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H:\Surveys and Stats and DATA\Annual Report Survey Data All Years\2016-2017\"/>
    </mc:Choice>
  </mc:AlternateContent>
  <bookViews>
    <workbookView xWindow="0" yWindow="0" windowWidth="18960" windowHeight="5508"/>
  </bookViews>
  <sheets>
    <sheet name="Table of Contents" sheetId="15" r:id="rId1"/>
    <sheet name="Summary and Definitions" sheetId="16" r:id="rId2"/>
    <sheet name="Outlets, Hours and SqFt" sheetId="1" r:id="rId3"/>
    <sheet name="Collections" sheetId="2" r:id="rId4"/>
    <sheet name="Services" sheetId="3" r:id="rId5"/>
    <sheet name="Programs" sheetId="4" r:id="rId6"/>
    <sheet name="Internet Connectivity" sheetId="17" r:id="rId7"/>
    <sheet name="Technology" sheetId="6" r:id="rId8"/>
    <sheet name="Millages" sheetId="7" r:id="rId9"/>
    <sheet name="Operating Income" sheetId="8" r:id="rId10"/>
    <sheet name="Operating Expenditures" sheetId="9" r:id="rId11"/>
    <sheet name="Capital Income &amp; Expenditure" sheetId="10" r:id="rId12"/>
    <sheet name="Nonresident Fees" sheetId="11" r:id="rId13"/>
    <sheet name="Staffing" sheetId="12" r:id="rId14"/>
    <sheet name="Director's Salary" sheetId="13" r:id="rId15"/>
    <sheet name="Other Employee Salary" sheetId="14" r:id="rId16"/>
  </sheets>
  <calcPr calcId="171027"/>
  <fileRecoveryPr autoRecover="0"/>
</workbook>
</file>

<file path=xl/calcChain.xml><?xml version="1.0" encoding="utf-8"?>
<calcChain xmlns="http://schemas.openxmlformats.org/spreadsheetml/2006/main">
  <c r="O412" i="12" l="1"/>
  <c r="P412" i="12"/>
  <c r="Q412" i="12"/>
  <c r="R412" i="12"/>
  <c r="S412" i="12"/>
  <c r="O413" i="12"/>
  <c r="P413" i="12"/>
  <c r="Q413" i="12"/>
  <c r="R413" i="12"/>
  <c r="S413" i="12"/>
  <c r="N413" i="12"/>
  <c r="M413" i="12"/>
  <c r="L413" i="12"/>
  <c r="K413" i="12"/>
  <c r="J413" i="12"/>
  <c r="I413" i="12"/>
  <c r="H413" i="12"/>
  <c r="G413" i="12"/>
  <c r="F413" i="12"/>
  <c r="E413" i="12"/>
  <c r="D413" i="12"/>
  <c r="N412" i="12"/>
  <c r="M412" i="12"/>
  <c r="L412" i="12"/>
  <c r="K412" i="12"/>
  <c r="J412" i="12"/>
  <c r="I412" i="12"/>
  <c r="H412" i="12"/>
  <c r="G412" i="12"/>
  <c r="F412" i="12"/>
  <c r="E412" i="12"/>
  <c r="D412" i="12"/>
  <c r="O364" i="12"/>
  <c r="P364" i="12"/>
  <c r="Q364" i="12"/>
  <c r="R364" i="12"/>
  <c r="S364" i="12"/>
  <c r="O365" i="12"/>
  <c r="P365" i="12"/>
  <c r="Q365" i="12"/>
  <c r="R365" i="12"/>
  <c r="S365" i="12"/>
  <c r="N365" i="12"/>
  <c r="M365" i="12"/>
  <c r="L365" i="12"/>
  <c r="K365" i="12"/>
  <c r="J365" i="12"/>
  <c r="I365" i="12"/>
  <c r="H365" i="12"/>
  <c r="G365" i="12"/>
  <c r="F365" i="12"/>
  <c r="E365" i="12"/>
  <c r="D365" i="12"/>
  <c r="N364" i="12"/>
  <c r="M364" i="12"/>
  <c r="L364" i="12"/>
  <c r="K364" i="12"/>
  <c r="J364" i="12"/>
  <c r="I364" i="12"/>
  <c r="H364" i="12"/>
  <c r="G364" i="12"/>
  <c r="F364" i="12"/>
  <c r="E364" i="12"/>
  <c r="D364" i="12"/>
  <c r="O317" i="12"/>
  <c r="P317" i="12"/>
  <c r="Q317" i="12"/>
  <c r="R317" i="12"/>
  <c r="S317" i="12"/>
  <c r="O318" i="12"/>
  <c r="P318" i="12"/>
  <c r="Q318" i="12"/>
  <c r="R318" i="12"/>
  <c r="S318" i="12"/>
  <c r="N318" i="12"/>
  <c r="M318" i="12"/>
  <c r="L318" i="12"/>
  <c r="K318" i="12"/>
  <c r="J318" i="12"/>
  <c r="I318" i="12"/>
  <c r="H318" i="12"/>
  <c r="G318" i="12"/>
  <c r="F318" i="12"/>
  <c r="E318" i="12"/>
  <c r="D318" i="12"/>
  <c r="N317" i="12"/>
  <c r="M317" i="12"/>
  <c r="L317" i="12"/>
  <c r="K317" i="12"/>
  <c r="J317" i="12"/>
  <c r="I317" i="12"/>
  <c r="H317" i="12"/>
  <c r="G317" i="12"/>
  <c r="F317" i="12"/>
  <c r="E317" i="12"/>
  <c r="D317" i="12"/>
  <c r="O237" i="12"/>
  <c r="P237" i="12"/>
  <c r="Q237" i="12"/>
  <c r="R237" i="12"/>
  <c r="S237" i="12"/>
  <c r="O238" i="12"/>
  <c r="P238" i="12"/>
  <c r="Q238" i="12"/>
  <c r="R238" i="12"/>
  <c r="S238" i="12"/>
  <c r="N238" i="12"/>
  <c r="M238" i="12"/>
  <c r="L238" i="12"/>
  <c r="K238" i="12"/>
  <c r="J238" i="12"/>
  <c r="I238" i="12"/>
  <c r="H238" i="12"/>
  <c r="G238" i="12"/>
  <c r="F238" i="12"/>
  <c r="E238" i="12"/>
  <c r="D238" i="12"/>
  <c r="N237" i="12"/>
  <c r="M237" i="12"/>
  <c r="L237" i="12"/>
  <c r="K237" i="12"/>
  <c r="J237" i="12"/>
  <c r="I237" i="12"/>
  <c r="H237" i="12"/>
  <c r="G237" i="12"/>
  <c r="F237" i="12"/>
  <c r="E237" i="12"/>
  <c r="D237" i="12"/>
  <c r="O157" i="12"/>
  <c r="P157" i="12"/>
  <c r="Q157" i="12"/>
  <c r="R157" i="12"/>
  <c r="S157" i="12"/>
  <c r="O158" i="12"/>
  <c r="P158" i="12"/>
  <c r="Q158" i="12"/>
  <c r="R158" i="12"/>
  <c r="S158" i="12"/>
  <c r="N158" i="12"/>
  <c r="M158" i="12"/>
  <c r="L158" i="12"/>
  <c r="K158" i="12"/>
  <c r="J158" i="12"/>
  <c r="I158" i="12"/>
  <c r="H158" i="12"/>
  <c r="G158" i="12"/>
  <c r="F158" i="12"/>
  <c r="E158" i="12"/>
  <c r="D158" i="12"/>
  <c r="N157" i="12"/>
  <c r="M157" i="12"/>
  <c r="L157" i="12"/>
  <c r="K157" i="12"/>
  <c r="J157" i="12"/>
  <c r="I157" i="12"/>
  <c r="H157" i="12"/>
  <c r="G157" i="12"/>
  <c r="F157" i="12"/>
  <c r="E157" i="12"/>
  <c r="D157" i="12"/>
  <c r="S74" i="12"/>
  <c r="S75" i="12"/>
  <c r="O74" i="12"/>
  <c r="P74" i="12"/>
  <c r="Q74" i="12"/>
  <c r="R74" i="12"/>
  <c r="O75" i="12"/>
  <c r="P75" i="12"/>
  <c r="Q75" i="12"/>
  <c r="R75" i="12"/>
  <c r="N75" i="12"/>
  <c r="M75" i="12"/>
  <c r="L75" i="12"/>
  <c r="K75" i="12"/>
  <c r="J75" i="12"/>
  <c r="I75" i="12"/>
  <c r="H75" i="12"/>
  <c r="G75" i="12"/>
  <c r="F75" i="12"/>
  <c r="E75" i="12"/>
  <c r="D75" i="12"/>
  <c r="N74" i="12"/>
  <c r="M74" i="12"/>
  <c r="L74" i="12"/>
  <c r="K74" i="12"/>
  <c r="J74" i="12"/>
  <c r="I74" i="12"/>
  <c r="H74" i="12"/>
  <c r="G74" i="12"/>
  <c r="F74" i="12"/>
  <c r="E74" i="12"/>
  <c r="D74" i="12"/>
  <c r="N412" i="10"/>
  <c r="N413" i="10"/>
  <c r="M413" i="10"/>
  <c r="L413" i="10"/>
  <c r="K413" i="10"/>
  <c r="J413" i="10"/>
  <c r="I413" i="10"/>
  <c r="H413" i="10"/>
  <c r="G413" i="10"/>
  <c r="F413" i="10"/>
  <c r="E413" i="10"/>
  <c r="D413" i="10"/>
  <c r="M412" i="10"/>
  <c r="L412" i="10"/>
  <c r="K412" i="10"/>
  <c r="J412" i="10"/>
  <c r="I412" i="10"/>
  <c r="H412" i="10"/>
  <c r="G412" i="10"/>
  <c r="F412" i="10"/>
  <c r="E412" i="10"/>
  <c r="D412" i="10"/>
  <c r="N364" i="10"/>
  <c r="N365" i="10"/>
  <c r="M365" i="10"/>
  <c r="L365" i="10"/>
  <c r="K365" i="10"/>
  <c r="J365" i="10"/>
  <c r="I365" i="10"/>
  <c r="H365" i="10"/>
  <c r="G365" i="10"/>
  <c r="F365" i="10"/>
  <c r="E365" i="10"/>
  <c r="D365" i="10"/>
  <c r="M364" i="10"/>
  <c r="L364" i="10"/>
  <c r="K364" i="10"/>
  <c r="J364" i="10"/>
  <c r="I364" i="10"/>
  <c r="H364" i="10"/>
  <c r="G364" i="10"/>
  <c r="F364" i="10"/>
  <c r="E364" i="10"/>
  <c r="D364" i="10"/>
  <c r="N317" i="10"/>
  <c r="N318" i="10"/>
  <c r="M318" i="10"/>
  <c r="L318" i="10"/>
  <c r="K318" i="10"/>
  <c r="J318" i="10"/>
  <c r="I318" i="10"/>
  <c r="H318" i="10"/>
  <c r="G318" i="10"/>
  <c r="F318" i="10"/>
  <c r="E318" i="10"/>
  <c r="D318" i="10"/>
  <c r="M317" i="10"/>
  <c r="L317" i="10"/>
  <c r="K317" i="10"/>
  <c r="J317" i="10"/>
  <c r="I317" i="10"/>
  <c r="H317" i="10"/>
  <c r="G317" i="10"/>
  <c r="F317" i="10"/>
  <c r="E317" i="10"/>
  <c r="D317" i="10"/>
  <c r="N237" i="10"/>
  <c r="N238" i="10"/>
  <c r="M238" i="10"/>
  <c r="L238" i="10"/>
  <c r="K238" i="10"/>
  <c r="J238" i="10"/>
  <c r="I238" i="10"/>
  <c r="H238" i="10"/>
  <c r="G238" i="10"/>
  <c r="F238" i="10"/>
  <c r="E238" i="10"/>
  <c r="D238" i="10"/>
  <c r="M237" i="10"/>
  <c r="L237" i="10"/>
  <c r="K237" i="10"/>
  <c r="J237" i="10"/>
  <c r="I237" i="10"/>
  <c r="H237" i="10"/>
  <c r="G237" i="10"/>
  <c r="F237" i="10"/>
  <c r="E237" i="10"/>
  <c r="D237" i="10"/>
  <c r="N157" i="10"/>
  <c r="N74" i="10"/>
  <c r="N158" i="10"/>
  <c r="M158" i="10"/>
  <c r="L158" i="10"/>
  <c r="K158" i="10"/>
  <c r="J158" i="10"/>
  <c r="I158" i="10"/>
  <c r="H158" i="10"/>
  <c r="G158" i="10"/>
  <c r="F158" i="10"/>
  <c r="E158" i="10"/>
  <c r="D158" i="10"/>
  <c r="M157" i="10"/>
  <c r="L157" i="10"/>
  <c r="K157" i="10"/>
  <c r="J157" i="10"/>
  <c r="I157" i="10"/>
  <c r="H157" i="10"/>
  <c r="G157" i="10"/>
  <c r="F157" i="10"/>
  <c r="E157" i="10"/>
  <c r="D157" i="10"/>
  <c r="N75" i="10"/>
  <c r="M75" i="10"/>
  <c r="L75" i="10"/>
  <c r="K75" i="10"/>
  <c r="J75" i="10"/>
  <c r="I75" i="10"/>
  <c r="H75" i="10"/>
  <c r="G75" i="10"/>
  <c r="F75" i="10"/>
  <c r="E75" i="10"/>
  <c r="D75" i="10"/>
  <c r="M74" i="10"/>
  <c r="L74" i="10"/>
  <c r="K74" i="10"/>
  <c r="J74" i="10"/>
  <c r="I74" i="10"/>
  <c r="H74" i="10"/>
  <c r="G74" i="10"/>
  <c r="F74" i="10"/>
  <c r="E74" i="10"/>
  <c r="D74" i="10"/>
  <c r="M74" i="9" l="1"/>
  <c r="E74" i="9"/>
  <c r="F74" i="9"/>
  <c r="G74" i="9"/>
  <c r="H74" i="9"/>
  <c r="I74" i="9"/>
  <c r="J74" i="9"/>
  <c r="K74" i="9"/>
  <c r="L74" i="9"/>
  <c r="D74" i="9"/>
  <c r="V74" i="8"/>
  <c r="W74" i="8"/>
  <c r="X74" i="8"/>
  <c r="Y74" i="8"/>
  <c r="Z74" i="8"/>
  <c r="AA74" i="8"/>
  <c r="U74" i="8"/>
  <c r="O74" i="8"/>
  <c r="P74" i="8"/>
  <c r="Q74" i="8"/>
  <c r="R74" i="8"/>
  <c r="S74" i="8"/>
  <c r="T74" i="8"/>
  <c r="N74" i="8"/>
  <c r="H74" i="8"/>
  <c r="I74" i="8"/>
  <c r="J74" i="8"/>
  <c r="K74" i="8"/>
  <c r="L74" i="8"/>
  <c r="M74" i="8"/>
  <c r="G74" i="8"/>
  <c r="E412" i="9"/>
  <c r="F412" i="9"/>
  <c r="G412" i="9"/>
  <c r="H412" i="9"/>
  <c r="I412" i="9"/>
  <c r="J412" i="9"/>
  <c r="K412" i="9"/>
  <c r="L412" i="9"/>
  <c r="M412" i="9"/>
  <c r="E413" i="9"/>
  <c r="F413" i="9"/>
  <c r="G413" i="9"/>
  <c r="H413" i="9"/>
  <c r="I413" i="9"/>
  <c r="J413" i="9"/>
  <c r="K413" i="9"/>
  <c r="L413" i="9"/>
  <c r="M413" i="9"/>
  <c r="N413" i="9"/>
  <c r="D413" i="9"/>
  <c r="D412" i="9"/>
  <c r="E364" i="9"/>
  <c r="F364" i="9"/>
  <c r="G364" i="9"/>
  <c r="H364" i="9"/>
  <c r="I364" i="9"/>
  <c r="J364" i="9"/>
  <c r="K364" i="9"/>
  <c r="L364" i="9"/>
  <c r="M364" i="9"/>
  <c r="E365" i="9"/>
  <c r="F365" i="9"/>
  <c r="G365" i="9"/>
  <c r="H365" i="9"/>
  <c r="I365" i="9"/>
  <c r="J365" i="9"/>
  <c r="K365" i="9"/>
  <c r="L365" i="9"/>
  <c r="M365" i="9"/>
  <c r="N365" i="9"/>
  <c r="D365" i="9"/>
  <c r="D364" i="9"/>
  <c r="E238" i="9"/>
  <c r="F238" i="9"/>
  <c r="G238" i="9"/>
  <c r="H238" i="9"/>
  <c r="I238" i="9"/>
  <c r="J238" i="9"/>
  <c r="K238" i="9"/>
  <c r="L238" i="9"/>
  <c r="M238" i="9"/>
  <c r="N238" i="9"/>
  <c r="E75" i="9"/>
  <c r="F75" i="9"/>
  <c r="G75" i="9"/>
  <c r="H75" i="9"/>
  <c r="I75" i="9"/>
  <c r="J75" i="9"/>
  <c r="K75" i="9"/>
  <c r="L75" i="9"/>
  <c r="M75" i="9"/>
  <c r="N75" i="9"/>
  <c r="D75" i="9"/>
  <c r="D238" i="9"/>
  <c r="E237" i="9"/>
  <c r="F237" i="9"/>
  <c r="G237" i="9"/>
  <c r="H237" i="9"/>
  <c r="I237" i="9"/>
  <c r="J237" i="9"/>
  <c r="K237" i="9"/>
  <c r="L237" i="9"/>
  <c r="M237" i="9"/>
  <c r="D237" i="9"/>
  <c r="M157" i="9"/>
  <c r="M158" i="9"/>
  <c r="E158" i="9"/>
  <c r="F158" i="9"/>
  <c r="G158" i="9"/>
  <c r="H158" i="9"/>
  <c r="I158" i="9"/>
  <c r="J158" i="9"/>
  <c r="K158" i="9"/>
  <c r="L158" i="9"/>
  <c r="N158" i="9"/>
  <c r="D158" i="9"/>
  <c r="E157" i="9"/>
  <c r="F157" i="9"/>
  <c r="G157" i="9"/>
  <c r="H157" i="9"/>
  <c r="I157" i="9"/>
  <c r="J157" i="9"/>
  <c r="K157" i="9"/>
  <c r="L157" i="9"/>
  <c r="D157" i="9"/>
  <c r="E318" i="9"/>
  <c r="F318" i="9"/>
  <c r="G318" i="9"/>
  <c r="H318" i="9"/>
  <c r="I318" i="9"/>
  <c r="J318" i="9"/>
  <c r="K318" i="9"/>
  <c r="L318" i="9"/>
  <c r="M318" i="9"/>
  <c r="N318" i="9"/>
  <c r="D318" i="9"/>
  <c r="E317" i="9"/>
  <c r="F317" i="9"/>
  <c r="G317" i="9"/>
  <c r="H317" i="9"/>
  <c r="I317" i="9"/>
  <c r="J317" i="9"/>
  <c r="K317" i="9"/>
  <c r="L317" i="9"/>
  <c r="M317" i="9"/>
  <c r="D317" i="9"/>
  <c r="N240" i="9" l="1"/>
  <c r="N160" i="9"/>
  <c r="N241" i="9"/>
  <c r="N161" i="9"/>
  <c r="N162" i="9"/>
  <c r="N4" i="9"/>
  <c r="N242" i="9"/>
  <c r="N320" i="9"/>
  <c r="N321" i="9"/>
  <c r="N163" i="9"/>
  <c r="N79" i="9"/>
  <c r="N322" i="9"/>
  <c r="N164" i="9"/>
  <c r="N367" i="9"/>
  <c r="N80" i="9"/>
  <c r="N5" i="9"/>
  <c r="N81" i="9"/>
  <c r="N243" i="9"/>
  <c r="N165" i="9"/>
  <c r="N244" i="9"/>
  <c r="N82" i="9"/>
  <c r="N323" i="9"/>
  <c r="N83" i="9"/>
  <c r="N368" i="9"/>
  <c r="N6" i="9"/>
  <c r="N7" i="9"/>
  <c r="N324" i="9"/>
  <c r="N8" i="9"/>
  <c r="N245" i="9"/>
  <c r="N9" i="9"/>
  <c r="N10" i="9"/>
  <c r="N246" i="9"/>
  <c r="N166" i="9"/>
  <c r="N84" i="9"/>
  <c r="N11" i="9"/>
  <c r="N247" i="9"/>
  <c r="N167" i="9"/>
  <c r="N325" i="9"/>
  <c r="N168" i="9"/>
  <c r="N326" i="9"/>
  <c r="N248" i="9"/>
  <c r="N249" i="9"/>
  <c r="N85" i="9"/>
  <c r="N250" i="9"/>
  <c r="N327" i="9"/>
  <c r="N86" i="9"/>
  <c r="N169" i="9"/>
  <c r="N170" i="9"/>
  <c r="N12" i="9"/>
  <c r="N328" i="9"/>
  <c r="N171" i="9"/>
  <c r="N87" i="9"/>
  <c r="N369" i="9"/>
  <c r="N370" i="9"/>
  <c r="N172" i="9"/>
  <c r="N13" i="9"/>
  <c r="N173" i="9"/>
  <c r="N329" i="9"/>
  <c r="N174" i="9"/>
  <c r="N175" i="9"/>
  <c r="N14" i="9"/>
  <c r="N251" i="9"/>
  <c r="N176" i="9"/>
  <c r="N252" i="9"/>
  <c r="N15" i="9"/>
  <c r="N253" i="9"/>
  <c r="N254" i="9"/>
  <c r="N330" i="9"/>
  <c r="N371" i="9"/>
  <c r="N331" i="9"/>
  <c r="N16" i="9"/>
  <c r="N372" i="9"/>
  <c r="N88" i="9"/>
  <c r="N255" i="9"/>
  <c r="N17" i="9"/>
  <c r="N18" i="9"/>
  <c r="N332" i="9"/>
  <c r="N333" i="9"/>
  <c r="N256" i="9"/>
  <c r="N89" i="9"/>
  <c r="N177" i="9"/>
  <c r="N257" i="9"/>
  <c r="N334" i="9"/>
  <c r="N19" i="9"/>
  <c r="N20" i="9"/>
  <c r="N21" i="9"/>
  <c r="N22" i="9"/>
  <c r="N23" i="9"/>
  <c r="N373" i="9"/>
  <c r="N374" i="9"/>
  <c r="N90" i="9"/>
  <c r="N335" i="9"/>
  <c r="N178" i="9"/>
  <c r="N24" i="9"/>
  <c r="N375" i="9"/>
  <c r="N336" i="9"/>
  <c r="N258" i="9"/>
  <c r="N337" i="9"/>
  <c r="N91" i="9"/>
  <c r="N179" i="9"/>
  <c r="N259" i="9"/>
  <c r="N92" i="9"/>
  <c r="N93" i="9"/>
  <c r="N338" i="9"/>
  <c r="N339" i="9"/>
  <c r="N260" i="9"/>
  <c r="N180" i="9"/>
  <c r="N181" i="9"/>
  <c r="N94" i="9"/>
  <c r="N25" i="9"/>
  <c r="N26" i="9"/>
  <c r="N261" i="9"/>
  <c r="N182" i="9"/>
  <c r="N27" i="9"/>
  <c r="N376" i="9"/>
  <c r="N262" i="9"/>
  <c r="N263" i="9"/>
  <c r="N28" i="9"/>
  <c r="N264" i="9"/>
  <c r="N265" i="9"/>
  <c r="N377" i="9"/>
  <c r="N95" i="9"/>
  <c r="N266" i="9"/>
  <c r="N183" i="9"/>
  <c r="N29" i="9"/>
  <c r="N267" i="9"/>
  <c r="N96" i="9"/>
  <c r="N268" i="9"/>
  <c r="N184" i="9"/>
  <c r="N30" i="9"/>
  <c r="N340" i="9"/>
  <c r="N185" i="9"/>
  <c r="N378" i="9"/>
  <c r="N31" i="9"/>
  <c r="N341" i="9"/>
  <c r="N186" i="9"/>
  <c r="N269" i="9"/>
  <c r="N32" i="9"/>
  <c r="N33" i="9"/>
  <c r="N379" i="9"/>
  <c r="N270" i="9"/>
  <c r="N380" i="9"/>
  <c r="N187" i="9"/>
  <c r="N381" i="9"/>
  <c r="N342" i="9"/>
  <c r="N271" i="9"/>
  <c r="N272" i="9"/>
  <c r="N97" i="9"/>
  <c r="N98" i="9"/>
  <c r="N273" i="9"/>
  <c r="N188" i="9"/>
  <c r="N274" i="9"/>
  <c r="N189" i="9"/>
  <c r="N99" i="9"/>
  <c r="N275" i="9"/>
  <c r="N276" i="9"/>
  <c r="N190" i="9"/>
  <c r="N382" i="9"/>
  <c r="N100" i="9"/>
  <c r="N277" i="9"/>
  <c r="N191" i="9"/>
  <c r="N278" i="9"/>
  <c r="N101" i="9"/>
  <c r="N34" i="9"/>
  <c r="N102" i="9"/>
  <c r="N279" i="9"/>
  <c r="N280" i="9"/>
  <c r="N103" i="9"/>
  <c r="N383" i="9"/>
  <c r="N104" i="9"/>
  <c r="N192" i="9"/>
  <c r="N35" i="9"/>
  <c r="N105" i="9"/>
  <c r="N281" i="9"/>
  <c r="N343" i="9"/>
  <c r="N106" i="9"/>
  <c r="N282" i="9"/>
  <c r="N107" i="9"/>
  <c r="N384" i="9"/>
  <c r="N108" i="9"/>
  <c r="N109" i="9"/>
  <c r="N110" i="9"/>
  <c r="N385" i="9"/>
  <c r="N283" i="9"/>
  <c r="N386" i="9"/>
  <c r="N193" i="9"/>
  <c r="N194" i="9"/>
  <c r="N36" i="9"/>
  <c r="N111" i="9"/>
  <c r="N387" i="9"/>
  <c r="N37" i="9"/>
  <c r="N38" i="9"/>
  <c r="N284" i="9"/>
  <c r="N39" i="9"/>
  <c r="N112" i="9"/>
  <c r="N113" i="9"/>
  <c r="N344" i="9"/>
  <c r="N195" i="9"/>
  <c r="N40" i="9"/>
  <c r="N345" i="9"/>
  <c r="N285" i="9"/>
  <c r="N41" i="9"/>
  <c r="N388" i="9"/>
  <c r="N196" i="9"/>
  <c r="N346" i="9"/>
  <c r="N114" i="9"/>
  <c r="N286" i="9"/>
  <c r="N42" i="9"/>
  <c r="N115" i="9"/>
  <c r="N287" i="9"/>
  <c r="N43" i="9"/>
  <c r="N116" i="9"/>
  <c r="N347" i="9"/>
  <c r="N117" i="9"/>
  <c r="N197" i="9"/>
  <c r="N288" i="9"/>
  <c r="N198" i="9"/>
  <c r="N44" i="9"/>
  <c r="N118" i="9"/>
  <c r="N119" i="9"/>
  <c r="N289" i="9"/>
  <c r="N348" i="9"/>
  <c r="N290" i="9"/>
  <c r="N120" i="9"/>
  <c r="N121" i="9"/>
  <c r="N45" i="9"/>
  <c r="N199" i="9"/>
  <c r="N122" i="9"/>
  <c r="N291" i="9"/>
  <c r="N46" i="9"/>
  <c r="N292" i="9"/>
  <c r="N293" i="9"/>
  <c r="N200" i="9"/>
  <c r="N294" i="9"/>
  <c r="N389" i="9"/>
  <c r="N201" i="9"/>
  <c r="N123" i="9"/>
  <c r="N124" i="9"/>
  <c r="N295" i="9"/>
  <c r="N47" i="9"/>
  <c r="N202" i="9"/>
  <c r="N390" i="9"/>
  <c r="N203" i="9"/>
  <c r="N125" i="9"/>
  <c r="N126" i="9"/>
  <c r="N296" i="9"/>
  <c r="N127" i="9"/>
  <c r="N48" i="9"/>
  <c r="N204" i="9"/>
  <c r="N349" i="9"/>
  <c r="N128" i="9"/>
  <c r="N391" i="9"/>
  <c r="N350" i="9"/>
  <c r="N49" i="9"/>
  <c r="N297" i="9"/>
  <c r="N50" i="9"/>
  <c r="N351" i="9"/>
  <c r="N51" i="9"/>
  <c r="N205" i="9"/>
  <c r="N298" i="9"/>
  <c r="N299" i="9"/>
  <c r="N129" i="9"/>
  <c r="N300" i="9"/>
  <c r="N206" i="9"/>
  <c r="N130" i="9"/>
  <c r="N207" i="9"/>
  <c r="N301" i="9"/>
  <c r="N131" i="9"/>
  <c r="N52" i="9"/>
  <c r="N208" i="9"/>
  <c r="N352" i="9"/>
  <c r="N302" i="9"/>
  <c r="N132" i="9"/>
  <c r="N209" i="9"/>
  <c r="N133" i="9"/>
  <c r="N353" i="9"/>
  <c r="N392" i="9"/>
  <c r="N134" i="9"/>
  <c r="N393" i="9"/>
  <c r="N303" i="9"/>
  <c r="N304" i="9"/>
  <c r="N135" i="9"/>
  <c r="N305" i="9"/>
  <c r="N394" i="9"/>
  <c r="N136" i="9"/>
  <c r="N137" i="9"/>
  <c r="N210" i="9"/>
  <c r="N53" i="9"/>
  <c r="N138" i="9"/>
  <c r="N354" i="9"/>
  <c r="N211" i="9"/>
  <c r="N139" i="9"/>
  <c r="N54" i="9"/>
  <c r="N55" i="9"/>
  <c r="N212" i="9"/>
  <c r="N56" i="9"/>
  <c r="N57" i="9"/>
  <c r="N140" i="9"/>
  <c r="N213" i="9"/>
  <c r="N306" i="9"/>
  <c r="N395" i="9"/>
  <c r="N355" i="9"/>
  <c r="N356" i="9"/>
  <c r="N141" i="9"/>
  <c r="N357" i="9"/>
  <c r="N396" i="9"/>
  <c r="N58" i="9"/>
  <c r="N214" i="9"/>
  <c r="N215" i="9"/>
  <c r="N397" i="9"/>
  <c r="N398" i="9"/>
  <c r="N142" i="9"/>
  <c r="N216" i="9"/>
  <c r="N307" i="9"/>
  <c r="N358" i="9"/>
  <c r="N217" i="9"/>
  <c r="N143" i="9"/>
  <c r="N218" i="9"/>
  <c r="N144" i="9"/>
  <c r="N59" i="9"/>
  <c r="N219" i="9"/>
  <c r="N145" i="9"/>
  <c r="N60" i="9"/>
  <c r="N220" i="9"/>
  <c r="N399" i="9"/>
  <c r="N146" i="9"/>
  <c r="N359" i="9"/>
  <c r="N61" i="9"/>
  <c r="N62" i="9"/>
  <c r="N221" i="9"/>
  <c r="N400" i="9"/>
  <c r="N360" i="9"/>
  <c r="N222" i="9"/>
  <c r="N223" i="9"/>
  <c r="N308" i="9"/>
  <c r="N309" i="9"/>
  <c r="N147" i="9"/>
  <c r="N401" i="9"/>
  <c r="N310" i="9"/>
  <c r="N63" i="9"/>
  <c r="N361" i="9"/>
  <c r="N224" i="9"/>
  <c r="N148" i="9"/>
  <c r="N225" i="9"/>
  <c r="N226" i="9"/>
  <c r="N402" i="9"/>
  <c r="N149" i="9"/>
  <c r="N311" i="9"/>
  <c r="N64" i="9"/>
  <c r="N227" i="9"/>
  <c r="N150" i="9"/>
  <c r="N228" i="9"/>
  <c r="N229" i="9"/>
  <c r="N312" i="9"/>
  <c r="N151" i="9"/>
  <c r="N313" i="9"/>
  <c r="N230" i="9"/>
  <c r="N65" i="9"/>
  <c r="N403" i="9"/>
  <c r="N404" i="9"/>
  <c r="N405" i="9"/>
  <c r="N152" i="9"/>
  <c r="N362" i="9"/>
  <c r="N66" i="9"/>
  <c r="N153" i="9"/>
  <c r="N314" i="9"/>
  <c r="N67" i="9"/>
  <c r="N68" i="9"/>
  <c r="N69" i="9"/>
  <c r="N154" i="9"/>
  <c r="N231" i="9"/>
  <c r="N406" i="9"/>
  <c r="N407" i="9"/>
  <c r="N70" i="9"/>
  <c r="N155" i="9"/>
  <c r="N315" i="9"/>
  <c r="N408" i="9"/>
  <c r="N232" i="9"/>
  <c r="N233" i="9"/>
  <c r="N71" i="9"/>
  <c r="N234" i="9"/>
  <c r="N235" i="9"/>
  <c r="N363" i="9"/>
  <c r="N156" i="9"/>
  <c r="N236" i="9"/>
  <c r="N72" i="9"/>
  <c r="N409" i="9"/>
  <c r="N410" i="9"/>
  <c r="N316" i="9"/>
  <c r="N73" i="9"/>
  <c r="N411" i="9"/>
  <c r="N78" i="9"/>
  <c r="H412" i="8"/>
  <c r="I412" i="8"/>
  <c r="J412" i="8"/>
  <c r="K412" i="8"/>
  <c r="L412" i="8"/>
  <c r="M412" i="8"/>
  <c r="N412" i="8"/>
  <c r="O412" i="8"/>
  <c r="P412" i="8"/>
  <c r="Q412" i="8"/>
  <c r="R412" i="8"/>
  <c r="S412" i="8"/>
  <c r="T412" i="8"/>
  <c r="U412" i="8"/>
  <c r="V412" i="8"/>
  <c r="W412" i="8"/>
  <c r="X412" i="8"/>
  <c r="Y412" i="8"/>
  <c r="Z412" i="8"/>
  <c r="AA412" i="8"/>
  <c r="H413" i="8"/>
  <c r="I413" i="8"/>
  <c r="J413" i="8"/>
  <c r="K413" i="8"/>
  <c r="L413" i="8"/>
  <c r="M413" i="8"/>
  <c r="N413" i="8"/>
  <c r="O413" i="8"/>
  <c r="P413" i="8"/>
  <c r="Q413" i="8"/>
  <c r="R413" i="8"/>
  <c r="S413" i="8"/>
  <c r="T413" i="8"/>
  <c r="U413" i="8"/>
  <c r="V413" i="8"/>
  <c r="W413" i="8"/>
  <c r="X413" i="8"/>
  <c r="Y413" i="8"/>
  <c r="Z413" i="8"/>
  <c r="AA413" i="8"/>
  <c r="AB413" i="8"/>
  <c r="G413" i="8"/>
  <c r="G412" i="8"/>
  <c r="H365" i="8"/>
  <c r="I365" i="8"/>
  <c r="J365" i="8"/>
  <c r="K365" i="8"/>
  <c r="L365" i="8"/>
  <c r="M365" i="8"/>
  <c r="N365" i="8"/>
  <c r="O365" i="8"/>
  <c r="P365" i="8"/>
  <c r="Q365" i="8"/>
  <c r="R365" i="8"/>
  <c r="S365" i="8"/>
  <c r="T365" i="8"/>
  <c r="U365" i="8"/>
  <c r="V365" i="8"/>
  <c r="W365" i="8"/>
  <c r="X365" i="8"/>
  <c r="Y365" i="8"/>
  <c r="Z365" i="8"/>
  <c r="AA365" i="8"/>
  <c r="AB365" i="8"/>
  <c r="G365" i="8"/>
  <c r="H364" i="8"/>
  <c r="I364" i="8"/>
  <c r="J364" i="8"/>
  <c r="K364" i="8"/>
  <c r="L364" i="8"/>
  <c r="M364" i="8"/>
  <c r="N364" i="8"/>
  <c r="O364" i="8"/>
  <c r="P364" i="8"/>
  <c r="Q364" i="8"/>
  <c r="R364" i="8"/>
  <c r="S364" i="8"/>
  <c r="T364" i="8"/>
  <c r="U364" i="8"/>
  <c r="V364" i="8"/>
  <c r="W364" i="8"/>
  <c r="X364" i="8"/>
  <c r="Y364" i="8"/>
  <c r="Z364" i="8"/>
  <c r="AA364" i="8"/>
  <c r="G364" i="8"/>
  <c r="H318" i="8"/>
  <c r="I318" i="8"/>
  <c r="J318" i="8"/>
  <c r="K318" i="8"/>
  <c r="L318" i="8"/>
  <c r="M318" i="8"/>
  <c r="N318" i="8"/>
  <c r="O318" i="8"/>
  <c r="P318" i="8"/>
  <c r="Q318" i="8"/>
  <c r="R318" i="8"/>
  <c r="S318" i="8"/>
  <c r="T318" i="8"/>
  <c r="U318" i="8"/>
  <c r="V318" i="8"/>
  <c r="W318" i="8"/>
  <c r="X318" i="8"/>
  <c r="Y318" i="8"/>
  <c r="Z318" i="8"/>
  <c r="AA318" i="8"/>
  <c r="AB318" i="8"/>
  <c r="G318" i="8"/>
  <c r="H317" i="8"/>
  <c r="I317" i="8"/>
  <c r="J317" i="8"/>
  <c r="K317" i="8"/>
  <c r="L317" i="8"/>
  <c r="M317" i="8"/>
  <c r="N317" i="8"/>
  <c r="O317" i="8"/>
  <c r="P317" i="8"/>
  <c r="Q317" i="8"/>
  <c r="R317" i="8"/>
  <c r="S317" i="8"/>
  <c r="T317" i="8"/>
  <c r="U317" i="8"/>
  <c r="V317" i="8"/>
  <c r="W317" i="8"/>
  <c r="X317" i="8"/>
  <c r="Y317" i="8"/>
  <c r="Z317" i="8"/>
  <c r="AA317" i="8"/>
  <c r="G317" i="8"/>
  <c r="H238" i="8"/>
  <c r="I238" i="8"/>
  <c r="J238" i="8"/>
  <c r="K238" i="8"/>
  <c r="L238" i="8"/>
  <c r="M238" i="8"/>
  <c r="N238" i="8"/>
  <c r="O238" i="8"/>
  <c r="P238" i="8"/>
  <c r="Q238" i="8"/>
  <c r="R238" i="8"/>
  <c r="S238" i="8"/>
  <c r="T238" i="8"/>
  <c r="U238" i="8"/>
  <c r="V238" i="8"/>
  <c r="W238" i="8"/>
  <c r="X238" i="8"/>
  <c r="Y238" i="8"/>
  <c r="Z238" i="8"/>
  <c r="AA238" i="8"/>
  <c r="AB238" i="8"/>
  <c r="G238" i="8"/>
  <c r="H237" i="8"/>
  <c r="I237" i="8"/>
  <c r="J237" i="8"/>
  <c r="K237" i="8"/>
  <c r="L237" i="8"/>
  <c r="M237" i="8"/>
  <c r="N237" i="8"/>
  <c r="O237" i="8"/>
  <c r="P237" i="8"/>
  <c r="Q237" i="8"/>
  <c r="R237" i="8"/>
  <c r="S237" i="8"/>
  <c r="T237" i="8"/>
  <c r="U237" i="8"/>
  <c r="V237" i="8"/>
  <c r="W237" i="8"/>
  <c r="X237" i="8"/>
  <c r="Y237" i="8"/>
  <c r="Z237" i="8"/>
  <c r="AA237" i="8"/>
  <c r="G237" i="8"/>
  <c r="H158" i="8"/>
  <c r="I158" i="8"/>
  <c r="J158" i="8"/>
  <c r="K158" i="8"/>
  <c r="L158" i="8"/>
  <c r="M158" i="8"/>
  <c r="N158" i="8"/>
  <c r="O158" i="8"/>
  <c r="P158" i="8"/>
  <c r="Q158" i="8"/>
  <c r="R158" i="8"/>
  <c r="S158" i="8"/>
  <c r="T158" i="8"/>
  <c r="U158" i="8"/>
  <c r="V158" i="8"/>
  <c r="W158" i="8"/>
  <c r="X158" i="8"/>
  <c r="Y158" i="8"/>
  <c r="Z158" i="8"/>
  <c r="AA158" i="8"/>
  <c r="AB158" i="8"/>
  <c r="G158" i="8"/>
  <c r="H157" i="8"/>
  <c r="I157" i="8"/>
  <c r="J157" i="8"/>
  <c r="K157" i="8"/>
  <c r="L157" i="8"/>
  <c r="M157" i="8"/>
  <c r="N157" i="8"/>
  <c r="O157" i="8"/>
  <c r="P157" i="8"/>
  <c r="Q157" i="8"/>
  <c r="R157" i="8"/>
  <c r="S157" i="8"/>
  <c r="T157" i="8"/>
  <c r="U157" i="8"/>
  <c r="V157" i="8"/>
  <c r="W157" i="8"/>
  <c r="X157" i="8"/>
  <c r="Y157" i="8"/>
  <c r="Z157" i="8"/>
  <c r="AA157" i="8"/>
  <c r="G157" i="8"/>
  <c r="AB240" i="8"/>
  <c r="AB160" i="8"/>
  <c r="AB241" i="8"/>
  <c r="AB161" i="8"/>
  <c r="AB162" i="8"/>
  <c r="AB4" i="8"/>
  <c r="AB242" i="8"/>
  <c r="AB320" i="8"/>
  <c r="AB321" i="8"/>
  <c r="AB163" i="8"/>
  <c r="AB79" i="8"/>
  <c r="AB322" i="8"/>
  <c r="AB164" i="8"/>
  <c r="AB367" i="8"/>
  <c r="AB80" i="8"/>
  <c r="AB5" i="8"/>
  <c r="AB81" i="8"/>
  <c r="AB243" i="8"/>
  <c r="AB165" i="8"/>
  <c r="AB244" i="8"/>
  <c r="AB82" i="8"/>
  <c r="AB323" i="8"/>
  <c r="AB83" i="8"/>
  <c r="AB368" i="8"/>
  <c r="AB6" i="8"/>
  <c r="AB7" i="8"/>
  <c r="AB324" i="8"/>
  <c r="AB8" i="8"/>
  <c r="AB245" i="8"/>
  <c r="AB9" i="8"/>
  <c r="AB10" i="8"/>
  <c r="AB246" i="8"/>
  <c r="AB166" i="8"/>
  <c r="AB84" i="8"/>
  <c r="AB11" i="8"/>
  <c r="AB247" i="8"/>
  <c r="AB167" i="8"/>
  <c r="AB325" i="8"/>
  <c r="AB168" i="8"/>
  <c r="AB326" i="8"/>
  <c r="AB248" i="8"/>
  <c r="AB249" i="8"/>
  <c r="AB85" i="8"/>
  <c r="AB250" i="8"/>
  <c r="AB327" i="8"/>
  <c r="AB86" i="8"/>
  <c r="AB169" i="8"/>
  <c r="AB170" i="8"/>
  <c r="AB12" i="8"/>
  <c r="AB328" i="8"/>
  <c r="AB171" i="8"/>
  <c r="AB87" i="8"/>
  <c r="AB369" i="8"/>
  <c r="AB370" i="8"/>
  <c r="AB172" i="8"/>
  <c r="AB13" i="8"/>
  <c r="AB173" i="8"/>
  <c r="AB329" i="8"/>
  <c r="AB174" i="8"/>
  <c r="AB175" i="8"/>
  <c r="AB14" i="8"/>
  <c r="AB251" i="8"/>
  <c r="AB176" i="8"/>
  <c r="AB252" i="8"/>
  <c r="AB15" i="8"/>
  <c r="AB253" i="8"/>
  <c r="AB254" i="8"/>
  <c r="AB330" i="8"/>
  <c r="AB371" i="8"/>
  <c r="AB331" i="8"/>
  <c r="AB16" i="8"/>
  <c r="AB372" i="8"/>
  <c r="AB88" i="8"/>
  <c r="AB255" i="8"/>
  <c r="AB17" i="8"/>
  <c r="AB18" i="8"/>
  <c r="AB332" i="8"/>
  <c r="AB333" i="8"/>
  <c r="AB256" i="8"/>
  <c r="AB89" i="8"/>
  <c r="AB177" i="8"/>
  <c r="AB257" i="8"/>
  <c r="AB334" i="8"/>
  <c r="AB19" i="8"/>
  <c r="AB20" i="8"/>
  <c r="AB21" i="8"/>
  <c r="AB22" i="8"/>
  <c r="AB23" i="8"/>
  <c r="AB373" i="8"/>
  <c r="AB374" i="8"/>
  <c r="AB90" i="8"/>
  <c r="AB335" i="8"/>
  <c r="AB178" i="8"/>
  <c r="AB24" i="8"/>
  <c r="AB375" i="8"/>
  <c r="AB336" i="8"/>
  <c r="AB258" i="8"/>
  <c r="AB337" i="8"/>
  <c r="AB91" i="8"/>
  <c r="AB179" i="8"/>
  <c r="AB259" i="8"/>
  <c r="AB92" i="8"/>
  <c r="AB93" i="8"/>
  <c r="AB338" i="8"/>
  <c r="AB339" i="8"/>
  <c r="AB260" i="8"/>
  <c r="AB180" i="8"/>
  <c r="AB181" i="8"/>
  <c r="AB94" i="8"/>
  <c r="AB25" i="8"/>
  <c r="AB26" i="8"/>
  <c r="AB261" i="8"/>
  <c r="AB182" i="8"/>
  <c r="AB27" i="8"/>
  <c r="AB376" i="8"/>
  <c r="AB262" i="8"/>
  <c r="AB263" i="8"/>
  <c r="AB28" i="8"/>
  <c r="AB264" i="8"/>
  <c r="AB265" i="8"/>
  <c r="AB377" i="8"/>
  <c r="AB95" i="8"/>
  <c r="AB266" i="8"/>
  <c r="AB183" i="8"/>
  <c r="AB29" i="8"/>
  <c r="AB267" i="8"/>
  <c r="AB96" i="8"/>
  <c r="AB268" i="8"/>
  <c r="AB184" i="8"/>
  <c r="AB30" i="8"/>
  <c r="AB340" i="8"/>
  <c r="AB185" i="8"/>
  <c r="AB378" i="8"/>
  <c r="AB31" i="8"/>
  <c r="AB341" i="8"/>
  <c r="AB186" i="8"/>
  <c r="AB269" i="8"/>
  <c r="AB32" i="8"/>
  <c r="AB33" i="8"/>
  <c r="AB379" i="8"/>
  <c r="AB270" i="8"/>
  <c r="AB380" i="8"/>
  <c r="AB187" i="8"/>
  <c r="AB381" i="8"/>
  <c r="AB342" i="8"/>
  <c r="AB271" i="8"/>
  <c r="AB272" i="8"/>
  <c r="AB97" i="8"/>
  <c r="AB98" i="8"/>
  <c r="AB273" i="8"/>
  <c r="AB188" i="8"/>
  <c r="AB274" i="8"/>
  <c r="AB189" i="8"/>
  <c r="AB99" i="8"/>
  <c r="AB275" i="8"/>
  <c r="AB276" i="8"/>
  <c r="AB190" i="8"/>
  <c r="AB382" i="8"/>
  <c r="AB100" i="8"/>
  <c r="AB277" i="8"/>
  <c r="AB191" i="8"/>
  <c r="AB278" i="8"/>
  <c r="AB101" i="8"/>
  <c r="AB34" i="8"/>
  <c r="AB102" i="8"/>
  <c r="AB279" i="8"/>
  <c r="AB280" i="8"/>
  <c r="AB103" i="8"/>
  <c r="AB383" i="8"/>
  <c r="AB104" i="8"/>
  <c r="AB192" i="8"/>
  <c r="AB35" i="8"/>
  <c r="AB105" i="8"/>
  <c r="AB281" i="8"/>
  <c r="AB343" i="8"/>
  <c r="AB106" i="8"/>
  <c r="AB282" i="8"/>
  <c r="AB107" i="8"/>
  <c r="AB384" i="8"/>
  <c r="AB108" i="8"/>
  <c r="AB109" i="8"/>
  <c r="AB110" i="8"/>
  <c r="AB385" i="8"/>
  <c r="AB283" i="8"/>
  <c r="AB386" i="8"/>
  <c r="AB194" i="8"/>
  <c r="AB193" i="8"/>
  <c r="AB36" i="8"/>
  <c r="AB111" i="8"/>
  <c r="AB387" i="8"/>
  <c r="AB37" i="8"/>
  <c r="AB38" i="8"/>
  <c r="AB284" i="8"/>
  <c r="AB39" i="8"/>
  <c r="AB112" i="8"/>
  <c r="AB113" i="8"/>
  <c r="AB344" i="8"/>
  <c r="AB195" i="8"/>
  <c r="AB40" i="8"/>
  <c r="AB345" i="8"/>
  <c r="AB285" i="8"/>
  <c r="AB41" i="8"/>
  <c r="AB388" i="8"/>
  <c r="AB196" i="8"/>
  <c r="AB346" i="8"/>
  <c r="AB114" i="8"/>
  <c r="AB286" i="8"/>
  <c r="AB42" i="8"/>
  <c r="AB115" i="8"/>
  <c r="AB287" i="8"/>
  <c r="AB43" i="8"/>
  <c r="AB116" i="8"/>
  <c r="AB347" i="8"/>
  <c r="AB117" i="8"/>
  <c r="AB197" i="8"/>
  <c r="AB288" i="8"/>
  <c r="AB198" i="8"/>
  <c r="AB44" i="8"/>
  <c r="AB118" i="8"/>
  <c r="AB119" i="8"/>
  <c r="AB289" i="8"/>
  <c r="AB348" i="8"/>
  <c r="AB290" i="8"/>
  <c r="AB120" i="8"/>
  <c r="AB121" i="8"/>
  <c r="AB45" i="8"/>
  <c r="AB199" i="8"/>
  <c r="AB122" i="8"/>
  <c r="AB291" i="8"/>
  <c r="AB46" i="8"/>
  <c r="AB292" i="8"/>
  <c r="AB293" i="8"/>
  <c r="AB200" i="8"/>
  <c r="AB294" i="8"/>
  <c r="AB389" i="8"/>
  <c r="AB201" i="8"/>
  <c r="AB123" i="8"/>
  <c r="AB124" i="8"/>
  <c r="AB295" i="8"/>
  <c r="AB47" i="8"/>
  <c r="AB202" i="8"/>
  <c r="AB390" i="8"/>
  <c r="AB203" i="8"/>
  <c r="AB125" i="8"/>
  <c r="AB126" i="8"/>
  <c r="AB296" i="8"/>
  <c r="AB127" i="8"/>
  <c r="AB48" i="8"/>
  <c r="AB204" i="8"/>
  <c r="AB349" i="8"/>
  <c r="AB128" i="8"/>
  <c r="AB391" i="8"/>
  <c r="AB350" i="8"/>
  <c r="AB49" i="8"/>
  <c r="AB297" i="8"/>
  <c r="AB50" i="8"/>
  <c r="AB351" i="8"/>
  <c r="AB51" i="8"/>
  <c r="AB205" i="8"/>
  <c r="AB298" i="8"/>
  <c r="AB299" i="8"/>
  <c r="AB129" i="8"/>
  <c r="AB300" i="8"/>
  <c r="AB206" i="8"/>
  <c r="AB130" i="8"/>
  <c r="AB207" i="8"/>
  <c r="AB301" i="8"/>
  <c r="AB131" i="8"/>
  <c r="AB52" i="8"/>
  <c r="AB208" i="8"/>
  <c r="AB352" i="8"/>
  <c r="AB302" i="8"/>
  <c r="AB132" i="8"/>
  <c r="AB209" i="8"/>
  <c r="AB133" i="8"/>
  <c r="AB353" i="8"/>
  <c r="AB392" i="8"/>
  <c r="AB134" i="8"/>
  <c r="AB393" i="8"/>
  <c r="AB303" i="8"/>
  <c r="AB304" i="8"/>
  <c r="AB135" i="8"/>
  <c r="AB305" i="8"/>
  <c r="AB394" i="8"/>
  <c r="AB136" i="8"/>
  <c r="AB137" i="8"/>
  <c r="AB210" i="8"/>
  <c r="AB53" i="8"/>
  <c r="AB138" i="8"/>
  <c r="AB354" i="8"/>
  <c r="AB211" i="8"/>
  <c r="AB139" i="8"/>
  <c r="AB54" i="8"/>
  <c r="AB55" i="8"/>
  <c r="AB212" i="8"/>
  <c r="AB56" i="8"/>
  <c r="AB57" i="8"/>
  <c r="AB140" i="8"/>
  <c r="AB213" i="8"/>
  <c r="AB306" i="8"/>
  <c r="AB395" i="8"/>
  <c r="AB355" i="8"/>
  <c r="AB356" i="8"/>
  <c r="AB141" i="8"/>
  <c r="AB357" i="8"/>
  <c r="AB396" i="8"/>
  <c r="AB58" i="8"/>
  <c r="AB214" i="8"/>
  <c r="AB215" i="8"/>
  <c r="AB397" i="8"/>
  <c r="AB398" i="8"/>
  <c r="AB142" i="8"/>
  <c r="AB216" i="8"/>
  <c r="AB307" i="8"/>
  <c r="AB358" i="8"/>
  <c r="AB217" i="8"/>
  <c r="AB143" i="8"/>
  <c r="AB218" i="8"/>
  <c r="AB144" i="8"/>
  <c r="AB59" i="8"/>
  <c r="AB219" i="8"/>
  <c r="AB145" i="8"/>
  <c r="AB60" i="8"/>
  <c r="AB220" i="8"/>
  <c r="AB399" i="8"/>
  <c r="AB146" i="8"/>
  <c r="AB359" i="8"/>
  <c r="AB61" i="8"/>
  <c r="AB62" i="8"/>
  <c r="AB221" i="8"/>
  <c r="AB400" i="8"/>
  <c r="AB360" i="8"/>
  <c r="AB222" i="8"/>
  <c r="AB223" i="8"/>
  <c r="AB308" i="8"/>
  <c r="AB309" i="8"/>
  <c r="AB147" i="8"/>
  <c r="AB401" i="8"/>
  <c r="AB310" i="8"/>
  <c r="AB63" i="8"/>
  <c r="AB361" i="8"/>
  <c r="AB224" i="8"/>
  <c r="AB148" i="8"/>
  <c r="AB225" i="8"/>
  <c r="AB226" i="8"/>
  <c r="AB402" i="8"/>
  <c r="AB149" i="8"/>
  <c r="AB311" i="8"/>
  <c r="AB64" i="8"/>
  <c r="AB227" i="8"/>
  <c r="AB150" i="8"/>
  <c r="AB228" i="8"/>
  <c r="AB229" i="8"/>
  <c r="AB312" i="8"/>
  <c r="AB151" i="8"/>
  <c r="AB313" i="8"/>
  <c r="AB230" i="8"/>
  <c r="AB65" i="8"/>
  <c r="AB403" i="8"/>
  <c r="AB404" i="8"/>
  <c r="AB405" i="8"/>
  <c r="AB152" i="8"/>
  <c r="AB362" i="8"/>
  <c r="AB66" i="8"/>
  <c r="AB153" i="8"/>
  <c r="AB314" i="8"/>
  <c r="AB67" i="8"/>
  <c r="AB68" i="8"/>
  <c r="AB69" i="8"/>
  <c r="AB154" i="8"/>
  <c r="AB231" i="8"/>
  <c r="AB406" i="8"/>
  <c r="AB407" i="8"/>
  <c r="AB70" i="8"/>
  <c r="AB155" i="8"/>
  <c r="AB315" i="8"/>
  <c r="AB408" i="8"/>
  <c r="AB232" i="8"/>
  <c r="AB233" i="8"/>
  <c r="AB71" i="8"/>
  <c r="AB234" i="8"/>
  <c r="AB235" i="8"/>
  <c r="AB363" i="8"/>
  <c r="AB156" i="8"/>
  <c r="AB236" i="8"/>
  <c r="AB72" i="8"/>
  <c r="AB409" i="8"/>
  <c r="AB410" i="8"/>
  <c r="AB316" i="8"/>
  <c r="AB73" i="8"/>
  <c r="AB411" i="8"/>
  <c r="AB78" i="8"/>
  <c r="J156" i="6" l="1"/>
  <c r="K156" i="6"/>
  <c r="L156" i="6"/>
  <c r="M156" i="6"/>
  <c r="H156" i="6"/>
  <c r="F156" i="6"/>
  <c r="H236" i="6"/>
  <c r="H316" i="6"/>
  <c r="F316" i="6"/>
  <c r="F236" i="6"/>
  <c r="M236" i="6"/>
  <c r="L236" i="6"/>
  <c r="K236" i="6"/>
  <c r="J236" i="6"/>
  <c r="M316" i="6"/>
  <c r="L316" i="6"/>
  <c r="K316" i="6"/>
  <c r="J316" i="6"/>
  <c r="M363" i="6"/>
  <c r="L363" i="6"/>
  <c r="J363" i="6"/>
  <c r="M411" i="6"/>
  <c r="L411" i="6"/>
  <c r="J411" i="6"/>
  <c r="F74" i="6"/>
  <c r="H74" i="6"/>
  <c r="J74" i="6"/>
  <c r="K74" i="6"/>
  <c r="L74" i="6"/>
  <c r="M74" i="6"/>
  <c r="E412" i="6"/>
  <c r="D412" i="6"/>
  <c r="E411" i="6"/>
  <c r="D411" i="6"/>
  <c r="E364" i="6"/>
  <c r="D364" i="6"/>
  <c r="E363" i="6"/>
  <c r="D363" i="6"/>
  <c r="E317" i="6"/>
  <c r="D317" i="6"/>
  <c r="E316" i="6"/>
  <c r="D316" i="6"/>
  <c r="E237" i="6"/>
  <c r="D237" i="6"/>
  <c r="E236" i="6"/>
  <c r="D236" i="6"/>
  <c r="E157" i="6"/>
  <c r="D157" i="6"/>
  <c r="E156" i="6"/>
  <c r="D156" i="6"/>
  <c r="E75" i="6"/>
  <c r="D75" i="6"/>
  <c r="E74" i="6"/>
  <c r="D74" i="6"/>
  <c r="E411" i="4"/>
  <c r="F411" i="4"/>
  <c r="G411" i="4"/>
  <c r="H411" i="4"/>
  <c r="I411" i="4"/>
  <c r="J411" i="4"/>
  <c r="K411" i="4"/>
  <c r="L411" i="4"/>
  <c r="M411" i="4"/>
  <c r="N411" i="4"/>
  <c r="O411" i="4"/>
  <c r="P411" i="4"/>
  <c r="Q411" i="4"/>
  <c r="R411" i="4"/>
  <c r="S411" i="4"/>
  <c r="T411" i="4"/>
  <c r="U411" i="4"/>
  <c r="V411" i="4"/>
  <c r="W411" i="4"/>
  <c r="X411" i="4"/>
  <c r="E412" i="4"/>
  <c r="F412" i="4"/>
  <c r="G412" i="4"/>
  <c r="H412" i="4"/>
  <c r="I412" i="4"/>
  <c r="J412" i="4"/>
  <c r="K412" i="4"/>
  <c r="L412" i="4"/>
  <c r="M412" i="4"/>
  <c r="N412" i="4"/>
  <c r="O412" i="4"/>
  <c r="P412" i="4"/>
  <c r="Q412" i="4"/>
  <c r="R412" i="4"/>
  <c r="S412" i="4"/>
  <c r="T412" i="4"/>
  <c r="U412" i="4"/>
  <c r="V412" i="4"/>
  <c r="W412" i="4"/>
  <c r="X412" i="4"/>
  <c r="D412" i="4"/>
  <c r="D411" i="4"/>
  <c r="E363" i="4"/>
  <c r="F363" i="4"/>
  <c r="G363" i="4"/>
  <c r="H363" i="4"/>
  <c r="I363" i="4"/>
  <c r="J363" i="4"/>
  <c r="K363" i="4"/>
  <c r="L363" i="4"/>
  <c r="M363" i="4"/>
  <c r="N363" i="4"/>
  <c r="O363" i="4"/>
  <c r="P363" i="4"/>
  <c r="Q363" i="4"/>
  <c r="R363" i="4"/>
  <c r="S363" i="4"/>
  <c r="T363" i="4"/>
  <c r="U363" i="4"/>
  <c r="V363" i="4"/>
  <c r="W363" i="4"/>
  <c r="X363" i="4"/>
  <c r="E364" i="4"/>
  <c r="F364" i="4"/>
  <c r="G364" i="4"/>
  <c r="H364" i="4"/>
  <c r="I364" i="4"/>
  <c r="J364" i="4"/>
  <c r="K364" i="4"/>
  <c r="L364" i="4"/>
  <c r="M364" i="4"/>
  <c r="N364" i="4"/>
  <c r="O364" i="4"/>
  <c r="P364" i="4"/>
  <c r="Q364" i="4"/>
  <c r="R364" i="4"/>
  <c r="S364" i="4"/>
  <c r="T364" i="4"/>
  <c r="U364" i="4"/>
  <c r="V364" i="4"/>
  <c r="W364" i="4"/>
  <c r="X364" i="4"/>
  <c r="D364" i="4"/>
  <c r="D363" i="4"/>
  <c r="E316" i="4"/>
  <c r="F316" i="4"/>
  <c r="G316" i="4"/>
  <c r="H316" i="4"/>
  <c r="I316" i="4"/>
  <c r="J316" i="4"/>
  <c r="K316" i="4"/>
  <c r="L316" i="4"/>
  <c r="M316" i="4"/>
  <c r="N316" i="4"/>
  <c r="O316" i="4"/>
  <c r="P316" i="4"/>
  <c r="Q316" i="4"/>
  <c r="R316" i="4"/>
  <c r="S316" i="4"/>
  <c r="T316" i="4"/>
  <c r="U316" i="4"/>
  <c r="V316" i="4"/>
  <c r="W316" i="4"/>
  <c r="X316" i="4"/>
  <c r="E317" i="4"/>
  <c r="F317" i="4"/>
  <c r="G317" i="4"/>
  <c r="H317" i="4"/>
  <c r="I317" i="4"/>
  <c r="J317" i="4"/>
  <c r="K317" i="4"/>
  <c r="L317" i="4"/>
  <c r="M317" i="4"/>
  <c r="N317" i="4"/>
  <c r="O317" i="4"/>
  <c r="P317" i="4"/>
  <c r="Q317" i="4"/>
  <c r="R317" i="4"/>
  <c r="S317" i="4"/>
  <c r="T317" i="4"/>
  <c r="U317" i="4"/>
  <c r="V317" i="4"/>
  <c r="W317" i="4"/>
  <c r="X317" i="4"/>
  <c r="D317" i="4"/>
  <c r="D316" i="4"/>
  <c r="E236" i="4"/>
  <c r="F236" i="4"/>
  <c r="G236" i="4"/>
  <c r="H236" i="4"/>
  <c r="I236" i="4"/>
  <c r="J236" i="4"/>
  <c r="K236" i="4"/>
  <c r="L236" i="4"/>
  <c r="M236" i="4"/>
  <c r="N236" i="4"/>
  <c r="O236" i="4"/>
  <c r="P236" i="4"/>
  <c r="Q236" i="4"/>
  <c r="R236" i="4"/>
  <c r="S236" i="4"/>
  <c r="T236" i="4"/>
  <c r="U236" i="4"/>
  <c r="V236" i="4"/>
  <c r="W236" i="4"/>
  <c r="X236" i="4"/>
  <c r="E237" i="4"/>
  <c r="F237" i="4"/>
  <c r="G237" i="4"/>
  <c r="H237" i="4"/>
  <c r="I237" i="4"/>
  <c r="J237" i="4"/>
  <c r="K237" i="4"/>
  <c r="L237" i="4"/>
  <c r="M237" i="4"/>
  <c r="N237" i="4"/>
  <c r="O237" i="4"/>
  <c r="P237" i="4"/>
  <c r="Q237" i="4"/>
  <c r="R237" i="4"/>
  <c r="S237" i="4"/>
  <c r="T237" i="4"/>
  <c r="U237" i="4"/>
  <c r="V237" i="4"/>
  <c r="W237" i="4"/>
  <c r="X237" i="4"/>
  <c r="D237" i="4"/>
  <c r="D236" i="4"/>
  <c r="E156" i="4"/>
  <c r="F156" i="4"/>
  <c r="G156" i="4"/>
  <c r="H156" i="4"/>
  <c r="I156" i="4"/>
  <c r="J156" i="4"/>
  <c r="K156" i="4"/>
  <c r="L156" i="4"/>
  <c r="M156" i="4"/>
  <c r="N156" i="4"/>
  <c r="O156" i="4"/>
  <c r="P156" i="4"/>
  <c r="Q156" i="4"/>
  <c r="R156" i="4"/>
  <c r="S156" i="4"/>
  <c r="T156" i="4"/>
  <c r="U156" i="4"/>
  <c r="V156" i="4"/>
  <c r="W156" i="4"/>
  <c r="X156" i="4"/>
  <c r="E157" i="4"/>
  <c r="F157" i="4"/>
  <c r="G157" i="4"/>
  <c r="H157" i="4"/>
  <c r="I157" i="4"/>
  <c r="J157" i="4"/>
  <c r="K157" i="4"/>
  <c r="L157" i="4"/>
  <c r="M157" i="4"/>
  <c r="N157" i="4"/>
  <c r="O157" i="4"/>
  <c r="P157" i="4"/>
  <c r="Q157" i="4"/>
  <c r="R157" i="4"/>
  <c r="S157" i="4"/>
  <c r="T157" i="4"/>
  <c r="U157" i="4"/>
  <c r="V157" i="4"/>
  <c r="W157" i="4"/>
  <c r="X157" i="4"/>
  <c r="D157" i="4"/>
  <c r="D156" i="4"/>
  <c r="E74" i="4"/>
  <c r="F74" i="4"/>
  <c r="G74" i="4"/>
  <c r="H74" i="4"/>
  <c r="I74" i="4"/>
  <c r="J74" i="4"/>
  <c r="K74" i="4"/>
  <c r="L74" i="4"/>
  <c r="M74" i="4"/>
  <c r="N74" i="4"/>
  <c r="O74" i="4"/>
  <c r="P74" i="4"/>
  <c r="Q74" i="4"/>
  <c r="R74" i="4"/>
  <c r="S74" i="4"/>
  <c r="T74" i="4"/>
  <c r="U74" i="4"/>
  <c r="V74" i="4"/>
  <c r="W74" i="4"/>
  <c r="X74" i="4"/>
  <c r="E75" i="4"/>
  <c r="F75" i="4"/>
  <c r="G75" i="4"/>
  <c r="H75" i="4"/>
  <c r="I75" i="4"/>
  <c r="J75" i="4"/>
  <c r="K75" i="4"/>
  <c r="L75" i="4"/>
  <c r="M75" i="4"/>
  <c r="N75" i="4"/>
  <c r="O75" i="4"/>
  <c r="P75" i="4"/>
  <c r="Q75" i="4"/>
  <c r="R75" i="4"/>
  <c r="S75" i="4"/>
  <c r="T75" i="4"/>
  <c r="U75" i="4"/>
  <c r="V75" i="4"/>
  <c r="W75" i="4"/>
  <c r="X75" i="4"/>
  <c r="D75" i="4"/>
  <c r="D74" i="4"/>
  <c r="E411" i="3"/>
  <c r="F411" i="3"/>
  <c r="G411" i="3"/>
  <c r="K411" i="3"/>
  <c r="M411" i="3"/>
  <c r="N411" i="3"/>
  <c r="O411" i="3"/>
  <c r="R411" i="3"/>
  <c r="T411" i="3"/>
  <c r="U411" i="3"/>
  <c r="V411" i="3"/>
  <c r="W411" i="3"/>
  <c r="Y411" i="3"/>
  <c r="Z411" i="3"/>
  <c r="AA411" i="3"/>
  <c r="E412" i="3"/>
  <c r="F412" i="3"/>
  <c r="G412" i="3"/>
  <c r="H412" i="3"/>
  <c r="I412" i="3"/>
  <c r="J412" i="3"/>
  <c r="K412" i="3"/>
  <c r="L412" i="3"/>
  <c r="M412" i="3"/>
  <c r="N412" i="3"/>
  <c r="O412" i="3"/>
  <c r="P412" i="3"/>
  <c r="Q412" i="3"/>
  <c r="R412" i="3"/>
  <c r="T412" i="3"/>
  <c r="U412" i="3"/>
  <c r="V412" i="3"/>
  <c r="W412" i="3"/>
  <c r="X412" i="3"/>
  <c r="Y412" i="3"/>
  <c r="Z412" i="3"/>
  <c r="AA412" i="3"/>
  <c r="E363" i="3"/>
  <c r="F363" i="3"/>
  <c r="G363" i="3"/>
  <c r="K363" i="3"/>
  <c r="M363" i="3"/>
  <c r="N363" i="3"/>
  <c r="O363" i="3"/>
  <c r="R363" i="3"/>
  <c r="T363" i="3"/>
  <c r="U363" i="3"/>
  <c r="V363" i="3"/>
  <c r="W363" i="3"/>
  <c r="Y363" i="3"/>
  <c r="Z363" i="3"/>
  <c r="AA363" i="3"/>
  <c r="E364" i="3"/>
  <c r="F364" i="3"/>
  <c r="G364" i="3"/>
  <c r="H364" i="3"/>
  <c r="I364" i="3"/>
  <c r="J364" i="3"/>
  <c r="K364" i="3"/>
  <c r="L364" i="3"/>
  <c r="M364" i="3"/>
  <c r="N364" i="3"/>
  <c r="O364" i="3"/>
  <c r="P364" i="3"/>
  <c r="Q364" i="3"/>
  <c r="R364" i="3"/>
  <c r="T364" i="3"/>
  <c r="U364" i="3"/>
  <c r="V364" i="3"/>
  <c r="W364" i="3"/>
  <c r="X364" i="3"/>
  <c r="Y364" i="3"/>
  <c r="Z364" i="3"/>
  <c r="AA364" i="3"/>
  <c r="E316" i="3"/>
  <c r="F316" i="3"/>
  <c r="G316" i="3"/>
  <c r="K316" i="3"/>
  <c r="M316" i="3"/>
  <c r="N316" i="3"/>
  <c r="O316" i="3"/>
  <c r="R316" i="3"/>
  <c r="T316" i="3"/>
  <c r="U316" i="3"/>
  <c r="V316" i="3"/>
  <c r="W316" i="3"/>
  <c r="Y316" i="3"/>
  <c r="Z316" i="3"/>
  <c r="AA316" i="3"/>
  <c r="E317" i="3"/>
  <c r="F317" i="3"/>
  <c r="G317" i="3"/>
  <c r="H317" i="3"/>
  <c r="I317" i="3"/>
  <c r="J317" i="3"/>
  <c r="K317" i="3"/>
  <c r="L317" i="3"/>
  <c r="M317" i="3"/>
  <c r="N317" i="3"/>
  <c r="O317" i="3"/>
  <c r="P317" i="3"/>
  <c r="Q317" i="3"/>
  <c r="R317" i="3"/>
  <c r="T317" i="3"/>
  <c r="U317" i="3"/>
  <c r="V317" i="3"/>
  <c r="W317" i="3"/>
  <c r="Y317" i="3"/>
  <c r="Z317" i="3"/>
  <c r="AA317" i="3"/>
  <c r="N236" i="3"/>
  <c r="O236" i="3"/>
  <c r="R236" i="3"/>
  <c r="T236" i="3"/>
  <c r="U236" i="3"/>
  <c r="V236" i="3"/>
  <c r="W236" i="3"/>
  <c r="Y236" i="3"/>
  <c r="Z236" i="3"/>
  <c r="AA236" i="3"/>
  <c r="N237" i="3"/>
  <c r="O237" i="3"/>
  <c r="P237" i="3"/>
  <c r="Q237" i="3"/>
  <c r="R237" i="3"/>
  <c r="T237" i="3"/>
  <c r="U237" i="3"/>
  <c r="V237" i="3"/>
  <c r="W237" i="3"/>
  <c r="Y237" i="3"/>
  <c r="Z237" i="3"/>
  <c r="AA237" i="3"/>
  <c r="Q157" i="3"/>
  <c r="R157" i="3"/>
  <c r="T157" i="3"/>
  <c r="U157" i="3"/>
  <c r="V157" i="3"/>
  <c r="W157" i="3"/>
  <c r="Y157" i="3"/>
  <c r="Z157" i="3"/>
  <c r="AA157" i="3"/>
  <c r="N156" i="3"/>
  <c r="O156" i="3"/>
  <c r="R156" i="3"/>
  <c r="T156" i="3"/>
  <c r="U156" i="3"/>
  <c r="V156" i="3"/>
  <c r="W156" i="3"/>
  <c r="Y156" i="3"/>
  <c r="Z156" i="3"/>
  <c r="AA156" i="3"/>
  <c r="X49" i="3"/>
  <c r="Q75" i="3"/>
  <c r="R75" i="3"/>
  <c r="T75" i="3"/>
  <c r="U75" i="3"/>
  <c r="V75" i="3"/>
  <c r="W75" i="3"/>
  <c r="X75" i="3"/>
  <c r="Y75" i="3"/>
  <c r="Z75" i="3"/>
  <c r="AA75" i="3"/>
  <c r="N74" i="3"/>
  <c r="O74" i="3"/>
  <c r="R74" i="3"/>
  <c r="T74" i="3"/>
  <c r="U74" i="3"/>
  <c r="V74" i="3"/>
  <c r="W74" i="3"/>
  <c r="Y74" i="3"/>
  <c r="Z74" i="3"/>
  <c r="AA74" i="3"/>
  <c r="D412" i="3"/>
  <c r="D411" i="3"/>
  <c r="D364" i="3"/>
  <c r="D363" i="3"/>
  <c r="D317" i="3"/>
  <c r="D316" i="3"/>
  <c r="M237" i="3"/>
  <c r="L237" i="3"/>
  <c r="K237" i="3"/>
  <c r="J237" i="3"/>
  <c r="I237" i="3"/>
  <c r="H237" i="3"/>
  <c r="G237" i="3"/>
  <c r="F237" i="3"/>
  <c r="E237" i="3"/>
  <c r="D237" i="3"/>
  <c r="M236" i="3"/>
  <c r="K236" i="3"/>
  <c r="G236" i="3"/>
  <c r="F236" i="3"/>
  <c r="E236" i="3"/>
  <c r="D236" i="3"/>
  <c r="P157" i="3"/>
  <c r="O157" i="3"/>
  <c r="N157" i="3"/>
  <c r="M157" i="3"/>
  <c r="L157" i="3"/>
  <c r="K157" i="3"/>
  <c r="J157" i="3"/>
  <c r="I157" i="3"/>
  <c r="H157" i="3"/>
  <c r="G157" i="3"/>
  <c r="F157" i="3"/>
  <c r="E157" i="3"/>
  <c r="D157" i="3"/>
  <c r="M156" i="3"/>
  <c r="K156" i="3"/>
  <c r="G156" i="3"/>
  <c r="F156" i="3"/>
  <c r="E156" i="3"/>
  <c r="D156" i="3"/>
  <c r="P75" i="3"/>
  <c r="O75" i="3"/>
  <c r="N75" i="3"/>
  <c r="M75" i="3"/>
  <c r="L75" i="3"/>
  <c r="K75" i="3"/>
  <c r="J75" i="3"/>
  <c r="I75" i="3"/>
  <c r="H75" i="3"/>
  <c r="G75" i="3"/>
  <c r="F75" i="3"/>
  <c r="E75" i="3"/>
  <c r="D75" i="3"/>
  <c r="M74" i="3"/>
  <c r="K74" i="3"/>
  <c r="G74" i="3"/>
  <c r="F74" i="3"/>
  <c r="E74" i="3"/>
  <c r="D74" i="3"/>
  <c r="X395" i="3"/>
  <c r="Q395" i="3"/>
  <c r="P395" i="3"/>
  <c r="L395" i="3"/>
  <c r="J395" i="3"/>
  <c r="I395" i="3"/>
  <c r="H395" i="3"/>
  <c r="X140" i="3"/>
  <c r="Q140" i="3"/>
  <c r="P140" i="3"/>
  <c r="L140" i="3"/>
  <c r="J140" i="3"/>
  <c r="I140" i="3"/>
  <c r="H140" i="3"/>
  <c r="J49" i="3"/>
  <c r="X198" i="3"/>
  <c r="Q198" i="3"/>
  <c r="P198" i="3"/>
  <c r="L198" i="3"/>
  <c r="J198" i="3"/>
  <c r="I198" i="3"/>
  <c r="H198" i="3"/>
  <c r="X273" i="3"/>
  <c r="Q273" i="3"/>
  <c r="P273" i="3"/>
  <c r="L273" i="3"/>
  <c r="J273" i="3"/>
  <c r="I273" i="3"/>
  <c r="H273" i="3"/>
  <c r="X19" i="3"/>
  <c r="Q19" i="3"/>
  <c r="P19" i="3"/>
  <c r="L19" i="3"/>
  <c r="J19" i="3"/>
  <c r="I19" i="3"/>
  <c r="H19" i="3"/>
  <c r="Q333" i="3"/>
  <c r="P333" i="3"/>
  <c r="L333" i="3"/>
  <c r="J333" i="3"/>
  <c r="I333" i="3"/>
  <c r="H333" i="3"/>
  <c r="X256" i="3"/>
  <c r="Q256" i="3"/>
  <c r="P256" i="3"/>
  <c r="L256" i="3"/>
  <c r="J256" i="3"/>
  <c r="I256" i="3"/>
  <c r="H256" i="3"/>
  <c r="X252" i="3"/>
  <c r="Q252" i="3"/>
  <c r="P252" i="3"/>
  <c r="L252" i="3"/>
  <c r="J252" i="3"/>
  <c r="I252" i="3"/>
  <c r="H252" i="3"/>
  <c r="X6" i="3"/>
  <c r="Q6" i="3"/>
  <c r="P6" i="3"/>
  <c r="L6" i="3"/>
  <c r="J6" i="3"/>
  <c r="I6" i="3"/>
  <c r="H6" i="3"/>
  <c r="X321" i="3"/>
  <c r="Q321" i="3"/>
  <c r="P321" i="3"/>
  <c r="L321" i="3"/>
  <c r="J321" i="3"/>
  <c r="I321" i="3"/>
  <c r="H321" i="3"/>
  <c r="X160" i="3"/>
  <c r="Q160" i="3"/>
  <c r="P160" i="3"/>
  <c r="L160" i="3"/>
  <c r="J160" i="3"/>
  <c r="I160" i="3"/>
  <c r="H160" i="3"/>
  <c r="X390" i="3"/>
  <c r="Q390" i="3"/>
  <c r="P390" i="3"/>
  <c r="L390" i="3"/>
  <c r="J390" i="3"/>
  <c r="I390" i="3"/>
  <c r="H390" i="3"/>
  <c r="X366" i="3"/>
  <c r="Q366" i="3"/>
  <c r="P366" i="3"/>
  <c r="L366" i="3"/>
  <c r="J366" i="3"/>
  <c r="I366" i="3"/>
  <c r="H366" i="3"/>
  <c r="X385" i="3"/>
  <c r="Q385" i="3"/>
  <c r="P385" i="3"/>
  <c r="L385" i="3"/>
  <c r="J385" i="3"/>
  <c r="I385" i="3"/>
  <c r="H385" i="3"/>
  <c r="X325" i="3"/>
  <c r="Q325" i="3"/>
  <c r="P325" i="3"/>
  <c r="L325" i="3"/>
  <c r="J325" i="3"/>
  <c r="I325" i="3"/>
  <c r="H325" i="3"/>
  <c r="X375" i="3"/>
  <c r="Q375" i="3"/>
  <c r="P375" i="3"/>
  <c r="L375" i="3"/>
  <c r="J375" i="3"/>
  <c r="I375" i="3"/>
  <c r="H375" i="3"/>
  <c r="X369" i="3"/>
  <c r="Q369" i="3"/>
  <c r="P369" i="3"/>
  <c r="L369" i="3"/>
  <c r="J369" i="3"/>
  <c r="I369" i="3"/>
  <c r="H369" i="3"/>
  <c r="X402" i="3"/>
  <c r="Q402" i="3"/>
  <c r="P402" i="3"/>
  <c r="L402" i="3"/>
  <c r="J402" i="3"/>
  <c r="I402" i="3"/>
  <c r="H402" i="3"/>
  <c r="X408" i="3"/>
  <c r="Q408" i="3"/>
  <c r="P408" i="3"/>
  <c r="L408" i="3"/>
  <c r="J408" i="3"/>
  <c r="I408" i="3"/>
  <c r="H408" i="3"/>
  <c r="X394" i="3"/>
  <c r="Q394" i="3"/>
  <c r="P394" i="3"/>
  <c r="L394" i="3"/>
  <c r="J394" i="3"/>
  <c r="I394" i="3"/>
  <c r="H394" i="3"/>
  <c r="X352" i="3"/>
  <c r="Q352" i="3"/>
  <c r="P352" i="3"/>
  <c r="L352" i="3"/>
  <c r="J352" i="3"/>
  <c r="I352" i="3"/>
  <c r="H352" i="3"/>
  <c r="X400" i="3"/>
  <c r="Q400" i="3"/>
  <c r="P400" i="3"/>
  <c r="L400" i="3"/>
  <c r="J400" i="3"/>
  <c r="I400" i="3"/>
  <c r="H400" i="3"/>
  <c r="X379" i="3"/>
  <c r="Q379" i="3"/>
  <c r="P379" i="3"/>
  <c r="L379" i="3"/>
  <c r="J379" i="3"/>
  <c r="I379" i="3"/>
  <c r="H379" i="3"/>
  <c r="X374" i="3"/>
  <c r="Q374" i="3"/>
  <c r="P374" i="3"/>
  <c r="L374" i="3"/>
  <c r="J374" i="3"/>
  <c r="I374" i="3"/>
  <c r="H374" i="3"/>
  <c r="X253" i="3"/>
  <c r="Q253" i="3"/>
  <c r="P253" i="3"/>
  <c r="L253" i="3"/>
  <c r="J253" i="3"/>
  <c r="I253" i="3"/>
  <c r="H253" i="3"/>
  <c r="X368" i="3"/>
  <c r="Q368" i="3"/>
  <c r="P368" i="3"/>
  <c r="L368" i="3"/>
  <c r="J368" i="3"/>
  <c r="I368" i="3"/>
  <c r="H368" i="3"/>
  <c r="X377" i="3"/>
  <c r="Q377" i="3"/>
  <c r="P377" i="3"/>
  <c r="L377" i="3"/>
  <c r="J377" i="3"/>
  <c r="I377" i="3"/>
  <c r="H377" i="3"/>
  <c r="X407" i="3"/>
  <c r="Q407" i="3"/>
  <c r="P407" i="3"/>
  <c r="L407" i="3"/>
  <c r="J407" i="3"/>
  <c r="I407" i="3"/>
  <c r="H407" i="3"/>
  <c r="X322" i="3"/>
  <c r="Q322" i="3"/>
  <c r="P322" i="3"/>
  <c r="L322" i="3"/>
  <c r="J322" i="3"/>
  <c r="I322" i="3"/>
  <c r="H322" i="3"/>
  <c r="X392" i="3"/>
  <c r="Q392" i="3"/>
  <c r="P392" i="3"/>
  <c r="L392" i="3"/>
  <c r="J392" i="3"/>
  <c r="I392" i="3"/>
  <c r="H392" i="3"/>
  <c r="X405" i="3"/>
  <c r="Q405" i="3"/>
  <c r="P405" i="3"/>
  <c r="L405" i="3"/>
  <c r="J405" i="3"/>
  <c r="I405" i="3"/>
  <c r="H405" i="3"/>
  <c r="X306" i="3"/>
  <c r="Q306" i="3"/>
  <c r="P306" i="3"/>
  <c r="L306" i="3"/>
  <c r="J306" i="3"/>
  <c r="I306" i="3"/>
  <c r="H306" i="3"/>
  <c r="X380" i="3"/>
  <c r="Q380" i="3"/>
  <c r="P380" i="3"/>
  <c r="L380" i="3"/>
  <c r="J380" i="3"/>
  <c r="I380" i="3"/>
  <c r="H380" i="3"/>
  <c r="X371" i="3"/>
  <c r="Q371" i="3"/>
  <c r="P371" i="3"/>
  <c r="L371" i="3"/>
  <c r="J371" i="3"/>
  <c r="I371" i="3"/>
  <c r="H371" i="3"/>
  <c r="X381" i="3"/>
  <c r="Q381" i="3"/>
  <c r="P381" i="3"/>
  <c r="L381" i="3"/>
  <c r="J381" i="3"/>
  <c r="I381" i="3"/>
  <c r="H381" i="3"/>
  <c r="X324" i="3"/>
  <c r="Q324" i="3"/>
  <c r="P324" i="3"/>
  <c r="L324" i="3"/>
  <c r="J324" i="3"/>
  <c r="I324" i="3"/>
  <c r="H324" i="3"/>
  <c r="X334" i="3"/>
  <c r="Q334" i="3"/>
  <c r="P334" i="3"/>
  <c r="L334" i="3"/>
  <c r="J334" i="3"/>
  <c r="I334" i="3"/>
  <c r="H334" i="3"/>
  <c r="X237" i="3"/>
  <c r="Q162" i="3"/>
  <c r="P162" i="3"/>
  <c r="L162" i="3"/>
  <c r="J162" i="3"/>
  <c r="I162" i="3"/>
  <c r="H162" i="3"/>
  <c r="X387" i="3"/>
  <c r="Q387" i="3"/>
  <c r="P387" i="3"/>
  <c r="L387" i="3"/>
  <c r="J387" i="3"/>
  <c r="I387" i="3"/>
  <c r="H387" i="3"/>
  <c r="X203" i="3"/>
  <c r="Q203" i="3"/>
  <c r="P203" i="3"/>
  <c r="L203" i="3"/>
  <c r="J203" i="3"/>
  <c r="I203" i="3"/>
  <c r="H203" i="3"/>
  <c r="X404" i="3"/>
  <c r="Q404" i="3"/>
  <c r="P404" i="3"/>
  <c r="L404" i="3"/>
  <c r="J404" i="3"/>
  <c r="I404" i="3"/>
  <c r="H404" i="3"/>
  <c r="X370" i="3"/>
  <c r="Q370" i="3"/>
  <c r="P370" i="3"/>
  <c r="L370" i="3"/>
  <c r="J370" i="3"/>
  <c r="I370" i="3"/>
  <c r="H370" i="3"/>
  <c r="X397" i="3"/>
  <c r="Q397" i="3"/>
  <c r="P397" i="3"/>
  <c r="L397" i="3"/>
  <c r="J397" i="3"/>
  <c r="I397" i="3"/>
  <c r="H397" i="3"/>
  <c r="X409" i="3"/>
  <c r="Q409" i="3"/>
  <c r="P409" i="3"/>
  <c r="L409" i="3"/>
  <c r="J409" i="3"/>
  <c r="I409" i="3"/>
  <c r="H409" i="3"/>
  <c r="X342" i="3"/>
  <c r="Q342" i="3"/>
  <c r="P342" i="3"/>
  <c r="L342" i="3"/>
  <c r="J342" i="3"/>
  <c r="I342" i="3"/>
  <c r="H342" i="3"/>
  <c r="X347" i="3"/>
  <c r="Q347" i="3"/>
  <c r="P347" i="3"/>
  <c r="L347" i="3"/>
  <c r="J347" i="3"/>
  <c r="I347" i="3"/>
  <c r="H347" i="3"/>
  <c r="X356" i="3"/>
  <c r="Q356" i="3"/>
  <c r="P356" i="3"/>
  <c r="L356" i="3"/>
  <c r="J356" i="3"/>
  <c r="I356" i="3"/>
  <c r="H356" i="3"/>
  <c r="X383" i="3"/>
  <c r="Q383" i="3"/>
  <c r="P383" i="3"/>
  <c r="L383" i="3"/>
  <c r="J383" i="3"/>
  <c r="I383" i="3"/>
  <c r="H383" i="3"/>
  <c r="X345" i="3"/>
  <c r="Q345" i="3"/>
  <c r="P345" i="3"/>
  <c r="L345" i="3"/>
  <c r="J345" i="3"/>
  <c r="I345" i="3"/>
  <c r="H345" i="3"/>
  <c r="X354" i="3"/>
  <c r="Q354" i="3"/>
  <c r="P354" i="3"/>
  <c r="L354" i="3"/>
  <c r="J354" i="3"/>
  <c r="I354" i="3"/>
  <c r="H354" i="3"/>
  <c r="X251" i="3"/>
  <c r="Q251" i="3"/>
  <c r="P251" i="3"/>
  <c r="L251" i="3"/>
  <c r="J251" i="3"/>
  <c r="I251" i="3"/>
  <c r="H251" i="3"/>
  <c r="X388" i="3"/>
  <c r="Q388" i="3"/>
  <c r="P388" i="3"/>
  <c r="L388" i="3"/>
  <c r="J388" i="3"/>
  <c r="I388" i="3"/>
  <c r="H388" i="3"/>
  <c r="X327" i="3"/>
  <c r="Q327" i="3"/>
  <c r="P327" i="3"/>
  <c r="L327" i="3"/>
  <c r="J327" i="3"/>
  <c r="I327" i="3"/>
  <c r="H327" i="3"/>
  <c r="X357" i="3"/>
  <c r="Q357" i="3"/>
  <c r="P357" i="3"/>
  <c r="L357" i="3"/>
  <c r="J357" i="3"/>
  <c r="I357" i="3"/>
  <c r="H357" i="3"/>
  <c r="X337" i="3"/>
  <c r="Q337" i="3"/>
  <c r="P337" i="3"/>
  <c r="L337" i="3"/>
  <c r="J337" i="3"/>
  <c r="I337" i="3"/>
  <c r="H337" i="3"/>
  <c r="X339" i="3"/>
  <c r="Q339" i="3"/>
  <c r="P339" i="3"/>
  <c r="L339" i="3"/>
  <c r="J339" i="3"/>
  <c r="I339" i="3"/>
  <c r="H339" i="3"/>
  <c r="X297" i="3"/>
  <c r="Q297" i="3"/>
  <c r="P297" i="3"/>
  <c r="L297" i="3"/>
  <c r="J297" i="3"/>
  <c r="I297" i="3"/>
  <c r="H297" i="3"/>
  <c r="X294" i="3"/>
  <c r="Q294" i="3"/>
  <c r="P294" i="3"/>
  <c r="L294" i="3"/>
  <c r="J294" i="3"/>
  <c r="I294" i="3"/>
  <c r="H294" i="3"/>
  <c r="X389" i="3"/>
  <c r="Q389" i="3"/>
  <c r="P389" i="3"/>
  <c r="L389" i="3"/>
  <c r="J389" i="3"/>
  <c r="I389" i="3"/>
  <c r="H389" i="3"/>
  <c r="X330" i="3"/>
  <c r="Q330" i="3"/>
  <c r="P330" i="3"/>
  <c r="L330" i="3"/>
  <c r="J330" i="3"/>
  <c r="I330" i="3"/>
  <c r="H330" i="3"/>
  <c r="X378" i="3"/>
  <c r="Q378" i="3"/>
  <c r="P378" i="3"/>
  <c r="L378" i="3"/>
  <c r="J378" i="3"/>
  <c r="I378" i="3"/>
  <c r="H378" i="3"/>
  <c r="X353" i="3"/>
  <c r="Q353" i="3"/>
  <c r="P353" i="3"/>
  <c r="L353" i="3"/>
  <c r="J353" i="3"/>
  <c r="I353" i="3"/>
  <c r="H353" i="3"/>
  <c r="X159" i="3"/>
  <c r="Q159" i="3"/>
  <c r="P159" i="3"/>
  <c r="L159" i="3"/>
  <c r="J159" i="3"/>
  <c r="I159" i="3"/>
  <c r="H159" i="3"/>
  <c r="X372" i="3"/>
  <c r="Q372" i="3"/>
  <c r="P372" i="3"/>
  <c r="L372" i="3"/>
  <c r="J372" i="3"/>
  <c r="I372" i="3"/>
  <c r="H372" i="3"/>
  <c r="X384" i="3"/>
  <c r="Q384" i="3"/>
  <c r="P384" i="3"/>
  <c r="L384" i="3"/>
  <c r="J384" i="3"/>
  <c r="I384" i="3"/>
  <c r="H384" i="3"/>
  <c r="X341" i="3"/>
  <c r="Q341" i="3"/>
  <c r="P341" i="3"/>
  <c r="L341" i="3"/>
  <c r="J341" i="3"/>
  <c r="I341" i="3"/>
  <c r="H341" i="3"/>
  <c r="X279" i="3"/>
  <c r="Q279" i="3"/>
  <c r="P279" i="3"/>
  <c r="L279" i="3"/>
  <c r="J279" i="3"/>
  <c r="I279" i="3"/>
  <c r="H279" i="3"/>
  <c r="X382" i="3"/>
  <c r="Q382" i="3"/>
  <c r="P382" i="3"/>
  <c r="L382" i="3"/>
  <c r="J382" i="3"/>
  <c r="I382" i="3"/>
  <c r="H382" i="3"/>
  <c r="X396" i="3"/>
  <c r="Q396" i="3"/>
  <c r="P396" i="3"/>
  <c r="L396" i="3"/>
  <c r="J396" i="3"/>
  <c r="I396" i="3"/>
  <c r="H396" i="3"/>
  <c r="X266" i="3"/>
  <c r="Q266" i="3"/>
  <c r="P266" i="3"/>
  <c r="L266" i="3"/>
  <c r="J266" i="3"/>
  <c r="I266" i="3"/>
  <c r="H266" i="3"/>
  <c r="X398" i="3"/>
  <c r="Q398" i="3"/>
  <c r="P398" i="3"/>
  <c r="L398" i="3"/>
  <c r="J398" i="3"/>
  <c r="I398" i="3"/>
  <c r="H398" i="3"/>
  <c r="X386" i="3"/>
  <c r="Q386" i="3"/>
  <c r="P386" i="3"/>
  <c r="L386" i="3"/>
  <c r="J386" i="3"/>
  <c r="I386" i="3"/>
  <c r="H386" i="3"/>
  <c r="X376" i="3"/>
  <c r="Q376" i="3"/>
  <c r="P376" i="3"/>
  <c r="L376" i="3"/>
  <c r="J376" i="3"/>
  <c r="I376" i="3"/>
  <c r="H376" i="3"/>
  <c r="X410" i="3"/>
  <c r="Q410" i="3"/>
  <c r="P410" i="3"/>
  <c r="L410" i="3"/>
  <c r="J410" i="3"/>
  <c r="I410" i="3"/>
  <c r="H410" i="3"/>
  <c r="X262" i="3"/>
  <c r="Q262" i="3"/>
  <c r="P262" i="3"/>
  <c r="L262" i="3"/>
  <c r="J262" i="3"/>
  <c r="I262" i="3"/>
  <c r="H262" i="3"/>
  <c r="X287" i="3"/>
  <c r="Q287" i="3"/>
  <c r="P287" i="3"/>
  <c r="L287" i="3"/>
  <c r="J287" i="3"/>
  <c r="I287" i="3"/>
  <c r="H287" i="3"/>
  <c r="X393" i="3"/>
  <c r="Q393" i="3"/>
  <c r="P393" i="3"/>
  <c r="L393" i="3"/>
  <c r="J393" i="3"/>
  <c r="I393" i="3"/>
  <c r="H393" i="3"/>
  <c r="X245" i="3"/>
  <c r="Q245" i="3"/>
  <c r="P245" i="3"/>
  <c r="L245" i="3"/>
  <c r="J245" i="3"/>
  <c r="I245" i="3"/>
  <c r="H245" i="3"/>
  <c r="X361" i="3"/>
  <c r="Q361" i="3"/>
  <c r="P361" i="3"/>
  <c r="L361" i="3"/>
  <c r="J361" i="3"/>
  <c r="I361" i="3"/>
  <c r="H361" i="3"/>
  <c r="X166" i="3"/>
  <c r="Q166" i="3"/>
  <c r="P166" i="3"/>
  <c r="L166" i="3"/>
  <c r="J166" i="3"/>
  <c r="I166" i="3"/>
  <c r="H166" i="3"/>
  <c r="X269" i="3"/>
  <c r="Q269" i="3"/>
  <c r="P269" i="3"/>
  <c r="L269" i="3"/>
  <c r="J269" i="3"/>
  <c r="I269" i="3"/>
  <c r="H269" i="3"/>
  <c r="X401" i="3"/>
  <c r="Q401" i="3"/>
  <c r="P401" i="3"/>
  <c r="L401" i="3"/>
  <c r="J401" i="3"/>
  <c r="I401" i="3"/>
  <c r="H401" i="3"/>
  <c r="X196" i="3"/>
  <c r="Q196" i="3"/>
  <c r="P196" i="3"/>
  <c r="L196" i="3"/>
  <c r="J196" i="3"/>
  <c r="I196" i="3"/>
  <c r="H196" i="3"/>
  <c r="X257" i="3"/>
  <c r="Q257" i="3"/>
  <c r="P257" i="3"/>
  <c r="L257" i="3"/>
  <c r="J257" i="3"/>
  <c r="I257" i="3"/>
  <c r="H257" i="3"/>
  <c r="X373" i="3"/>
  <c r="Q373" i="3"/>
  <c r="P373" i="3"/>
  <c r="L373" i="3"/>
  <c r="J373" i="3"/>
  <c r="I373" i="3"/>
  <c r="H373" i="3"/>
  <c r="X323" i="3"/>
  <c r="Q323" i="3"/>
  <c r="P323" i="3"/>
  <c r="L323" i="3"/>
  <c r="J323" i="3"/>
  <c r="I323" i="3"/>
  <c r="H323" i="3"/>
  <c r="X329" i="3"/>
  <c r="Q329" i="3"/>
  <c r="P329" i="3"/>
  <c r="L329" i="3"/>
  <c r="J329" i="3"/>
  <c r="I329" i="3"/>
  <c r="H329" i="3"/>
  <c r="X268" i="3"/>
  <c r="Q268" i="3"/>
  <c r="P268" i="3"/>
  <c r="L268" i="3"/>
  <c r="J268" i="3"/>
  <c r="I268" i="3"/>
  <c r="H268" i="3"/>
  <c r="X406" i="3"/>
  <c r="Q406" i="3"/>
  <c r="P406" i="3"/>
  <c r="L406" i="3"/>
  <c r="J406" i="3"/>
  <c r="I406" i="3"/>
  <c r="H406" i="3"/>
  <c r="X258" i="3"/>
  <c r="Q258" i="3"/>
  <c r="P258" i="3"/>
  <c r="L258" i="3"/>
  <c r="J258" i="3"/>
  <c r="I258" i="3"/>
  <c r="H258" i="3"/>
  <c r="X289" i="3"/>
  <c r="Q289" i="3"/>
  <c r="P289" i="3"/>
  <c r="L289" i="3"/>
  <c r="J289" i="3"/>
  <c r="I289" i="3"/>
  <c r="H289" i="3"/>
  <c r="X288" i="3"/>
  <c r="Q288" i="3"/>
  <c r="P288" i="3"/>
  <c r="L288" i="3"/>
  <c r="J288" i="3"/>
  <c r="I288" i="3"/>
  <c r="H288" i="3"/>
  <c r="X81" i="3"/>
  <c r="Q81" i="3"/>
  <c r="P81" i="3"/>
  <c r="L81" i="3"/>
  <c r="J81" i="3"/>
  <c r="I81" i="3"/>
  <c r="H81" i="3"/>
  <c r="X217" i="3"/>
  <c r="Q217" i="3"/>
  <c r="P217" i="3"/>
  <c r="L217" i="3"/>
  <c r="J217" i="3"/>
  <c r="I217" i="3"/>
  <c r="H217" i="3"/>
  <c r="X142" i="3"/>
  <c r="Q142" i="3"/>
  <c r="P142" i="3"/>
  <c r="L142" i="3"/>
  <c r="J142" i="3"/>
  <c r="I142" i="3"/>
  <c r="H142" i="3"/>
  <c r="X286" i="3"/>
  <c r="Q286" i="3"/>
  <c r="P286" i="3"/>
  <c r="L286" i="3"/>
  <c r="J286" i="3"/>
  <c r="I286" i="3"/>
  <c r="H286" i="3"/>
  <c r="X338" i="3"/>
  <c r="Q338" i="3"/>
  <c r="P338" i="3"/>
  <c r="L338" i="3"/>
  <c r="J338" i="3"/>
  <c r="I338" i="3"/>
  <c r="H338" i="3"/>
  <c r="X175" i="3"/>
  <c r="Q175" i="3"/>
  <c r="P175" i="3"/>
  <c r="L175" i="3"/>
  <c r="J175" i="3"/>
  <c r="I175" i="3"/>
  <c r="H175" i="3"/>
  <c r="X348" i="3"/>
  <c r="Q348" i="3"/>
  <c r="P348" i="3"/>
  <c r="L348" i="3"/>
  <c r="J348" i="3"/>
  <c r="I348" i="3"/>
  <c r="H348" i="3"/>
  <c r="X301" i="3"/>
  <c r="Q301" i="3"/>
  <c r="P301" i="3"/>
  <c r="L301" i="3"/>
  <c r="J301" i="3"/>
  <c r="I301" i="3"/>
  <c r="H301" i="3"/>
  <c r="X168" i="3"/>
  <c r="Q168" i="3"/>
  <c r="P168" i="3"/>
  <c r="L168" i="3"/>
  <c r="J168" i="3"/>
  <c r="I168" i="3"/>
  <c r="H168" i="3"/>
  <c r="X291" i="3"/>
  <c r="Q291" i="3"/>
  <c r="P291" i="3"/>
  <c r="L291" i="3"/>
  <c r="J291" i="3"/>
  <c r="I291" i="3"/>
  <c r="H291" i="3"/>
  <c r="X350" i="3"/>
  <c r="Q350" i="3"/>
  <c r="P350" i="3"/>
  <c r="L350" i="3"/>
  <c r="J350" i="3"/>
  <c r="I350" i="3"/>
  <c r="H350" i="3"/>
  <c r="X308" i="3"/>
  <c r="Q308" i="3"/>
  <c r="P308" i="3"/>
  <c r="L308" i="3"/>
  <c r="J308" i="3"/>
  <c r="I308" i="3"/>
  <c r="H308" i="3"/>
  <c r="X328" i="3"/>
  <c r="Q328" i="3"/>
  <c r="P328" i="3"/>
  <c r="L328" i="3"/>
  <c r="J328" i="3"/>
  <c r="I328" i="3"/>
  <c r="H328" i="3"/>
  <c r="X292" i="3"/>
  <c r="Q292" i="3"/>
  <c r="P292" i="3"/>
  <c r="L292" i="3"/>
  <c r="J292" i="3"/>
  <c r="I292" i="3"/>
  <c r="H292" i="3"/>
  <c r="X119" i="3"/>
  <c r="Q119" i="3"/>
  <c r="P119" i="3"/>
  <c r="L119" i="3"/>
  <c r="J119" i="3"/>
  <c r="I119" i="3"/>
  <c r="H119" i="3"/>
  <c r="X239" i="3"/>
  <c r="Q239" i="3"/>
  <c r="P239" i="3"/>
  <c r="L239" i="3"/>
  <c r="J239" i="3"/>
  <c r="I239" i="3"/>
  <c r="H239" i="3"/>
  <c r="X302" i="3"/>
  <c r="Q302" i="3"/>
  <c r="P302" i="3"/>
  <c r="L302" i="3"/>
  <c r="J302" i="3"/>
  <c r="I302" i="3"/>
  <c r="H302" i="3"/>
  <c r="X274" i="3"/>
  <c r="Q274" i="3"/>
  <c r="P274" i="3"/>
  <c r="L274" i="3"/>
  <c r="J274" i="3"/>
  <c r="I274" i="3"/>
  <c r="H274" i="3"/>
  <c r="X171" i="3"/>
  <c r="Q171" i="3"/>
  <c r="P171" i="3"/>
  <c r="L171" i="3"/>
  <c r="J171" i="3"/>
  <c r="I171" i="3"/>
  <c r="H171" i="3"/>
  <c r="X351" i="3"/>
  <c r="Q351" i="3"/>
  <c r="P351" i="3"/>
  <c r="L351" i="3"/>
  <c r="J351" i="3"/>
  <c r="I351" i="3"/>
  <c r="H351" i="3"/>
  <c r="X161" i="3"/>
  <c r="Q161" i="3"/>
  <c r="P161" i="3"/>
  <c r="L161" i="3"/>
  <c r="J161" i="3"/>
  <c r="I161" i="3"/>
  <c r="H161" i="3"/>
  <c r="X249" i="3"/>
  <c r="Q249" i="3"/>
  <c r="P249" i="3"/>
  <c r="L249" i="3"/>
  <c r="J249" i="3"/>
  <c r="I249" i="3"/>
  <c r="H249" i="3"/>
  <c r="X241" i="3"/>
  <c r="Q241" i="3"/>
  <c r="P241" i="3"/>
  <c r="L241" i="3"/>
  <c r="J241" i="3"/>
  <c r="I241" i="3"/>
  <c r="H241" i="3"/>
  <c r="X343" i="3"/>
  <c r="Q343" i="3"/>
  <c r="P343" i="3"/>
  <c r="L343" i="3"/>
  <c r="J343" i="3"/>
  <c r="I343" i="3"/>
  <c r="H343" i="3"/>
  <c r="X272" i="3"/>
  <c r="Q272" i="3"/>
  <c r="P272" i="3"/>
  <c r="L272" i="3"/>
  <c r="J272" i="3"/>
  <c r="I272" i="3"/>
  <c r="H272" i="3"/>
  <c r="X99" i="3"/>
  <c r="Q99" i="3"/>
  <c r="P99" i="3"/>
  <c r="L99" i="3"/>
  <c r="J99" i="3"/>
  <c r="I99" i="3"/>
  <c r="H99" i="3"/>
  <c r="X360" i="3"/>
  <c r="Q360" i="3"/>
  <c r="P360" i="3"/>
  <c r="L360" i="3"/>
  <c r="J360" i="3"/>
  <c r="I360" i="3"/>
  <c r="H360" i="3"/>
  <c r="X207" i="3"/>
  <c r="Q207" i="3"/>
  <c r="P207" i="3"/>
  <c r="L207" i="3"/>
  <c r="J207" i="3"/>
  <c r="I207" i="3"/>
  <c r="H207" i="3"/>
  <c r="X200" i="3"/>
  <c r="Q200" i="3"/>
  <c r="P200" i="3"/>
  <c r="L200" i="3"/>
  <c r="J200" i="3"/>
  <c r="I200" i="3"/>
  <c r="H200" i="3"/>
  <c r="X336" i="3"/>
  <c r="Q336" i="3"/>
  <c r="P336" i="3"/>
  <c r="L336" i="3"/>
  <c r="J336" i="3"/>
  <c r="I336" i="3"/>
  <c r="H336" i="3"/>
  <c r="X331" i="3"/>
  <c r="Q331" i="3"/>
  <c r="P331" i="3"/>
  <c r="L331" i="3"/>
  <c r="J331" i="3"/>
  <c r="I331" i="3"/>
  <c r="H331" i="3"/>
  <c r="X254" i="3"/>
  <c r="Q254" i="3"/>
  <c r="P254" i="3"/>
  <c r="L254" i="3"/>
  <c r="J254" i="3"/>
  <c r="I254" i="3"/>
  <c r="H254" i="3"/>
  <c r="X187" i="3"/>
  <c r="Q187" i="3"/>
  <c r="P187" i="3"/>
  <c r="L187" i="3"/>
  <c r="J187" i="3"/>
  <c r="I187" i="3"/>
  <c r="H187" i="3"/>
  <c r="X143" i="3"/>
  <c r="Q143" i="3"/>
  <c r="P143" i="3"/>
  <c r="L143" i="3"/>
  <c r="J143" i="3"/>
  <c r="I143" i="3"/>
  <c r="H143" i="3"/>
  <c r="X177" i="3"/>
  <c r="Q177" i="3"/>
  <c r="P177" i="3"/>
  <c r="L177" i="3"/>
  <c r="J177" i="3"/>
  <c r="I177" i="3"/>
  <c r="H177" i="3"/>
  <c r="X93" i="3"/>
  <c r="Q93" i="3"/>
  <c r="P93" i="3"/>
  <c r="L93" i="3"/>
  <c r="J93" i="3"/>
  <c r="I93" i="3"/>
  <c r="H93" i="3"/>
  <c r="X244" i="3"/>
  <c r="Q244" i="3"/>
  <c r="P244" i="3"/>
  <c r="L244" i="3"/>
  <c r="J244" i="3"/>
  <c r="I244" i="3"/>
  <c r="H244" i="3"/>
  <c r="X403" i="3"/>
  <c r="Q403" i="3"/>
  <c r="P403" i="3"/>
  <c r="L403" i="3"/>
  <c r="J403" i="3"/>
  <c r="I403" i="3"/>
  <c r="H403" i="3"/>
  <c r="X250" i="3"/>
  <c r="Q250" i="3"/>
  <c r="P250" i="3"/>
  <c r="L250" i="3"/>
  <c r="J250" i="3"/>
  <c r="I250" i="3"/>
  <c r="H250" i="3"/>
  <c r="X320" i="3"/>
  <c r="Q320" i="3"/>
  <c r="P320" i="3"/>
  <c r="L320" i="3"/>
  <c r="J320" i="3"/>
  <c r="I320" i="3"/>
  <c r="H320" i="3"/>
  <c r="X172" i="3"/>
  <c r="Q172" i="3"/>
  <c r="P172" i="3"/>
  <c r="L172" i="3"/>
  <c r="J172" i="3"/>
  <c r="I172" i="3"/>
  <c r="H172" i="3"/>
  <c r="X28" i="3"/>
  <c r="Q28" i="3"/>
  <c r="P28" i="3"/>
  <c r="L28" i="3"/>
  <c r="J28" i="3"/>
  <c r="I28" i="3"/>
  <c r="H28" i="3"/>
  <c r="X167" i="3"/>
  <c r="Q167" i="3"/>
  <c r="P167" i="3"/>
  <c r="L167" i="3"/>
  <c r="J167" i="3"/>
  <c r="I167" i="3"/>
  <c r="H167" i="3"/>
  <c r="X263" i="3"/>
  <c r="Q263" i="3"/>
  <c r="P263" i="3"/>
  <c r="L263" i="3"/>
  <c r="J263" i="3"/>
  <c r="I263" i="3"/>
  <c r="H263" i="3"/>
  <c r="X104" i="3"/>
  <c r="Q104" i="3"/>
  <c r="P104" i="3"/>
  <c r="L104" i="3"/>
  <c r="J104" i="3"/>
  <c r="I104" i="3"/>
  <c r="H104" i="3"/>
  <c r="X229" i="3"/>
  <c r="Q229" i="3"/>
  <c r="P229" i="3"/>
  <c r="L229" i="3"/>
  <c r="J229" i="3"/>
  <c r="I229" i="3"/>
  <c r="H229" i="3"/>
  <c r="X326" i="3"/>
  <c r="Q326" i="3"/>
  <c r="P326" i="3"/>
  <c r="L326" i="3"/>
  <c r="J326" i="3"/>
  <c r="I326" i="3"/>
  <c r="H326" i="3"/>
  <c r="X182" i="3"/>
  <c r="Q182" i="3"/>
  <c r="P182" i="3"/>
  <c r="L182" i="3"/>
  <c r="J182" i="3"/>
  <c r="I182" i="3"/>
  <c r="H182" i="3"/>
  <c r="X261" i="3"/>
  <c r="Q261" i="3"/>
  <c r="P261" i="3"/>
  <c r="L261" i="3"/>
  <c r="J261" i="3"/>
  <c r="I261" i="3"/>
  <c r="H261" i="3"/>
  <c r="X216" i="3"/>
  <c r="Q216" i="3"/>
  <c r="P216" i="3"/>
  <c r="L216" i="3"/>
  <c r="J216" i="3"/>
  <c r="I216" i="3"/>
  <c r="H216" i="3"/>
  <c r="X190" i="3"/>
  <c r="Q190" i="3"/>
  <c r="P190" i="3"/>
  <c r="L190" i="3"/>
  <c r="J190" i="3"/>
  <c r="I190" i="3"/>
  <c r="H190" i="3"/>
  <c r="X284" i="3"/>
  <c r="Q284" i="3"/>
  <c r="P284" i="3"/>
  <c r="L284" i="3"/>
  <c r="J284" i="3"/>
  <c r="I284" i="3"/>
  <c r="H284" i="3"/>
  <c r="X315" i="3"/>
  <c r="Q315" i="3"/>
  <c r="P315" i="3"/>
  <c r="L315" i="3"/>
  <c r="J315" i="3"/>
  <c r="I315" i="3"/>
  <c r="H315" i="3"/>
  <c r="X176" i="3"/>
  <c r="Q176" i="3"/>
  <c r="P176" i="3"/>
  <c r="L176" i="3"/>
  <c r="J176" i="3"/>
  <c r="I176" i="3"/>
  <c r="H176" i="3"/>
  <c r="X276" i="3"/>
  <c r="Q276" i="3"/>
  <c r="P276" i="3"/>
  <c r="L276" i="3"/>
  <c r="J276" i="3"/>
  <c r="I276" i="3"/>
  <c r="H276" i="3"/>
  <c r="X233" i="3"/>
  <c r="Q233" i="3"/>
  <c r="P233" i="3"/>
  <c r="L233" i="3"/>
  <c r="J233" i="3"/>
  <c r="I233" i="3"/>
  <c r="H233" i="3"/>
  <c r="X267" i="3"/>
  <c r="Q267" i="3"/>
  <c r="P267" i="3"/>
  <c r="L267" i="3"/>
  <c r="J267" i="3"/>
  <c r="I267" i="3"/>
  <c r="H267" i="3"/>
  <c r="X242" i="3"/>
  <c r="Q242" i="3"/>
  <c r="P242" i="3"/>
  <c r="L242" i="3"/>
  <c r="J242" i="3"/>
  <c r="I242" i="3"/>
  <c r="H242" i="3"/>
  <c r="X271" i="3"/>
  <c r="Q271" i="3"/>
  <c r="P271" i="3"/>
  <c r="L271" i="3"/>
  <c r="J271" i="3"/>
  <c r="I271" i="3"/>
  <c r="H271" i="3"/>
  <c r="X280" i="3"/>
  <c r="Q280" i="3"/>
  <c r="P280" i="3"/>
  <c r="L280" i="3"/>
  <c r="J280" i="3"/>
  <c r="I280" i="3"/>
  <c r="H280" i="3"/>
  <c r="X9" i="3"/>
  <c r="Q9" i="3"/>
  <c r="P9" i="3"/>
  <c r="L9" i="3"/>
  <c r="J9" i="3"/>
  <c r="I9" i="3"/>
  <c r="H9" i="3"/>
  <c r="X186" i="3"/>
  <c r="Q186" i="3"/>
  <c r="P186" i="3"/>
  <c r="L186" i="3"/>
  <c r="J186" i="3"/>
  <c r="I186" i="3"/>
  <c r="H186" i="3"/>
  <c r="X225" i="3"/>
  <c r="Q225" i="3"/>
  <c r="P225" i="3"/>
  <c r="L225" i="3"/>
  <c r="J225" i="3"/>
  <c r="I225" i="3"/>
  <c r="H225" i="3"/>
  <c r="X205" i="3"/>
  <c r="Q205" i="3"/>
  <c r="P205" i="3"/>
  <c r="L205" i="3"/>
  <c r="J205" i="3"/>
  <c r="I205" i="3"/>
  <c r="H205" i="3"/>
  <c r="X173" i="3"/>
  <c r="Q173" i="3"/>
  <c r="P173" i="3"/>
  <c r="L173" i="3"/>
  <c r="J173" i="3"/>
  <c r="I173" i="3"/>
  <c r="H173" i="3"/>
  <c r="X174" i="3"/>
  <c r="Q174" i="3"/>
  <c r="P174" i="3"/>
  <c r="L174" i="3"/>
  <c r="J174" i="3"/>
  <c r="I174" i="3"/>
  <c r="H174" i="3"/>
  <c r="X260" i="3"/>
  <c r="Q260" i="3"/>
  <c r="P260" i="3"/>
  <c r="L260" i="3"/>
  <c r="J260" i="3"/>
  <c r="I260" i="3"/>
  <c r="H260" i="3"/>
  <c r="X234" i="3"/>
  <c r="Q234" i="3"/>
  <c r="P234" i="3"/>
  <c r="L234" i="3"/>
  <c r="J234" i="3"/>
  <c r="I234" i="3"/>
  <c r="H234" i="3"/>
  <c r="X39" i="3"/>
  <c r="Q39" i="3"/>
  <c r="P39" i="3"/>
  <c r="L39" i="3"/>
  <c r="J39" i="3"/>
  <c r="I39" i="3"/>
  <c r="H39" i="3"/>
  <c r="X231" i="3"/>
  <c r="Q231" i="3"/>
  <c r="P231" i="3"/>
  <c r="L231" i="3"/>
  <c r="J231" i="3"/>
  <c r="I231" i="3"/>
  <c r="H231" i="3"/>
  <c r="X189" i="3"/>
  <c r="Q189" i="3"/>
  <c r="P189" i="3"/>
  <c r="L189" i="3"/>
  <c r="J189" i="3"/>
  <c r="I189" i="3"/>
  <c r="H189" i="3"/>
  <c r="X222" i="3"/>
  <c r="Q222" i="3"/>
  <c r="P222" i="3"/>
  <c r="L222" i="3"/>
  <c r="J222" i="3"/>
  <c r="I222" i="3"/>
  <c r="H222" i="3"/>
  <c r="Q349" i="3"/>
  <c r="P349" i="3"/>
  <c r="L349" i="3"/>
  <c r="J349" i="3"/>
  <c r="I349" i="3"/>
  <c r="H349" i="3"/>
  <c r="X118" i="3"/>
  <c r="Q118" i="3"/>
  <c r="P118" i="3"/>
  <c r="L118" i="3"/>
  <c r="J118" i="3"/>
  <c r="I118" i="3"/>
  <c r="H118" i="3"/>
  <c r="X209" i="3"/>
  <c r="Q209" i="3"/>
  <c r="P209" i="3"/>
  <c r="L209" i="3"/>
  <c r="J209" i="3"/>
  <c r="I209" i="3"/>
  <c r="H209" i="3"/>
  <c r="X307" i="3"/>
  <c r="Q307" i="3"/>
  <c r="P307" i="3"/>
  <c r="L307" i="3"/>
  <c r="J307" i="3"/>
  <c r="I307" i="3"/>
  <c r="H307" i="3"/>
  <c r="X299" i="3"/>
  <c r="Q299" i="3"/>
  <c r="P299" i="3"/>
  <c r="L299" i="3"/>
  <c r="J299" i="3"/>
  <c r="I299" i="3"/>
  <c r="H299" i="3"/>
  <c r="X78" i="3"/>
  <c r="Q78" i="3"/>
  <c r="P78" i="3"/>
  <c r="L78" i="3"/>
  <c r="J78" i="3"/>
  <c r="I78" i="3"/>
  <c r="H78" i="3"/>
  <c r="X124" i="3"/>
  <c r="Q124" i="3"/>
  <c r="P124" i="3"/>
  <c r="L124" i="3"/>
  <c r="J124" i="3"/>
  <c r="I124" i="3"/>
  <c r="H124" i="3"/>
  <c r="X14" i="3"/>
  <c r="Q14" i="3"/>
  <c r="P14" i="3"/>
  <c r="L14" i="3"/>
  <c r="J14" i="3"/>
  <c r="I14" i="3"/>
  <c r="H14" i="3"/>
  <c r="X313" i="3"/>
  <c r="Q313" i="3"/>
  <c r="P313" i="3"/>
  <c r="L313" i="3"/>
  <c r="J313" i="3"/>
  <c r="I313" i="3"/>
  <c r="H313" i="3"/>
  <c r="X221" i="3"/>
  <c r="Q221" i="3"/>
  <c r="P221" i="3"/>
  <c r="L221" i="3"/>
  <c r="J221" i="3"/>
  <c r="I221" i="3"/>
  <c r="H221" i="3"/>
  <c r="X293" i="3"/>
  <c r="Q293" i="3"/>
  <c r="P293" i="3"/>
  <c r="L293" i="3"/>
  <c r="J293" i="3"/>
  <c r="I293" i="3"/>
  <c r="H293" i="3"/>
  <c r="X298" i="3"/>
  <c r="Q298" i="3"/>
  <c r="P298" i="3"/>
  <c r="L298" i="3"/>
  <c r="J298" i="3"/>
  <c r="I298" i="3"/>
  <c r="H298" i="3"/>
  <c r="X312" i="3"/>
  <c r="Q312" i="3"/>
  <c r="P312" i="3"/>
  <c r="L312" i="3"/>
  <c r="J312" i="3"/>
  <c r="I312" i="3"/>
  <c r="H312" i="3"/>
  <c r="X84" i="3"/>
  <c r="Q84" i="3"/>
  <c r="P84" i="3"/>
  <c r="L84" i="3"/>
  <c r="J84" i="3"/>
  <c r="I84" i="3"/>
  <c r="H84" i="3"/>
  <c r="X206" i="3"/>
  <c r="Q206" i="3"/>
  <c r="P206" i="3"/>
  <c r="L206" i="3"/>
  <c r="J206" i="3"/>
  <c r="I206" i="3"/>
  <c r="H206" i="3"/>
  <c r="X150" i="3"/>
  <c r="Q150" i="3"/>
  <c r="P150" i="3"/>
  <c r="L150" i="3"/>
  <c r="J150" i="3"/>
  <c r="I150" i="3"/>
  <c r="H150" i="3"/>
  <c r="X141" i="3"/>
  <c r="Q141" i="3"/>
  <c r="P141" i="3"/>
  <c r="L141" i="3"/>
  <c r="J141" i="3"/>
  <c r="I141" i="3"/>
  <c r="H141" i="3"/>
  <c r="X163" i="3"/>
  <c r="Q163" i="3"/>
  <c r="P163" i="3"/>
  <c r="L163" i="3"/>
  <c r="J163" i="3"/>
  <c r="I163" i="3"/>
  <c r="H163" i="3"/>
  <c r="X346" i="3"/>
  <c r="Q346" i="3"/>
  <c r="P346" i="3"/>
  <c r="L346" i="3"/>
  <c r="J346" i="3"/>
  <c r="I346" i="3"/>
  <c r="H346" i="3"/>
  <c r="X335" i="3"/>
  <c r="Q335" i="3"/>
  <c r="P335" i="3"/>
  <c r="L335" i="3"/>
  <c r="J335" i="3"/>
  <c r="I335" i="3"/>
  <c r="H335" i="3"/>
  <c r="X282" i="3"/>
  <c r="Q282" i="3"/>
  <c r="P282" i="3"/>
  <c r="L282" i="3"/>
  <c r="J282" i="3"/>
  <c r="I282" i="3"/>
  <c r="H282" i="3"/>
  <c r="X220" i="3"/>
  <c r="Q220" i="3"/>
  <c r="P220" i="3"/>
  <c r="L220" i="3"/>
  <c r="J220" i="3"/>
  <c r="I220" i="3"/>
  <c r="H220" i="3"/>
  <c r="X48" i="3"/>
  <c r="Q48" i="3"/>
  <c r="P48" i="3"/>
  <c r="L48" i="3"/>
  <c r="J48" i="3"/>
  <c r="I48" i="3"/>
  <c r="H48" i="3"/>
  <c r="X290" i="3"/>
  <c r="Q290" i="3"/>
  <c r="P290" i="3"/>
  <c r="L290" i="3"/>
  <c r="J290" i="3"/>
  <c r="I290" i="3"/>
  <c r="H290" i="3"/>
  <c r="X79" i="3"/>
  <c r="Q79" i="3"/>
  <c r="P79" i="3"/>
  <c r="L79" i="3"/>
  <c r="J79" i="3"/>
  <c r="I79" i="3"/>
  <c r="H79" i="3"/>
  <c r="Q210" i="3"/>
  <c r="P210" i="3"/>
  <c r="L210" i="3"/>
  <c r="J210" i="3"/>
  <c r="I210" i="3"/>
  <c r="H210" i="3"/>
  <c r="X95" i="3"/>
  <c r="Q95" i="3"/>
  <c r="P95" i="3"/>
  <c r="L95" i="3"/>
  <c r="J95" i="3"/>
  <c r="I95" i="3"/>
  <c r="H95" i="3"/>
  <c r="X117" i="3"/>
  <c r="Q117" i="3"/>
  <c r="P117" i="3"/>
  <c r="L117" i="3"/>
  <c r="J117" i="3"/>
  <c r="I117" i="3"/>
  <c r="H117" i="3"/>
  <c r="X195" i="3"/>
  <c r="Q195" i="3"/>
  <c r="P195" i="3"/>
  <c r="L195" i="3"/>
  <c r="J195" i="3"/>
  <c r="I195" i="3"/>
  <c r="H195" i="3"/>
  <c r="X66" i="3"/>
  <c r="Q66" i="3"/>
  <c r="P66" i="3"/>
  <c r="L66" i="3"/>
  <c r="J66" i="3"/>
  <c r="I66" i="3"/>
  <c r="H66" i="3"/>
  <c r="X224" i="3"/>
  <c r="Q224" i="3"/>
  <c r="P224" i="3"/>
  <c r="L224" i="3"/>
  <c r="J224" i="3"/>
  <c r="I224" i="3"/>
  <c r="H224" i="3"/>
  <c r="X359" i="3"/>
  <c r="Q359" i="3"/>
  <c r="P359" i="3"/>
  <c r="L359" i="3"/>
  <c r="J359" i="3"/>
  <c r="I359" i="3"/>
  <c r="H359" i="3"/>
  <c r="X304" i="3"/>
  <c r="Q304" i="3"/>
  <c r="P304" i="3"/>
  <c r="L304" i="3"/>
  <c r="J304" i="3"/>
  <c r="I304" i="3"/>
  <c r="H304" i="3"/>
  <c r="X277" i="3"/>
  <c r="Q277" i="3"/>
  <c r="P277" i="3"/>
  <c r="L277" i="3"/>
  <c r="J277" i="3"/>
  <c r="I277" i="3"/>
  <c r="H277" i="3"/>
  <c r="X303" i="3"/>
  <c r="Q303" i="3"/>
  <c r="P303" i="3"/>
  <c r="L303" i="3"/>
  <c r="J303" i="3"/>
  <c r="I303" i="3"/>
  <c r="H303" i="3"/>
  <c r="X275" i="3"/>
  <c r="Q275" i="3"/>
  <c r="P275" i="3"/>
  <c r="L275" i="3"/>
  <c r="J275" i="3"/>
  <c r="I275" i="3"/>
  <c r="H275" i="3"/>
  <c r="X232" i="3"/>
  <c r="Q232" i="3"/>
  <c r="P232" i="3"/>
  <c r="L232" i="3"/>
  <c r="J232" i="3"/>
  <c r="I232" i="3"/>
  <c r="H232" i="3"/>
  <c r="X122" i="3"/>
  <c r="Q122" i="3"/>
  <c r="P122" i="3"/>
  <c r="L122" i="3"/>
  <c r="J122" i="3"/>
  <c r="I122" i="3"/>
  <c r="H122" i="3"/>
  <c r="X110" i="3"/>
  <c r="Q110" i="3"/>
  <c r="P110" i="3"/>
  <c r="L110" i="3"/>
  <c r="J110" i="3"/>
  <c r="I110" i="3"/>
  <c r="H110" i="3"/>
  <c r="X248" i="3"/>
  <c r="Q248" i="3"/>
  <c r="P248" i="3"/>
  <c r="L248" i="3"/>
  <c r="J248" i="3"/>
  <c r="I248" i="3"/>
  <c r="H248" i="3"/>
  <c r="X112" i="3"/>
  <c r="Q112" i="3"/>
  <c r="P112" i="3"/>
  <c r="L112" i="3"/>
  <c r="J112" i="3"/>
  <c r="I112" i="3"/>
  <c r="H112" i="3"/>
  <c r="X82" i="3"/>
  <c r="Q82" i="3"/>
  <c r="P82" i="3"/>
  <c r="L82" i="3"/>
  <c r="J82" i="3"/>
  <c r="I82" i="3"/>
  <c r="H82" i="3"/>
  <c r="X362" i="3"/>
  <c r="Q362" i="3"/>
  <c r="P362" i="3"/>
  <c r="L362" i="3"/>
  <c r="J362" i="3"/>
  <c r="I362" i="3"/>
  <c r="H362" i="3"/>
  <c r="X10" i="3"/>
  <c r="Q10" i="3"/>
  <c r="P10" i="3"/>
  <c r="L10" i="3"/>
  <c r="J10" i="3"/>
  <c r="I10" i="3"/>
  <c r="H10" i="3"/>
  <c r="X130" i="3"/>
  <c r="Q130" i="3"/>
  <c r="P130" i="3"/>
  <c r="L130" i="3"/>
  <c r="J130" i="3"/>
  <c r="I130" i="3"/>
  <c r="H130" i="3"/>
  <c r="X169" i="3"/>
  <c r="Q169" i="3"/>
  <c r="P169" i="3"/>
  <c r="L169" i="3"/>
  <c r="J169" i="3"/>
  <c r="I169" i="3"/>
  <c r="H169" i="3"/>
  <c r="X314" i="3"/>
  <c r="Q314" i="3"/>
  <c r="P314" i="3"/>
  <c r="L314" i="3"/>
  <c r="J314" i="3"/>
  <c r="I314" i="3"/>
  <c r="H314" i="3"/>
  <c r="X247" i="3"/>
  <c r="Q247" i="3"/>
  <c r="P247" i="3"/>
  <c r="L247" i="3"/>
  <c r="J247" i="3"/>
  <c r="I247" i="3"/>
  <c r="H247" i="3"/>
  <c r="X42" i="3"/>
  <c r="Q42" i="3"/>
  <c r="P42" i="3"/>
  <c r="L42" i="3"/>
  <c r="J42" i="3"/>
  <c r="I42" i="3"/>
  <c r="H42" i="3"/>
  <c r="X188" i="3"/>
  <c r="Q188" i="3"/>
  <c r="P188" i="3"/>
  <c r="L188" i="3"/>
  <c r="J188" i="3"/>
  <c r="I188" i="3"/>
  <c r="H188" i="3"/>
  <c r="X125" i="3"/>
  <c r="Q125" i="3"/>
  <c r="P125" i="3"/>
  <c r="L125" i="3"/>
  <c r="J125" i="3"/>
  <c r="I125" i="3"/>
  <c r="H125" i="3"/>
  <c r="X332" i="3"/>
  <c r="Q332" i="3"/>
  <c r="P332" i="3"/>
  <c r="L332" i="3"/>
  <c r="J332" i="3"/>
  <c r="I332" i="3"/>
  <c r="H332" i="3"/>
  <c r="X151" i="3"/>
  <c r="Q151" i="3"/>
  <c r="P151" i="3"/>
  <c r="L151" i="3"/>
  <c r="J151" i="3"/>
  <c r="I151" i="3"/>
  <c r="H151" i="3"/>
  <c r="X22" i="3"/>
  <c r="Q22" i="3"/>
  <c r="P22" i="3"/>
  <c r="L22" i="3"/>
  <c r="J22" i="3"/>
  <c r="I22" i="3"/>
  <c r="H22" i="3"/>
  <c r="X215" i="3"/>
  <c r="Q215" i="3"/>
  <c r="P215" i="3"/>
  <c r="L215" i="3"/>
  <c r="J215" i="3"/>
  <c r="I215" i="3"/>
  <c r="H215" i="3"/>
  <c r="X35" i="3"/>
  <c r="Q35" i="3"/>
  <c r="P35" i="3"/>
  <c r="L35" i="3"/>
  <c r="J35" i="3"/>
  <c r="I35" i="3"/>
  <c r="H35" i="3"/>
  <c r="X213" i="3"/>
  <c r="Q213" i="3"/>
  <c r="P213" i="3"/>
  <c r="L213" i="3"/>
  <c r="J213" i="3"/>
  <c r="I213" i="3"/>
  <c r="H213" i="3"/>
  <c r="X105" i="3"/>
  <c r="Q105" i="3"/>
  <c r="P105" i="3"/>
  <c r="L105" i="3"/>
  <c r="J105" i="3"/>
  <c r="I105" i="3"/>
  <c r="H105" i="3"/>
  <c r="X41" i="3"/>
  <c r="Q41" i="3"/>
  <c r="P41" i="3"/>
  <c r="L41" i="3"/>
  <c r="J41" i="3"/>
  <c r="I41" i="3"/>
  <c r="H41" i="3"/>
  <c r="X226" i="3"/>
  <c r="Q226" i="3"/>
  <c r="P226" i="3"/>
  <c r="L226" i="3"/>
  <c r="J226" i="3"/>
  <c r="I226" i="3"/>
  <c r="H226" i="3"/>
  <c r="X243" i="3"/>
  <c r="Q243" i="3"/>
  <c r="P243" i="3"/>
  <c r="L243" i="3"/>
  <c r="J243" i="3"/>
  <c r="I243" i="3"/>
  <c r="H243" i="3"/>
  <c r="X319" i="3"/>
  <c r="Q319" i="3"/>
  <c r="P319" i="3"/>
  <c r="L319" i="3"/>
  <c r="J319" i="3"/>
  <c r="I319" i="3"/>
  <c r="H319" i="3"/>
  <c r="X211" i="3"/>
  <c r="Q211" i="3"/>
  <c r="P211" i="3"/>
  <c r="L211" i="3"/>
  <c r="J211" i="3"/>
  <c r="I211" i="3"/>
  <c r="H211" i="3"/>
  <c r="X129" i="3"/>
  <c r="Q129" i="3"/>
  <c r="P129" i="3"/>
  <c r="L129" i="3"/>
  <c r="J129" i="3"/>
  <c r="I129" i="3"/>
  <c r="H129" i="3"/>
  <c r="X358" i="3"/>
  <c r="Q358" i="3"/>
  <c r="P358" i="3"/>
  <c r="L358" i="3"/>
  <c r="J358" i="3"/>
  <c r="I358" i="3"/>
  <c r="H358" i="3"/>
  <c r="X94" i="3"/>
  <c r="Q94" i="3"/>
  <c r="P94" i="3"/>
  <c r="L94" i="3"/>
  <c r="J94" i="3"/>
  <c r="I94" i="3"/>
  <c r="H94" i="3"/>
  <c r="X199" i="3"/>
  <c r="Q199" i="3"/>
  <c r="P199" i="3"/>
  <c r="L199" i="3"/>
  <c r="J199" i="3"/>
  <c r="I199" i="3"/>
  <c r="H199" i="3"/>
  <c r="X114" i="3"/>
  <c r="Q114" i="3"/>
  <c r="P114" i="3"/>
  <c r="L114" i="3"/>
  <c r="J114" i="3"/>
  <c r="I114" i="3"/>
  <c r="H114" i="3"/>
  <c r="X265" i="3"/>
  <c r="Q265" i="3"/>
  <c r="P265" i="3"/>
  <c r="L265" i="3"/>
  <c r="J265" i="3"/>
  <c r="I265" i="3"/>
  <c r="H265" i="3"/>
  <c r="X185" i="3"/>
  <c r="Q185" i="3"/>
  <c r="P185" i="3"/>
  <c r="L185" i="3"/>
  <c r="J185" i="3"/>
  <c r="I185" i="3"/>
  <c r="H185" i="3"/>
  <c r="X7" i="3"/>
  <c r="Q7" i="3"/>
  <c r="P7" i="3"/>
  <c r="L7" i="3"/>
  <c r="J7" i="3"/>
  <c r="I7" i="3"/>
  <c r="H7" i="3"/>
  <c r="X139" i="3"/>
  <c r="Q139" i="3"/>
  <c r="P139" i="3"/>
  <c r="L139" i="3"/>
  <c r="J139" i="3"/>
  <c r="I139" i="3"/>
  <c r="H139" i="3"/>
  <c r="X178" i="3"/>
  <c r="Q178" i="3"/>
  <c r="P178" i="3"/>
  <c r="L178" i="3"/>
  <c r="J178" i="3"/>
  <c r="I178" i="3"/>
  <c r="H178" i="3"/>
  <c r="X309" i="3"/>
  <c r="Q309" i="3"/>
  <c r="P309" i="3"/>
  <c r="L309" i="3"/>
  <c r="J309" i="3"/>
  <c r="I309" i="3"/>
  <c r="H309" i="3"/>
  <c r="X60" i="3"/>
  <c r="Q60" i="3"/>
  <c r="P60" i="3"/>
  <c r="L60" i="3"/>
  <c r="J60" i="3"/>
  <c r="I60" i="3"/>
  <c r="H60" i="3"/>
  <c r="X201" i="3"/>
  <c r="Q201" i="3"/>
  <c r="P201" i="3"/>
  <c r="L201" i="3"/>
  <c r="J201" i="3"/>
  <c r="I201" i="3"/>
  <c r="H201" i="3"/>
  <c r="X46" i="3"/>
  <c r="Q46" i="3"/>
  <c r="P46" i="3"/>
  <c r="L46" i="3"/>
  <c r="J46" i="3"/>
  <c r="I46" i="3"/>
  <c r="H46" i="3"/>
  <c r="X183" i="3"/>
  <c r="Q183" i="3"/>
  <c r="P183" i="3"/>
  <c r="L183" i="3"/>
  <c r="J183" i="3"/>
  <c r="I183" i="3"/>
  <c r="H183" i="3"/>
  <c r="X278" i="3"/>
  <c r="Q278" i="3"/>
  <c r="P278" i="3"/>
  <c r="L278" i="3"/>
  <c r="J278" i="3"/>
  <c r="I278" i="3"/>
  <c r="H278" i="3"/>
  <c r="X255" i="3"/>
  <c r="Q255" i="3"/>
  <c r="P255" i="3"/>
  <c r="L255" i="3"/>
  <c r="J255" i="3"/>
  <c r="I255" i="3"/>
  <c r="H255" i="3"/>
  <c r="X52" i="3"/>
  <c r="Q52" i="3"/>
  <c r="P52" i="3"/>
  <c r="L52" i="3"/>
  <c r="J52" i="3"/>
  <c r="I52" i="3"/>
  <c r="H52" i="3"/>
  <c r="X4" i="3"/>
  <c r="Q4" i="3"/>
  <c r="P4" i="3"/>
  <c r="L4" i="3"/>
  <c r="J4" i="3"/>
  <c r="I4" i="3"/>
  <c r="H4" i="3"/>
  <c r="X21" i="3"/>
  <c r="Q21" i="3"/>
  <c r="P21" i="3"/>
  <c r="L21" i="3"/>
  <c r="J21" i="3"/>
  <c r="I21" i="3"/>
  <c r="H21" i="3"/>
  <c r="X67" i="3"/>
  <c r="Q67" i="3"/>
  <c r="P67" i="3"/>
  <c r="L67" i="3"/>
  <c r="J67" i="3"/>
  <c r="I67" i="3"/>
  <c r="H67" i="3"/>
  <c r="X146" i="3"/>
  <c r="Q146" i="3"/>
  <c r="P146" i="3"/>
  <c r="L146" i="3"/>
  <c r="J146" i="3"/>
  <c r="I146" i="3"/>
  <c r="H146" i="3"/>
  <c r="X154" i="3"/>
  <c r="Q154" i="3"/>
  <c r="P154" i="3"/>
  <c r="L154" i="3"/>
  <c r="J154" i="3"/>
  <c r="I154" i="3"/>
  <c r="H154" i="3"/>
  <c r="X43" i="3"/>
  <c r="Q43" i="3"/>
  <c r="P43" i="3"/>
  <c r="L43" i="3"/>
  <c r="J43" i="3"/>
  <c r="I43" i="3"/>
  <c r="H43" i="3"/>
  <c r="X344" i="3"/>
  <c r="Q344" i="3"/>
  <c r="P344" i="3"/>
  <c r="L344" i="3"/>
  <c r="J344" i="3"/>
  <c r="I344" i="3"/>
  <c r="H344" i="3"/>
  <c r="X31" i="3"/>
  <c r="Q31" i="3"/>
  <c r="P31" i="3"/>
  <c r="L31" i="3"/>
  <c r="J31" i="3"/>
  <c r="I31" i="3"/>
  <c r="H31" i="3"/>
  <c r="X355" i="3"/>
  <c r="Q355" i="3"/>
  <c r="P355" i="3"/>
  <c r="L355" i="3"/>
  <c r="J355" i="3"/>
  <c r="I355" i="3"/>
  <c r="H355" i="3"/>
  <c r="X317" i="3"/>
  <c r="Q305" i="3"/>
  <c r="P305" i="3"/>
  <c r="L305" i="3"/>
  <c r="J305" i="3"/>
  <c r="I305" i="3"/>
  <c r="H305" i="3"/>
  <c r="X155" i="3"/>
  <c r="Q155" i="3"/>
  <c r="P155" i="3"/>
  <c r="L155" i="3"/>
  <c r="J155" i="3"/>
  <c r="I155" i="3"/>
  <c r="H155" i="3"/>
  <c r="X179" i="3"/>
  <c r="Q179" i="3"/>
  <c r="P179" i="3"/>
  <c r="L179" i="3"/>
  <c r="J179" i="3"/>
  <c r="I179" i="3"/>
  <c r="H179" i="3"/>
  <c r="X145" i="3"/>
  <c r="Q145" i="3"/>
  <c r="P145" i="3"/>
  <c r="L145" i="3"/>
  <c r="J145" i="3"/>
  <c r="I145" i="3"/>
  <c r="H145" i="3"/>
  <c r="X26" i="3"/>
  <c r="Q26" i="3"/>
  <c r="P26" i="3"/>
  <c r="L26" i="3"/>
  <c r="J26" i="3"/>
  <c r="I26" i="3"/>
  <c r="H26" i="3"/>
  <c r="X127" i="3"/>
  <c r="Q127" i="3"/>
  <c r="P127" i="3"/>
  <c r="L127" i="3"/>
  <c r="J127" i="3"/>
  <c r="I127" i="3"/>
  <c r="H127" i="3"/>
  <c r="X106" i="3"/>
  <c r="Q106" i="3"/>
  <c r="P106" i="3"/>
  <c r="L106" i="3"/>
  <c r="J106" i="3"/>
  <c r="I106" i="3"/>
  <c r="H106" i="3"/>
  <c r="X34" i="3"/>
  <c r="Q34" i="3"/>
  <c r="P34" i="3"/>
  <c r="L34" i="3"/>
  <c r="J34" i="3"/>
  <c r="I34" i="3"/>
  <c r="H34" i="3"/>
  <c r="X38" i="3"/>
  <c r="Q38" i="3"/>
  <c r="P38" i="3"/>
  <c r="L38" i="3"/>
  <c r="J38" i="3"/>
  <c r="I38" i="3"/>
  <c r="H38" i="3"/>
  <c r="X24" i="3"/>
  <c r="Q24" i="3"/>
  <c r="P24" i="3"/>
  <c r="L24" i="3"/>
  <c r="J24" i="3"/>
  <c r="I24" i="3"/>
  <c r="H24" i="3"/>
  <c r="X113" i="3"/>
  <c r="Q113" i="3"/>
  <c r="P113" i="3"/>
  <c r="L113" i="3"/>
  <c r="J113" i="3"/>
  <c r="I113" i="3"/>
  <c r="H113" i="3"/>
  <c r="X23" i="3"/>
  <c r="Q23" i="3"/>
  <c r="P23" i="3"/>
  <c r="L23" i="3"/>
  <c r="J23" i="3"/>
  <c r="I23" i="3"/>
  <c r="H23" i="3"/>
  <c r="X153" i="3"/>
  <c r="Q153" i="3"/>
  <c r="P153" i="3"/>
  <c r="L153" i="3"/>
  <c r="J153" i="3"/>
  <c r="I153" i="3"/>
  <c r="H153" i="3"/>
  <c r="X214" i="3"/>
  <c r="Q214" i="3"/>
  <c r="P214" i="3"/>
  <c r="L214" i="3"/>
  <c r="J214" i="3"/>
  <c r="I214" i="3"/>
  <c r="H214" i="3"/>
  <c r="X184" i="3"/>
  <c r="Q184" i="3"/>
  <c r="P184" i="3"/>
  <c r="L184" i="3"/>
  <c r="J184" i="3"/>
  <c r="I184" i="3"/>
  <c r="H184" i="3"/>
  <c r="X53" i="3"/>
  <c r="Q53" i="3"/>
  <c r="P53" i="3"/>
  <c r="L53" i="3"/>
  <c r="J53" i="3"/>
  <c r="I53" i="3"/>
  <c r="H53" i="3"/>
  <c r="X64" i="3"/>
  <c r="Q64" i="3"/>
  <c r="P64" i="3"/>
  <c r="L64" i="3"/>
  <c r="J64" i="3"/>
  <c r="I64" i="3"/>
  <c r="H64" i="3"/>
  <c r="X165" i="3"/>
  <c r="Q165" i="3"/>
  <c r="P165" i="3"/>
  <c r="L165" i="3"/>
  <c r="J165" i="3"/>
  <c r="I165" i="3"/>
  <c r="H165" i="3"/>
  <c r="X259" i="3"/>
  <c r="Q259" i="3"/>
  <c r="P259" i="3"/>
  <c r="L259" i="3"/>
  <c r="J259" i="3"/>
  <c r="I259" i="3"/>
  <c r="H259" i="3"/>
  <c r="X136" i="3"/>
  <c r="Q136" i="3"/>
  <c r="P136" i="3"/>
  <c r="L136" i="3"/>
  <c r="J136" i="3"/>
  <c r="I136" i="3"/>
  <c r="H136" i="3"/>
  <c r="X149" i="3"/>
  <c r="Q149" i="3"/>
  <c r="P149" i="3"/>
  <c r="L149" i="3"/>
  <c r="J149" i="3"/>
  <c r="I149" i="3"/>
  <c r="H149" i="3"/>
  <c r="X164" i="3"/>
  <c r="Q164" i="3"/>
  <c r="P164" i="3"/>
  <c r="L164" i="3"/>
  <c r="J164" i="3"/>
  <c r="I164" i="3"/>
  <c r="H164" i="3"/>
  <c r="X115" i="3"/>
  <c r="Q115" i="3"/>
  <c r="P115" i="3"/>
  <c r="L115" i="3"/>
  <c r="J115" i="3"/>
  <c r="I115" i="3"/>
  <c r="H115" i="3"/>
  <c r="X89" i="3"/>
  <c r="Q89" i="3"/>
  <c r="P89" i="3"/>
  <c r="L89" i="3"/>
  <c r="J89" i="3"/>
  <c r="I89" i="3"/>
  <c r="H89" i="3"/>
  <c r="X61" i="3"/>
  <c r="Q61" i="3"/>
  <c r="P61" i="3"/>
  <c r="L61" i="3"/>
  <c r="J61" i="3"/>
  <c r="I61" i="3"/>
  <c r="H61" i="3"/>
  <c r="X50" i="3"/>
  <c r="Q50" i="3"/>
  <c r="P50" i="3"/>
  <c r="L50" i="3"/>
  <c r="J50" i="3"/>
  <c r="I50" i="3"/>
  <c r="H50" i="3"/>
  <c r="X240" i="3"/>
  <c r="Q240" i="3"/>
  <c r="P240" i="3"/>
  <c r="L240" i="3"/>
  <c r="J240" i="3"/>
  <c r="I240" i="3"/>
  <c r="H240" i="3"/>
  <c r="X128" i="3"/>
  <c r="Q128" i="3"/>
  <c r="P128" i="3"/>
  <c r="L128" i="3"/>
  <c r="J128" i="3"/>
  <c r="I128" i="3"/>
  <c r="H128" i="3"/>
  <c r="X137" i="3"/>
  <c r="Q137" i="3"/>
  <c r="P137" i="3"/>
  <c r="L137" i="3"/>
  <c r="J137" i="3"/>
  <c r="I137" i="3"/>
  <c r="H137" i="3"/>
  <c r="X152" i="3"/>
  <c r="Q152" i="3"/>
  <c r="P152" i="3"/>
  <c r="L152" i="3"/>
  <c r="J152" i="3"/>
  <c r="I152" i="3"/>
  <c r="H152" i="3"/>
  <c r="X147" i="3"/>
  <c r="Q147" i="3"/>
  <c r="P147" i="3"/>
  <c r="L147" i="3"/>
  <c r="J147" i="3"/>
  <c r="I147" i="3"/>
  <c r="H147" i="3"/>
  <c r="X17" i="3"/>
  <c r="Q17" i="3"/>
  <c r="P17" i="3"/>
  <c r="L17" i="3"/>
  <c r="J17" i="3"/>
  <c r="I17" i="3"/>
  <c r="H17" i="3"/>
  <c r="X37" i="3"/>
  <c r="Q37" i="3"/>
  <c r="P37" i="3"/>
  <c r="L37" i="3"/>
  <c r="J37" i="3"/>
  <c r="I37" i="3"/>
  <c r="H37" i="3"/>
  <c r="X101" i="3"/>
  <c r="Q101" i="3"/>
  <c r="P101" i="3"/>
  <c r="L101" i="3"/>
  <c r="J101" i="3"/>
  <c r="I101" i="3"/>
  <c r="H101" i="3"/>
  <c r="X135" i="3"/>
  <c r="Q135" i="3"/>
  <c r="P135" i="3"/>
  <c r="L135" i="3"/>
  <c r="J135" i="3"/>
  <c r="I135" i="3"/>
  <c r="H135" i="3"/>
  <c r="X65" i="3"/>
  <c r="Q65" i="3"/>
  <c r="P65" i="3"/>
  <c r="L65" i="3"/>
  <c r="J65" i="3"/>
  <c r="I65" i="3"/>
  <c r="H65" i="3"/>
  <c r="X103" i="3"/>
  <c r="Q103" i="3"/>
  <c r="P103" i="3"/>
  <c r="L103" i="3"/>
  <c r="J103" i="3"/>
  <c r="I103" i="3"/>
  <c r="H103" i="3"/>
  <c r="X32" i="3"/>
  <c r="Q32" i="3"/>
  <c r="P32" i="3"/>
  <c r="L32" i="3"/>
  <c r="J32" i="3"/>
  <c r="I32" i="3"/>
  <c r="H32" i="3"/>
  <c r="X111" i="3"/>
  <c r="Q111" i="3"/>
  <c r="P111" i="3"/>
  <c r="L111" i="3"/>
  <c r="J111" i="3"/>
  <c r="I111" i="3"/>
  <c r="H111" i="3"/>
  <c r="X212" i="3"/>
  <c r="Q212" i="3"/>
  <c r="P212" i="3"/>
  <c r="L212" i="3"/>
  <c r="J212" i="3"/>
  <c r="I212" i="3"/>
  <c r="H212" i="3"/>
  <c r="X55" i="3"/>
  <c r="Q55" i="3"/>
  <c r="P55" i="3"/>
  <c r="L55" i="3"/>
  <c r="J55" i="3"/>
  <c r="I55" i="3"/>
  <c r="H55" i="3"/>
  <c r="X123" i="3"/>
  <c r="Q123" i="3"/>
  <c r="P123" i="3"/>
  <c r="L123" i="3"/>
  <c r="J123" i="3"/>
  <c r="I123" i="3"/>
  <c r="H123" i="3"/>
  <c r="X133" i="3"/>
  <c r="Q133" i="3"/>
  <c r="P133" i="3"/>
  <c r="L133" i="3"/>
  <c r="J133" i="3"/>
  <c r="I133" i="3"/>
  <c r="H133" i="3"/>
  <c r="X144" i="3"/>
  <c r="Q144" i="3"/>
  <c r="P144" i="3"/>
  <c r="L144" i="3"/>
  <c r="J144" i="3"/>
  <c r="I144" i="3"/>
  <c r="H144" i="3"/>
  <c r="X296" i="3"/>
  <c r="Q296" i="3"/>
  <c r="P296" i="3"/>
  <c r="L296" i="3"/>
  <c r="J296" i="3"/>
  <c r="I296" i="3"/>
  <c r="H296" i="3"/>
  <c r="X62" i="3"/>
  <c r="Q62" i="3"/>
  <c r="P62" i="3"/>
  <c r="L62" i="3"/>
  <c r="J62" i="3"/>
  <c r="I62" i="3"/>
  <c r="H62" i="3"/>
  <c r="X88" i="3"/>
  <c r="Q88" i="3"/>
  <c r="P88" i="3"/>
  <c r="L88" i="3"/>
  <c r="J88" i="3"/>
  <c r="I88" i="3"/>
  <c r="H88" i="3"/>
  <c r="X11" i="3"/>
  <c r="Q11" i="3"/>
  <c r="P11" i="3"/>
  <c r="L11" i="3"/>
  <c r="J11" i="3"/>
  <c r="I11" i="3"/>
  <c r="H11" i="3"/>
  <c r="X340" i="3"/>
  <c r="Q340" i="3"/>
  <c r="P340" i="3"/>
  <c r="L340" i="3"/>
  <c r="J340" i="3"/>
  <c r="I340" i="3"/>
  <c r="H340" i="3"/>
  <c r="X202" i="3"/>
  <c r="Q202" i="3"/>
  <c r="P202" i="3"/>
  <c r="L202" i="3"/>
  <c r="J202" i="3"/>
  <c r="I202" i="3"/>
  <c r="H202" i="3"/>
  <c r="X192" i="3"/>
  <c r="Q192" i="3"/>
  <c r="P192" i="3"/>
  <c r="L192" i="3"/>
  <c r="J192" i="3"/>
  <c r="I192" i="3"/>
  <c r="H192" i="3"/>
  <c r="X285" i="3"/>
  <c r="Q285" i="3"/>
  <c r="P285" i="3"/>
  <c r="L285" i="3"/>
  <c r="J285" i="3"/>
  <c r="I285" i="3"/>
  <c r="H285" i="3"/>
  <c r="X120" i="3"/>
  <c r="Q120" i="3"/>
  <c r="P120" i="3"/>
  <c r="L120" i="3"/>
  <c r="J120" i="3"/>
  <c r="I120" i="3"/>
  <c r="H120" i="3"/>
  <c r="X181" i="3"/>
  <c r="Q181" i="3"/>
  <c r="P181" i="3"/>
  <c r="L181" i="3"/>
  <c r="J181" i="3"/>
  <c r="I181" i="3"/>
  <c r="H181" i="3"/>
  <c r="X230" i="3"/>
  <c r="Q230" i="3"/>
  <c r="P230" i="3"/>
  <c r="L230" i="3"/>
  <c r="J230" i="3"/>
  <c r="I230" i="3"/>
  <c r="H230" i="3"/>
  <c r="X197" i="3"/>
  <c r="Q197" i="3"/>
  <c r="P197" i="3"/>
  <c r="L197" i="3"/>
  <c r="J197" i="3"/>
  <c r="I197" i="3"/>
  <c r="H197" i="3"/>
  <c r="X191" i="3"/>
  <c r="Q191" i="3"/>
  <c r="P191" i="3"/>
  <c r="L191" i="3"/>
  <c r="J191" i="3"/>
  <c r="I191" i="3"/>
  <c r="H191" i="3"/>
  <c r="X116" i="3"/>
  <c r="Q116" i="3"/>
  <c r="P116" i="3"/>
  <c r="L116" i="3"/>
  <c r="J116" i="3"/>
  <c r="I116" i="3"/>
  <c r="H116" i="3"/>
  <c r="X29" i="3"/>
  <c r="Q29" i="3"/>
  <c r="P29" i="3"/>
  <c r="L29" i="3"/>
  <c r="J29" i="3"/>
  <c r="I29" i="3"/>
  <c r="H29" i="3"/>
  <c r="X228" i="3"/>
  <c r="Q228" i="3"/>
  <c r="P228" i="3"/>
  <c r="L228" i="3"/>
  <c r="J228" i="3"/>
  <c r="I228" i="3"/>
  <c r="H228" i="3"/>
  <c r="X87" i="3"/>
  <c r="Q87" i="3"/>
  <c r="P87" i="3"/>
  <c r="L87" i="3"/>
  <c r="J87" i="3"/>
  <c r="I87" i="3"/>
  <c r="H87" i="3"/>
  <c r="X77" i="3"/>
  <c r="Q77" i="3"/>
  <c r="P77" i="3"/>
  <c r="L77" i="3"/>
  <c r="J77" i="3"/>
  <c r="I77" i="3"/>
  <c r="H77" i="3"/>
  <c r="X30" i="3"/>
  <c r="Q30" i="3"/>
  <c r="P30" i="3"/>
  <c r="L30" i="3"/>
  <c r="J30" i="3"/>
  <c r="I30" i="3"/>
  <c r="H30" i="3"/>
  <c r="X56" i="3"/>
  <c r="Q56" i="3"/>
  <c r="P56" i="3"/>
  <c r="L56" i="3"/>
  <c r="J56" i="3"/>
  <c r="I56" i="3"/>
  <c r="H56" i="3"/>
  <c r="X16" i="3"/>
  <c r="Q16" i="3"/>
  <c r="P16" i="3"/>
  <c r="L16" i="3"/>
  <c r="J16" i="3"/>
  <c r="I16" i="3"/>
  <c r="H16" i="3"/>
  <c r="X126" i="3"/>
  <c r="Q126" i="3"/>
  <c r="P126" i="3"/>
  <c r="L126" i="3"/>
  <c r="J126" i="3"/>
  <c r="I126" i="3"/>
  <c r="H126" i="3"/>
  <c r="X193" i="3"/>
  <c r="Q193" i="3"/>
  <c r="P193" i="3"/>
  <c r="L193" i="3"/>
  <c r="J193" i="3"/>
  <c r="I193" i="3"/>
  <c r="H193" i="3"/>
  <c r="X45" i="3"/>
  <c r="Q45" i="3"/>
  <c r="P45" i="3"/>
  <c r="L45" i="3"/>
  <c r="J45" i="3"/>
  <c r="I45" i="3"/>
  <c r="H45" i="3"/>
  <c r="X311" i="3"/>
  <c r="Q311" i="3"/>
  <c r="P311" i="3"/>
  <c r="L311" i="3"/>
  <c r="J311" i="3"/>
  <c r="I311" i="3"/>
  <c r="H311" i="3"/>
  <c r="X83" i="3"/>
  <c r="Q83" i="3"/>
  <c r="P83" i="3"/>
  <c r="L83" i="3"/>
  <c r="J83" i="3"/>
  <c r="I83" i="3"/>
  <c r="H83" i="3"/>
  <c r="X86" i="3"/>
  <c r="Q86" i="3"/>
  <c r="P86" i="3"/>
  <c r="L86" i="3"/>
  <c r="J86" i="3"/>
  <c r="I86" i="3"/>
  <c r="H86" i="3"/>
  <c r="X108" i="3"/>
  <c r="Q108" i="3"/>
  <c r="P108" i="3"/>
  <c r="L108" i="3"/>
  <c r="J108" i="3"/>
  <c r="I108" i="3"/>
  <c r="H108" i="3"/>
  <c r="X68" i="3"/>
  <c r="Q68" i="3"/>
  <c r="P68" i="3"/>
  <c r="L68" i="3"/>
  <c r="J68" i="3"/>
  <c r="I68" i="3"/>
  <c r="H68" i="3"/>
  <c r="X92" i="3"/>
  <c r="Q92" i="3"/>
  <c r="P92" i="3"/>
  <c r="L92" i="3"/>
  <c r="J92" i="3"/>
  <c r="I92" i="3"/>
  <c r="H92" i="3"/>
  <c r="X227" i="3"/>
  <c r="Q227" i="3"/>
  <c r="P227" i="3"/>
  <c r="L227" i="3"/>
  <c r="J227" i="3"/>
  <c r="I227" i="3"/>
  <c r="H227" i="3"/>
  <c r="X5" i="3"/>
  <c r="Q5" i="3"/>
  <c r="P5" i="3"/>
  <c r="L5" i="3"/>
  <c r="J5" i="3"/>
  <c r="I5" i="3"/>
  <c r="H5" i="3"/>
  <c r="X102" i="3"/>
  <c r="Q102" i="3"/>
  <c r="P102" i="3"/>
  <c r="L102" i="3"/>
  <c r="J102" i="3"/>
  <c r="I102" i="3"/>
  <c r="H102" i="3"/>
  <c r="X90" i="3"/>
  <c r="Q90" i="3"/>
  <c r="P90" i="3"/>
  <c r="L90" i="3"/>
  <c r="J90" i="3"/>
  <c r="I90" i="3"/>
  <c r="H90" i="3"/>
  <c r="X100" i="3"/>
  <c r="Q100" i="3"/>
  <c r="P100" i="3"/>
  <c r="L100" i="3"/>
  <c r="J100" i="3"/>
  <c r="I100" i="3"/>
  <c r="H100" i="3"/>
  <c r="X40" i="3"/>
  <c r="Q40" i="3"/>
  <c r="P40" i="3"/>
  <c r="L40" i="3"/>
  <c r="J40" i="3"/>
  <c r="I40" i="3"/>
  <c r="H40" i="3"/>
  <c r="X58" i="3"/>
  <c r="Q58" i="3"/>
  <c r="P58" i="3"/>
  <c r="L58" i="3"/>
  <c r="J58" i="3"/>
  <c r="I58" i="3"/>
  <c r="H58" i="3"/>
  <c r="X8" i="3"/>
  <c r="Q8" i="3"/>
  <c r="P8" i="3"/>
  <c r="L8" i="3"/>
  <c r="J8" i="3"/>
  <c r="I8" i="3"/>
  <c r="H8" i="3"/>
  <c r="X180" i="3"/>
  <c r="Q180" i="3"/>
  <c r="P180" i="3"/>
  <c r="L180" i="3"/>
  <c r="J180" i="3"/>
  <c r="I180" i="3"/>
  <c r="H180" i="3"/>
  <c r="X91" i="3"/>
  <c r="Q91" i="3"/>
  <c r="P91" i="3"/>
  <c r="L91" i="3"/>
  <c r="J91" i="3"/>
  <c r="I91" i="3"/>
  <c r="H91" i="3"/>
  <c r="X138" i="3"/>
  <c r="Q138" i="3"/>
  <c r="P138" i="3"/>
  <c r="L138" i="3"/>
  <c r="J138" i="3"/>
  <c r="I138" i="3"/>
  <c r="H138" i="3"/>
  <c r="X57" i="3"/>
  <c r="Q57" i="3"/>
  <c r="P57" i="3"/>
  <c r="L57" i="3"/>
  <c r="J57" i="3"/>
  <c r="I57" i="3"/>
  <c r="H57" i="3"/>
  <c r="X107" i="3"/>
  <c r="Q107" i="3"/>
  <c r="P107" i="3"/>
  <c r="L107" i="3"/>
  <c r="J107" i="3"/>
  <c r="I107" i="3"/>
  <c r="H107" i="3"/>
  <c r="X97" i="3"/>
  <c r="Q97" i="3"/>
  <c r="P97" i="3"/>
  <c r="L97" i="3"/>
  <c r="J97" i="3"/>
  <c r="I97" i="3"/>
  <c r="H97" i="3"/>
  <c r="X131" i="3"/>
  <c r="Q131" i="3"/>
  <c r="P131" i="3"/>
  <c r="L131" i="3"/>
  <c r="J131" i="3"/>
  <c r="I131" i="3"/>
  <c r="H131" i="3"/>
  <c r="X85" i="3"/>
  <c r="Q85" i="3"/>
  <c r="P85" i="3"/>
  <c r="L85" i="3"/>
  <c r="J85" i="3"/>
  <c r="I85" i="3"/>
  <c r="H85" i="3"/>
  <c r="X59" i="3"/>
  <c r="Q59" i="3"/>
  <c r="P59" i="3"/>
  <c r="L59" i="3"/>
  <c r="J59" i="3"/>
  <c r="I59" i="3"/>
  <c r="H59" i="3"/>
  <c r="X218" i="3"/>
  <c r="Q218" i="3"/>
  <c r="P218" i="3"/>
  <c r="L218" i="3"/>
  <c r="J218" i="3"/>
  <c r="I218" i="3"/>
  <c r="H218" i="3"/>
  <c r="X25" i="3"/>
  <c r="Q25" i="3"/>
  <c r="P25" i="3"/>
  <c r="L25" i="3"/>
  <c r="J25" i="3"/>
  <c r="I25" i="3"/>
  <c r="H25" i="3"/>
  <c r="X235" i="3"/>
  <c r="Q235" i="3"/>
  <c r="P235" i="3"/>
  <c r="L235" i="3"/>
  <c r="J235" i="3"/>
  <c r="I235" i="3"/>
  <c r="H235" i="3"/>
  <c r="X51" i="3"/>
  <c r="Q51" i="3"/>
  <c r="P51" i="3"/>
  <c r="L51" i="3"/>
  <c r="J51" i="3"/>
  <c r="I51" i="3"/>
  <c r="H51" i="3"/>
  <c r="X71" i="3"/>
  <c r="Q71" i="3"/>
  <c r="P71" i="3"/>
  <c r="L71" i="3"/>
  <c r="J71" i="3"/>
  <c r="I71" i="3"/>
  <c r="H71" i="3"/>
  <c r="Q80" i="3"/>
  <c r="P80" i="3"/>
  <c r="L80" i="3"/>
  <c r="J80" i="3"/>
  <c r="I80" i="3"/>
  <c r="H80" i="3"/>
  <c r="X148" i="3"/>
  <c r="Q148" i="3"/>
  <c r="P148" i="3"/>
  <c r="L148" i="3"/>
  <c r="J148" i="3"/>
  <c r="I148" i="3"/>
  <c r="H148" i="3"/>
  <c r="X157" i="3"/>
  <c r="Q132" i="3"/>
  <c r="P132" i="3"/>
  <c r="L132" i="3"/>
  <c r="J132" i="3"/>
  <c r="I132" i="3"/>
  <c r="H132" i="3"/>
  <c r="X54" i="3"/>
  <c r="Q54" i="3"/>
  <c r="P54" i="3"/>
  <c r="L54" i="3"/>
  <c r="J54" i="3"/>
  <c r="I54" i="3"/>
  <c r="H54" i="3"/>
  <c r="X134" i="3"/>
  <c r="Q134" i="3"/>
  <c r="P134" i="3"/>
  <c r="L134" i="3"/>
  <c r="J134" i="3"/>
  <c r="I134" i="3"/>
  <c r="H134" i="3"/>
  <c r="X13" i="3"/>
  <c r="Q13" i="3"/>
  <c r="P13" i="3"/>
  <c r="L13" i="3"/>
  <c r="J13" i="3"/>
  <c r="I13" i="3"/>
  <c r="H13" i="3"/>
  <c r="X20" i="3"/>
  <c r="Q20" i="3"/>
  <c r="P20" i="3"/>
  <c r="L20" i="3"/>
  <c r="J20" i="3"/>
  <c r="I20" i="3"/>
  <c r="H20" i="3"/>
  <c r="X98" i="3"/>
  <c r="Q98" i="3"/>
  <c r="P98" i="3"/>
  <c r="L98" i="3"/>
  <c r="J98" i="3"/>
  <c r="I98" i="3"/>
  <c r="H98" i="3"/>
  <c r="X63" i="3"/>
  <c r="Q63" i="3"/>
  <c r="P63" i="3"/>
  <c r="L63" i="3"/>
  <c r="J63" i="3"/>
  <c r="I63" i="3"/>
  <c r="H63" i="3"/>
  <c r="X72" i="3"/>
  <c r="Q72" i="3"/>
  <c r="P72" i="3"/>
  <c r="L72" i="3"/>
  <c r="J72" i="3"/>
  <c r="I72" i="3"/>
  <c r="H72" i="3"/>
  <c r="X18" i="3"/>
  <c r="Q18" i="3"/>
  <c r="P18" i="3"/>
  <c r="L18" i="3"/>
  <c r="J18" i="3"/>
  <c r="I18" i="3"/>
  <c r="H18" i="3"/>
  <c r="X12" i="3"/>
  <c r="Q12" i="3"/>
  <c r="P12" i="3"/>
  <c r="L12" i="3"/>
  <c r="J12" i="3"/>
  <c r="I12" i="3"/>
  <c r="H12" i="3"/>
  <c r="X47" i="3"/>
  <c r="Q47" i="3"/>
  <c r="P47" i="3"/>
  <c r="L47" i="3"/>
  <c r="J47" i="3"/>
  <c r="I47" i="3"/>
  <c r="H47" i="3"/>
  <c r="X96" i="3"/>
  <c r="Q96" i="3"/>
  <c r="P96" i="3"/>
  <c r="L96" i="3"/>
  <c r="J96" i="3"/>
  <c r="I96" i="3"/>
  <c r="H96" i="3"/>
  <c r="Q33" i="3"/>
  <c r="P33" i="3"/>
  <c r="L33" i="3"/>
  <c r="J33" i="3"/>
  <c r="I33" i="3"/>
  <c r="H33" i="3"/>
  <c r="X36" i="3"/>
  <c r="Q36" i="3"/>
  <c r="P36" i="3"/>
  <c r="L36" i="3"/>
  <c r="J36" i="3"/>
  <c r="I36" i="3"/>
  <c r="H36" i="3"/>
  <c r="X73" i="3"/>
  <c r="Q73" i="3"/>
  <c r="P73" i="3"/>
  <c r="L73" i="3"/>
  <c r="J73" i="3"/>
  <c r="I73" i="3"/>
  <c r="H73" i="3"/>
  <c r="X70" i="3"/>
  <c r="Q70" i="3"/>
  <c r="P70" i="3"/>
  <c r="L70" i="3"/>
  <c r="J70" i="3"/>
  <c r="I70" i="3"/>
  <c r="H70" i="3"/>
  <c r="X69" i="3"/>
  <c r="Q69" i="3"/>
  <c r="P69" i="3"/>
  <c r="L69" i="3"/>
  <c r="J69" i="3"/>
  <c r="I69" i="3"/>
  <c r="H69" i="3"/>
  <c r="X310" i="3"/>
  <c r="Q310" i="3"/>
  <c r="P310" i="3"/>
  <c r="L310" i="3"/>
  <c r="J310" i="3"/>
  <c r="I310" i="3"/>
  <c r="H310" i="3"/>
  <c r="X223" i="3"/>
  <c r="Q223" i="3"/>
  <c r="P223" i="3"/>
  <c r="L223" i="3"/>
  <c r="J223" i="3"/>
  <c r="I223" i="3"/>
  <c r="H223" i="3"/>
  <c r="X399" i="3"/>
  <c r="Q399" i="3"/>
  <c r="P399" i="3"/>
  <c r="L399" i="3"/>
  <c r="J399" i="3"/>
  <c r="I399" i="3"/>
  <c r="H399" i="3"/>
  <c r="X219" i="3"/>
  <c r="Q219" i="3"/>
  <c r="P219" i="3"/>
  <c r="L219" i="3"/>
  <c r="J219" i="3"/>
  <c r="I219" i="3"/>
  <c r="H219" i="3"/>
  <c r="X391" i="3"/>
  <c r="Q391" i="3"/>
  <c r="P391" i="3"/>
  <c r="L391" i="3"/>
  <c r="J391" i="3"/>
  <c r="I391" i="3"/>
  <c r="H391" i="3"/>
  <c r="X208" i="3"/>
  <c r="Q208" i="3"/>
  <c r="P208" i="3"/>
  <c r="L208" i="3"/>
  <c r="J208" i="3"/>
  <c r="I208" i="3"/>
  <c r="H208" i="3"/>
  <c r="X300" i="3"/>
  <c r="Q300" i="3"/>
  <c r="P300" i="3"/>
  <c r="L300" i="3"/>
  <c r="J300" i="3"/>
  <c r="I300" i="3"/>
  <c r="H300" i="3"/>
  <c r="X204" i="3"/>
  <c r="Q204" i="3"/>
  <c r="P204" i="3"/>
  <c r="L204" i="3"/>
  <c r="J204" i="3"/>
  <c r="I204" i="3"/>
  <c r="H204" i="3"/>
  <c r="X295" i="3"/>
  <c r="Q295" i="3"/>
  <c r="P295" i="3"/>
  <c r="L295" i="3"/>
  <c r="J295" i="3"/>
  <c r="I295" i="3"/>
  <c r="H295" i="3"/>
  <c r="X121" i="3"/>
  <c r="Q121" i="3"/>
  <c r="P121" i="3"/>
  <c r="L121" i="3"/>
  <c r="J121" i="3"/>
  <c r="I121" i="3"/>
  <c r="H121" i="3"/>
  <c r="X44" i="3"/>
  <c r="Q44" i="3"/>
  <c r="P44" i="3"/>
  <c r="L44" i="3"/>
  <c r="J44" i="3"/>
  <c r="I44" i="3"/>
  <c r="H44" i="3"/>
  <c r="X194" i="3"/>
  <c r="Q194" i="3"/>
  <c r="P194" i="3"/>
  <c r="L194" i="3"/>
  <c r="J194" i="3"/>
  <c r="I194" i="3"/>
  <c r="H194" i="3"/>
  <c r="X283" i="3"/>
  <c r="Q283" i="3"/>
  <c r="P283" i="3"/>
  <c r="L283" i="3"/>
  <c r="J283" i="3"/>
  <c r="I283" i="3"/>
  <c r="H283" i="3"/>
  <c r="X109" i="3"/>
  <c r="Q109" i="3"/>
  <c r="P109" i="3"/>
  <c r="L109" i="3"/>
  <c r="J109" i="3"/>
  <c r="I109" i="3"/>
  <c r="H109" i="3"/>
  <c r="X281" i="3"/>
  <c r="Q281" i="3"/>
  <c r="P281" i="3"/>
  <c r="L281" i="3"/>
  <c r="J281" i="3"/>
  <c r="I281" i="3"/>
  <c r="H281" i="3"/>
  <c r="X270" i="3"/>
  <c r="Q270" i="3"/>
  <c r="P270" i="3"/>
  <c r="L270" i="3"/>
  <c r="J270" i="3"/>
  <c r="I270" i="3"/>
  <c r="H270" i="3"/>
  <c r="Q264" i="3"/>
  <c r="P264" i="3"/>
  <c r="L264" i="3"/>
  <c r="J264" i="3"/>
  <c r="I264" i="3"/>
  <c r="H264" i="3"/>
  <c r="X27" i="3"/>
  <c r="Q27" i="3"/>
  <c r="P27" i="3"/>
  <c r="L27" i="3"/>
  <c r="J27" i="3"/>
  <c r="I27" i="3"/>
  <c r="H27" i="3"/>
  <c r="X15" i="3"/>
  <c r="Q15" i="3"/>
  <c r="P15" i="3"/>
  <c r="L15" i="3"/>
  <c r="J15" i="3"/>
  <c r="I15" i="3"/>
  <c r="H15" i="3"/>
  <c r="X170" i="3"/>
  <c r="Q170" i="3"/>
  <c r="P170" i="3"/>
  <c r="L170" i="3"/>
  <c r="J170" i="3"/>
  <c r="I170" i="3"/>
  <c r="H170" i="3"/>
  <c r="X246" i="3"/>
  <c r="Q246" i="3"/>
  <c r="P246" i="3"/>
  <c r="L246" i="3"/>
  <c r="J246" i="3"/>
  <c r="I246" i="3"/>
  <c r="H246" i="3"/>
  <c r="X367" i="3"/>
  <c r="Q367" i="3"/>
  <c r="P367" i="3"/>
  <c r="L367" i="3"/>
  <c r="J367" i="3"/>
  <c r="I367" i="3"/>
  <c r="H367" i="3"/>
  <c r="F412" i="2"/>
  <c r="G412" i="2"/>
  <c r="H412" i="2"/>
  <c r="I412" i="2"/>
  <c r="J412" i="2"/>
  <c r="K412" i="2"/>
  <c r="L412" i="2"/>
  <c r="M412" i="2"/>
  <c r="N412" i="2"/>
  <c r="O412" i="2"/>
  <c r="P412" i="2"/>
  <c r="E412" i="2"/>
  <c r="D412" i="2"/>
  <c r="E411" i="2"/>
  <c r="D411" i="2"/>
  <c r="M411" i="2"/>
  <c r="L411" i="2"/>
  <c r="K411" i="2"/>
  <c r="J411" i="2"/>
  <c r="I411" i="2"/>
  <c r="H411" i="2"/>
  <c r="G411" i="2"/>
  <c r="F411" i="2"/>
  <c r="E364" i="2"/>
  <c r="F364" i="2"/>
  <c r="G364" i="2"/>
  <c r="H364" i="2"/>
  <c r="I364" i="2"/>
  <c r="J364" i="2"/>
  <c r="K364" i="2"/>
  <c r="L364" i="2"/>
  <c r="M364" i="2"/>
  <c r="N364" i="2"/>
  <c r="O364" i="2"/>
  <c r="P364" i="2"/>
  <c r="D364" i="2"/>
  <c r="E363" i="2"/>
  <c r="D363" i="2"/>
  <c r="M363" i="2"/>
  <c r="L363" i="2"/>
  <c r="K363" i="2"/>
  <c r="J363" i="2"/>
  <c r="I363" i="2"/>
  <c r="H363" i="2"/>
  <c r="G363" i="2"/>
  <c r="F363" i="2"/>
  <c r="E317" i="2"/>
  <c r="F317" i="2"/>
  <c r="G317" i="2"/>
  <c r="H317" i="2"/>
  <c r="I317" i="2"/>
  <c r="J317" i="2"/>
  <c r="K317" i="2"/>
  <c r="L317" i="2"/>
  <c r="M317" i="2"/>
  <c r="N317" i="2"/>
  <c r="O317" i="2"/>
  <c r="P317" i="2"/>
  <c r="F75" i="2"/>
  <c r="G75" i="2"/>
  <c r="H75" i="2"/>
  <c r="I75" i="2"/>
  <c r="J75" i="2"/>
  <c r="K75" i="2"/>
  <c r="L75" i="2"/>
  <c r="M75" i="2"/>
  <c r="N75" i="2"/>
  <c r="O75" i="2"/>
  <c r="P75" i="2"/>
  <c r="D317" i="2"/>
  <c r="E316" i="2"/>
  <c r="D316" i="2"/>
  <c r="M316" i="2"/>
  <c r="L316" i="2"/>
  <c r="K316" i="2"/>
  <c r="J316" i="2"/>
  <c r="I316" i="2"/>
  <c r="H316" i="2"/>
  <c r="G316" i="2"/>
  <c r="F316" i="2"/>
  <c r="K237" i="2"/>
  <c r="E237" i="2"/>
  <c r="D237" i="2"/>
  <c r="E236" i="2"/>
  <c r="D236" i="2"/>
  <c r="E157" i="2"/>
  <c r="D157" i="2"/>
  <c r="E156" i="2"/>
  <c r="D156" i="2"/>
  <c r="D75" i="2"/>
  <c r="D74" i="2"/>
  <c r="E75" i="2"/>
  <c r="E74" i="2"/>
  <c r="N237" i="2"/>
  <c r="O237" i="2"/>
  <c r="P237" i="2"/>
  <c r="G237" i="2"/>
  <c r="H237" i="2"/>
  <c r="F237" i="2"/>
  <c r="M237" i="2"/>
  <c r="L237" i="2"/>
  <c r="J237" i="2"/>
  <c r="I237" i="2"/>
  <c r="M236" i="2"/>
  <c r="L236" i="2"/>
  <c r="K236" i="2"/>
  <c r="J236" i="2"/>
  <c r="I236" i="2"/>
  <c r="H236" i="2"/>
  <c r="G236" i="2"/>
  <c r="F236" i="2"/>
  <c r="K157" i="2"/>
  <c r="G157" i="2"/>
  <c r="H157" i="2"/>
  <c r="F157" i="2"/>
  <c r="N157" i="2"/>
  <c r="O157" i="2"/>
  <c r="P157" i="2"/>
  <c r="M157" i="2"/>
  <c r="L157" i="2"/>
  <c r="J157" i="2"/>
  <c r="I157" i="2"/>
  <c r="M156" i="2"/>
  <c r="L156" i="2"/>
  <c r="K156" i="2"/>
  <c r="J156" i="2"/>
  <c r="I156" i="2"/>
  <c r="H156" i="2"/>
  <c r="G156" i="2"/>
  <c r="F156" i="2"/>
  <c r="M74" i="2"/>
  <c r="L74" i="2"/>
  <c r="K74" i="2"/>
  <c r="J74" i="2"/>
  <c r="I74" i="2"/>
  <c r="H74" i="2"/>
  <c r="G74" i="2"/>
  <c r="F74" i="2"/>
  <c r="N5" i="2"/>
  <c r="O5" i="2"/>
  <c r="P5" i="2"/>
  <c r="N6" i="2"/>
  <c r="O6" i="2"/>
  <c r="P6" i="2"/>
  <c r="N7" i="2"/>
  <c r="O7" i="2"/>
  <c r="P7" i="2"/>
  <c r="N8" i="2"/>
  <c r="O8" i="2"/>
  <c r="P8" i="2"/>
  <c r="N9" i="2"/>
  <c r="O9" i="2"/>
  <c r="P9" i="2"/>
  <c r="N10" i="2"/>
  <c r="O10" i="2"/>
  <c r="P10" i="2"/>
  <c r="N11" i="2"/>
  <c r="O11" i="2"/>
  <c r="P11" i="2"/>
  <c r="N12" i="2"/>
  <c r="O12" i="2"/>
  <c r="P12" i="2"/>
  <c r="N13" i="2"/>
  <c r="O13" i="2"/>
  <c r="P13" i="2"/>
  <c r="N14" i="2"/>
  <c r="O14" i="2"/>
  <c r="P14" i="2"/>
  <c r="N15" i="2"/>
  <c r="O15" i="2"/>
  <c r="P15" i="2"/>
  <c r="N16" i="2"/>
  <c r="O16" i="2"/>
  <c r="P16" i="2"/>
  <c r="N17" i="2"/>
  <c r="O17" i="2"/>
  <c r="P17" i="2"/>
  <c r="N18" i="2"/>
  <c r="O18" i="2"/>
  <c r="P18" i="2"/>
  <c r="N19" i="2"/>
  <c r="O19" i="2"/>
  <c r="P19" i="2"/>
  <c r="N20" i="2"/>
  <c r="O20" i="2"/>
  <c r="P20" i="2"/>
  <c r="N21" i="2"/>
  <c r="O21" i="2"/>
  <c r="P21" i="2"/>
  <c r="N22" i="2"/>
  <c r="O22" i="2"/>
  <c r="P22" i="2"/>
  <c r="N23" i="2"/>
  <c r="O23" i="2"/>
  <c r="P23" i="2"/>
  <c r="N24" i="2"/>
  <c r="O24" i="2"/>
  <c r="P24" i="2"/>
  <c r="N25" i="2"/>
  <c r="O25" i="2"/>
  <c r="P25" i="2"/>
  <c r="N26" i="2"/>
  <c r="O26" i="2"/>
  <c r="P26" i="2"/>
  <c r="N27" i="2"/>
  <c r="O27" i="2"/>
  <c r="P27" i="2"/>
  <c r="N28" i="2"/>
  <c r="O28" i="2"/>
  <c r="P28" i="2"/>
  <c r="N29" i="2"/>
  <c r="O29" i="2"/>
  <c r="P29" i="2"/>
  <c r="N30" i="2"/>
  <c r="O30" i="2"/>
  <c r="P30" i="2"/>
  <c r="N31" i="2"/>
  <c r="O31" i="2"/>
  <c r="P31" i="2"/>
  <c r="N32" i="2"/>
  <c r="O32" i="2"/>
  <c r="P32" i="2"/>
  <c r="N33" i="2"/>
  <c r="O33" i="2"/>
  <c r="P33" i="2"/>
  <c r="N34" i="2"/>
  <c r="O34" i="2"/>
  <c r="P34" i="2"/>
  <c r="N35" i="2"/>
  <c r="O35" i="2"/>
  <c r="P35" i="2"/>
  <c r="N36" i="2"/>
  <c r="O36" i="2"/>
  <c r="P36" i="2"/>
  <c r="N37" i="2"/>
  <c r="O37" i="2"/>
  <c r="P37" i="2"/>
  <c r="N38" i="2"/>
  <c r="O38" i="2"/>
  <c r="P38" i="2"/>
  <c r="N39" i="2"/>
  <c r="O39" i="2"/>
  <c r="P39" i="2"/>
  <c r="N40" i="2"/>
  <c r="O40" i="2"/>
  <c r="P40" i="2"/>
  <c r="N41" i="2"/>
  <c r="O41" i="2"/>
  <c r="P41" i="2"/>
  <c r="N42" i="2"/>
  <c r="O42" i="2"/>
  <c r="P42" i="2"/>
  <c r="N43" i="2"/>
  <c r="O43" i="2"/>
  <c r="P43" i="2"/>
  <c r="N44" i="2"/>
  <c r="O44" i="2"/>
  <c r="P44" i="2"/>
  <c r="N45" i="2"/>
  <c r="O45" i="2"/>
  <c r="P45" i="2"/>
  <c r="N46" i="2"/>
  <c r="O46" i="2"/>
  <c r="P46" i="2"/>
  <c r="N47" i="2"/>
  <c r="O47" i="2"/>
  <c r="P47" i="2"/>
  <c r="N48" i="2"/>
  <c r="O48" i="2"/>
  <c r="P48" i="2"/>
  <c r="N49" i="2"/>
  <c r="O49" i="2"/>
  <c r="P49" i="2"/>
  <c r="N50" i="2"/>
  <c r="O50" i="2"/>
  <c r="P50" i="2"/>
  <c r="N51" i="2"/>
  <c r="O51" i="2"/>
  <c r="P51" i="2"/>
  <c r="N52" i="2"/>
  <c r="O52" i="2"/>
  <c r="P52" i="2"/>
  <c r="N53" i="2"/>
  <c r="O53" i="2"/>
  <c r="P53" i="2"/>
  <c r="N54" i="2"/>
  <c r="O54" i="2"/>
  <c r="P54" i="2"/>
  <c r="N55" i="2"/>
  <c r="O55" i="2"/>
  <c r="P55" i="2"/>
  <c r="N56" i="2"/>
  <c r="O56" i="2"/>
  <c r="P56" i="2"/>
  <c r="N57" i="2"/>
  <c r="O57" i="2"/>
  <c r="P57" i="2"/>
  <c r="N58" i="2"/>
  <c r="O58" i="2"/>
  <c r="P58" i="2"/>
  <c r="N59" i="2"/>
  <c r="O59" i="2"/>
  <c r="P59" i="2"/>
  <c r="N60" i="2"/>
  <c r="O60" i="2"/>
  <c r="P60" i="2"/>
  <c r="N61" i="2"/>
  <c r="O61" i="2"/>
  <c r="P61" i="2"/>
  <c r="N62" i="2"/>
  <c r="O62" i="2"/>
  <c r="P62" i="2"/>
  <c r="N63" i="2"/>
  <c r="O63" i="2"/>
  <c r="P63" i="2"/>
  <c r="N64" i="2"/>
  <c r="O64" i="2"/>
  <c r="P64" i="2"/>
  <c r="N65" i="2"/>
  <c r="O65" i="2"/>
  <c r="P65" i="2"/>
  <c r="N66" i="2"/>
  <c r="O66" i="2"/>
  <c r="P66" i="2"/>
  <c r="N67" i="2"/>
  <c r="O67" i="2"/>
  <c r="P67" i="2"/>
  <c r="N68" i="2"/>
  <c r="O68" i="2"/>
  <c r="P68" i="2"/>
  <c r="N69" i="2"/>
  <c r="O69" i="2"/>
  <c r="P69" i="2"/>
  <c r="N70" i="2"/>
  <c r="O70" i="2"/>
  <c r="P70" i="2"/>
  <c r="N71" i="2"/>
  <c r="O71" i="2"/>
  <c r="P71" i="2"/>
  <c r="N72" i="2"/>
  <c r="O72" i="2"/>
  <c r="P72" i="2"/>
  <c r="N73" i="2"/>
  <c r="O73" i="2"/>
  <c r="P73" i="2"/>
  <c r="N77" i="2"/>
  <c r="O77" i="2"/>
  <c r="P77" i="2"/>
  <c r="N78" i="2"/>
  <c r="O78" i="2"/>
  <c r="P78" i="2"/>
  <c r="N79" i="2"/>
  <c r="O79" i="2"/>
  <c r="P79" i="2"/>
  <c r="N80" i="2"/>
  <c r="O80" i="2"/>
  <c r="P80" i="2"/>
  <c r="N81" i="2"/>
  <c r="O81" i="2"/>
  <c r="P81" i="2"/>
  <c r="N82" i="2"/>
  <c r="O82" i="2"/>
  <c r="P82" i="2"/>
  <c r="N83" i="2"/>
  <c r="O83" i="2"/>
  <c r="P83" i="2"/>
  <c r="N84" i="2"/>
  <c r="O84" i="2"/>
  <c r="P84" i="2"/>
  <c r="N85" i="2"/>
  <c r="O85" i="2"/>
  <c r="P85" i="2"/>
  <c r="N86" i="2"/>
  <c r="O86" i="2"/>
  <c r="P86" i="2"/>
  <c r="N87" i="2"/>
  <c r="O87" i="2"/>
  <c r="P87" i="2"/>
  <c r="N88" i="2"/>
  <c r="O88" i="2"/>
  <c r="P88" i="2"/>
  <c r="N89" i="2"/>
  <c r="O89" i="2"/>
  <c r="P89" i="2"/>
  <c r="N90" i="2"/>
  <c r="O90" i="2"/>
  <c r="P90" i="2"/>
  <c r="N91" i="2"/>
  <c r="O91" i="2"/>
  <c r="P91" i="2"/>
  <c r="N92" i="2"/>
  <c r="O92" i="2"/>
  <c r="P92" i="2"/>
  <c r="N93" i="2"/>
  <c r="O93" i="2"/>
  <c r="P93" i="2"/>
  <c r="N94" i="2"/>
  <c r="O94" i="2"/>
  <c r="P94" i="2"/>
  <c r="N95" i="2"/>
  <c r="O95" i="2"/>
  <c r="P95" i="2"/>
  <c r="N96" i="2"/>
  <c r="O96" i="2"/>
  <c r="P96" i="2"/>
  <c r="N97" i="2"/>
  <c r="O97" i="2"/>
  <c r="P97" i="2"/>
  <c r="N98" i="2"/>
  <c r="O98" i="2"/>
  <c r="P98" i="2"/>
  <c r="N99" i="2"/>
  <c r="O99" i="2"/>
  <c r="P99" i="2"/>
  <c r="N100" i="2"/>
  <c r="O100" i="2"/>
  <c r="P100" i="2"/>
  <c r="N101" i="2"/>
  <c r="O101" i="2"/>
  <c r="P101" i="2"/>
  <c r="N102" i="2"/>
  <c r="O102" i="2"/>
  <c r="P102" i="2"/>
  <c r="N103" i="2"/>
  <c r="O103" i="2"/>
  <c r="P103" i="2"/>
  <c r="N104" i="2"/>
  <c r="O104" i="2"/>
  <c r="P104" i="2"/>
  <c r="N105" i="2"/>
  <c r="O105" i="2"/>
  <c r="P105" i="2"/>
  <c r="N106" i="2"/>
  <c r="O106" i="2"/>
  <c r="P106" i="2"/>
  <c r="N107" i="2"/>
  <c r="O107" i="2"/>
  <c r="P107" i="2"/>
  <c r="N108" i="2"/>
  <c r="O108" i="2"/>
  <c r="P108" i="2"/>
  <c r="N109" i="2"/>
  <c r="O109" i="2"/>
  <c r="P109" i="2"/>
  <c r="N110" i="2"/>
  <c r="O110" i="2"/>
  <c r="P110" i="2"/>
  <c r="N111" i="2"/>
  <c r="O111" i="2"/>
  <c r="P111" i="2"/>
  <c r="N112" i="2"/>
  <c r="O112" i="2"/>
  <c r="P112" i="2"/>
  <c r="N113" i="2"/>
  <c r="O113" i="2"/>
  <c r="P113" i="2"/>
  <c r="N114" i="2"/>
  <c r="O114" i="2"/>
  <c r="P114" i="2"/>
  <c r="N115" i="2"/>
  <c r="O115" i="2"/>
  <c r="P115" i="2"/>
  <c r="N116" i="2"/>
  <c r="O116" i="2"/>
  <c r="P116" i="2"/>
  <c r="N117" i="2"/>
  <c r="O117" i="2"/>
  <c r="P117" i="2"/>
  <c r="N118" i="2"/>
  <c r="O118" i="2"/>
  <c r="P118" i="2"/>
  <c r="N119" i="2"/>
  <c r="O119" i="2"/>
  <c r="P119" i="2"/>
  <c r="N120" i="2"/>
  <c r="O120" i="2"/>
  <c r="P120" i="2"/>
  <c r="N121" i="2"/>
  <c r="O121" i="2"/>
  <c r="P121" i="2"/>
  <c r="N122" i="2"/>
  <c r="O122" i="2"/>
  <c r="P122" i="2"/>
  <c r="N123" i="2"/>
  <c r="O123" i="2"/>
  <c r="P123" i="2"/>
  <c r="N124" i="2"/>
  <c r="O124" i="2"/>
  <c r="P124" i="2"/>
  <c r="N125" i="2"/>
  <c r="O125" i="2"/>
  <c r="P125" i="2"/>
  <c r="N126" i="2"/>
  <c r="O126" i="2"/>
  <c r="P126" i="2"/>
  <c r="N127" i="2"/>
  <c r="O127" i="2"/>
  <c r="P127" i="2"/>
  <c r="N128" i="2"/>
  <c r="O128" i="2"/>
  <c r="P128" i="2"/>
  <c r="N129" i="2"/>
  <c r="O129" i="2"/>
  <c r="P129" i="2"/>
  <c r="N130" i="2"/>
  <c r="O130" i="2"/>
  <c r="P130" i="2"/>
  <c r="N131" i="2"/>
  <c r="O131" i="2"/>
  <c r="P131" i="2"/>
  <c r="N132" i="2"/>
  <c r="O132" i="2"/>
  <c r="P132" i="2"/>
  <c r="N133" i="2"/>
  <c r="O133" i="2"/>
  <c r="P133" i="2"/>
  <c r="N134" i="2"/>
  <c r="O134" i="2"/>
  <c r="P134" i="2"/>
  <c r="N135" i="2"/>
  <c r="O135" i="2"/>
  <c r="P135" i="2"/>
  <c r="N136" i="2"/>
  <c r="O136" i="2"/>
  <c r="P136" i="2"/>
  <c r="N137" i="2"/>
  <c r="O137" i="2"/>
  <c r="P137" i="2"/>
  <c r="N138" i="2"/>
  <c r="O138" i="2"/>
  <c r="P138" i="2"/>
  <c r="N139" i="2"/>
  <c r="O139" i="2"/>
  <c r="P139" i="2"/>
  <c r="N140" i="2"/>
  <c r="O140" i="2"/>
  <c r="P140" i="2"/>
  <c r="N141" i="2"/>
  <c r="O141" i="2"/>
  <c r="P141" i="2"/>
  <c r="N142" i="2"/>
  <c r="O142" i="2"/>
  <c r="P142" i="2"/>
  <c r="N143" i="2"/>
  <c r="O143" i="2"/>
  <c r="P143" i="2"/>
  <c r="N144" i="2"/>
  <c r="O144" i="2"/>
  <c r="P144" i="2"/>
  <c r="N145" i="2"/>
  <c r="O145" i="2"/>
  <c r="P145" i="2"/>
  <c r="N146" i="2"/>
  <c r="O146" i="2"/>
  <c r="P146" i="2"/>
  <c r="N147" i="2"/>
  <c r="O147" i="2"/>
  <c r="P147" i="2"/>
  <c r="N148" i="2"/>
  <c r="O148" i="2"/>
  <c r="P148" i="2"/>
  <c r="N149" i="2"/>
  <c r="O149" i="2"/>
  <c r="P149" i="2"/>
  <c r="N150" i="2"/>
  <c r="O150" i="2"/>
  <c r="P150" i="2"/>
  <c r="N151" i="2"/>
  <c r="O151" i="2"/>
  <c r="P151" i="2"/>
  <c r="N152" i="2"/>
  <c r="O152" i="2"/>
  <c r="P152" i="2"/>
  <c r="N153" i="2"/>
  <c r="O153" i="2"/>
  <c r="P153" i="2"/>
  <c r="N154" i="2"/>
  <c r="O154" i="2"/>
  <c r="P154" i="2"/>
  <c r="N155" i="2"/>
  <c r="O155" i="2"/>
  <c r="P155" i="2"/>
  <c r="N159" i="2"/>
  <c r="O159" i="2"/>
  <c r="P159" i="2"/>
  <c r="N160" i="2"/>
  <c r="O160" i="2"/>
  <c r="P160" i="2"/>
  <c r="N161" i="2"/>
  <c r="O161" i="2"/>
  <c r="P161" i="2"/>
  <c r="N162" i="2"/>
  <c r="O162" i="2"/>
  <c r="P162" i="2"/>
  <c r="N163" i="2"/>
  <c r="O163" i="2"/>
  <c r="P163" i="2"/>
  <c r="N164" i="2"/>
  <c r="O164" i="2"/>
  <c r="P164" i="2"/>
  <c r="N165" i="2"/>
  <c r="O165" i="2"/>
  <c r="P165" i="2"/>
  <c r="N166" i="2"/>
  <c r="O166" i="2"/>
  <c r="P166" i="2"/>
  <c r="N167" i="2"/>
  <c r="O167" i="2"/>
  <c r="P167" i="2"/>
  <c r="N168" i="2"/>
  <c r="O168" i="2"/>
  <c r="P168" i="2"/>
  <c r="N169" i="2"/>
  <c r="O169" i="2"/>
  <c r="P169" i="2"/>
  <c r="N170" i="2"/>
  <c r="O170" i="2"/>
  <c r="P170" i="2"/>
  <c r="N171" i="2"/>
  <c r="O171" i="2"/>
  <c r="P171" i="2"/>
  <c r="N172" i="2"/>
  <c r="O172" i="2"/>
  <c r="P172" i="2"/>
  <c r="N173" i="2"/>
  <c r="O173" i="2"/>
  <c r="P173" i="2"/>
  <c r="N174" i="2"/>
  <c r="O174" i="2"/>
  <c r="P174" i="2"/>
  <c r="N175" i="2"/>
  <c r="O175" i="2"/>
  <c r="P175" i="2"/>
  <c r="N176" i="2"/>
  <c r="O176" i="2"/>
  <c r="P176" i="2"/>
  <c r="N177" i="2"/>
  <c r="O177" i="2"/>
  <c r="P177" i="2"/>
  <c r="N178" i="2"/>
  <c r="O178" i="2"/>
  <c r="P178" i="2"/>
  <c r="N179" i="2"/>
  <c r="O179" i="2"/>
  <c r="P179" i="2"/>
  <c r="N180" i="2"/>
  <c r="O180" i="2"/>
  <c r="P180" i="2"/>
  <c r="N181" i="2"/>
  <c r="O181" i="2"/>
  <c r="P181" i="2"/>
  <c r="N182" i="2"/>
  <c r="O182" i="2"/>
  <c r="P182" i="2"/>
  <c r="N183" i="2"/>
  <c r="O183" i="2"/>
  <c r="P183" i="2"/>
  <c r="N184" i="2"/>
  <c r="O184" i="2"/>
  <c r="P184" i="2"/>
  <c r="N185" i="2"/>
  <c r="O185" i="2"/>
  <c r="P185" i="2"/>
  <c r="N186" i="2"/>
  <c r="O186" i="2"/>
  <c r="P186" i="2"/>
  <c r="N187" i="2"/>
  <c r="O187" i="2"/>
  <c r="P187" i="2"/>
  <c r="N188" i="2"/>
  <c r="O188" i="2"/>
  <c r="P188" i="2"/>
  <c r="N189" i="2"/>
  <c r="O189" i="2"/>
  <c r="P189" i="2"/>
  <c r="N190" i="2"/>
  <c r="O190" i="2"/>
  <c r="P190" i="2"/>
  <c r="N191" i="2"/>
  <c r="O191" i="2"/>
  <c r="P191" i="2"/>
  <c r="N192" i="2"/>
  <c r="O192" i="2"/>
  <c r="P192" i="2"/>
  <c r="N193" i="2"/>
  <c r="O193" i="2"/>
  <c r="P193" i="2"/>
  <c r="N194" i="2"/>
  <c r="O194" i="2"/>
  <c r="P194" i="2"/>
  <c r="N195" i="2"/>
  <c r="O195" i="2"/>
  <c r="P195" i="2"/>
  <c r="N196" i="2"/>
  <c r="O196" i="2"/>
  <c r="P196" i="2"/>
  <c r="N197" i="2"/>
  <c r="O197" i="2"/>
  <c r="P197" i="2"/>
  <c r="N198" i="2"/>
  <c r="O198" i="2"/>
  <c r="P198" i="2"/>
  <c r="N199" i="2"/>
  <c r="O199" i="2"/>
  <c r="P199" i="2"/>
  <c r="N200" i="2"/>
  <c r="O200" i="2"/>
  <c r="P200" i="2"/>
  <c r="N201" i="2"/>
  <c r="O201" i="2"/>
  <c r="P201" i="2"/>
  <c r="N202" i="2"/>
  <c r="O202" i="2"/>
  <c r="P202" i="2"/>
  <c r="N203" i="2"/>
  <c r="O203" i="2"/>
  <c r="P203" i="2"/>
  <c r="N204" i="2"/>
  <c r="O204" i="2"/>
  <c r="P204" i="2"/>
  <c r="N205" i="2"/>
  <c r="O205" i="2"/>
  <c r="P205" i="2"/>
  <c r="N206" i="2"/>
  <c r="O206" i="2"/>
  <c r="P206" i="2"/>
  <c r="N207" i="2"/>
  <c r="O207" i="2"/>
  <c r="P207" i="2"/>
  <c r="N208" i="2"/>
  <c r="O208" i="2"/>
  <c r="P208" i="2"/>
  <c r="N209" i="2"/>
  <c r="O209" i="2"/>
  <c r="P209" i="2"/>
  <c r="N210" i="2"/>
  <c r="O210" i="2"/>
  <c r="P210" i="2"/>
  <c r="N211" i="2"/>
  <c r="O211" i="2"/>
  <c r="P211" i="2"/>
  <c r="N212" i="2"/>
  <c r="O212" i="2"/>
  <c r="P212" i="2"/>
  <c r="N213" i="2"/>
  <c r="O213" i="2"/>
  <c r="P213" i="2"/>
  <c r="N214" i="2"/>
  <c r="O214" i="2"/>
  <c r="P214" i="2"/>
  <c r="N215" i="2"/>
  <c r="O215" i="2"/>
  <c r="P215" i="2"/>
  <c r="N216" i="2"/>
  <c r="O216" i="2"/>
  <c r="P216" i="2"/>
  <c r="N217" i="2"/>
  <c r="O217" i="2"/>
  <c r="P217" i="2"/>
  <c r="N218" i="2"/>
  <c r="O218" i="2"/>
  <c r="P218" i="2"/>
  <c r="N219" i="2"/>
  <c r="O219" i="2"/>
  <c r="P219" i="2"/>
  <c r="N220" i="2"/>
  <c r="O220" i="2"/>
  <c r="P220" i="2"/>
  <c r="N221" i="2"/>
  <c r="O221" i="2"/>
  <c r="P221" i="2"/>
  <c r="N222" i="2"/>
  <c r="O222" i="2"/>
  <c r="P222" i="2"/>
  <c r="N223" i="2"/>
  <c r="O223" i="2"/>
  <c r="P223" i="2"/>
  <c r="N224" i="2"/>
  <c r="O224" i="2"/>
  <c r="P224" i="2"/>
  <c r="N225" i="2"/>
  <c r="O225" i="2"/>
  <c r="P225" i="2"/>
  <c r="N226" i="2"/>
  <c r="O226" i="2"/>
  <c r="P226" i="2"/>
  <c r="N227" i="2"/>
  <c r="O227" i="2"/>
  <c r="P227" i="2"/>
  <c r="N228" i="2"/>
  <c r="O228" i="2"/>
  <c r="P228" i="2"/>
  <c r="N229" i="2"/>
  <c r="O229" i="2"/>
  <c r="P229" i="2"/>
  <c r="N230" i="2"/>
  <c r="O230" i="2"/>
  <c r="P230" i="2"/>
  <c r="N231" i="2"/>
  <c r="O231" i="2"/>
  <c r="P231" i="2"/>
  <c r="N232" i="2"/>
  <c r="O232" i="2"/>
  <c r="P232" i="2"/>
  <c r="N233" i="2"/>
  <c r="O233" i="2"/>
  <c r="P233" i="2"/>
  <c r="N234" i="2"/>
  <c r="O234" i="2"/>
  <c r="P234" i="2"/>
  <c r="N235" i="2"/>
  <c r="O235" i="2"/>
  <c r="P235" i="2"/>
  <c r="N239" i="2"/>
  <c r="O239" i="2"/>
  <c r="P239" i="2"/>
  <c r="N240" i="2"/>
  <c r="O240" i="2"/>
  <c r="P240" i="2"/>
  <c r="N241" i="2"/>
  <c r="O241" i="2"/>
  <c r="P241" i="2"/>
  <c r="N242" i="2"/>
  <c r="O242" i="2"/>
  <c r="P242" i="2"/>
  <c r="N243" i="2"/>
  <c r="O243" i="2"/>
  <c r="P243" i="2"/>
  <c r="N244" i="2"/>
  <c r="O244" i="2"/>
  <c r="P244" i="2"/>
  <c r="N245" i="2"/>
  <c r="O245" i="2"/>
  <c r="P245" i="2"/>
  <c r="N246" i="2"/>
  <c r="O246" i="2"/>
  <c r="P246" i="2"/>
  <c r="N247" i="2"/>
  <c r="O247" i="2"/>
  <c r="P247" i="2"/>
  <c r="N248" i="2"/>
  <c r="O248" i="2"/>
  <c r="P248" i="2"/>
  <c r="N249" i="2"/>
  <c r="O249" i="2"/>
  <c r="P249" i="2"/>
  <c r="N250" i="2"/>
  <c r="O250" i="2"/>
  <c r="P250" i="2"/>
  <c r="N251" i="2"/>
  <c r="O251" i="2"/>
  <c r="P251" i="2"/>
  <c r="N252" i="2"/>
  <c r="O252" i="2"/>
  <c r="P252" i="2"/>
  <c r="N253" i="2"/>
  <c r="O253" i="2"/>
  <c r="P253" i="2"/>
  <c r="N254" i="2"/>
  <c r="O254" i="2"/>
  <c r="P254" i="2"/>
  <c r="N255" i="2"/>
  <c r="O255" i="2"/>
  <c r="P255" i="2"/>
  <c r="N256" i="2"/>
  <c r="O256" i="2"/>
  <c r="P256" i="2"/>
  <c r="N257" i="2"/>
  <c r="O257" i="2"/>
  <c r="P257" i="2"/>
  <c r="N258" i="2"/>
  <c r="O258" i="2"/>
  <c r="P258" i="2"/>
  <c r="N259" i="2"/>
  <c r="O259" i="2"/>
  <c r="P259" i="2"/>
  <c r="N260" i="2"/>
  <c r="O260" i="2"/>
  <c r="P260" i="2"/>
  <c r="N261" i="2"/>
  <c r="O261" i="2"/>
  <c r="P261" i="2"/>
  <c r="N262" i="2"/>
  <c r="O262" i="2"/>
  <c r="P262" i="2"/>
  <c r="N263" i="2"/>
  <c r="O263" i="2"/>
  <c r="P263" i="2"/>
  <c r="N264" i="2"/>
  <c r="O264" i="2"/>
  <c r="P264" i="2"/>
  <c r="N265" i="2"/>
  <c r="O265" i="2"/>
  <c r="P265" i="2"/>
  <c r="N266" i="2"/>
  <c r="O266" i="2"/>
  <c r="P266" i="2"/>
  <c r="N267" i="2"/>
  <c r="O267" i="2"/>
  <c r="P267" i="2"/>
  <c r="N268" i="2"/>
  <c r="O268" i="2"/>
  <c r="P268" i="2"/>
  <c r="N269" i="2"/>
  <c r="O269" i="2"/>
  <c r="P269" i="2"/>
  <c r="N270" i="2"/>
  <c r="O270" i="2"/>
  <c r="P270" i="2"/>
  <c r="N271" i="2"/>
  <c r="O271" i="2"/>
  <c r="P271" i="2"/>
  <c r="N272" i="2"/>
  <c r="O272" i="2"/>
  <c r="P272" i="2"/>
  <c r="N273" i="2"/>
  <c r="O273" i="2"/>
  <c r="P273" i="2"/>
  <c r="N274" i="2"/>
  <c r="O274" i="2"/>
  <c r="P274" i="2"/>
  <c r="N275" i="2"/>
  <c r="O275" i="2"/>
  <c r="P275" i="2"/>
  <c r="N276" i="2"/>
  <c r="O276" i="2"/>
  <c r="P276" i="2"/>
  <c r="N277" i="2"/>
  <c r="O277" i="2"/>
  <c r="P277" i="2"/>
  <c r="N278" i="2"/>
  <c r="O278" i="2"/>
  <c r="P278" i="2"/>
  <c r="N279" i="2"/>
  <c r="O279" i="2"/>
  <c r="P279" i="2"/>
  <c r="N280" i="2"/>
  <c r="O280" i="2"/>
  <c r="P280" i="2"/>
  <c r="N281" i="2"/>
  <c r="O281" i="2"/>
  <c r="P281" i="2"/>
  <c r="N282" i="2"/>
  <c r="O282" i="2"/>
  <c r="P282" i="2"/>
  <c r="N283" i="2"/>
  <c r="O283" i="2"/>
  <c r="P283" i="2"/>
  <c r="N284" i="2"/>
  <c r="O284" i="2"/>
  <c r="P284" i="2"/>
  <c r="N285" i="2"/>
  <c r="O285" i="2"/>
  <c r="P285" i="2"/>
  <c r="N286" i="2"/>
  <c r="O286" i="2"/>
  <c r="P286" i="2"/>
  <c r="N287" i="2"/>
  <c r="O287" i="2"/>
  <c r="P287" i="2"/>
  <c r="N288" i="2"/>
  <c r="O288" i="2"/>
  <c r="P288" i="2"/>
  <c r="N289" i="2"/>
  <c r="O289" i="2"/>
  <c r="P289" i="2"/>
  <c r="N290" i="2"/>
  <c r="O290" i="2"/>
  <c r="P290" i="2"/>
  <c r="N291" i="2"/>
  <c r="O291" i="2"/>
  <c r="P291" i="2"/>
  <c r="N292" i="2"/>
  <c r="O292" i="2"/>
  <c r="P292" i="2"/>
  <c r="N293" i="2"/>
  <c r="O293" i="2"/>
  <c r="P293" i="2"/>
  <c r="N294" i="2"/>
  <c r="O294" i="2"/>
  <c r="P294" i="2"/>
  <c r="N295" i="2"/>
  <c r="O295" i="2"/>
  <c r="P295" i="2"/>
  <c r="N296" i="2"/>
  <c r="O296" i="2"/>
  <c r="P296" i="2"/>
  <c r="N297" i="2"/>
  <c r="O297" i="2"/>
  <c r="P297" i="2"/>
  <c r="N298" i="2"/>
  <c r="O298" i="2"/>
  <c r="P298" i="2"/>
  <c r="N299" i="2"/>
  <c r="O299" i="2"/>
  <c r="P299" i="2"/>
  <c r="N300" i="2"/>
  <c r="O300" i="2"/>
  <c r="P300" i="2"/>
  <c r="N301" i="2"/>
  <c r="O301" i="2"/>
  <c r="P301" i="2"/>
  <c r="N302" i="2"/>
  <c r="O302" i="2"/>
  <c r="P302" i="2"/>
  <c r="N303" i="2"/>
  <c r="O303" i="2"/>
  <c r="P303" i="2"/>
  <c r="N304" i="2"/>
  <c r="O304" i="2"/>
  <c r="P304" i="2"/>
  <c r="N305" i="2"/>
  <c r="O305" i="2"/>
  <c r="P305" i="2"/>
  <c r="N306" i="2"/>
  <c r="O306" i="2"/>
  <c r="P306" i="2"/>
  <c r="N307" i="2"/>
  <c r="O307" i="2"/>
  <c r="P307" i="2"/>
  <c r="N308" i="2"/>
  <c r="O308" i="2"/>
  <c r="P308" i="2"/>
  <c r="N309" i="2"/>
  <c r="O309" i="2"/>
  <c r="P309" i="2"/>
  <c r="N310" i="2"/>
  <c r="O310" i="2"/>
  <c r="P310" i="2"/>
  <c r="N311" i="2"/>
  <c r="O311" i="2"/>
  <c r="P311" i="2"/>
  <c r="N312" i="2"/>
  <c r="O312" i="2"/>
  <c r="P312" i="2"/>
  <c r="N313" i="2"/>
  <c r="O313" i="2"/>
  <c r="P313" i="2"/>
  <c r="N314" i="2"/>
  <c r="O314" i="2"/>
  <c r="P314" i="2"/>
  <c r="N315" i="2"/>
  <c r="O315" i="2"/>
  <c r="P315" i="2"/>
  <c r="N319" i="2"/>
  <c r="O319" i="2"/>
  <c r="P319" i="2"/>
  <c r="N320" i="2"/>
  <c r="O320" i="2"/>
  <c r="P320" i="2"/>
  <c r="N321" i="2"/>
  <c r="O321" i="2"/>
  <c r="P321" i="2"/>
  <c r="N322" i="2"/>
  <c r="O322" i="2"/>
  <c r="P322" i="2"/>
  <c r="N323" i="2"/>
  <c r="O323" i="2"/>
  <c r="P323" i="2"/>
  <c r="N324" i="2"/>
  <c r="O324" i="2"/>
  <c r="P324" i="2"/>
  <c r="N325" i="2"/>
  <c r="O325" i="2"/>
  <c r="P325" i="2"/>
  <c r="N326" i="2"/>
  <c r="O326" i="2"/>
  <c r="P326" i="2"/>
  <c r="N327" i="2"/>
  <c r="O327" i="2"/>
  <c r="P327" i="2"/>
  <c r="N328" i="2"/>
  <c r="O328" i="2"/>
  <c r="P328" i="2"/>
  <c r="N329" i="2"/>
  <c r="O329" i="2"/>
  <c r="P329" i="2"/>
  <c r="N330" i="2"/>
  <c r="O330" i="2"/>
  <c r="P330" i="2"/>
  <c r="N331" i="2"/>
  <c r="O331" i="2"/>
  <c r="P331" i="2"/>
  <c r="N332" i="2"/>
  <c r="O332" i="2"/>
  <c r="P332" i="2"/>
  <c r="N333" i="2"/>
  <c r="O333" i="2"/>
  <c r="P333" i="2"/>
  <c r="N334" i="2"/>
  <c r="O334" i="2"/>
  <c r="P334" i="2"/>
  <c r="N335" i="2"/>
  <c r="O335" i="2"/>
  <c r="P335" i="2"/>
  <c r="N336" i="2"/>
  <c r="O336" i="2"/>
  <c r="P336" i="2"/>
  <c r="N337" i="2"/>
  <c r="O337" i="2"/>
  <c r="P337" i="2"/>
  <c r="N338" i="2"/>
  <c r="O338" i="2"/>
  <c r="P338" i="2"/>
  <c r="N339" i="2"/>
  <c r="O339" i="2"/>
  <c r="P339" i="2"/>
  <c r="N340" i="2"/>
  <c r="O340" i="2"/>
  <c r="P340" i="2"/>
  <c r="N341" i="2"/>
  <c r="O341" i="2"/>
  <c r="P341" i="2"/>
  <c r="N342" i="2"/>
  <c r="O342" i="2"/>
  <c r="P342" i="2"/>
  <c r="N343" i="2"/>
  <c r="O343" i="2"/>
  <c r="P343" i="2"/>
  <c r="N344" i="2"/>
  <c r="O344" i="2"/>
  <c r="P344" i="2"/>
  <c r="N345" i="2"/>
  <c r="O345" i="2"/>
  <c r="P345" i="2"/>
  <c r="N346" i="2"/>
  <c r="O346" i="2"/>
  <c r="P346" i="2"/>
  <c r="N347" i="2"/>
  <c r="O347" i="2"/>
  <c r="P347" i="2"/>
  <c r="N348" i="2"/>
  <c r="O348" i="2"/>
  <c r="P348" i="2"/>
  <c r="N349" i="2"/>
  <c r="O349" i="2"/>
  <c r="P349" i="2"/>
  <c r="N350" i="2"/>
  <c r="O350" i="2"/>
  <c r="P350" i="2"/>
  <c r="N351" i="2"/>
  <c r="O351" i="2"/>
  <c r="P351" i="2"/>
  <c r="N352" i="2"/>
  <c r="O352" i="2"/>
  <c r="P352" i="2"/>
  <c r="N353" i="2"/>
  <c r="O353" i="2"/>
  <c r="P353" i="2"/>
  <c r="N354" i="2"/>
  <c r="O354" i="2"/>
  <c r="P354" i="2"/>
  <c r="N355" i="2"/>
  <c r="O355" i="2"/>
  <c r="P355" i="2"/>
  <c r="N356" i="2"/>
  <c r="O356" i="2"/>
  <c r="P356" i="2"/>
  <c r="N357" i="2"/>
  <c r="O357" i="2"/>
  <c r="P357" i="2"/>
  <c r="N358" i="2"/>
  <c r="O358" i="2"/>
  <c r="P358" i="2"/>
  <c r="N359" i="2"/>
  <c r="O359" i="2"/>
  <c r="P359" i="2"/>
  <c r="N360" i="2"/>
  <c r="O360" i="2"/>
  <c r="P360" i="2"/>
  <c r="N361" i="2"/>
  <c r="O361" i="2"/>
  <c r="P361" i="2"/>
  <c r="N362" i="2"/>
  <c r="O362" i="2"/>
  <c r="P362" i="2"/>
  <c r="N366" i="2"/>
  <c r="O366" i="2"/>
  <c r="P366" i="2"/>
  <c r="N367" i="2"/>
  <c r="O367" i="2"/>
  <c r="P367" i="2"/>
  <c r="N368" i="2"/>
  <c r="O368" i="2"/>
  <c r="P368" i="2"/>
  <c r="N369" i="2"/>
  <c r="O369" i="2"/>
  <c r="P369" i="2"/>
  <c r="N370" i="2"/>
  <c r="O370" i="2"/>
  <c r="P370" i="2"/>
  <c r="N371" i="2"/>
  <c r="O371" i="2"/>
  <c r="P371" i="2"/>
  <c r="N372" i="2"/>
  <c r="O372" i="2"/>
  <c r="P372" i="2"/>
  <c r="N373" i="2"/>
  <c r="O373" i="2"/>
  <c r="P373" i="2"/>
  <c r="N374" i="2"/>
  <c r="O374" i="2"/>
  <c r="P374" i="2"/>
  <c r="N375" i="2"/>
  <c r="O375" i="2"/>
  <c r="P375" i="2"/>
  <c r="N376" i="2"/>
  <c r="O376" i="2"/>
  <c r="P376" i="2"/>
  <c r="N377" i="2"/>
  <c r="O377" i="2"/>
  <c r="P377" i="2"/>
  <c r="N378" i="2"/>
  <c r="O378" i="2"/>
  <c r="P378" i="2"/>
  <c r="N379" i="2"/>
  <c r="O379" i="2"/>
  <c r="P379" i="2"/>
  <c r="N380" i="2"/>
  <c r="O380" i="2"/>
  <c r="P380" i="2"/>
  <c r="N381" i="2"/>
  <c r="O381" i="2"/>
  <c r="P381" i="2"/>
  <c r="N382" i="2"/>
  <c r="O382" i="2"/>
  <c r="P382" i="2"/>
  <c r="N383" i="2"/>
  <c r="O383" i="2"/>
  <c r="P383" i="2"/>
  <c r="N384" i="2"/>
  <c r="O384" i="2"/>
  <c r="P384" i="2"/>
  <c r="N385" i="2"/>
  <c r="O385" i="2"/>
  <c r="P385" i="2"/>
  <c r="N386" i="2"/>
  <c r="O386" i="2"/>
  <c r="P386" i="2"/>
  <c r="N387" i="2"/>
  <c r="O387" i="2"/>
  <c r="P387" i="2"/>
  <c r="N388" i="2"/>
  <c r="O388" i="2"/>
  <c r="P388" i="2"/>
  <c r="N389" i="2"/>
  <c r="O389" i="2"/>
  <c r="P389" i="2"/>
  <c r="N390" i="2"/>
  <c r="O390" i="2"/>
  <c r="P390" i="2"/>
  <c r="N391" i="2"/>
  <c r="O391" i="2"/>
  <c r="P391" i="2"/>
  <c r="N392" i="2"/>
  <c r="O392" i="2"/>
  <c r="P392" i="2"/>
  <c r="N393" i="2"/>
  <c r="O393" i="2"/>
  <c r="P393" i="2"/>
  <c r="N394" i="2"/>
  <c r="O394" i="2"/>
  <c r="P394" i="2"/>
  <c r="N395" i="2"/>
  <c r="O395" i="2"/>
  <c r="P395" i="2"/>
  <c r="N396" i="2"/>
  <c r="O396" i="2"/>
  <c r="P396" i="2"/>
  <c r="N397" i="2"/>
  <c r="O397" i="2"/>
  <c r="P397" i="2"/>
  <c r="N398" i="2"/>
  <c r="O398" i="2"/>
  <c r="P398" i="2"/>
  <c r="N399" i="2"/>
  <c r="O399" i="2"/>
  <c r="P399" i="2"/>
  <c r="N400" i="2"/>
  <c r="O400" i="2"/>
  <c r="P400" i="2"/>
  <c r="N401" i="2"/>
  <c r="O401" i="2"/>
  <c r="P401" i="2"/>
  <c r="N402" i="2"/>
  <c r="O402" i="2"/>
  <c r="P402" i="2"/>
  <c r="N403" i="2"/>
  <c r="O403" i="2"/>
  <c r="P403" i="2"/>
  <c r="N404" i="2"/>
  <c r="O404" i="2"/>
  <c r="P404" i="2"/>
  <c r="N405" i="2"/>
  <c r="O405" i="2"/>
  <c r="P405" i="2"/>
  <c r="N406" i="2"/>
  <c r="O406" i="2"/>
  <c r="P406" i="2"/>
  <c r="N407" i="2"/>
  <c r="O407" i="2"/>
  <c r="P407" i="2"/>
  <c r="N408" i="2"/>
  <c r="O408" i="2"/>
  <c r="P408" i="2"/>
  <c r="N409" i="2"/>
  <c r="O409" i="2"/>
  <c r="P409" i="2"/>
  <c r="N410" i="2"/>
  <c r="O410" i="2"/>
  <c r="P410" i="2"/>
  <c r="P4" i="2"/>
  <c r="O4" i="2"/>
  <c r="N4" i="2"/>
  <c r="M412" i="1"/>
  <c r="L412" i="1"/>
  <c r="K412" i="1"/>
  <c r="J412" i="1"/>
  <c r="I412" i="1"/>
  <c r="M411" i="1"/>
  <c r="L411" i="1"/>
  <c r="K411" i="1"/>
  <c r="J411" i="1"/>
  <c r="I411" i="1"/>
  <c r="H411" i="1"/>
  <c r="G411" i="1"/>
  <c r="F411" i="1"/>
  <c r="J364" i="1"/>
  <c r="K364" i="1"/>
  <c r="L364" i="1"/>
  <c r="M364" i="1"/>
  <c r="I364" i="1"/>
  <c r="G363" i="1"/>
  <c r="H363" i="1"/>
  <c r="I363" i="1"/>
  <c r="J363" i="1"/>
  <c r="K363" i="1"/>
  <c r="L363" i="1"/>
  <c r="M363" i="1"/>
  <c r="F363" i="1"/>
  <c r="M317" i="1"/>
  <c r="L317" i="1"/>
  <c r="J317" i="1"/>
  <c r="I317" i="1"/>
  <c r="G316" i="1"/>
  <c r="H316" i="1"/>
  <c r="I316" i="1"/>
  <c r="J316" i="1"/>
  <c r="K316" i="1"/>
  <c r="L316" i="1"/>
  <c r="M316" i="1"/>
  <c r="F316" i="1"/>
  <c r="I237" i="1"/>
  <c r="J237" i="1"/>
  <c r="L237" i="1"/>
  <c r="M237" i="1"/>
  <c r="G236" i="1"/>
  <c r="H236" i="1"/>
  <c r="I236" i="1"/>
  <c r="J236" i="1"/>
  <c r="K236" i="1"/>
  <c r="L236" i="1"/>
  <c r="M236" i="1"/>
  <c r="F236" i="1"/>
  <c r="M157" i="1"/>
  <c r="L157" i="1"/>
  <c r="J157" i="1"/>
  <c r="I157" i="1"/>
  <c r="M156" i="1"/>
  <c r="L156" i="1"/>
  <c r="K156" i="1"/>
  <c r="J156" i="1"/>
  <c r="I156" i="1"/>
  <c r="H156" i="1"/>
  <c r="G156" i="1"/>
  <c r="F156" i="1"/>
  <c r="M74" i="1"/>
  <c r="M75" i="1" s="1"/>
  <c r="L74" i="1"/>
  <c r="L75" i="1" s="1"/>
  <c r="K74" i="1"/>
  <c r="J74" i="1"/>
  <c r="J75" i="1" s="1"/>
  <c r="I74" i="1"/>
  <c r="I75" i="1" s="1"/>
  <c r="H74" i="1"/>
  <c r="G74" i="1"/>
  <c r="F74" i="1"/>
</calcChain>
</file>

<file path=xl/sharedStrings.xml><?xml version="1.0" encoding="utf-8"?>
<sst xmlns="http://schemas.openxmlformats.org/spreadsheetml/2006/main" count="45963" uniqueCount="3919">
  <si>
    <t>Location</t>
  </si>
  <si>
    <t>FSCS</t>
  </si>
  <si>
    <t>Report Start Period</t>
  </si>
  <si>
    <t>Report End Period</t>
  </si>
  <si>
    <t>Library Class</t>
  </si>
  <si>
    <t>Number of Central Libraries</t>
  </si>
  <si>
    <t>Number of Branch Libraries</t>
  </si>
  <si>
    <t>Number of Bookmobiles</t>
  </si>
  <si>
    <t>Total Number of Outlets</t>
  </si>
  <si>
    <t>Central Library(ies) Square Feet</t>
  </si>
  <si>
    <t>Branch(es) Square Feet</t>
  </si>
  <si>
    <t>Total Square Feet</t>
  </si>
  <si>
    <t>Total Annual Public Service Hours</t>
  </si>
  <si>
    <t/>
  </si>
  <si>
    <t>Addison Township Public Library</t>
  </si>
  <si>
    <t>MI0405</t>
  </si>
  <si>
    <t>2015-01-01</t>
  </si>
  <si>
    <t>2015-12-31</t>
  </si>
  <si>
    <t>Class 2: Serve 4,000-6,999</t>
  </si>
  <si>
    <t>Adrian District Library</t>
  </si>
  <si>
    <t>MI0406</t>
  </si>
  <si>
    <t>2015-07-01</t>
  </si>
  <si>
    <t>2016-06-30</t>
  </si>
  <si>
    <t>Class 4: Serve 12,000-25,999</t>
  </si>
  <si>
    <t>Aitkin Memorial District Library</t>
  </si>
  <si>
    <t>MI0372</t>
  </si>
  <si>
    <t>Class 3: Serve 7,000-11,999</t>
  </si>
  <si>
    <t>Alanson Area Public Library</t>
  </si>
  <si>
    <t>MI0407</t>
  </si>
  <si>
    <t>Albion District Library</t>
  </si>
  <si>
    <t>MI0408</t>
  </si>
  <si>
    <t>Alcona County Library</t>
  </si>
  <si>
    <t>MI0409</t>
  </si>
  <si>
    <t>Alden District Library</t>
  </si>
  <si>
    <t>MI0147</t>
  </si>
  <si>
    <t>Class 1: Serve 3,999 or less</t>
  </si>
  <si>
    <t>Allegan District Library</t>
  </si>
  <si>
    <t>MI0410</t>
  </si>
  <si>
    <t>Allen Park Public Library</t>
  </si>
  <si>
    <t>MI0437</t>
  </si>
  <si>
    <t>Class 5: Serve 26,000-49,999</t>
  </si>
  <si>
    <t>Allendale Township Library</t>
  </si>
  <si>
    <t>MI0411</t>
  </si>
  <si>
    <t>Alma Public Library</t>
  </si>
  <si>
    <t>MI0412</t>
  </si>
  <si>
    <t>Almont District Library</t>
  </si>
  <si>
    <t>MI0149</t>
  </si>
  <si>
    <t>2014-12-01</t>
  </si>
  <si>
    <t>2015-11-30</t>
  </si>
  <si>
    <t>Alpena County Library</t>
  </si>
  <si>
    <t>MI0414</t>
  </si>
  <si>
    <t>Alvah N. Belding Memorial Library</t>
  </si>
  <si>
    <t>MI0010</t>
  </si>
  <si>
    <t>Ann Arbor District Library</t>
  </si>
  <si>
    <t>MI0012</t>
  </si>
  <si>
    <t>Class 6: Serve 50,000+</t>
  </si>
  <si>
    <t>Armada Free Public Library</t>
  </si>
  <si>
    <t>MI0013</t>
  </si>
  <si>
    <t>Ashley District Library</t>
  </si>
  <si>
    <t>MI9010</t>
  </si>
  <si>
    <t>Athens Community Library</t>
  </si>
  <si>
    <t>MI0014</t>
  </si>
  <si>
    <t>2015-04-01</t>
  </si>
  <si>
    <t>2016-03-31</t>
  </si>
  <si>
    <t>Auburn Hills Public Library</t>
  </si>
  <si>
    <t>MI0015</t>
  </si>
  <si>
    <t>Augusta-Ross Township District Library</t>
  </si>
  <si>
    <t>MI0016</t>
  </si>
  <si>
    <t>Bacon Memorial District Library</t>
  </si>
  <si>
    <t>MI0017</t>
  </si>
  <si>
    <t>Bad Axe District Library</t>
  </si>
  <si>
    <t>MI0018</t>
  </si>
  <si>
    <t>Baldwin Public Library</t>
  </si>
  <si>
    <t>MI0019</t>
  </si>
  <si>
    <t>Barryton Public Library</t>
  </si>
  <si>
    <t>MI0020</t>
  </si>
  <si>
    <t>Bay County Library System</t>
  </si>
  <si>
    <t>MI0021</t>
  </si>
  <si>
    <t>Beaver Island District Library</t>
  </si>
  <si>
    <t>MI0023</t>
  </si>
  <si>
    <t>Bellaire Public Library</t>
  </si>
  <si>
    <t>MI0024</t>
  </si>
  <si>
    <t>Belleville Area District Library</t>
  </si>
  <si>
    <t>MI0430</t>
  </si>
  <si>
    <t>Bellevue Township Library</t>
  </si>
  <si>
    <t>MI0025</t>
  </si>
  <si>
    <t>Benton Harbor Public Library</t>
  </si>
  <si>
    <t>MI0027</t>
  </si>
  <si>
    <t>Benzie Shores District Library</t>
  </si>
  <si>
    <t>MI0114</t>
  </si>
  <si>
    <t>2016-07-01</t>
  </si>
  <si>
    <t>Benzonia Public Library</t>
  </si>
  <si>
    <t>MI0029</t>
  </si>
  <si>
    <t>Berkley Public Library</t>
  </si>
  <si>
    <t>MI0030</t>
  </si>
  <si>
    <t>Berrien Springs Community Library</t>
  </si>
  <si>
    <t>MI0031</t>
  </si>
  <si>
    <t>Bessemer Public Library</t>
  </si>
  <si>
    <t>MI0032</t>
  </si>
  <si>
    <t>Betsie Valley District Library</t>
  </si>
  <si>
    <t>MI0033</t>
  </si>
  <si>
    <t>2015-10-01</t>
  </si>
  <si>
    <t>2016-09-30</t>
  </si>
  <si>
    <t>Big Rapids Community Library</t>
  </si>
  <si>
    <t>MI0035</t>
  </si>
  <si>
    <t>Blair Memorial Library</t>
  </si>
  <si>
    <t>MI0036</t>
  </si>
  <si>
    <t>Bloomfield Township Public Library</t>
  </si>
  <si>
    <t>MI0037</t>
  </si>
  <si>
    <t>Boyne District Library</t>
  </si>
  <si>
    <t>MI0038</t>
  </si>
  <si>
    <t>2015-05-01</t>
  </si>
  <si>
    <t>2016-04-30</t>
  </si>
  <si>
    <t>Branch District Library</t>
  </si>
  <si>
    <t>MI0039</t>
  </si>
  <si>
    <t>Brandon Township Public Library</t>
  </si>
  <si>
    <t>MI0040</t>
  </si>
  <si>
    <t>Bridgeport Public Library</t>
  </si>
  <si>
    <t>MI0041</t>
  </si>
  <si>
    <t>Bridgman Public Library</t>
  </si>
  <si>
    <t>MI0042</t>
  </si>
  <si>
    <t>Briggs District Library</t>
  </si>
  <si>
    <t>MI0026</t>
  </si>
  <si>
    <t>Brighton District Library</t>
  </si>
  <si>
    <t>MI0043</t>
  </si>
  <si>
    <t>Brown City Public Library</t>
  </si>
  <si>
    <t>MI0044</t>
  </si>
  <si>
    <t>Buchanan District Library</t>
  </si>
  <si>
    <t>MI0045</t>
  </si>
  <si>
    <t>Bullard Sanford Memorial Library</t>
  </si>
  <si>
    <t>MI0046</t>
  </si>
  <si>
    <t>Burr Oak Township Library</t>
  </si>
  <si>
    <t>MI0048</t>
  </si>
  <si>
    <t>Cadillac-Wexford County Public Library</t>
  </si>
  <si>
    <t>MI0049</t>
  </si>
  <si>
    <t>Calumet Public School Library</t>
  </si>
  <si>
    <t>MI0050</t>
  </si>
  <si>
    <t>Camden Township Library</t>
  </si>
  <si>
    <t>MI0051</t>
  </si>
  <si>
    <t>Canton Public Library</t>
  </si>
  <si>
    <t>MI0052</t>
  </si>
  <si>
    <t>Capital Area District Libraries</t>
  </si>
  <si>
    <t>MI0424</t>
  </si>
  <si>
    <t>Caro Area District Library</t>
  </si>
  <si>
    <t>MI0168</t>
  </si>
  <si>
    <t>Carp Lake Township Library</t>
  </si>
  <si>
    <t>MI0053</t>
  </si>
  <si>
    <t>Carson City Public Library</t>
  </si>
  <si>
    <t>MI0054</t>
  </si>
  <si>
    <t>Cass District Library</t>
  </si>
  <si>
    <t>MI0055</t>
  </si>
  <si>
    <t>Cedar Springs Public Library</t>
  </si>
  <si>
    <t>MI0056</t>
  </si>
  <si>
    <t>Center Line Public Library</t>
  </si>
  <si>
    <t>MI0057</t>
  </si>
  <si>
    <t>Central Lake District Library</t>
  </si>
  <si>
    <t>MI0058</t>
  </si>
  <si>
    <t>Charles A. Ransom District Library</t>
  </si>
  <si>
    <t>MI0059</t>
  </si>
  <si>
    <t>Charlevoix Public Library</t>
  </si>
  <si>
    <t>MI0060</t>
  </si>
  <si>
    <t>Charlotte Community Library</t>
  </si>
  <si>
    <t>MI0061</t>
  </si>
  <si>
    <t>Chase Township Public Library</t>
  </si>
  <si>
    <t>MI0062</t>
  </si>
  <si>
    <t>Cheboygan Area Public Library</t>
  </si>
  <si>
    <t>MI0063</t>
  </si>
  <si>
    <t>Chelsea District Library</t>
  </si>
  <si>
    <t>MI0223</t>
  </si>
  <si>
    <t>Chesterfield Township Library</t>
  </si>
  <si>
    <t>MI0416</t>
  </si>
  <si>
    <t>Chippewa River District Library System</t>
  </si>
  <si>
    <t>MI0348</t>
  </si>
  <si>
    <t>Clarkston Independence District Library</t>
  </si>
  <si>
    <t>MI0166</t>
  </si>
  <si>
    <t>Clinton Township Public Library</t>
  </si>
  <si>
    <t>MI0065</t>
  </si>
  <si>
    <t>Clinton-Macomb Public Library</t>
  </si>
  <si>
    <t>MI0397</t>
  </si>
  <si>
    <t>Coleman Area Library</t>
  </si>
  <si>
    <t>MI0066</t>
  </si>
  <si>
    <t>Coloma Public Library</t>
  </si>
  <si>
    <t>MI0067</t>
  </si>
  <si>
    <t>Colon Township Library</t>
  </si>
  <si>
    <t>MI0068</t>
  </si>
  <si>
    <t>Columbia Township Library</t>
  </si>
  <si>
    <t>MI0069</t>
  </si>
  <si>
    <t>Commerce Township Community Library</t>
  </si>
  <si>
    <t>MI0426</t>
  </si>
  <si>
    <t>Community District Library</t>
  </si>
  <si>
    <t>MI0310</t>
  </si>
  <si>
    <t>Comstock Township Library</t>
  </si>
  <si>
    <t>MI0070</t>
  </si>
  <si>
    <t>Constantine Township Library</t>
  </si>
  <si>
    <t>MI0071</t>
  </si>
  <si>
    <t>Coopersville Area District Library</t>
  </si>
  <si>
    <t>MI0072</t>
  </si>
  <si>
    <t>Crawford County Library</t>
  </si>
  <si>
    <t>MI0074</t>
  </si>
  <si>
    <t>Cromaine District Library</t>
  </si>
  <si>
    <t>MI0075</t>
  </si>
  <si>
    <t>Crooked Tree District Library</t>
  </si>
  <si>
    <t>MI0076</t>
  </si>
  <si>
    <t>Croton Township Library</t>
  </si>
  <si>
    <t>MI0429</t>
  </si>
  <si>
    <t>Crystal Falls District Community Library</t>
  </si>
  <si>
    <t>MI0077</t>
  </si>
  <si>
    <t>Curtis Township Library</t>
  </si>
  <si>
    <t>MI0417</t>
  </si>
  <si>
    <t>Darcy Library of Beulah</t>
  </si>
  <si>
    <t>MI0034</t>
  </si>
  <si>
    <t>Dearborn Heights City Libraries</t>
  </si>
  <si>
    <t>MI0425</t>
  </si>
  <si>
    <t>Dearborn Public Library</t>
  </si>
  <si>
    <t>MI0078</t>
  </si>
  <si>
    <t>Deckerville Public Library</t>
  </si>
  <si>
    <t>MI0080</t>
  </si>
  <si>
    <t>Delta Township District Library</t>
  </si>
  <si>
    <t>MI9009</t>
  </si>
  <si>
    <t>Delton District Library</t>
  </si>
  <si>
    <t>MI0081</t>
  </si>
  <si>
    <t>DeTour Area School and Public Library</t>
  </si>
  <si>
    <t>MI0082</t>
  </si>
  <si>
    <t>Detroit Public Library</t>
  </si>
  <si>
    <t>MI0083</t>
  </si>
  <si>
    <t>DeWitt District Library</t>
  </si>
  <si>
    <t>MI0106</t>
  </si>
  <si>
    <t>Dexter District Library</t>
  </si>
  <si>
    <t>MI0084</t>
  </si>
  <si>
    <t>Dickinson County Library</t>
  </si>
  <si>
    <t>MI0085</t>
  </si>
  <si>
    <t>Dorothy Hull Library - Windsor Township</t>
  </si>
  <si>
    <t>MI0373</t>
  </si>
  <si>
    <t>Dorr Township Library</t>
  </si>
  <si>
    <t>MI0086</t>
  </si>
  <si>
    <t>Dowagiac District Library</t>
  </si>
  <si>
    <t>MI0087</t>
  </si>
  <si>
    <t>Dowling Public Library</t>
  </si>
  <si>
    <t>MI0088</t>
  </si>
  <si>
    <t>Dryden Township Library</t>
  </si>
  <si>
    <t>MI0089</t>
  </si>
  <si>
    <t>East Lansing Public Library</t>
  </si>
  <si>
    <t>MI0093</t>
  </si>
  <si>
    <t>Eastpointe Memorial Library</t>
  </si>
  <si>
    <t>MI0092</t>
  </si>
  <si>
    <t>Eaton Rapids Public Library</t>
  </si>
  <si>
    <t>MI0094</t>
  </si>
  <si>
    <t>Eau Claire District Library</t>
  </si>
  <si>
    <t>MI0095</t>
  </si>
  <si>
    <t>2015-08-01</t>
  </si>
  <si>
    <t>2016-07-31</t>
  </si>
  <si>
    <t>Ecorse Public Library</t>
  </si>
  <si>
    <t>MI0442</t>
  </si>
  <si>
    <t>Elk Rapids District Library</t>
  </si>
  <si>
    <t>MI0098</t>
  </si>
  <si>
    <t>2015-03-01</t>
  </si>
  <si>
    <t>2016-02-29</t>
  </si>
  <si>
    <t>Elk Township Library</t>
  </si>
  <si>
    <t>MI0099</t>
  </si>
  <si>
    <t>Elsie Public Library</t>
  </si>
  <si>
    <t>MI0100</t>
  </si>
  <si>
    <t>Escanaba Public Library</t>
  </si>
  <si>
    <t>MI0101</t>
  </si>
  <si>
    <t>Evart Public Library</t>
  </si>
  <si>
    <t>MI0102</t>
  </si>
  <si>
    <t>Fairgrove District Library</t>
  </si>
  <si>
    <t>MI0103</t>
  </si>
  <si>
    <t>Farmington Community Library</t>
  </si>
  <si>
    <t>MI0105</t>
  </si>
  <si>
    <t>Fennville District Library</t>
  </si>
  <si>
    <t>MI0107</t>
  </si>
  <si>
    <t>Ferndale Area District Library</t>
  </si>
  <si>
    <t>MI0108</t>
  </si>
  <si>
    <t>Fife Lake Public Library</t>
  </si>
  <si>
    <t>MI0109</t>
  </si>
  <si>
    <t>Flat River Community Library</t>
  </si>
  <si>
    <t>MI0133</t>
  </si>
  <si>
    <t>Flat Rock Public Library</t>
  </si>
  <si>
    <t>MI0421</t>
  </si>
  <si>
    <t>Flint Public Library</t>
  </si>
  <si>
    <t>MI0111</t>
  </si>
  <si>
    <t>Forsyth Township Public Library</t>
  </si>
  <si>
    <t>MI0112</t>
  </si>
  <si>
    <t>Fowlerville District Library</t>
  </si>
  <si>
    <t>MI0113</t>
  </si>
  <si>
    <t>Frankenmuth James E. Wickson District Library</t>
  </si>
  <si>
    <t>MI0177</t>
  </si>
  <si>
    <t>Franklin Public Library</t>
  </si>
  <si>
    <t>MI0115</t>
  </si>
  <si>
    <t>Fraser Public Library</t>
  </si>
  <si>
    <t>MI0116</t>
  </si>
  <si>
    <t>Freeport District Library</t>
  </si>
  <si>
    <t>MI0117</t>
  </si>
  <si>
    <t>Fremont Area District Library</t>
  </si>
  <si>
    <t>MI0118</t>
  </si>
  <si>
    <t>Galesburg-Charleston Memorial District Library</t>
  </si>
  <si>
    <t>MI0119</t>
  </si>
  <si>
    <t>Galien Township Public Library</t>
  </si>
  <si>
    <t>MI0120</t>
  </si>
  <si>
    <t>Garden City Public Library</t>
  </si>
  <si>
    <t>MI0121</t>
  </si>
  <si>
    <t>Gary Byker Memorial Library of Hudsonville</t>
  </si>
  <si>
    <t>MI0162</t>
  </si>
  <si>
    <t>Genesee District Library</t>
  </si>
  <si>
    <t>MI0123</t>
  </si>
  <si>
    <t>George W. Spindler Memorial Library</t>
  </si>
  <si>
    <t>MI0376</t>
  </si>
  <si>
    <t>Georgetown Township Public Library</t>
  </si>
  <si>
    <t>MI0124</t>
  </si>
  <si>
    <t>Gladstone School &amp; Public Library</t>
  </si>
  <si>
    <t>MI0126</t>
  </si>
  <si>
    <t>Gladwin County District Library</t>
  </si>
  <si>
    <t>MI0127</t>
  </si>
  <si>
    <t>Glen Lake Community Library</t>
  </si>
  <si>
    <t>MI0128</t>
  </si>
  <si>
    <t>Goodland Township Library</t>
  </si>
  <si>
    <t>MI0436</t>
  </si>
  <si>
    <t>Grace A. Dow Memorial Library</t>
  </si>
  <si>
    <t>MI0129</t>
  </si>
  <si>
    <t>Grand Ledge Area District Library</t>
  </si>
  <si>
    <t>MI0130</t>
  </si>
  <si>
    <t>Grand Rapids Public Library</t>
  </si>
  <si>
    <t>MI0131</t>
  </si>
  <si>
    <t>Grant Area District Library</t>
  </si>
  <si>
    <t>MI0132</t>
  </si>
  <si>
    <t>Grosse Pointe Public Library</t>
  </si>
  <si>
    <t>MI0134</t>
  </si>
  <si>
    <t>Hackley Public Library</t>
  </si>
  <si>
    <t>MI0135</t>
  </si>
  <si>
    <t>Hamburg Township Library</t>
  </si>
  <si>
    <t>MI0137</t>
  </si>
  <si>
    <t>Hamtramck Public Library</t>
  </si>
  <si>
    <t>MI0138</t>
  </si>
  <si>
    <t>Hancock School Public Library</t>
  </si>
  <si>
    <t>MI0139</t>
  </si>
  <si>
    <t>Harbor Beach Area District Library</t>
  </si>
  <si>
    <t>MI0140</t>
  </si>
  <si>
    <t>Harper Woods Public Library</t>
  </si>
  <si>
    <t>MI0141</t>
  </si>
  <si>
    <t>Harrison District Library</t>
  </si>
  <si>
    <t>MI0142</t>
  </si>
  <si>
    <t>Harrison Township Public Library</t>
  </si>
  <si>
    <t>MI0435</t>
  </si>
  <si>
    <t>Hart Area Public Library</t>
  </si>
  <si>
    <t>MI0143</t>
  </si>
  <si>
    <t>Hartford Public Library</t>
  </si>
  <si>
    <t>MI0144</t>
  </si>
  <si>
    <t>Hastings Public Library</t>
  </si>
  <si>
    <t>MI0145</t>
  </si>
  <si>
    <t>Hazel Park District Library</t>
  </si>
  <si>
    <t>MI0146</t>
  </si>
  <si>
    <t>Henika District Library</t>
  </si>
  <si>
    <t>MI0148</t>
  </si>
  <si>
    <t>Herrick District Library</t>
  </si>
  <si>
    <t>MI0150</t>
  </si>
  <si>
    <t>Hesperia Community Library</t>
  </si>
  <si>
    <t>MI0151</t>
  </si>
  <si>
    <t>Highland Township Public Library</t>
  </si>
  <si>
    <t>MI0152</t>
  </si>
  <si>
    <t>Hillsdale Community Library</t>
  </si>
  <si>
    <t>MI0232</t>
  </si>
  <si>
    <t>Holly Township Library</t>
  </si>
  <si>
    <t>MI0153</t>
  </si>
  <si>
    <t>Home Township Library</t>
  </si>
  <si>
    <t>MI0154</t>
  </si>
  <si>
    <t>Homer Public Library</t>
  </si>
  <si>
    <t>MI0155</t>
  </si>
  <si>
    <t>Hopkins District Library</t>
  </si>
  <si>
    <t>MI0157</t>
  </si>
  <si>
    <t>Houghton Lake Public Library</t>
  </si>
  <si>
    <t>MI0158</t>
  </si>
  <si>
    <t>Howard Miller Library</t>
  </si>
  <si>
    <t>MI0378</t>
  </si>
  <si>
    <t>Howe Memorial Library</t>
  </si>
  <si>
    <t>MI0159</t>
  </si>
  <si>
    <t>Howell Carnegie District Library</t>
  </si>
  <si>
    <t>MI0160</t>
  </si>
  <si>
    <t>Hudson Carnegie District Library</t>
  </si>
  <si>
    <t>MI0161</t>
  </si>
  <si>
    <t>Huntington Woods Public Library</t>
  </si>
  <si>
    <t>MI0163</t>
  </si>
  <si>
    <t>Indian River Area Library</t>
  </si>
  <si>
    <t>MI0167</t>
  </si>
  <si>
    <t>Interlochen Public Library</t>
  </si>
  <si>
    <t>MI0170</t>
  </si>
  <si>
    <t>Ionia Community Library</t>
  </si>
  <si>
    <t>MI0136</t>
  </si>
  <si>
    <t>Iosco-Arenac District Library</t>
  </si>
  <si>
    <t>MI0171</t>
  </si>
  <si>
    <t>Ironwood Carnegie Library</t>
  </si>
  <si>
    <t>MI0172</t>
  </si>
  <si>
    <t>Ishpeming Carnegie Public Library</t>
  </si>
  <si>
    <t>MI0173</t>
  </si>
  <si>
    <t>J. C. Wheeler Public Library</t>
  </si>
  <si>
    <t>MI0174</t>
  </si>
  <si>
    <t>Jackson District Library</t>
  </si>
  <si>
    <t>MI0175</t>
  </si>
  <si>
    <t>Jacquelin E. Opperman Memorial Library</t>
  </si>
  <si>
    <t>MI0176</t>
  </si>
  <si>
    <t>Jonesville District Library</t>
  </si>
  <si>
    <t>MI0178</t>
  </si>
  <si>
    <t>Jordan Valley District Library</t>
  </si>
  <si>
    <t>MI0179</t>
  </si>
  <si>
    <t>Kalamazoo Public Library</t>
  </si>
  <si>
    <t>MI0180</t>
  </si>
  <si>
    <t>Kalkaska County Library</t>
  </si>
  <si>
    <t>MI0181</t>
  </si>
  <si>
    <t>Kent District Library</t>
  </si>
  <si>
    <t>MI0182</t>
  </si>
  <si>
    <t>L'Anse Area School-Public Library</t>
  </si>
  <si>
    <t>MI0184</t>
  </si>
  <si>
    <t>Laingsburg Public Library</t>
  </si>
  <si>
    <t>MI0186</t>
  </si>
  <si>
    <t>Lake Linden-Hubbell School/Public Library</t>
  </si>
  <si>
    <t>MI0187</t>
  </si>
  <si>
    <t>Lake Odessa Community Library</t>
  </si>
  <si>
    <t>MI0188</t>
  </si>
  <si>
    <t>Lapeer District Library</t>
  </si>
  <si>
    <t>MI0190</t>
  </si>
  <si>
    <t>Lawrence Memorial Public Library</t>
  </si>
  <si>
    <t>MI0191</t>
  </si>
  <si>
    <t>Lawton Public Library</t>
  </si>
  <si>
    <t>MI0192</t>
  </si>
  <si>
    <t>2016-02-28</t>
  </si>
  <si>
    <t>Leanna Hicks Public Library of Inkster</t>
  </si>
  <si>
    <t>MI0431</t>
  </si>
  <si>
    <t>Leelanau Township Library</t>
  </si>
  <si>
    <t>MI0193</t>
  </si>
  <si>
    <t>Leighton Township Library</t>
  </si>
  <si>
    <t>MI0422</t>
  </si>
  <si>
    <t>Leland Township Public Library</t>
  </si>
  <si>
    <t>MI0194</t>
  </si>
  <si>
    <t>Lenawee District Library</t>
  </si>
  <si>
    <t>MI0195</t>
  </si>
  <si>
    <t>Lenox Township Library</t>
  </si>
  <si>
    <t>MI0196</t>
  </si>
  <si>
    <t>LeRoy Community Library</t>
  </si>
  <si>
    <t>MI0197</t>
  </si>
  <si>
    <t>Lincoln Park Public Library</t>
  </si>
  <si>
    <t>MI0438</t>
  </si>
  <si>
    <t>Lincoln Township Public Library</t>
  </si>
  <si>
    <t>MI0198</t>
  </si>
  <si>
    <t>Litchfield District Library</t>
  </si>
  <si>
    <t>MI0199</t>
  </si>
  <si>
    <t>Livonia Public Library</t>
  </si>
  <si>
    <t>MI0200</t>
  </si>
  <si>
    <t>Lois Wagner Memorial Library</t>
  </si>
  <si>
    <t>MI0290</t>
  </si>
  <si>
    <t>Loutit District Library</t>
  </si>
  <si>
    <t>MI0201</t>
  </si>
  <si>
    <t>Luther Area Public Library</t>
  </si>
  <si>
    <t>MI0203</t>
  </si>
  <si>
    <t>Lyon Township Public Library</t>
  </si>
  <si>
    <t>MI0204</t>
  </si>
  <si>
    <t>Lyons Township District Library</t>
  </si>
  <si>
    <t>MI0205</t>
  </si>
  <si>
    <t>M. Alice Chapin Memorial Library</t>
  </si>
  <si>
    <t>MI0206</t>
  </si>
  <si>
    <t>MacDonald Public Library</t>
  </si>
  <si>
    <t>MI0242</t>
  </si>
  <si>
    <t>Mackinac Island Public Library</t>
  </si>
  <si>
    <t>MI0207</t>
  </si>
  <si>
    <t>Mackinaw Area Public Library</t>
  </si>
  <si>
    <t>MI0208</t>
  </si>
  <si>
    <t>Madison Heights Public Library</t>
  </si>
  <si>
    <t>MI0210</t>
  </si>
  <si>
    <t>Mancelona Township Library</t>
  </si>
  <si>
    <t>MI0211</t>
  </si>
  <si>
    <t>Manchester District Library</t>
  </si>
  <si>
    <t>MI0212</t>
  </si>
  <si>
    <t>2015-06-01</t>
  </si>
  <si>
    <t>2016-05-31</t>
  </si>
  <si>
    <t>Manistee County Library</t>
  </si>
  <si>
    <t>MI0213</t>
  </si>
  <si>
    <t>Manistique School &amp; Public Library</t>
  </si>
  <si>
    <t>MI0214</t>
  </si>
  <si>
    <t>Maple Rapids Public Library</t>
  </si>
  <si>
    <t>MI0215</t>
  </si>
  <si>
    <t>Marcellus Township Wood Memorial Library</t>
  </si>
  <si>
    <t>MI0216</t>
  </si>
  <si>
    <t>MI0439</t>
  </si>
  <si>
    <t>Marlette District Library</t>
  </si>
  <si>
    <t>MI0217</t>
  </si>
  <si>
    <t>Marshall District Library</t>
  </si>
  <si>
    <t>MI0218</t>
  </si>
  <si>
    <t>Mason County District Library</t>
  </si>
  <si>
    <t>MI0401</t>
  </si>
  <si>
    <t>Maud Preston Palenske Memorial Library</t>
  </si>
  <si>
    <t>MI0220</t>
  </si>
  <si>
    <t>Mayville District Public Library</t>
  </si>
  <si>
    <t>MI0221</t>
  </si>
  <si>
    <t>McBain Community Library</t>
  </si>
  <si>
    <t>MI0418</t>
  </si>
  <si>
    <t>McMillan Township Library</t>
  </si>
  <si>
    <t>MI0224</t>
  </si>
  <si>
    <t>Melvindale Public Library</t>
  </si>
  <si>
    <t>Mendon Township Library</t>
  </si>
  <si>
    <t>MI0225</t>
  </si>
  <si>
    <t>Menominee County Library</t>
  </si>
  <si>
    <t>MI0226</t>
  </si>
  <si>
    <t>Merrill District Library</t>
  </si>
  <si>
    <t>MI0227</t>
  </si>
  <si>
    <t>Milan Public Library</t>
  </si>
  <si>
    <t>MI0228</t>
  </si>
  <si>
    <t>Milford Public Library</t>
  </si>
  <si>
    <t>MI0229</t>
  </si>
  <si>
    <t>Millington Arbela District Library</t>
  </si>
  <si>
    <t>MI0230</t>
  </si>
  <si>
    <t>Missaukee District Library</t>
  </si>
  <si>
    <t>MI0231</t>
  </si>
  <si>
    <t>Monroe County Library System</t>
  </si>
  <si>
    <t>MI0233</t>
  </si>
  <si>
    <t>Montmorency County Public Libraries</t>
  </si>
  <si>
    <t>MI0234</t>
  </si>
  <si>
    <t>Moore Public Library</t>
  </si>
  <si>
    <t>MI0235</t>
  </si>
  <si>
    <t>Morton Township Public Library</t>
  </si>
  <si>
    <t>MI0236</t>
  </si>
  <si>
    <t>Mount Clemens Public Library</t>
  </si>
  <si>
    <t>MI0237</t>
  </si>
  <si>
    <t>Mulliken District Library</t>
  </si>
  <si>
    <t>MI0238</t>
  </si>
  <si>
    <t>Munising School Public Library</t>
  </si>
  <si>
    <t>MI0239</t>
  </si>
  <si>
    <t>Muskegon Area District Library</t>
  </si>
  <si>
    <t>MI0240</t>
  </si>
  <si>
    <t>Negaunee Public Library</t>
  </si>
  <si>
    <t>MI0241</t>
  </si>
  <si>
    <t>New Buffalo Township Public Library</t>
  </si>
  <si>
    <t>MI0243</t>
  </si>
  <si>
    <t>Newaygo Area District Library</t>
  </si>
  <si>
    <t>MI0244</t>
  </si>
  <si>
    <t>Niles District Library</t>
  </si>
  <si>
    <t>MI0245</t>
  </si>
  <si>
    <t>North Adams Community Memorial Library</t>
  </si>
  <si>
    <t>MI0246</t>
  </si>
  <si>
    <t>North Branch Township Library</t>
  </si>
  <si>
    <t>MI0247</t>
  </si>
  <si>
    <t>Northfield Township Area Library</t>
  </si>
  <si>
    <t>MI0379</t>
  </si>
  <si>
    <t>Northville District Library</t>
  </si>
  <si>
    <t>MI0248</t>
  </si>
  <si>
    <t>Nottawa Township Library</t>
  </si>
  <si>
    <t>MI0249</t>
  </si>
  <si>
    <t>Novi Public Library</t>
  </si>
  <si>
    <t>MI0250</t>
  </si>
  <si>
    <t>Oak Park Public Library</t>
  </si>
  <si>
    <t>MI0251</t>
  </si>
  <si>
    <t>Oakland County Research Library</t>
  </si>
  <si>
    <t>MI0252</t>
  </si>
  <si>
    <t>Ogemaw District Library</t>
  </si>
  <si>
    <t>MI0253</t>
  </si>
  <si>
    <t>Ontonagon Township Library</t>
  </si>
  <si>
    <t>MI0254</t>
  </si>
  <si>
    <t>Orion Township Public Library</t>
  </si>
  <si>
    <t>MI0255</t>
  </si>
  <si>
    <t>Osceola Township School Public Library</t>
  </si>
  <si>
    <t>MI0256</t>
  </si>
  <si>
    <t>Oscoda County Library</t>
  </si>
  <si>
    <t>MI0257</t>
  </si>
  <si>
    <t>Otsego County Library</t>
  </si>
  <si>
    <t>MI0258</t>
  </si>
  <si>
    <t>Otsego District Public Library</t>
  </si>
  <si>
    <t>MI0259</t>
  </si>
  <si>
    <t>Ovid Public Library</t>
  </si>
  <si>
    <t>MI0260</t>
  </si>
  <si>
    <t>Oxford Public Library</t>
  </si>
  <si>
    <t>MI0262</t>
  </si>
  <si>
    <t>Parchment Community Library</t>
  </si>
  <si>
    <t>MI0263</t>
  </si>
  <si>
    <t>Pathfinder Community Library</t>
  </si>
  <si>
    <t>MI0264</t>
  </si>
  <si>
    <t>Patmos Library</t>
  </si>
  <si>
    <t>MI9012</t>
  </si>
  <si>
    <t>Paw Paw District Library</t>
  </si>
  <si>
    <t>MI0265</t>
  </si>
  <si>
    <t>Peninsula Community Library</t>
  </si>
  <si>
    <t>MI0266</t>
  </si>
  <si>
    <t>Pentwater Township Library</t>
  </si>
  <si>
    <t>MI0267</t>
  </si>
  <si>
    <t>Pere Marquette District Library</t>
  </si>
  <si>
    <t>MI0122</t>
  </si>
  <si>
    <t>Peter White Public Library</t>
  </si>
  <si>
    <t>MI0268</t>
  </si>
  <si>
    <t>Petoskey District Library</t>
  </si>
  <si>
    <t>MI0269</t>
  </si>
  <si>
    <t>Pigeon District Library</t>
  </si>
  <si>
    <t>MI0270</t>
  </si>
  <si>
    <t>Pinckney Community Public Library</t>
  </si>
  <si>
    <t>MI0271</t>
  </si>
  <si>
    <t>Pittsford Public Library</t>
  </si>
  <si>
    <t>MI0272</t>
  </si>
  <si>
    <t>Plymouth District Library</t>
  </si>
  <si>
    <t>MI0273</t>
  </si>
  <si>
    <t>Pontiac Public Library</t>
  </si>
  <si>
    <t>MI0274</t>
  </si>
  <si>
    <t>Port Austin Township Library</t>
  </si>
  <si>
    <t>MI0275</t>
  </si>
  <si>
    <t>Portage District Library</t>
  </si>
  <si>
    <t>MI0277</t>
  </si>
  <si>
    <t>Portage Lake District Library</t>
  </si>
  <si>
    <t>MI0276</t>
  </si>
  <si>
    <t>Portland District Library</t>
  </si>
  <si>
    <t>MI0278</t>
  </si>
  <si>
    <t>Potterville-Benton Township District Library</t>
  </si>
  <si>
    <t>MI0028</t>
  </si>
  <si>
    <t>Presque Isle District Library</t>
  </si>
  <si>
    <t>MI0279</t>
  </si>
  <si>
    <t>Public Libraries of Saginaw</t>
  </si>
  <si>
    <t>MI0299</t>
  </si>
  <si>
    <t>Putnam District Library</t>
  </si>
  <si>
    <t>MI0280</t>
  </si>
  <si>
    <t>Rauchholz Memorial Library</t>
  </si>
  <si>
    <t>MI0281</t>
  </si>
  <si>
    <t>Rawson Memorial Library</t>
  </si>
  <si>
    <t>MI0282</t>
  </si>
  <si>
    <t>Ray Township Public Library</t>
  </si>
  <si>
    <t>MI0427</t>
  </si>
  <si>
    <t>Reading Community Library</t>
  </si>
  <si>
    <t>MI0283</t>
  </si>
  <si>
    <t>Redford Township District Library</t>
  </si>
  <si>
    <t>MI0402</t>
  </si>
  <si>
    <t>Reed City Area District Library</t>
  </si>
  <si>
    <t>MI0284</t>
  </si>
  <si>
    <t>Reese Unity District Library</t>
  </si>
  <si>
    <t>MI0380</t>
  </si>
  <si>
    <t>Republic-Michigamme Public Library</t>
  </si>
  <si>
    <t>MI0285</t>
  </si>
  <si>
    <t>Richfield Township Public Library</t>
  </si>
  <si>
    <t>MI0287</t>
  </si>
  <si>
    <t>Richland Community Library</t>
  </si>
  <si>
    <t>MI0288</t>
  </si>
  <si>
    <t>Richland Township Library</t>
  </si>
  <si>
    <t>MI0289</t>
  </si>
  <si>
    <t>Richmond Township Library</t>
  </si>
  <si>
    <t>MI0291</t>
  </si>
  <si>
    <t>River Rapids District Library</t>
  </si>
  <si>
    <t>MI0064</t>
  </si>
  <si>
    <t>River Rouge Public Library</t>
  </si>
  <si>
    <t>MI0440</t>
  </si>
  <si>
    <t>Riverview Public Library</t>
  </si>
  <si>
    <t>MI0292</t>
  </si>
  <si>
    <t>Rochester Hills Public Library</t>
  </si>
  <si>
    <t>MI0293</t>
  </si>
  <si>
    <t>Romeo District Library</t>
  </si>
  <si>
    <t>MI0294</t>
  </si>
  <si>
    <t>Romulus Public Library</t>
  </si>
  <si>
    <t>MI0433</t>
  </si>
  <si>
    <t>Roscommon Area District Library</t>
  </si>
  <si>
    <t>MI0125</t>
  </si>
  <si>
    <t>Roseville Public Library</t>
  </si>
  <si>
    <t>MI0295</t>
  </si>
  <si>
    <t>Royal Oak Public Library</t>
  </si>
  <si>
    <t>MI0296</t>
  </si>
  <si>
    <t>Royal Oak Township Public Library</t>
  </si>
  <si>
    <t>MI0297</t>
  </si>
  <si>
    <t>Ruth Hughes Memorial District Library</t>
  </si>
  <si>
    <t>MI0165</t>
  </si>
  <si>
    <t>Saint Charles District Library</t>
  </si>
  <si>
    <t>MI0320</t>
  </si>
  <si>
    <t>Saint Clair County Library System</t>
  </si>
  <si>
    <t>MI0321</t>
  </si>
  <si>
    <t>Saint Clair Shores Public Library</t>
  </si>
  <si>
    <t>MI0322</t>
  </si>
  <si>
    <t>Saint Ignace Public Library</t>
  </si>
  <si>
    <t>MI0323</t>
  </si>
  <si>
    <t>Salem Township Library</t>
  </si>
  <si>
    <t>MI0423</t>
  </si>
  <si>
    <t>Salem-South Lyon District Library</t>
  </si>
  <si>
    <t>MI0315</t>
  </si>
  <si>
    <t>Saline District Library</t>
  </si>
  <si>
    <t>MI0300</t>
  </si>
  <si>
    <t>Sandusky District Library</t>
  </si>
  <si>
    <t>MI0301</t>
  </si>
  <si>
    <t>Sanilac District Library</t>
  </si>
  <si>
    <t>MI0302</t>
  </si>
  <si>
    <t>Saranac Public Library</t>
  </si>
  <si>
    <t>MI0303</t>
  </si>
  <si>
    <t>Saugatuck-Douglas District Library</t>
  </si>
  <si>
    <t>MI0304</t>
  </si>
  <si>
    <t>Schoolcraft Community Library</t>
  </si>
  <si>
    <t>MI0305</t>
  </si>
  <si>
    <t>Schultz-Holmes Memorial Library</t>
  </si>
  <si>
    <t>MI9016</t>
  </si>
  <si>
    <t>Sebewaing Township Library</t>
  </si>
  <si>
    <t>MI9007</t>
  </si>
  <si>
    <t>Seville Township Public Library</t>
  </si>
  <si>
    <t>MI0307</t>
  </si>
  <si>
    <t>Shelby Area District Library</t>
  </si>
  <si>
    <t>MI0309</t>
  </si>
  <si>
    <t>Shelby Township Library</t>
  </si>
  <si>
    <t>MI0308</t>
  </si>
  <si>
    <t>Sherman Township Library</t>
  </si>
  <si>
    <t>MI0432</t>
  </si>
  <si>
    <t>Shiawassee District Library</t>
  </si>
  <si>
    <t>MI0261</t>
  </si>
  <si>
    <t>Sleeper Public Library</t>
  </si>
  <si>
    <t>MI0311</t>
  </si>
  <si>
    <t>Sodus Township Library</t>
  </si>
  <si>
    <t>MI0312</t>
  </si>
  <si>
    <t>South Haven Memorial Library</t>
  </si>
  <si>
    <t>MI0314</t>
  </si>
  <si>
    <t>Southfield Public Library</t>
  </si>
  <si>
    <t>MI0316</t>
  </si>
  <si>
    <t>Southgate Veterans Memorial Library</t>
  </si>
  <si>
    <t>MI0434</t>
  </si>
  <si>
    <t>Sparta Carnegie Township Library</t>
  </si>
  <si>
    <t>MI0317</t>
  </si>
  <si>
    <t>Spies Public Library</t>
  </si>
  <si>
    <t>MI0318</t>
  </si>
  <si>
    <t>Spring Lake District Library</t>
  </si>
  <si>
    <t>MI0355</t>
  </si>
  <si>
    <t>Springfield Township Library</t>
  </si>
  <si>
    <t>MI0319</t>
  </si>
  <si>
    <t>Stair District Library</t>
  </si>
  <si>
    <t>MI0324</t>
  </si>
  <si>
    <t>Sterling Heights Public Library</t>
  </si>
  <si>
    <t>MI0325</t>
  </si>
  <si>
    <t>Sturgis District Library</t>
  </si>
  <si>
    <t>MI0326</t>
  </si>
  <si>
    <t>Sunfield District Library</t>
  </si>
  <si>
    <t>MI0327</t>
  </si>
  <si>
    <t>Superior District Library</t>
  </si>
  <si>
    <t>MI0022</t>
  </si>
  <si>
    <t>Surrey Township Public Library</t>
  </si>
  <si>
    <t>MI0328</t>
  </si>
  <si>
    <t>Suttons Bay-Bingham District Library</t>
  </si>
  <si>
    <t>MI0329</t>
  </si>
  <si>
    <t>Tahquamenon Area Public Library</t>
  </si>
  <si>
    <t>MI0330</t>
  </si>
  <si>
    <t>Tamarack District Library</t>
  </si>
  <si>
    <t>MI0331</t>
  </si>
  <si>
    <t>Taylor Community Library</t>
  </si>
  <si>
    <t>MI0443</t>
  </si>
  <si>
    <t>Taymouth Township Library</t>
  </si>
  <si>
    <t>MI0332</t>
  </si>
  <si>
    <t>Tecumseh District Library</t>
  </si>
  <si>
    <t>MI0333</t>
  </si>
  <si>
    <t>Tekonsha Township Public Library</t>
  </si>
  <si>
    <t>MI0334</t>
  </si>
  <si>
    <t>Theodore A. Cutler Memorial Library</t>
  </si>
  <si>
    <t>MI0335</t>
  </si>
  <si>
    <t>Thomas E. Fleschner Memorial Library</t>
  </si>
  <si>
    <t>MI0110</t>
  </si>
  <si>
    <t>Thomas Township Library</t>
  </si>
  <si>
    <t>MI0336</t>
  </si>
  <si>
    <t>Thompson Home Public Library</t>
  </si>
  <si>
    <t>MI0337</t>
  </si>
  <si>
    <t>Thornapple Kellogg School and Community Library</t>
  </si>
  <si>
    <t>MI0338</t>
  </si>
  <si>
    <t>Three Oaks Township Public Library</t>
  </si>
  <si>
    <t>MI0339</t>
  </si>
  <si>
    <t>Three Rivers Public Library</t>
  </si>
  <si>
    <t>MI0340</t>
  </si>
  <si>
    <t>Timothy C. Hauenstein Reynolds Township Library</t>
  </si>
  <si>
    <t>MI0286</t>
  </si>
  <si>
    <t>Topinabee Public Library</t>
  </si>
  <si>
    <t>MI0341</t>
  </si>
  <si>
    <t>Traverse Area District Library</t>
  </si>
  <si>
    <t>MI0342</t>
  </si>
  <si>
    <t>Trenton Veteran's Memorial Library</t>
  </si>
  <si>
    <t>MI0441</t>
  </si>
  <si>
    <t>Troy Public Library</t>
  </si>
  <si>
    <t>MI0343</t>
  </si>
  <si>
    <t>Utica Public Library</t>
  </si>
  <si>
    <t>MI0344</t>
  </si>
  <si>
    <t>Van Buren District Library</t>
  </si>
  <si>
    <t>MI0345</t>
  </si>
  <si>
    <t>Vermontville Township Library</t>
  </si>
  <si>
    <t>MI0346</t>
  </si>
  <si>
    <t>Vernon District Public Library</t>
  </si>
  <si>
    <t>MI0347</t>
  </si>
  <si>
    <t>Vicksburg District Library</t>
  </si>
  <si>
    <t>MI0349</t>
  </si>
  <si>
    <t>Wakefield Public Library</t>
  </si>
  <si>
    <t>MI0350</t>
  </si>
  <si>
    <t>Waldron District Library</t>
  </si>
  <si>
    <t>MI0351</t>
  </si>
  <si>
    <t>Walkerville Public/School Library</t>
  </si>
  <si>
    <t>MI0352</t>
  </si>
  <si>
    <t>Walled Lake City Library</t>
  </si>
  <si>
    <t>MI0353</t>
  </si>
  <si>
    <t>Walton Erickson Public Library</t>
  </si>
  <si>
    <t>MI0354</t>
  </si>
  <si>
    <t>Warren Public Library</t>
  </si>
  <si>
    <t>MI0356</t>
  </si>
  <si>
    <t>Waterford Township Public Library</t>
  </si>
  <si>
    <t>MI0358</t>
  </si>
  <si>
    <t>Watertown Township Library</t>
  </si>
  <si>
    <t>MI0359</t>
  </si>
  <si>
    <t>Watervliet District Library</t>
  </si>
  <si>
    <t>MI0360</t>
  </si>
  <si>
    <t>Wayne Public Library</t>
  </si>
  <si>
    <t>MI0403</t>
  </si>
  <si>
    <t>West Bloomfield Township Public Library</t>
  </si>
  <si>
    <t>MI0362</t>
  </si>
  <si>
    <t>West Branch District Library</t>
  </si>
  <si>
    <t>MI0363</t>
  </si>
  <si>
    <t>West Iron District Library</t>
  </si>
  <si>
    <t>MI0364</t>
  </si>
  <si>
    <t>Wheatland Township Library</t>
  </si>
  <si>
    <t>MI0365</t>
  </si>
  <si>
    <t>White Cloud Community Library</t>
  </si>
  <si>
    <t>MI0091</t>
  </si>
  <si>
    <t>White Lake Community Library</t>
  </si>
  <si>
    <t>MI0370</t>
  </si>
  <si>
    <t>White Lake Township Library</t>
  </si>
  <si>
    <t>MI0366</t>
  </si>
  <si>
    <t>White Pigeon Township Library</t>
  </si>
  <si>
    <t>MI0367</t>
  </si>
  <si>
    <t>White Pine District Library</t>
  </si>
  <si>
    <t>MI0368</t>
  </si>
  <si>
    <t>Whitefish Township Community Library</t>
  </si>
  <si>
    <t>MI0369</t>
  </si>
  <si>
    <t>Willard Public Library</t>
  </si>
  <si>
    <t>MI0371</t>
  </si>
  <si>
    <t>William P. Faust Public Library of Westland</t>
  </si>
  <si>
    <t>MI0415</t>
  </si>
  <si>
    <t>Wixom Public Library</t>
  </si>
  <si>
    <t>MI0374</t>
  </si>
  <si>
    <t>Wolverine Community Library</t>
  </si>
  <si>
    <t>MI0375</t>
  </si>
  <si>
    <t>Ypsilanti District Library</t>
  </si>
  <si>
    <t>MI0377</t>
  </si>
  <si>
    <t>Total Population Served</t>
  </si>
  <si>
    <t>Number of Print Materials</t>
  </si>
  <si>
    <t>Audio (Physical Units)</t>
  </si>
  <si>
    <t>Video (Physical Units)</t>
  </si>
  <si>
    <t>Subscriptions (Non-electronic)</t>
  </si>
  <si>
    <t>Total Electronic Collections</t>
  </si>
  <si>
    <t>Electronic Books (E-Books)</t>
  </si>
  <si>
    <t>Audio (Downloadable Units)</t>
  </si>
  <si>
    <t>Video (Downloadable Units)</t>
  </si>
  <si>
    <t>Total Collection (Physical / Electronic Units)</t>
  </si>
  <si>
    <t>NA</t>
  </si>
  <si>
    <t>Circulation of Children's Materials</t>
  </si>
  <si>
    <t>Circulation of Non-Children's Materials</t>
  </si>
  <si>
    <t>Circulation of Electronic Materials</t>
  </si>
  <si>
    <t>Reference Transactions</t>
  </si>
  <si>
    <t>Number of items loaned to other libraries</t>
  </si>
  <si>
    <t>Number of items borrowed from other libraries</t>
  </si>
  <si>
    <t>Library Visits</t>
  </si>
  <si>
    <t>Uses (Sessions) of Public Internet Computers Per Year</t>
  </si>
  <si>
    <t>Do you provide Wireless Internet Access to Patrons?</t>
  </si>
  <si>
    <t>Uses of Wireless Logins Per Year</t>
  </si>
  <si>
    <t>Number of active registered borrowers</t>
  </si>
  <si>
    <t>eMaterials Total</t>
  </si>
  <si>
    <t>Yes</t>
  </si>
  <si>
    <t>No</t>
  </si>
  <si>
    <t>Adult Programs</t>
  </si>
  <si>
    <t>Adult Program Attendance</t>
  </si>
  <si>
    <t>General Programs</t>
  </si>
  <si>
    <t>General Program Attendance</t>
  </si>
  <si>
    <t>Total Programs</t>
  </si>
  <si>
    <t>Total Attendance</t>
  </si>
  <si>
    <t>Total Participation</t>
  </si>
  <si>
    <t>Summer Reading Events Children Programs</t>
  </si>
  <si>
    <t>Summer Reading Events Children Attendance</t>
  </si>
  <si>
    <t>Summer Reading Events Teens Programs</t>
  </si>
  <si>
    <t>Summer Reading Events Teens Attendance</t>
  </si>
  <si>
    <t>How Many Children Signed Up For This Program</t>
  </si>
  <si>
    <t>How Many Teens Signed Up For This Program?</t>
  </si>
  <si>
    <t>Total Children's Programs</t>
  </si>
  <si>
    <t>Total Children's Program Attendance</t>
  </si>
  <si>
    <t>Total Teen Programs</t>
  </si>
  <si>
    <t>Total Teen Program Attendance</t>
  </si>
  <si>
    <t>Staff Terminals</t>
  </si>
  <si>
    <t>Public Terminals</t>
  </si>
  <si>
    <t>Connection Speed</t>
  </si>
  <si>
    <t>Connection Type</t>
  </si>
  <si>
    <t>1</t>
  </si>
  <si>
    <t>3</t>
  </si>
  <si>
    <t>6</t>
  </si>
  <si>
    <t>20</t>
  </si>
  <si>
    <t>Fiber Optic</t>
  </si>
  <si>
    <t>12</t>
  </si>
  <si>
    <t>31</t>
  </si>
  <si>
    <t>10 mbps</t>
  </si>
  <si>
    <t>Dedicated</t>
  </si>
  <si>
    <t>5</t>
  </si>
  <si>
    <t>30 Mbps</t>
  </si>
  <si>
    <t>Fiber</t>
  </si>
  <si>
    <t>2</t>
  </si>
  <si>
    <t>9</t>
  </si>
  <si>
    <t>9.87</t>
  </si>
  <si>
    <t>DSL</t>
  </si>
  <si>
    <t>4</t>
  </si>
  <si>
    <t>10</t>
  </si>
  <si>
    <t>16</t>
  </si>
  <si>
    <t>80Mps</t>
  </si>
  <si>
    <t>cable</t>
  </si>
  <si>
    <t>100Mbps</t>
  </si>
  <si>
    <t>14</t>
  </si>
  <si>
    <t>Download:80Mbps/Upload:5Mbps</t>
  </si>
  <si>
    <t>11</t>
  </si>
  <si>
    <t>21</t>
  </si>
  <si>
    <t>80mb</t>
  </si>
  <si>
    <t>Cable</t>
  </si>
  <si>
    <t>17</t>
  </si>
  <si>
    <t>27</t>
  </si>
  <si>
    <t>50mb</t>
  </si>
  <si>
    <t>15 mbps</t>
  </si>
  <si>
    <t>T1</t>
  </si>
  <si>
    <t>greater than 5Mb</t>
  </si>
  <si>
    <t>dedicated connection</t>
  </si>
  <si>
    <t>8</t>
  </si>
  <si>
    <t>18</t>
  </si>
  <si>
    <t>49</t>
  </si>
  <si>
    <t xml:space="preserve">45 </t>
  </si>
  <si>
    <t>1.0 Gbps</t>
  </si>
  <si>
    <t>ethernet</t>
  </si>
  <si>
    <t>75</t>
  </si>
  <si>
    <t>70</t>
  </si>
  <si>
    <t>greater than 1.5 mb</t>
  </si>
  <si>
    <t>Dedicated connection</t>
  </si>
  <si>
    <t>13</t>
  </si>
  <si>
    <t>38</t>
  </si>
  <si>
    <t>40</t>
  </si>
  <si>
    <t>7</t>
  </si>
  <si>
    <t>16/3</t>
  </si>
  <si>
    <t>Cable Modem</t>
  </si>
  <si>
    <t>12 mb</t>
  </si>
  <si>
    <t>dsl</t>
  </si>
  <si>
    <t>22</t>
  </si>
  <si>
    <t>AT&amp;T Opt-e-man</t>
  </si>
  <si>
    <t>upload 3.67 Mbps/download 18.41 Mbps</t>
  </si>
  <si>
    <t>15</t>
  </si>
  <si>
    <t>25</t>
  </si>
  <si>
    <t>20 Mb</t>
  </si>
  <si>
    <t>Dedicated Connection</t>
  </si>
  <si>
    <t>25 mg</t>
  </si>
  <si>
    <t>48</t>
  </si>
  <si>
    <t>57</t>
  </si>
  <si>
    <t>100 mps</t>
  </si>
  <si>
    <t>30Mbps</t>
  </si>
  <si>
    <t>VDSL</t>
  </si>
  <si>
    <t>0</t>
  </si>
  <si>
    <t>60Mbps</t>
  </si>
  <si>
    <t>30</t>
  </si>
  <si>
    <t>68</t>
  </si>
  <si>
    <t>30 Mbs</t>
  </si>
  <si>
    <t>100 Mbs</t>
  </si>
  <si>
    <t>Wireless</t>
  </si>
  <si>
    <t>15 megs up, 5 down</t>
  </si>
  <si>
    <t>50 M</t>
  </si>
  <si>
    <t>wireless</t>
  </si>
  <si>
    <t>19</t>
  </si>
  <si>
    <t>50 mb</t>
  </si>
  <si>
    <t>768 Kb Cable Speed</t>
  </si>
  <si>
    <t>100 mbps</t>
  </si>
  <si>
    <t>60 Mbps</t>
  </si>
  <si>
    <t>20MB</t>
  </si>
  <si>
    <t>24</t>
  </si>
  <si>
    <t>45 Mbps</t>
  </si>
  <si>
    <t>167 Mbps download, 155 Mbps upload</t>
  </si>
  <si>
    <t>fiber</t>
  </si>
  <si>
    <t>10Mbps</t>
  </si>
  <si>
    <t>100mg/100mg</t>
  </si>
  <si>
    <t>20Mb</t>
  </si>
  <si>
    <t>58</t>
  </si>
  <si>
    <t>100MB</t>
  </si>
  <si>
    <t>23</t>
  </si>
  <si>
    <t>60/5</t>
  </si>
  <si>
    <t>15m/3m</t>
  </si>
  <si>
    <t>80m/3m</t>
  </si>
  <si>
    <t>25m/25m</t>
  </si>
  <si>
    <t>Fiber optic</t>
  </si>
  <si>
    <t>20m/3m</t>
  </si>
  <si>
    <t>6m/768k</t>
  </si>
  <si>
    <t>ADSL</t>
  </si>
  <si>
    <t>15m/2m</t>
  </si>
  <si>
    <t>29</t>
  </si>
  <si>
    <t>75 Mbps down, 5 Mbps up</t>
  </si>
  <si>
    <t>Cable Internet</t>
  </si>
  <si>
    <t>100M/5M</t>
  </si>
  <si>
    <t>50 Mbps</t>
  </si>
  <si>
    <t>512Kb</t>
  </si>
  <si>
    <t>27/7</t>
  </si>
  <si>
    <t>20 Mbps</t>
  </si>
  <si>
    <t>Greater than 5mb</t>
  </si>
  <si>
    <t>100 mbps/6 mbps</t>
  </si>
  <si>
    <t>Cable/DSL</t>
  </si>
  <si>
    <t>60 mbps</t>
  </si>
  <si>
    <t>12 mbps</t>
  </si>
  <si>
    <t>18 mbps</t>
  </si>
  <si>
    <t>300 mb/sec</t>
  </si>
  <si>
    <t>1.5 Mbs</t>
  </si>
  <si>
    <t>97</t>
  </si>
  <si>
    <t>130</t>
  </si>
  <si>
    <t>200 Mbps</t>
  </si>
  <si>
    <t>Fiber WAN</t>
  </si>
  <si>
    <t>200Mbps</t>
  </si>
  <si>
    <t>26</t>
  </si>
  <si>
    <t>72</t>
  </si>
  <si>
    <t xml:space="preserve">4G </t>
  </si>
  <si>
    <t>Mobile Broadband</t>
  </si>
  <si>
    <t>15 Mbps</t>
  </si>
  <si>
    <t>3-5MB</t>
  </si>
  <si>
    <t>7mb</t>
  </si>
  <si>
    <t>broadband</t>
  </si>
  <si>
    <t>10mb</t>
  </si>
  <si>
    <t>12MB</t>
  </si>
  <si>
    <t>Giber</t>
  </si>
  <si>
    <t>6MB</t>
  </si>
  <si>
    <t xml:space="preserve">6MB </t>
  </si>
  <si>
    <t>Microwave Wireless</t>
  </si>
  <si>
    <t>Greater than 5 Mb</t>
  </si>
  <si>
    <t>60 download/12 upload</t>
  </si>
  <si>
    <t>600Mbps</t>
  </si>
  <si>
    <t>512KB</t>
  </si>
  <si>
    <t>cable modem</t>
  </si>
  <si>
    <t>60 up 4 down</t>
  </si>
  <si>
    <t>44</t>
  </si>
  <si>
    <t>50 MB</t>
  </si>
  <si>
    <t>Fiber dedicated</t>
  </si>
  <si>
    <t>50/10 MBos</t>
  </si>
  <si>
    <t>5 Mbps</t>
  </si>
  <si>
    <t>Ethernet over copper</t>
  </si>
  <si>
    <t>10 Mbps</t>
  </si>
  <si>
    <t>33</t>
  </si>
  <si>
    <t>74</t>
  </si>
  <si>
    <t>1 Gbps</t>
  </si>
  <si>
    <t>50</t>
  </si>
  <si>
    <t>50Mb</t>
  </si>
  <si>
    <t>65</t>
  </si>
  <si>
    <t>56</t>
  </si>
  <si>
    <t>250 Mbps</t>
  </si>
  <si>
    <t>dedicated</t>
  </si>
  <si>
    <t>100 Mbps</t>
  </si>
  <si>
    <t>34</t>
  </si>
  <si>
    <t>100 mg</t>
  </si>
  <si>
    <t>35</t>
  </si>
  <si>
    <t>50 mbps</t>
  </si>
  <si>
    <t>Firber</t>
  </si>
  <si>
    <t>93.62mbps</t>
  </si>
  <si>
    <t>60</t>
  </si>
  <si>
    <t>75mbs</t>
  </si>
  <si>
    <t>coaxial cable</t>
  </si>
  <si>
    <t>50 mbs</t>
  </si>
  <si>
    <t>16 mbs</t>
  </si>
  <si>
    <t>1.5-3Mb</t>
  </si>
  <si>
    <t>1.5Mb (T-1)</t>
  </si>
  <si>
    <t>1 gbps</t>
  </si>
  <si>
    <t>10M/768k</t>
  </si>
  <si>
    <t>60 Mbps download</t>
  </si>
  <si>
    <t>Cable: networked ethernet</t>
  </si>
  <si>
    <t>100</t>
  </si>
  <si>
    <t>Greater than 5mB</t>
  </si>
  <si>
    <t>25MB</t>
  </si>
  <si>
    <t>768 KB</t>
  </si>
  <si>
    <t>T-1</t>
  </si>
  <si>
    <t>20mb</t>
  </si>
  <si>
    <t>51</t>
  </si>
  <si>
    <t>1000mb</t>
  </si>
  <si>
    <t>91</t>
  </si>
  <si>
    <t>3mb</t>
  </si>
  <si>
    <t>2-T1</t>
  </si>
  <si>
    <t>1.5mb</t>
  </si>
  <si>
    <t>1-T-1</t>
  </si>
  <si>
    <t>5Mbps</t>
  </si>
  <si>
    <t>100mb</t>
  </si>
  <si>
    <t>75MB</t>
  </si>
  <si>
    <t>64.60</t>
  </si>
  <si>
    <t>80 Mbps</t>
  </si>
  <si>
    <t>AT&amp;T Uverse</t>
  </si>
  <si>
    <t>20M</t>
  </si>
  <si>
    <t>Shared Fiber Optic</t>
  </si>
  <si>
    <t>512kb</t>
  </si>
  <si>
    <t>1.8 mbps</t>
  </si>
  <si>
    <t>32</t>
  </si>
  <si>
    <t>25Mbps</t>
  </si>
  <si>
    <t xml:space="preserve">Fiber </t>
  </si>
  <si>
    <t>1meg per second</t>
  </si>
  <si>
    <t>fiber optic</t>
  </si>
  <si>
    <t>150 MB</t>
  </si>
  <si>
    <t>87</t>
  </si>
  <si>
    <t>1.5Mb(T-1)</t>
  </si>
  <si>
    <t xml:space="preserve">100 mb Up / 100 mb down </t>
  </si>
  <si>
    <t>Greater than 5MB</t>
  </si>
  <si>
    <t>Greater than 5 MB</t>
  </si>
  <si>
    <t>10MB</t>
  </si>
  <si>
    <t>107</t>
  </si>
  <si>
    <t>50 MBPS</t>
  </si>
  <si>
    <t>1.5-3 Mb</t>
  </si>
  <si>
    <t>255 mbps</t>
  </si>
  <si>
    <t>50 up 10 down</t>
  </si>
  <si>
    <t>50 down/ 10 up</t>
  </si>
  <si>
    <t>Broadband Cable</t>
  </si>
  <si>
    <t>18.0 mbps</t>
  </si>
  <si>
    <t>43</t>
  </si>
  <si>
    <t>1.5 Mbps</t>
  </si>
  <si>
    <t>6 Mbps</t>
  </si>
  <si>
    <t>16 mps</t>
  </si>
  <si>
    <t>18m</t>
  </si>
  <si>
    <t>5 MB</t>
  </si>
  <si>
    <t>26.25 mbps</t>
  </si>
  <si>
    <t>36</t>
  </si>
  <si>
    <t>300mdps burstable to 1gb[s</t>
  </si>
  <si>
    <t>28</t>
  </si>
  <si>
    <t>50MB</t>
  </si>
  <si>
    <t>2.11Mbps</t>
  </si>
  <si>
    <t>39</t>
  </si>
  <si>
    <t>105</t>
  </si>
  <si>
    <t>90</t>
  </si>
  <si>
    <t>100mbps</t>
  </si>
  <si>
    <t>10mbps</t>
  </si>
  <si>
    <t>16.58 Mbps</t>
  </si>
  <si>
    <t>78</t>
  </si>
  <si>
    <t>1 Gbit</t>
  </si>
  <si>
    <t>1.5 Mb (T-1)</t>
  </si>
  <si>
    <t>fiber optics</t>
  </si>
  <si>
    <t>Gigabit</t>
  </si>
  <si>
    <t>Ethernet</t>
  </si>
  <si>
    <t>16 MBPS down/3 MBPS up</t>
  </si>
  <si>
    <t>4 MBPS</t>
  </si>
  <si>
    <t>30 mbps</t>
  </si>
  <si>
    <t>45.51Mbps</t>
  </si>
  <si>
    <t>FiberOptic</t>
  </si>
  <si>
    <t>20 mbps</t>
  </si>
  <si>
    <t>1 gigabite</t>
  </si>
  <si>
    <t>67</t>
  </si>
  <si>
    <t>94</t>
  </si>
  <si>
    <t>3-5 MB</t>
  </si>
  <si>
    <t>Comcast fiber</t>
  </si>
  <si>
    <t>512K</t>
  </si>
  <si>
    <t>60mb</t>
  </si>
  <si>
    <t>75mbps</t>
  </si>
  <si>
    <t>59</t>
  </si>
  <si>
    <t>8 mg download</t>
  </si>
  <si>
    <t>Cable/wireless</t>
  </si>
  <si>
    <t>5 Mb</t>
  </si>
  <si>
    <t>60 Megabit/sec</t>
  </si>
  <si>
    <t>Business Cable Modem</t>
  </si>
  <si>
    <t>20 Mbs</t>
  </si>
  <si>
    <t>128 Kb or less</t>
  </si>
  <si>
    <t>37</t>
  </si>
  <si>
    <t>100 megs</t>
  </si>
  <si>
    <t>99</t>
  </si>
  <si>
    <t>64</t>
  </si>
  <si>
    <t>&gt;5MB</t>
  </si>
  <si>
    <t>60Mb/sec down 5Mb/sec up</t>
  </si>
  <si>
    <t>55</t>
  </si>
  <si>
    <t>89</t>
  </si>
  <si>
    <t>500MB</t>
  </si>
  <si>
    <t>7.45 mbps</t>
  </si>
  <si>
    <t>3-5 Mb</t>
  </si>
  <si>
    <t xml:space="preserve">1000 Mbps  </t>
  </si>
  <si>
    <t>3 Mbps</t>
  </si>
  <si>
    <t>1000 Mbps</t>
  </si>
  <si>
    <t>10 Mbsp</t>
  </si>
  <si>
    <t>3MPS</t>
  </si>
  <si>
    <t>WiFi</t>
  </si>
  <si>
    <t>17.22 mbps</t>
  </si>
  <si>
    <t xml:space="preserve">Ethernet </t>
  </si>
  <si>
    <t>65mbp down 4.3 mbps up</t>
  </si>
  <si>
    <t>100mps</t>
  </si>
  <si>
    <t>25 Megabits/second</t>
  </si>
  <si>
    <t>High Speed</t>
  </si>
  <si>
    <t>Wireless Hot Spot</t>
  </si>
  <si>
    <t>3-5 mb</t>
  </si>
  <si>
    <t>20 MB</t>
  </si>
  <si>
    <t>Fiber Optic Cable</t>
  </si>
  <si>
    <t>75 Mbps</t>
  </si>
  <si>
    <t>512</t>
  </si>
  <si>
    <t>4.33 Mbps Upload/61.62 Mbps Download</t>
  </si>
  <si>
    <t>Cable modem broadband</t>
  </si>
  <si>
    <t>cable internet</t>
  </si>
  <si>
    <t>IPv4</t>
  </si>
  <si>
    <t>94.60 down, 99.42 up</t>
  </si>
  <si>
    <t>28.07 down, 5.36 up</t>
  </si>
  <si>
    <t>4.65 Down, .67 up</t>
  </si>
  <si>
    <t>10 mb</t>
  </si>
  <si>
    <t>60mbps</t>
  </si>
  <si>
    <t>12MBS</t>
  </si>
  <si>
    <t>8 mg</t>
  </si>
  <si>
    <t>Greater then 5 MB</t>
  </si>
  <si>
    <t>30 MB</t>
  </si>
  <si>
    <t>75 Mb</t>
  </si>
  <si>
    <t>Cable modem</t>
  </si>
  <si>
    <t>50 Mb</t>
  </si>
  <si>
    <t>16 Mbps</t>
  </si>
  <si>
    <t>10.86 Mbps</t>
  </si>
  <si>
    <t>42</t>
  </si>
  <si>
    <t>90mb</t>
  </si>
  <si>
    <t>15-2</t>
  </si>
  <si>
    <t>Fiber-optic</t>
  </si>
  <si>
    <t>16.60 mbps.up. .91 down</t>
  </si>
  <si>
    <t xml:space="preserve">50mb </t>
  </si>
  <si>
    <t>Comcast Fiber</t>
  </si>
  <si>
    <t>64.61 Mbps</t>
  </si>
  <si>
    <t>Broadband</t>
  </si>
  <si>
    <t>80</t>
  </si>
  <si>
    <t>20 mbps - 5 mbps</t>
  </si>
  <si>
    <t>60 mbps - 4 mbps</t>
  </si>
  <si>
    <t>20 mbps - 3 mbps</t>
  </si>
  <si>
    <t>41</t>
  </si>
  <si>
    <t>100 mbps - 7 mbps</t>
  </si>
  <si>
    <t>60 mbps  - 4 mbps</t>
  </si>
  <si>
    <t>12 mbps - 1 mbps</t>
  </si>
  <si>
    <t>20 mbps - 4 mbps</t>
  </si>
  <si>
    <t>1.5-3 mb</t>
  </si>
  <si>
    <t>1.5 - 3 MB</t>
  </si>
  <si>
    <t>50-10</t>
  </si>
  <si>
    <t>5.43</t>
  </si>
  <si>
    <t>&gt;70mps</t>
  </si>
  <si>
    <t xml:space="preserve">50 mbps </t>
  </si>
  <si>
    <t>7 mbps</t>
  </si>
  <si>
    <t>24 Mbps</t>
  </si>
  <si>
    <t>60/4</t>
  </si>
  <si>
    <t>Coaxial</t>
  </si>
  <si>
    <t>3 MBPS</t>
  </si>
  <si>
    <t>DSL - wireless</t>
  </si>
  <si>
    <t>58.02</t>
  </si>
  <si>
    <t>Cable Broadband</t>
  </si>
  <si>
    <t>11.6 Mbps</t>
  </si>
  <si>
    <t>FIBER</t>
  </si>
  <si>
    <t>Fiberoptic</t>
  </si>
  <si>
    <t>1.53 mbs</t>
  </si>
  <si>
    <t>Direct</t>
  </si>
  <si>
    <t>60mb/s</t>
  </si>
  <si>
    <t>3mb/s</t>
  </si>
  <si>
    <t>277.3 Mbps</t>
  </si>
  <si>
    <t>46</t>
  </si>
  <si>
    <t>50Mbps</t>
  </si>
  <si>
    <t>10Mbps download, 5Mbps upload</t>
  </si>
  <si>
    <t>10 Mbps download, 5Mbps upload</t>
  </si>
  <si>
    <t>61</t>
  </si>
  <si>
    <t>113 MBps</t>
  </si>
  <si>
    <t>Cable (Charter)</t>
  </si>
  <si>
    <t>70 x 10</t>
  </si>
  <si>
    <t>100M down / 7M up</t>
  </si>
  <si>
    <t>64 mbps</t>
  </si>
  <si>
    <t>60 mbs</t>
  </si>
  <si>
    <t>ethernet/wired</t>
  </si>
  <si>
    <t>96</t>
  </si>
  <si>
    <t>76</t>
  </si>
  <si>
    <t>Dedicated - EVC</t>
  </si>
  <si>
    <t>up to 80 mbps</t>
  </si>
  <si>
    <t>fiber connection</t>
  </si>
  <si>
    <t>768kb</t>
  </si>
  <si>
    <t>100MBS</t>
  </si>
  <si>
    <t>100 MBS</t>
  </si>
  <si>
    <t>6 mg</t>
  </si>
  <si>
    <t>54</t>
  </si>
  <si>
    <t>60/4 mbps</t>
  </si>
  <si>
    <t>Cable broadband</t>
  </si>
  <si>
    <t>7.5 Mbps</t>
  </si>
  <si>
    <t>60M w/static IP</t>
  </si>
  <si>
    <t>50 mg upload/10 mg download</t>
  </si>
  <si>
    <t xml:space="preserve">cable </t>
  </si>
  <si>
    <t>70 Megabytes Download 5 Megabyts upload</t>
  </si>
  <si>
    <t>AT&amp;T Fiber</t>
  </si>
  <si>
    <t>50mbps</t>
  </si>
  <si>
    <t>LTE Wireless</t>
  </si>
  <si>
    <t>79</t>
  </si>
  <si>
    <t>150mbps</t>
  </si>
  <si>
    <t>50/10</t>
  </si>
  <si>
    <t>Fiber Cable</t>
  </si>
  <si>
    <t>53/3</t>
  </si>
  <si>
    <t>29/4</t>
  </si>
  <si>
    <t>30/5</t>
  </si>
  <si>
    <t>5Mb</t>
  </si>
  <si>
    <t>Charter</t>
  </si>
  <si>
    <t>53</t>
  </si>
  <si>
    <t>75/15</t>
  </si>
  <si>
    <t>Up to 80Mb</t>
  </si>
  <si>
    <t>1.5-3mb</t>
  </si>
  <si>
    <t>47</t>
  </si>
  <si>
    <t>1GB</t>
  </si>
  <si>
    <t>20 Mbps Down / 5 Mbps Up</t>
  </si>
  <si>
    <t>120/15</t>
  </si>
  <si>
    <t>16-19 mbps</t>
  </si>
  <si>
    <t>Broadband DSL</t>
  </si>
  <si>
    <t>10gb</t>
  </si>
  <si>
    <t>1.5</t>
  </si>
  <si>
    <t>dsl express</t>
  </si>
  <si>
    <t>100 mbs</t>
  </si>
  <si>
    <t xml:space="preserve">Cable </t>
  </si>
  <si>
    <t>Wireless Broadband</t>
  </si>
  <si>
    <t>Fiber Optics</t>
  </si>
  <si>
    <t>50mb download/15 mb upload</t>
  </si>
  <si>
    <t>151</t>
  </si>
  <si>
    <t>100 M</t>
  </si>
  <si>
    <t>dedication connection</t>
  </si>
  <si>
    <t>1Gbps</t>
  </si>
  <si>
    <t>80 mb up 5 mb down</t>
  </si>
  <si>
    <t>3-5mb</t>
  </si>
  <si>
    <t>4M</t>
  </si>
  <si>
    <t>66</t>
  </si>
  <si>
    <t>20mbps</t>
  </si>
  <si>
    <t>Greater than 5 mb</t>
  </si>
  <si>
    <t>768 Kb</t>
  </si>
  <si>
    <t>4 Mbps</t>
  </si>
  <si>
    <t xml:space="preserve">100Mb </t>
  </si>
  <si>
    <t>70mb down/5mb up</t>
  </si>
  <si>
    <t>70mlb down/5mb up</t>
  </si>
  <si>
    <t>50M</t>
  </si>
  <si>
    <t>22 mbps</t>
  </si>
  <si>
    <t>100mbps down ; 20mbps up</t>
  </si>
  <si>
    <t>Fiberoptic/T1</t>
  </si>
  <si>
    <t>256 Kb - 384 Kb</t>
  </si>
  <si>
    <t>6mbps</t>
  </si>
  <si>
    <t>80m</t>
  </si>
  <si>
    <t>GREATER THAN 5 MB</t>
  </si>
  <si>
    <t>WIRELESS</t>
  </si>
  <si>
    <t>100mb bi-direct</t>
  </si>
  <si>
    <t>80 mb down/5mb up</t>
  </si>
  <si>
    <t>80 mb down/5 mb up</t>
  </si>
  <si>
    <t>100mb download, 20mb upload</t>
  </si>
  <si>
    <t>512 Kb</t>
  </si>
  <si>
    <t>20MBS</t>
  </si>
  <si>
    <t>50MBS</t>
  </si>
  <si>
    <t>56Mbps up  11Mbps down</t>
  </si>
  <si>
    <t>10 MB</t>
  </si>
  <si>
    <t>17 mbps</t>
  </si>
  <si>
    <t>500mb</t>
  </si>
  <si>
    <t>varies</t>
  </si>
  <si>
    <t>Comcast high speed</t>
  </si>
  <si>
    <t>127</t>
  </si>
  <si>
    <t>256K-384K</t>
  </si>
  <si>
    <t>75 mb/s</t>
  </si>
  <si>
    <t>69.4</t>
  </si>
  <si>
    <t>Charter cable internet</t>
  </si>
  <si>
    <t>250Mbps</t>
  </si>
  <si>
    <t>OPT-E-MAN</t>
  </si>
  <si>
    <t>ISDN</t>
  </si>
  <si>
    <t>45</t>
  </si>
  <si>
    <t>150</t>
  </si>
  <si>
    <t>Cellular</t>
  </si>
  <si>
    <t>Total number of computers that the library provides for use by staff only</t>
  </si>
  <si>
    <t>Total number of computers that the library provides for public use</t>
  </si>
  <si>
    <t>Is your library circulation system automated?</t>
  </si>
  <si>
    <t>Circulation System Vendor Name</t>
  </si>
  <si>
    <t>Is your card catalog automated?</t>
  </si>
  <si>
    <t>Card Catalog Vendor Name</t>
  </si>
  <si>
    <t>Patron Initiated ILL</t>
  </si>
  <si>
    <t>Do you offer a Remote Catalog?</t>
  </si>
  <si>
    <t>Do you provide Self Checkout?</t>
  </si>
  <si>
    <t>Is your Circulation System Shared?</t>
  </si>
  <si>
    <t>SirsiDynix</t>
  </si>
  <si>
    <t>Enterprise</t>
  </si>
  <si>
    <t>Polaris</t>
  </si>
  <si>
    <t>Autographics</t>
  </si>
  <si>
    <t>SIRSI</t>
  </si>
  <si>
    <t>Innovative - Sierra</t>
  </si>
  <si>
    <t>Sirsi Dynex</t>
  </si>
  <si>
    <t>Book Systems</t>
  </si>
  <si>
    <t>Companion Corporation</t>
  </si>
  <si>
    <t>Sirsi/Dynix</t>
  </si>
  <si>
    <t>Innovative</t>
  </si>
  <si>
    <t>TLC</t>
  </si>
  <si>
    <t>VLC</t>
  </si>
  <si>
    <t>Sierra</t>
  </si>
  <si>
    <t>Encore</t>
  </si>
  <si>
    <t>III</t>
  </si>
  <si>
    <t>Homegrown - in house</t>
  </si>
  <si>
    <t xml:space="preserve"> Sirsi</t>
  </si>
  <si>
    <t xml:space="preserve">Follett </t>
  </si>
  <si>
    <t>Destiny</t>
  </si>
  <si>
    <t>Follett</t>
  </si>
  <si>
    <t>Sirsidynix</t>
  </si>
  <si>
    <t>Biblionix</t>
  </si>
  <si>
    <t>Sirsi Dynix</t>
  </si>
  <si>
    <t>Auto-Graphics</t>
  </si>
  <si>
    <t>Michigan Evergreen</t>
  </si>
  <si>
    <t>Cloud Librariws</t>
  </si>
  <si>
    <t>mylibrarybooks.org/cloud Libraries</t>
  </si>
  <si>
    <t>NuGen</t>
  </si>
  <si>
    <t>Sirsi-Dynix</t>
  </si>
  <si>
    <t>NuGen Cloud Libraries</t>
  </si>
  <si>
    <t>Nugen</t>
  </si>
  <si>
    <t>Innovative Interfaces Sierra</t>
  </si>
  <si>
    <t>Innovative Interface Sierra</t>
  </si>
  <si>
    <t>Innovative Interfaces Inc</t>
  </si>
  <si>
    <t>sirsi</t>
  </si>
  <si>
    <t>bibliocom</t>
  </si>
  <si>
    <t>Evergreen</t>
  </si>
  <si>
    <t>The Library Corporation</t>
  </si>
  <si>
    <t>Auto-graphics</t>
  </si>
  <si>
    <t>Auto-Graphics VERSO</t>
  </si>
  <si>
    <t>Follett/Destiny</t>
  </si>
  <si>
    <t>Innovative - Inopac</t>
  </si>
  <si>
    <t>SirsiDynis</t>
  </si>
  <si>
    <t>Sierera</t>
  </si>
  <si>
    <t>SirsiDynix Enterprise</t>
  </si>
  <si>
    <t>NuGen Cloudnet Libraries</t>
  </si>
  <si>
    <t>Bibliocommons</t>
  </si>
  <si>
    <t>SirsiDynix Symphony</t>
  </si>
  <si>
    <t>Polaris - Innovative Interfaces</t>
  </si>
  <si>
    <t>Infovision Software</t>
  </si>
  <si>
    <t>III - Polaris</t>
  </si>
  <si>
    <t>Citrix</t>
  </si>
  <si>
    <t>Follett Software Company Destiny Library Manager</t>
  </si>
  <si>
    <t>Sirsi/Dynix TLN</t>
  </si>
  <si>
    <t>EVOLVE</t>
  </si>
  <si>
    <t>INVOVISION</t>
  </si>
  <si>
    <t>siris</t>
  </si>
  <si>
    <t>SirsiDynix Symphony WorkFlows</t>
  </si>
  <si>
    <t>I-Bistro</t>
  </si>
  <si>
    <t>SirsiDynic</t>
  </si>
  <si>
    <t xml:space="preserve">Biblionix </t>
  </si>
  <si>
    <t>Biblionx (Apollo)</t>
  </si>
  <si>
    <t>Verso</t>
  </si>
  <si>
    <t>SIRSI-Dynix</t>
  </si>
  <si>
    <t>Sirsi Symphony</t>
  </si>
  <si>
    <t>Sirsi</t>
  </si>
  <si>
    <t>Sirsi - Enterprise</t>
  </si>
  <si>
    <t>Agent/Verso</t>
  </si>
  <si>
    <t>Sirsi Dynix Horizon</t>
  </si>
  <si>
    <t>Innovative Interfaces Inc.</t>
  </si>
  <si>
    <t>Apollo</t>
  </si>
  <si>
    <t>verso</t>
  </si>
  <si>
    <t>Auto Graphics Verso</t>
  </si>
  <si>
    <t>Innovative Interfaces, Inc</t>
  </si>
  <si>
    <t>III Sierra</t>
  </si>
  <si>
    <t>III Sierra (Encore)</t>
  </si>
  <si>
    <t>WorkFlows</t>
  </si>
  <si>
    <t xml:space="preserve">Enterprise (The Library Network) </t>
  </si>
  <si>
    <t>Polaris Library System - Innovative</t>
  </si>
  <si>
    <t>Innovative Sierra</t>
  </si>
  <si>
    <t>Innovative Interfaces</t>
  </si>
  <si>
    <t>Follett Destiny</t>
  </si>
  <si>
    <t>ResourceMate</t>
  </si>
  <si>
    <t>Innovative Interfaces, Inc.</t>
  </si>
  <si>
    <t xml:space="preserve"> Sirsi/Synix</t>
  </si>
  <si>
    <t>BookSystem/Atriuum</t>
  </si>
  <si>
    <t>OPAC</t>
  </si>
  <si>
    <t>IServ</t>
  </si>
  <si>
    <t>Lakeland Library Cooperative</t>
  </si>
  <si>
    <t>iii</t>
  </si>
  <si>
    <t>AutoGraphics Verso</t>
  </si>
  <si>
    <t>SIRSI DYNIX</t>
  </si>
  <si>
    <t>UPROC</t>
  </si>
  <si>
    <t>Dynix/Horizon</t>
  </si>
  <si>
    <t>Auto-Graphics/Verso</t>
  </si>
  <si>
    <t>Auto-graphics Verso</t>
  </si>
  <si>
    <t>SIRSI/Dynix</t>
  </si>
  <si>
    <t>Serria</t>
  </si>
  <si>
    <t>Innovative Interface</t>
  </si>
  <si>
    <t>auto graphics</t>
  </si>
  <si>
    <t>Book Systems Atriuum</t>
  </si>
  <si>
    <t>NuGen Systems</t>
  </si>
  <si>
    <t>Innovative/Sierra</t>
  </si>
  <si>
    <t>Innovative/Encore</t>
  </si>
  <si>
    <t>SirsiDynix Horizon</t>
  </si>
  <si>
    <t>SirsiDynix Horizon [Enterprise]</t>
  </si>
  <si>
    <t>Insignia Software</t>
  </si>
  <si>
    <t>Agent</t>
  </si>
  <si>
    <t>Horizon</t>
  </si>
  <si>
    <t>Evergreen via TADL</t>
  </si>
  <si>
    <t>Innovated Interfaces</t>
  </si>
  <si>
    <t>Sirsy/Dynix</t>
  </si>
  <si>
    <t>Ibistro</t>
  </si>
  <si>
    <t>Innovative-Sierra</t>
  </si>
  <si>
    <t>Library World</t>
  </si>
  <si>
    <t xml:space="preserve">Follett Destiny </t>
  </si>
  <si>
    <t>NuGen Cloudlibraries</t>
  </si>
  <si>
    <t>Millenium</t>
  </si>
  <si>
    <t>The Library Company</t>
  </si>
  <si>
    <t>The Library Compamy</t>
  </si>
  <si>
    <t>SIRSI/DYNIX</t>
  </si>
  <si>
    <t>Auto-Graphics Verso</t>
  </si>
  <si>
    <t>Sisrsi/Dynix</t>
  </si>
  <si>
    <t>iBistro</t>
  </si>
  <si>
    <t xml:space="preserve"> Sirsi/dynix</t>
  </si>
  <si>
    <t>Innovative Millennium</t>
  </si>
  <si>
    <t>TLC (The Library Corporation)</t>
  </si>
  <si>
    <t>VERSO-Auto-Graphics</t>
  </si>
  <si>
    <t>VERSO Auto-Graphics</t>
  </si>
  <si>
    <t>Sirisi Dynx</t>
  </si>
  <si>
    <t>Sagebrush</t>
  </si>
  <si>
    <t>Attrium</t>
  </si>
  <si>
    <t>Verso/Autographics</t>
  </si>
  <si>
    <t>Companion Corp</t>
  </si>
  <si>
    <t>Companion Comp</t>
  </si>
  <si>
    <t>Sirsi/Dynix Symphony</t>
  </si>
  <si>
    <t>Biblionix Apollo</t>
  </si>
  <si>
    <t>Auto-Grahpics</t>
  </si>
  <si>
    <t>Sirsi/ Dynix</t>
  </si>
  <si>
    <t>Syrsi-Dynix</t>
  </si>
  <si>
    <t>Syrsi-Dynix Enterprise</t>
  </si>
  <si>
    <t>Ex Libris</t>
  </si>
  <si>
    <t>Polaris Library Systems</t>
  </si>
  <si>
    <t>Autographics-Verso</t>
  </si>
  <si>
    <t>SersiDynix</t>
  </si>
  <si>
    <t>eLibrary</t>
  </si>
  <si>
    <t>Valley Library Consortium</t>
  </si>
  <si>
    <t>Atriuum</t>
  </si>
  <si>
    <t>Sirsi Dynix Workflows</t>
  </si>
  <si>
    <t>Dell</t>
  </si>
  <si>
    <t>BiblioCommons</t>
  </si>
  <si>
    <t>Syrsi Dynix Unicorn</t>
  </si>
  <si>
    <t>Nugen Systems</t>
  </si>
  <si>
    <t>n/a</t>
  </si>
  <si>
    <t>NuGen System</t>
  </si>
  <si>
    <t>SirisDynix</t>
  </si>
  <si>
    <t>Sursi Dynix</t>
  </si>
  <si>
    <t>Sirsi Dynix eLibrary</t>
  </si>
  <si>
    <t>SirxsiDynix-Horizon</t>
  </si>
  <si>
    <t>Enterprise by SirsiDynix-Horizon</t>
  </si>
  <si>
    <t>Sirsti/Dyniz</t>
  </si>
  <si>
    <t>Horizon / Sirsi Dynix w/ Valley Library Consortium</t>
  </si>
  <si>
    <t>Sierra-Lakeland</t>
  </si>
  <si>
    <t>Innovative Interfaces - Sierra</t>
  </si>
  <si>
    <t>Innovative Interfaces - Encore</t>
  </si>
  <si>
    <t>Destiny--Follett</t>
  </si>
  <si>
    <t>Destiny Follett</t>
  </si>
  <si>
    <t>Bibionix</t>
  </si>
  <si>
    <t>Verso Auto-Graphics</t>
  </si>
  <si>
    <t>Biblionix (Apollo)</t>
  </si>
  <si>
    <t>Agent-Verso</t>
  </si>
  <si>
    <t>sirsi/dynix</t>
  </si>
  <si>
    <t>sirsi/dynis</t>
  </si>
  <si>
    <t>WebPacPro/Innovative</t>
  </si>
  <si>
    <t xml:space="preserve"> Autographics-Verso</t>
  </si>
  <si>
    <t>SIRSI Dynix</t>
  </si>
  <si>
    <t>AutoGraphics</t>
  </si>
  <si>
    <t>Mel Catalog</t>
  </si>
  <si>
    <t>follett</t>
  </si>
  <si>
    <t>sierra</t>
  </si>
  <si>
    <t>encore</t>
  </si>
  <si>
    <t>ALEXANDRIA</t>
  </si>
  <si>
    <t>Follett Software (Destiny)</t>
  </si>
  <si>
    <t>Follett-Destiny</t>
  </si>
  <si>
    <t>Sirsi Dynix/Horizon</t>
  </si>
  <si>
    <t>Infovision - Evolve</t>
  </si>
  <si>
    <t>Athena</t>
  </si>
  <si>
    <t>County</t>
  </si>
  <si>
    <t>Township</t>
  </si>
  <si>
    <t>Type</t>
  </si>
  <si>
    <t>Millage Rate</t>
  </si>
  <si>
    <t>Millage Authorization Date</t>
  </si>
  <si>
    <t>Millage Rate Levied</t>
  </si>
  <si>
    <t>Millage Expiration Date</t>
  </si>
  <si>
    <t>Millage Voted in Perpetuity</t>
  </si>
  <si>
    <t>Millage is for Operating, Debt, or Both?</t>
  </si>
  <si>
    <t>Millage Rate (2)</t>
  </si>
  <si>
    <t>Millage Authorization Date (2)</t>
  </si>
  <si>
    <t>Millage Rate Levied (2)</t>
  </si>
  <si>
    <t>Millage Expiration Date (2)</t>
  </si>
  <si>
    <t>Millage Voted in Perpetuity (2)</t>
  </si>
  <si>
    <t>Millage is for Operating, Debt, or Both? (2)</t>
  </si>
  <si>
    <t>Millage Rate (3)</t>
  </si>
  <si>
    <t>Millage Authorization Date (3)</t>
  </si>
  <si>
    <t>Millage Rate Levied (3)</t>
  </si>
  <si>
    <t>Millage Expiration Date (3)</t>
  </si>
  <si>
    <t>Millage Voted in Perpetuity (3)</t>
  </si>
  <si>
    <t>Millage is for Operating, Debt, or Both? (3)</t>
  </si>
  <si>
    <t>Ingham</t>
  </si>
  <si>
    <t>Oakland</t>
  </si>
  <si>
    <t>Addison</t>
  </si>
  <si>
    <t>Nov 1984</t>
  </si>
  <si>
    <t>None</t>
  </si>
  <si>
    <t>Both</t>
  </si>
  <si>
    <t>11/4/14</t>
  </si>
  <si>
    <t>12/30/23</t>
  </si>
  <si>
    <t>Lenawee</t>
  </si>
  <si>
    <t>City of Adrian</t>
  </si>
  <si>
    <t>District</t>
  </si>
  <si>
    <t>05/2015</t>
  </si>
  <si>
    <t>2025</t>
  </si>
  <si>
    <t>Operating</t>
  </si>
  <si>
    <t>Sanilac</t>
  </si>
  <si>
    <t>City of Croswell</t>
  </si>
  <si>
    <t>August-2012</t>
  </si>
  <si>
    <t>Dec--2016</t>
  </si>
  <si>
    <t>Feb-2007</t>
  </si>
  <si>
    <t>Dec- 2016</t>
  </si>
  <si>
    <t>Emmet</t>
  </si>
  <si>
    <t>Littlefield</t>
  </si>
  <si>
    <t>Calhoun</t>
  </si>
  <si>
    <t>City of Albion</t>
  </si>
  <si>
    <t>Apr 2007</t>
  </si>
  <si>
    <t>Dec 2016</t>
  </si>
  <si>
    <t>Alcona</t>
  </si>
  <si>
    <t>Harrisville</t>
  </si>
  <si>
    <t>Jan 2010</t>
  </si>
  <si>
    <t>Dec 2018</t>
  </si>
  <si>
    <t>both</t>
  </si>
  <si>
    <t>112000</t>
  </si>
  <si>
    <t>122010</t>
  </si>
  <si>
    <t>Antrim</t>
  </si>
  <si>
    <t>Helena</t>
  </si>
  <si>
    <t>Aug-13</t>
  </si>
  <si>
    <t>Aug-24</t>
  </si>
  <si>
    <t>Allegan</t>
  </si>
  <si>
    <t>City of Allegan</t>
  </si>
  <si>
    <t>Aug 10</t>
  </si>
  <si>
    <t>Dec 19</t>
  </si>
  <si>
    <t>Aug 16</t>
  </si>
  <si>
    <t>Dec 2045</t>
  </si>
  <si>
    <t>Wayne</t>
  </si>
  <si>
    <t>City</t>
  </si>
  <si>
    <t>Ottawa</t>
  </si>
  <si>
    <t>Allendale</t>
  </si>
  <si>
    <t>Gratiot</t>
  </si>
  <si>
    <t>Arcada</t>
  </si>
  <si>
    <t>aug 2004</t>
  </si>
  <si>
    <t>Aug 2024</t>
  </si>
  <si>
    <t>debt</t>
  </si>
  <si>
    <t>july 2011</t>
  </si>
  <si>
    <t>operating</t>
  </si>
  <si>
    <t>none</t>
  </si>
  <si>
    <t>Lapeer</t>
  </si>
  <si>
    <t>Almont</t>
  </si>
  <si>
    <t>Nov07</t>
  </si>
  <si>
    <t>Alpena</t>
  </si>
  <si>
    <t>January 2015</t>
  </si>
  <si>
    <t>December 2024</t>
  </si>
  <si>
    <t>December 2019</t>
  </si>
  <si>
    <t>Ionia</t>
  </si>
  <si>
    <t>City of Belding</t>
  </si>
  <si>
    <t>August 1998</t>
  </si>
  <si>
    <t>December 2017</t>
  </si>
  <si>
    <t>Washtenaw</t>
  </si>
  <si>
    <t>City of Ann Arbor</t>
  </si>
  <si>
    <t>Jun-96</t>
  </si>
  <si>
    <t>Macomb</t>
  </si>
  <si>
    <t>Armada</t>
  </si>
  <si>
    <t>Aug 66</t>
  </si>
  <si>
    <t>Aug 92</t>
  </si>
  <si>
    <t>Elba</t>
  </si>
  <si>
    <t>8-5-14</t>
  </si>
  <si>
    <t>8-5-2022</t>
  </si>
  <si>
    <t>Athens</t>
  </si>
  <si>
    <t>Oct.-2015</t>
  </si>
  <si>
    <t>Oct.-2016</t>
  </si>
  <si>
    <t>City of Auburn Hills</t>
  </si>
  <si>
    <t>November 1984</t>
  </si>
  <si>
    <t>Kalamazoo</t>
  </si>
  <si>
    <t>Ross</t>
  </si>
  <si>
    <t>Aug-08</t>
  </si>
  <si>
    <t>Aug-18</t>
  </si>
  <si>
    <t>City of Wyandotte</t>
  </si>
  <si>
    <t>Jun-94</t>
  </si>
  <si>
    <t>Huron</t>
  </si>
  <si>
    <t>City of Bad Axe</t>
  </si>
  <si>
    <t>May 2007</t>
  </si>
  <si>
    <t>Never</t>
  </si>
  <si>
    <t>City of Birmingham</t>
  </si>
  <si>
    <t>Nov-98</t>
  </si>
  <si>
    <t>Mecosta</t>
  </si>
  <si>
    <t>Fork</t>
  </si>
  <si>
    <t>November 2016</t>
  </si>
  <si>
    <t>December 2021</t>
  </si>
  <si>
    <t>Bay</t>
  </si>
  <si>
    <t>Charlevoix</t>
  </si>
  <si>
    <t>Saint James</t>
  </si>
  <si>
    <t>Nov-15</t>
  </si>
  <si>
    <t>Dec-19</t>
  </si>
  <si>
    <t>Kearney</t>
  </si>
  <si>
    <t>Mar-96</t>
  </si>
  <si>
    <t>City of Belleville</t>
  </si>
  <si>
    <t>11-2010</t>
  </si>
  <si>
    <t>12-2021</t>
  </si>
  <si>
    <t>Eaton</t>
  </si>
  <si>
    <t>Bellevue</t>
  </si>
  <si>
    <t>Berrien</t>
  </si>
  <si>
    <t>Benton</t>
  </si>
  <si>
    <t>Benzie</t>
  </si>
  <si>
    <t>City of Frankfort</t>
  </si>
  <si>
    <t>5/2014</t>
  </si>
  <si>
    <t>Benzonia</t>
  </si>
  <si>
    <t>Village</t>
  </si>
  <si>
    <t>May 2011</t>
  </si>
  <si>
    <t>May 2017</t>
  </si>
  <si>
    <t>City of Berkley</t>
  </si>
  <si>
    <t>Oronoko</t>
  </si>
  <si>
    <t>May-07</t>
  </si>
  <si>
    <t>Dec-16</t>
  </si>
  <si>
    <t>Gogebic</t>
  </si>
  <si>
    <t>City of Bessemer</t>
  </si>
  <si>
    <t>Weldon</t>
  </si>
  <si>
    <t>8/05/2015</t>
  </si>
  <si>
    <t>8/5/18</t>
  </si>
  <si>
    <t>City of Clawson</t>
  </si>
  <si>
    <t>May-11</t>
  </si>
  <si>
    <t>N/A</t>
  </si>
  <si>
    <t>May-09</t>
  </si>
  <si>
    <t>July-20</t>
  </si>
  <si>
    <t>Debt</t>
  </si>
  <si>
    <t>Bloomfield</t>
  </si>
  <si>
    <t>April 1982</t>
  </si>
  <si>
    <t>August 2002</t>
  </si>
  <si>
    <t>November 2014</t>
  </si>
  <si>
    <t>November 2024</t>
  </si>
  <si>
    <t>City of Boyne City</t>
  </si>
  <si>
    <t>Aug 96</t>
  </si>
  <si>
    <t>Aug 04</t>
  </si>
  <si>
    <t>Branch</t>
  </si>
  <si>
    <t>City of Coldwater</t>
  </si>
  <si>
    <t>Aug-91</t>
  </si>
  <si>
    <t>in perpetuity</t>
  </si>
  <si>
    <t xml:space="preserve"> Aug-2014</t>
  </si>
  <si>
    <t xml:space="preserve"> Aug-2023</t>
  </si>
  <si>
    <t>Brandon</t>
  </si>
  <si>
    <t>Sept 1987</t>
  </si>
  <si>
    <t>1996</t>
  </si>
  <si>
    <t>June 1996</t>
  </si>
  <si>
    <t>Saginaw</t>
  </si>
  <si>
    <t>Bridgeport</t>
  </si>
  <si>
    <t>8/5/2014</t>
  </si>
  <si>
    <t>12/2019</t>
  </si>
  <si>
    <t>City of Bridgman</t>
  </si>
  <si>
    <t>Apr 1966</t>
  </si>
  <si>
    <t>Aug 2016</t>
  </si>
  <si>
    <t>Aug 2022</t>
  </si>
  <si>
    <t>Clinton</t>
  </si>
  <si>
    <t>Bingham</t>
  </si>
  <si>
    <t>Dec. 2016</t>
  </si>
  <si>
    <t>Dec. 2025</t>
  </si>
  <si>
    <t>Livingston</t>
  </si>
  <si>
    <t>City of Brighton</t>
  </si>
  <si>
    <t>May 1994</t>
  </si>
  <si>
    <t>November 2015</t>
  </si>
  <si>
    <t>November 2035</t>
  </si>
  <si>
    <t>Maple Valley</t>
  </si>
  <si>
    <t>Sept-16</t>
  </si>
  <si>
    <t>Aug-20</t>
  </si>
  <si>
    <t>Sep-16</t>
  </si>
  <si>
    <t>City of Buchanan</t>
  </si>
  <si>
    <t>Aug-10</t>
  </si>
  <si>
    <t xml:space="preserve">Operating </t>
  </si>
  <si>
    <t xml:space="preserve">Aug-15 </t>
  </si>
  <si>
    <t>Tuscola</t>
  </si>
  <si>
    <t>City of Vassar</t>
  </si>
  <si>
    <t>St. Joseph</t>
  </si>
  <si>
    <t>Burr Oak</t>
  </si>
  <si>
    <t>Wexford</t>
  </si>
  <si>
    <t>Cadillac</t>
  </si>
  <si>
    <t>Houghton</t>
  </si>
  <si>
    <t>Calumet</t>
  </si>
  <si>
    <t>School District</t>
  </si>
  <si>
    <t>Hillsdale</t>
  </si>
  <si>
    <t>Camden</t>
  </si>
  <si>
    <t>Aug-03</t>
  </si>
  <si>
    <t>Canton</t>
  </si>
  <si>
    <t>08/1986</t>
  </si>
  <si>
    <t>City of Lansing</t>
  </si>
  <si>
    <t>8/2014</t>
  </si>
  <si>
    <t>12/2017</t>
  </si>
  <si>
    <t>Indianfields</t>
  </si>
  <si>
    <t>May 2010</t>
  </si>
  <si>
    <t>May 2019</t>
  </si>
  <si>
    <t>Ontonagon</t>
  </si>
  <si>
    <t>Carp Lake</t>
  </si>
  <si>
    <t>Aug-14</t>
  </si>
  <si>
    <t>Dec-18</t>
  </si>
  <si>
    <t>Montcalm</t>
  </si>
  <si>
    <t>Bloomer</t>
  </si>
  <si>
    <t>August 2010</t>
  </si>
  <si>
    <t>December 2020</t>
  </si>
  <si>
    <t>Cass</t>
  </si>
  <si>
    <t>LaGrange</t>
  </si>
  <si>
    <t>Jan. 1993</t>
  </si>
  <si>
    <t>Kent</t>
  </si>
  <si>
    <t>City of Cedar Springs</t>
  </si>
  <si>
    <t>Nov-36</t>
  </si>
  <si>
    <t>June-04</t>
  </si>
  <si>
    <t>City of Center Line</t>
  </si>
  <si>
    <t>Central Lake</t>
  </si>
  <si>
    <t>Oct-99</t>
  </si>
  <si>
    <t>Oct-18</t>
  </si>
  <si>
    <t>Gun Plain</t>
  </si>
  <si>
    <t>Feb-1991</t>
  </si>
  <si>
    <t>Aug-2014</t>
  </si>
  <si>
    <t>Aug-2024</t>
  </si>
  <si>
    <t>City of Charlevoix</t>
  </si>
  <si>
    <t>June 97</t>
  </si>
  <si>
    <t>June 04</t>
  </si>
  <si>
    <t>12/31/24</t>
  </si>
  <si>
    <t>June 24</t>
  </si>
  <si>
    <t>City of Charlotte</t>
  </si>
  <si>
    <t>Aug-06</t>
  </si>
  <si>
    <t>Dec-17</t>
  </si>
  <si>
    <t>Lake</t>
  </si>
  <si>
    <t>Chase</t>
  </si>
  <si>
    <t>12/2015</t>
  </si>
  <si>
    <t>Cheboygan</t>
  </si>
  <si>
    <t>City of Cheboygan</t>
  </si>
  <si>
    <t>Feb 95</t>
  </si>
  <si>
    <t>Jun 04</t>
  </si>
  <si>
    <t>Jun 23</t>
  </si>
  <si>
    <t>May 10</t>
  </si>
  <si>
    <t>May-04</t>
  </si>
  <si>
    <t>Dec-23</t>
  </si>
  <si>
    <t>Chesterfield</t>
  </si>
  <si>
    <t>11/1994</t>
  </si>
  <si>
    <t>Isabella</t>
  </si>
  <si>
    <t>City of Mount Pleasant</t>
  </si>
  <si>
    <t>August 2008</t>
  </si>
  <si>
    <t>December 2018</t>
  </si>
  <si>
    <t>Independence</t>
  </si>
  <si>
    <t>Dec-21</t>
  </si>
  <si>
    <t>Aug 1934</t>
  </si>
  <si>
    <t>Aug-98</t>
  </si>
  <si>
    <t>Midland</t>
  </si>
  <si>
    <t>City of Coleman</t>
  </si>
  <si>
    <t>Coloma</t>
  </si>
  <si>
    <t>5-31-02</t>
  </si>
  <si>
    <t>2021</t>
  </si>
  <si>
    <t>Colon</t>
  </si>
  <si>
    <t>Dec 2017</t>
  </si>
  <si>
    <t>Aug 2003</t>
  </si>
  <si>
    <t>Dec 2023</t>
  </si>
  <si>
    <t>Columbia</t>
  </si>
  <si>
    <t>September 2016</t>
  </si>
  <si>
    <t>September 2020</t>
  </si>
  <si>
    <t>Commerce</t>
  </si>
  <si>
    <t>nov 94</t>
  </si>
  <si>
    <t>nov 16</t>
  </si>
  <si>
    <t>Shiawassee</t>
  </si>
  <si>
    <t>Caledonia</t>
  </si>
  <si>
    <t>08/16</t>
  </si>
  <si>
    <t>08/20</t>
  </si>
  <si>
    <t>Comstock</t>
  </si>
  <si>
    <t>11/94</t>
  </si>
  <si>
    <t>Constantine</t>
  </si>
  <si>
    <t>MAR 1993</t>
  </si>
  <si>
    <t>City of Coopersville</t>
  </si>
  <si>
    <t>Nov. 1994</t>
  </si>
  <si>
    <t>Perpituity</t>
  </si>
  <si>
    <t>10/03/2015</t>
  </si>
  <si>
    <t>2032</t>
  </si>
  <si>
    <t>Crawford</t>
  </si>
  <si>
    <t>City of Grayling</t>
  </si>
  <si>
    <t>Aug-12</t>
  </si>
  <si>
    <t>Hartland</t>
  </si>
  <si>
    <t>Dec 2022</t>
  </si>
  <si>
    <t>Melrose</t>
  </si>
  <si>
    <t>Newaygo</t>
  </si>
  <si>
    <t>Croton</t>
  </si>
  <si>
    <t>Nov-2012</t>
  </si>
  <si>
    <t>Nov-2018</t>
  </si>
  <si>
    <t>Iron</t>
  </si>
  <si>
    <t>City of Crystal Falls</t>
  </si>
  <si>
    <t>12/2020</t>
  </si>
  <si>
    <t>0.0000</t>
  </si>
  <si>
    <t>Curtis</t>
  </si>
  <si>
    <t>9/2008</t>
  </si>
  <si>
    <t>12/2016</t>
  </si>
  <si>
    <t>8/2/2016</t>
  </si>
  <si>
    <t>12/2024</t>
  </si>
  <si>
    <t>Aug-16</t>
  </si>
  <si>
    <t>Aug-27</t>
  </si>
  <si>
    <t>Dearborn Heights</t>
  </si>
  <si>
    <t>Nov 1999</t>
  </si>
  <si>
    <t>Nov 2013</t>
  </si>
  <si>
    <t>City of Dearborn</t>
  </si>
  <si>
    <t>Nov. 2011</t>
  </si>
  <si>
    <t>Nov. 2021</t>
  </si>
  <si>
    <t>July 2016</t>
  </si>
  <si>
    <t>June 2017</t>
  </si>
  <si>
    <t>Marion</t>
  </si>
  <si>
    <t>Aug 2012</t>
  </si>
  <si>
    <t>Delta</t>
  </si>
  <si>
    <t>12/2006</t>
  </si>
  <si>
    <t>Barry</t>
  </si>
  <si>
    <t>Barry, Hope, Prairieville</t>
  </si>
  <si>
    <t>Chippewa</t>
  </si>
  <si>
    <t>Detour</t>
  </si>
  <si>
    <t>City of Detroit</t>
  </si>
  <si>
    <t>July 1994</t>
  </si>
  <si>
    <t>August 2014</t>
  </si>
  <si>
    <t>June 2025</t>
  </si>
  <si>
    <t>DeWitt</t>
  </si>
  <si>
    <t>Aug 2014</t>
  </si>
  <si>
    <t>Dec 2029</t>
  </si>
  <si>
    <t>Scio</t>
  </si>
  <si>
    <t>June 1994</t>
  </si>
  <si>
    <t>Nov. 2010</t>
  </si>
  <si>
    <t>Jan 2017</t>
  </si>
  <si>
    <t>Nov 2005</t>
  </si>
  <si>
    <t>Dec 2024</t>
  </si>
  <si>
    <t>Dickinson</t>
  </si>
  <si>
    <t>City of Iron Mountain</t>
  </si>
  <si>
    <t>August 2012</t>
  </si>
  <si>
    <t>December 20198</t>
  </si>
  <si>
    <t>Windsor</t>
  </si>
  <si>
    <t>Dorr</t>
  </si>
  <si>
    <t>11/2010</t>
  </si>
  <si>
    <t>11/2020</t>
  </si>
  <si>
    <t>City of Dowagiac</t>
  </si>
  <si>
    <t>Mar-04</t>
  </si>
  <si>
    <t>Baltimore</t>
  </si>
  <si>
    <t>Dryden</t>
  </si>
  <si>
    <t>Nov-74</t>
  </si>
  <si>
    <t>City of East Lansing</t>
  </si>
  <si>
    <t>7/2015</t>
  </si>
  <si>
    <t>6/2016</t>
  </si>
  <si>
    <t>7/2013</t>
  </si>
  <si>
    <t>7/2023</t>
  </si>
  <si>
    <t>City of Eastpointe</t>
  </si>
  <si>
    <t>jul-15</t>
  </si>
  <si>
    <t>jun-16</t>
  </si>
  <si>
    <t>Nov-12</t>
  </si>
  <si>
    <t>Nov-16</t>
  </si>
  <si>
    <t>City of Eaton Rapids</t>
  </si>
  <si>
    <t>Aug 2035</t>
  </si>
  <si>
    <t>1990</t>
  </si>
  <si>
    <t>2015</t>
  </si>
  <si>
    <t>Elk Rapids</t>
  </si>
  <si>
    <t>08/2001</t>
  </si>
  <si>
    <t>Elk</t>
  </si>
  <si>
    <t>08/2016</t>
  </si>
  <si>
    <t>08/2020</t>
  </si>
  <si>
    <t>Duplain</t>
  </si>
  <si>
    <t>Nov. 2012</t>
  </si>
  <si>
    <t>City of Escanaba</t>
  </si>
  <si>
    <t>Osceola</t>
  </si>
  <si>
    <t>City of Evart</t>
  </si>
  <si>
    <t>April 1952</t>
  </si>
  <si>
    <t>perpetuity</t>
  </si>
  <si>
    <t>Fairgrove</t>
  </si>
  <si>
    <t>June 2000</t>
  </si>
  <si>
    <t>00/00/0000</t>
  </si>
  <si>
    <t>May 2006</t>
  </si>
  <si>
    <t>Missaukee</t>
  </si>
  <si>
    <t>City of Farmington Hills</t>
  </si>
  <si>
    <t>Nov 2011</t>
  </si>
  <si>
    <t>Dec 2032</t>
  </si>
  <si>
    <t>May 2005</t>
  </si>
  <si>
    <t>Manlius</t>
  </si>
  <si>
    <t>Aug 12</t>
  </si>
  <si>
    <t>Dec 21</t>
  </si>
  <si>
    <t>City of Ferndale</t>
  </si>
  <si>
    <t>05/08/2007</t>
  </si>
  <si>
    <t>6/30/2027</t>
  </si>
  <si>
    <t>Grand Traverse</t>
  </si>
  <si>
    <t>Fife Lake</t>
  </si>
  <si>
    <t>5/6/1997</t>
  </si>
  <si>
    <t>PERP</t>
  </si>
  <si>
    <t>DEBT</t>
  </si>
  <si>
    <t>08/2010</t>
  </si>
  <si>
    <t>City of Flat Rock</t>
  </si>
  <si>
    <t>12/1994</t>
  </si>
  <si>
    <t>07/01/2014</t>
  </si>
  <si>
    <t>6/30/2019</t>
  </si>
  <si>
    <t>Genesee</t>
  </si>
  <si>
    <t>City of Flint</t>
  </si>
  <si>
    <t>Aug 2002</t>
  </si>
  <si>
    <t>Aug 2010</t>
  </si>
  <si>
    <t>Dec 2021</t>
  </si>
  <si>
    <t>Novr 2015</t>
  </si>
  <si>
    <t>Marquette</t>
  </si>
  <si>
    <t>Forsyth</t>
  </si>
  <si>
    <t>Handy</t>
  </si>
  <si>
    <t>Nov-22</t>
  </si>
  <si>
    <t>Jul-94</t>
  </si>
  <si>
    <t>Frankenmuth</t>
  </si>
  <si>
    <t>November 2008</t>
  </si>
  <si>
    <t>opearting</t>
  </si>
  <si>
    <t>Southfield</t>
  </si>
  <si>
    <t>Mar-73</t>
  </si>
  <si>
    <t>City of Fraser</t>
  </si>
  <si>
    <t>Irving</t>
  </si>
  <si>
    <t>Aug 2006</t>
  </si>
  <si>
    <t>City of Fremont</t>
  </si>
  <si>
    <t>Sep-97</t>
  </si>
  <si>
    <t>Charleston</t>
  </si>
  <si>
    <t>08-06-2014</t>
  </si>
  <si>
    <t>12-31-2018</t>
  </si>
  <si>
    <t>Galien</t>
  </si>
  <si>
    <t>11/98</t>
  </si>
  <si>
    <t>11/18</t>
  </si>
  <si>
    <t>11/62</t>
  </si>
  <si>
    <t>July 2012</t>
  </si>
  <si>
    <t>July 2021</t>
  </si>
  <si>
    <t>City of Hudsonville</t>
  </si>
  <si>
    <t>nov-96</t>
  </si>
  <si>
    <t>deby</t>
  </si>
  <si>
    <t>Aug-04</t>
  </si>
  <si>
    <t>July-26</t>
  </si>
  <si>
    <t>Flint</t>
  </si>
  <si>
    <t>Woodland</t>
  </si>
  <si>
    <t>Georgetown</t>
  </si>
  <si>
    <t>City of Gladstone</t>
  </si>
  <si>
    <t>Gladwin</t>
  </si>
  <si>
    <t>Dec-15</t>
  </si>
  <si>
    <t>Leelanau</t>
  </si>
  <si>
    <t>Empire</t>
  </si>
  <si>
    <t>8/2016</t>
  </si>
  <si>
    <t>12/2021</t>
  </si>
  <si>
    <t>Goodland</t>
  </si>
  <si>
    <t>8/2/16</t>
  </si>
  <si>
    <t>2020</t>
  </si>
  <si>
    <t>City of Midland</t>
  </si>
  <si>
    <t>City of Grand Ledge</t>
  </si>
  <si>
    <t>8/2010</t>
  </si>
  <si>
    <t>City of Grand Rapids</t>
  </si>
  <si>
    <t>Jan 1994</t>
  </si>
  <si>
    <t>Jul 1998</t>
  </si>
  <si>
    <t>Jun 2018</t>
  </si>
  <si>
    <t>City of Grant</t>
  </si>
  <si>
    <t>06/2002</t>
  </si>
  <si>
    <t>06/02</t>
  </si>
  <si>
    <t>08/28</t>
  </si>
  <si>
    <t>City of Grosse Pointe Farms</t>
  </si>
  <si>
    <t>September 1994</t>
  </si>
  <si>
    <t>2/28/2012</t>
  </si>
  <si>
    <t>02/2020</t>
  </si>
  <si>
    <t>Muskegon</t>
  </si>
  <si>
    <t>City of Muskegon</t>
  </si>
  <si>
    <t>June 2001</t>
  </si>
  <si>
    <t>June 2021</t>
  </si>
  <si>
    <t>Nov. 2014</t>
  </si>
  <si>
    <t>2030</t>
  </si>
  <si>
    <t>Hamburg</t>
  </si>
  <si>
    <t>August 2021</t>
  </si>
  <si>
    <t>City of Hamtramck</t>
  </si>
  <si>
    <t>1991</t>
  </si>
  <si>
    <t>permanent</t>
  </si>
  <si>
    <t>sept 2003</t>
  </si>
  <si>
    <t>Franklin</t>
  </si>
  <si>
    <t>City of Harbor Beach</t>
  </si>
  <si>
    <t>Sep-94</t>
  </si>
  <si>
    <t>City of Harper Woods</t>
  </si>
  <si>
    <t>01/1965</t>
  </si>
  <si>
    <t>11/2003</t>
  </si>
  <si>
    <t>01/2024</t>
  </si>
  <si>
    <t>11/2016</t>
  </si>
  <si>
    <t>11/2023</t>
  </si>
  <si>
    <t>Clare</t>
  </si>
  <si>
    <t>City of Harrison</t>
  </si>
  <si>
    <t>August 2020</t>
  </si>
  <si>
    <t>Harrison Township</t>
  </si>
  <si>
    <t>08/05/2014</t>
  </si>
  <si>
    <t>08/04/2024</t>
  </si>
  <si>
    <t>Oceana</t>
  </si>
  <si>
    <t>City of Hart</t>
  </si>
  <si>
    <t>Apr-99</t>
  </si>
  <si>
    <t>Van Buren</t>
  </si>
  <si>
    <t>City of Hartford</t>
  </si>
  <si>
    <t>Nov.94</t>
  </si>
  <si>
    <t>Aug.00</t>
  </si>
  <si>
    <t>City of Hastings</t>
  </si>
  <si>
    <t>Aug-09</t>
  </si>
  <si>
    <t>City of Hazel Park</t>
  </si>
  <si>
    <t>Aug-94</t>
  </si>
  <si>
    <t>Nov-11</t>
  </si>
  <si>
    <t>Wayland Township</t>
  </si>
  <si>
    <t>July 1999</t>
  </si>
  <si>
    <t>City of Holland</t>
  </si>
  <si>
    <t>May 1997</t>
  </si>
  <si>
    <t>Denver</t>
  </si>
  <si>
    <t>August 2015</t>
  </si>
  <si>
    <t>March 2000</t>
  </si>
  <si>
    <t>Highland</t>
  </si>
  <si>
    <t>charter and Aug. 1994 renewal</t>
  </si>
  <si>
    <t>August 1994</t>
  </si>
  <si>
    <t>Nov. 2018</t>
  </si>
  <si>
    <t>City of Hillsdale</t>
  </si>
  <si>
    <t>09/2001</t>
  </si>
  <si>
    <t>Holly</t>
  </si>
  <si>
    <t>08/03/2010</t>
  </si>
  <si>
    <t>12/312016</t>
  </si>
  <si>
    <t>Home</t>
  </si>
  <si>
    <t>Aug-19</t>
  </si>
  <si>
    <t>Homer</t>
  </si>
  <si>
    <t>Hopkins</t>
  </si>
  <si>
    <t>Roscommon</t>
  </si>
  <si>
    <t>Denton</t>
  </si>
  <si>
    <t>City of Zeeland</t>
  </si>
  <si>
    <t>Wheeler</t>
  </si>
  <si>
    <t>11/2014</t>
  </si>
  <si>
    <t>11/2022</t>
  </si>
  <si>
    <t>City of Howell</t>
  </si>
  <si>
    <t>Oct 1988</t>
  </si>
  <si>
    <t>August 2013</t>
  </si>
  <si>
    <t>August 2032</t>
  </si>
  <si>
    <t>Hudson</t>
  </si>
  <si>
    <t>City of Huntington Woods</t>
  </si>
  <si>
    <t>Tuscarora</t>
  </si>
  <si>
    <t>Aug. 2006</t>
  </si>
  <si>
    <t>Green Lake</t>
  </si>
  <si>
    <t>Dec-96</t>
  </si>
  <si>
    <t>City of Ionia</t>
  </si>
  <si>
    <t>08/1998</t>
  </si>
  <si>
    <t>Iosco</t>
  </si>
  <si>
    <t>City of East Tawas</t>
  </si>
  <si>
    <t>Ironwood</t>
  </si>
  <si>
    <t>07/2015</t>
  </si>
  <si>
    <t>7/16</t>
  </si>
  <si>
    <t>City of Ishpeming</t>
  </si>
  <si>
    <t>Martin</t>
  </si>
  <si>
    <t>Jackson</t>
  </si>
  <si>
    <t>City of Jackson</t>
  </si>
  <si>
    <t>03/1996</t>
  </si>
  <si>
    <t>11/2008</t>
  </si>
  <si>
    <t>Kingston</t>
  </si>
  <si>
    <t>Fayette</t>
  </si>
  <si>
    <t>May 1999</t>
  </si>
  <si>
    <t>City of East Jordan</t>
  </si>
  <si>
    <t>Apr 1994</t>
  </si>
  <si>
    <t>City of Kalamazoo</t>
  </si>
  <si>
    <t>5/5/2009</t>
  </si>
  <si>
    <t>12/29/2029</t>
  </si>
  <si>
    <t>5/6/2014</t>
  </si>
  <si>
    <t>12/31/2033</t>
  </si>
  <si>
    <t>Kalkaska</t>
  </si>
  <si>
    <t>11-2019</t>
  </si>
  <si>
    <t>Plainfield</t>
  </si>
  <si>
    <t>Aug - 2014</t>
  </si>
  <si>
    <t>Dec - 2023</t>
  </si>
  <si>
    <t>Baraga</t>
  </si>
  <si>
    <t>L'Anse</t>
  </si>
  <si>
    <t>City of Laingsburg</t>
  </si>
  <si>
    <t>Torch Lake</t>
  </si>
  <si>
    <t>Odessa</t>
  </si>
  <si>
    <t>Nov-96</t>
  </si>
  <si>
    <t>Perpetuity</t>
  </si>
  <si>
    <t>City of Lapeer</t>
  </si>
  <si>
    <t>December 2022</t>
  </si>
  <si>
    <t>Climax</t>
  </si>
  <si>
    <t>Antwerp</t>
  </si>
  <si>
    <t>2008</t>
  </si>
  <si>
    <t>City of Inkster</t>
  </si>
  <si>
    <t>November 2010</t>
  </si>
  <si>
    <t>Leighton</t>
  </si>
  <si>
    <t>Sep 1996</t>
  </si>
  <si>
    <t>Leland</t>
  </si>
  <si>
    <t>Adrian City</t>
  </si>
  <si>
    <t>August 6, 2013</t>
  </si>
  <si>
    <t>2022</t>
  </si>
  <si>
    <t>Lenox</t>
  </si>
  <si>
    <t>AUG 88</t>
  </si>
  <si>
    <t>Nov 94</t>
  </si>
  <si>
    <t>LeRoy</t>
  </si>
  <si>
    <t>July 1, 2014</t>
  </si>
  <si>
    <t>Annual</t>
  </si>
  <si>
    <t>Lincoln</t>
  </si>
  <si>
    <t>Oct. 59</t>
  </si>
  <si>
    <t>Aug. 90</t>
  </si>
  <si>
    <t>Nov. 12</t>
  </si>
  <si>
    <t>2027</t>
  </si>
  <si>
    <t>Litchfield</t>
  </si>
  <si>
    <t>Nov-95</t>
  </si>
  <si>
    <t>City of Livonia</t>
  </si>
  <si>
    <t>Aug. 1984</t>
  </si>
  <si>
    <t>City of Grand Haven</t>
  </si>
  <si>
    <t>04/2000</t>
  </si>
  <si>
    <t>05/2007</t>
  </si>
  <si>
    <t>05/2026</t>
  </si>
  <si>
    <t>Newkirk</t>
  </si>
  <si>
    <t>8/5/2019</t>
  </si>
  <si>
    <t>Lyon</t>
  </si>
  <si>
    <t>2017</t>
  </si>
  <si>
    <t>Lyons</t>
  </si>
  <si>
    <t>March 1969</t>
  </si>
  <si>
    <t>City of New Baltimore</t>
  </si>
  <si>
    <t>NOVEMBER, 1987</t>
  </si>
  <si>
    <t>OPERATING</t>
  </si>
  <si>
    <t>Mackinac</t>
  </si>
  <si>
    <t>City of Mackinac Island</t>
  </si>
  <si>
    <t>Wawatam</t>
  </si>
  <si>
    <t>Mar-86</t>
  </si>
  <si>
    <t>City of Madison Heights</t>
  </si>
  <si>
    <t>May 2021</t>
  </si>
  <si>
    <t>Mancelona</t>
  </si>
  <si>
    <t>Manchester</t>
  </si>
  <si>
    <t>Manistee</t>
  </si>
  <si>
    <t>City of Manistee</t>
  </si>
  <si>
    <t>Sept-18</t>
  </si>
  <si>
    <t>Schoolcraft</t>
  </si>
  <si>
    <t>City of Manistique</t>
  </si>
  <si>
    <t>Essex</t>
  </si>
  <si>
    <t>March 1964</t>
  </si>
  <si>
    <t>Marcellus</t>
  </si>
  <si>
    <t>Sept. 12</t>
  </si>
  <si>
    <t>Sept. 2018</t>
  </si>
  <si>
    <t>City of Marlette</t>
  </si>
  <si>
    <t>City of Marshall</t>
  </si>
  <si>
    <t>Jul-95</t>
  </si>
  <si>
    <t>Feb-96</t>
  </si>
  <si>
    <t>Mason</t>
  </si>
  <si>
    <t>City of Ludington</t>
  </si>
  <si>
    <t>Saint Joseph</t>
  </si>
  <si>
    <t>City Charter</t>
  </si>
  <si>
    <t>Fremont</t>
  </si>
  <si>
    <t>08/2012</t>
  </si>
  <si>
    <t>08/2021</t>
  </si>
  <si>
    <t>City of McBain</t>
  </si>
  <si>
    <t>McMillan</t>
  </si>
  <si>
    <t>Mendon</t>
  </si>
  <si>
    <t>Aug-00</t>
  </si>
  <si>
    <t>Menominee</t>
  </si>
  <si>
    <t>Stephenson</t>
  </si>
  <si>
    <t>Jonesfield</t>
  </si>
  <si>
    <t>Aug - 06</t>
  </si>
  <si>
    <t>Monroe</t>
  </si>
  <si>
    <t>Milan</t>
  </si>
  <si>
    <t>Nov 1947</t>
  </si>
  <si>
    <t>November 2012</t>
  </si>
  <si>
    <t>Milford</t>
  </si>
  <si>
    <t>4/1979</t>
  </si>
  <si>
    <t>Millington</t>
  </si>
  <si>
    <t>2014</t>
  </si>
  <si>
    <t>2023</t>
  </si>
  <si>
    <t>City of Lake City</t>
  </si>
  <si>
    <t>Aug - 96</t>
  </si>
  <si>
    <t>Montmorency</t>
  </si>
  <si>
    <t>Briley</t>
  </si>
  <si>
    <t>aug 16</t>
  </si>
  <si>
    <t>dec 19</t>
  </si>
  <si>
    <t>Lexington</t>
  </si>
  <si>
    <t>Dec 2015</t>
  </si>
  <si>
    <t>Morton</t>
  </si>
  <si>
    <t>8/1994</t>
  </si>
  <si>
    <t>8/2040</t>
  </si>
  <si>
    <t>City of Mount Clemens</t>
  </si>
  <si>
    <t>June 2004</t>
  </si>
  <si>
    <t>Roxand</t>
  </si>
  <si>
    <t>Alger</t>
  </si>
  <si>
    <t>Munising City</t>
  </si>
  <si>
    <t>Fruitport</t>
  </si>
  <si>
    <t>2/6/06</t>
  </si>
  <si>
    <t>12/15</t>
  </si>
  <si>
    <t>City of Negaunee</t>
  </si>
  <si>
    <t>New Buffalo</t>
  </si>
  <si>
    <t>9/1995</t>
  </si>
  <si>
    <t>yes</t>
  </si>
  <si>
    <t>11/06/2012</t>
  </si>
  <si>
    <t>2035</t>
  </si>
  <si>
    <t>00</t>
  </si>
  <si>
    <t>City of Newaygo</t>
  </si>
  <si>
    <t>Niles</t>
  </si>
  <si>
    <t>Adams</t>
  </si>
  <si>
    <t>North Branch</t>
  </si>
  <si>
    <t>September 2018</t>
  </si>
  <si>
    <t>Northfield</t>
  </si>
  <si>
    <t>Aug 1994</t>
  </si>
  <si>
    <t>Aug 1996</t>
  </si>
  <si>
    <t>Northville Township</t>
  </si>
  <si>
    <t>Nov 1994</t>
  </si>
  <si>
    <t>11/2/2010</t>
  </si>
  <si>
    <t>11/4/2022</t>
  </si>
  <si>
    <t>Nottawa</t>
  </si>
  <si>
    <t>City of Novi</t>
  </si>
  <si>
    <t>November -77</t>
  </si>
  <si>
    <t>0.</t>
  </si>
  <si>
    <t>City of Oak Park</t>
  </si>
  <si>
    <t>apr-05</t>
  </si>
  <si>
    <t>Jul-11</t>
  </si>
  <si>
    <t>jul-21</t>
  </si>
  <si>
    <t>Ogemaw</t>
  </si>
  <si>
    <t>City of Rose City</t>
  </si>
  <si>
    <t>November 2020</t>
  </si>
  <si>
    <t>08/14</t>
  </si>
  <si>
    <t>12/31/23</t>
  </si>
  <si>
    <t>Orion</t>
  </si>
  <si>
    <t>Oscoda</t>
  </si>
  <si>
    <t>Big Creek</t>
  </si>
  <si>
    <t>12/31/2016</t>
  </si>
  <si>
    <t>Otsego</t>
  </si>
  <si>
    <t>City of Gaylord</t>
  </si>
  <si>
    <t>City of Otsego</t>
  </si>
  <si>
    <t>March 1996</t>
  </si>
  <si>
    <t>August 2007</t>
  </si>
  <si>
    <t>January 2027</t>
  </si>
  <si>
    <t>Ovid</t>
  </si>
  <si>
    <t>Nov of 1992</t>
  </si>
  <si>
    <t>Oxford</t>
  </si>
  <si>
    <t>Aug-84</t>
  </si>
  <si>
    <t>City of Parchment</t>
  </si>
  <si>
    <t>Jun-02</t>
  </si>
  <si>
    <t>Pleasant Plains</t>
  </si>
  <si>
    <t>Jan 2015</t>
  </si>
  <si>
    <t>Jsn 2019</t>
  </si>
  <si>
    <t>Jamestown</t>
  </si>
  <si>
    <t>Dec-13</t>
  </si>
  <si>
    <t>Dec-22</t>
  </si>
  <si>
    <t xml:space="preserve"> operating</t>
  </si>
  <si>
    <t xml:space="preserve"> Aug-98</t>
  </si>
  <si>
    <t xml:space="preserve"> Dec-12</t>
  </si>
  <si>
    <t>Paw Paw</t>
  </si>
  <si>
    <t>May 07</t>
  </si>
  <si>
    <t>Dec 27</t>
  </si>
  <si>
    <t>Jun 94</t>
  </si>
  <si>
    <t>Jun 97</t>
  </si>
  <si>
    <t>Peninsula</t>
  </si>
  <si>
    <t>Pentwater</t>
  </si>
  <si>
    <t>August 1993</t>
  </si>
  <si>
    <t>City of Clare</t>
  </si>
  <si>
    <t>May 05</t>
  </si>
  <si>
    <t>City of Marquette</t>
  </si>
  <si>
    <t>1-29-1891</t>
  </si>
  <si>
    <t>City of Petoskey</t>
  </si>
  <si>
    <t>12/1995</t>
  </si>
  <si>
    <t>8/2000</t>
  </si>
  <si>
    <t>Winsor</t>
  </si>
  <si>
    <t>08-14</t>
  </si>
  <si>
    <t>12-18</t>
  </si>
  <si>
    <t>Putnam</t>
  </si>
  <si>
    <t>February 2011</t>
  </si>
  <si>
    <t>December 2040</t>
  </si>
  <si>
    <t>OperatingBoth</t>
  </si>
  <si>
    <t>Pittsford</t>
  </si>
  <si>
    <t>Jan. 08</t>
  </si>
  <si>
    <t>Jan. 2028</t>
  </si>
  <si>
    <t>Plymouth</t>
  </si>
  <si>
    <t>Nov-94</t>
  </si>
  <si>
    <t>Nov-87</t>
  </si>
  <si>
    <t>Nov-85</t>
  </si>
  <si>
    <t>City of Pontiac</t>
  </si>
  <si>
    <t>November 2026</t>
  </si>
  <si>
    <t>Port Austin</t>
  </si>
  <si>
    <t>City of Portage</t>
  </si>
  <si>
    <t>Jun-98</t>
  </si>
  <si>
    <t>City of Houghton</t>
  </si>
  <si>
    <t>Jan-10</t>
  </si>
  <si>
    <t>Aug-2010</t>
  </si>
  <si>
    <t>12/1/14</t>
  </si>
  <si>
    <t>City of Portland</t>
  </si>
  <si>
    <t>Aug 98</t>
  </si>
  <si>
    <t>Dec 17</t>
  </si>
  <si>
    <t>May 03</t>
  </si>
  <si>
    <t>Jun 24</t>
  </si>
  <si>
    <t>Nov. 1996</t>
  </si>
  <si>
    <t>Presque Isle</t>
  </si>
  <si>
    <t>City of Rogers City</t>
  </si>
  <si>
    <t>Aug. 2008</t>
  </si>
  <si>
    <t>Dec. 2015</t>
  </si>
  <si>
    <t>City of Saginaw</t>
  </si>
  <si>
    <t>11/2013</t>
  </si>
  <si>
    <t>11/2024</t>
  </si>
  <si>
    <t>Castleton</t>
  </si>
  <si>
    <t>Jan 2016</t>
  </si>
  <si>
    <t>Dec 2025</t>
  </si>
  <si>
    <t>Richland</t>
  </si>
  <si>
    <t>November 1988</t>
  </si>
  <si>
    <t>Elkland</t>
  </si>
  <si>
    <t>Aug 14</t>
  </si>
  <si>
    <t>Dec 18</t>
  </si>
  <si>
    <t>Ray</t>
  </si>
  <si>
    <t>11/2006</t>
  </si>
  <si>
    <t>Reading</t>
  </si>
  <si>
    <t>July 2023</t>
  </si>
  <si>
    <t>Redford</t>
  </si>
  <si>
    <t>Dec-94</t>
  </si>
  <si>
    <t>Nov-02</t>
  </si>
  <si>
    <t>Nov-14</t>
  </si>
  <si>
    <t>City of Reed City</t>
  </si>
  <si>
    <t>Denmark</t>
  </si>
  <si>
    <t>Republic</t>
  </si>
  <si>
    <t>Richfield</t>
  </si>
  <si>
    <t>Aug-81</t>
  </si>
  <si>
    <t>Sept-01</t>
  </si>
  <si>
    <t>Sept-21</t>
  </si>
  <si>
    <t>Richmond</t>
  </si>
  <si>
    <t>Chesaning</t>
  </si>
  <si>
    <t>Aug-11</t>
  </si>
  <si>
    <t>Dec-20</t>
  </si>
  <si>
    <t>Nov-</t>
  </si>
  <si>
    <t>7/1/09</t>
  </si>
  <si>
    <t>City of Riverview</t>
  </si>
  <si>
    <t>July 1 2015</t>
  </si>
  <si>
    <t>june 30 2016</t>
  </si>
  <si>
    <t>City of Rochester</t>
  </si>
  <si>
    <t>April 1924</t>
  </si>
  <si>
    <t>Washington</t>
  </si>
  <si>
    <t>November / 1996</t>
  </si>
  <si>
    <t>July 2015</t>
  </si>
  <si>
    <t>Higgins</t>
  </si>
  <si>
    <t>Aug 2029</t>
  </si>
  <si>
    <t>City of Roseville</t>
  </si>
  <si>
    <t>January 2012</t>
  </si>
  <si>
    <t>City of Royal Oak</t>
  </si>
  <si>
    <t>Nov. 2003</t>
  </si>
  <si>
    <t>Nov. 2023</t>
  </si>
  <si>
    <t>Royal Oak Township</t>
  </si>
  <si>
    <t>Dec-06</t>
  </si>
  <si>
    <t>De-06</t>
  </si>
  <si>
    <t>dec-06</t>
  </si>
  <si>
    <t>Imlay</t>
  </si>
  <si>
    <t>na</t>
  </si>
  <si>
    <t>Saint Charles</t>
  </si>
  <si>
    <t>November 1990</t>
  </si>
  <si>
    <t>Unlimited</t>
  </si>
  <si>
    <t>Saint Clair</t>
  </si>
  <si>
    <t>City of Port Huron</t>
  </si>
  <si>
    <t>City of Saint Clair Shores</t>
  </si>
  <si>
    <t>June 2016</t>
  </si>
  <si>
    <t>City of Saint Ignace</t>
  </si>
  <si>
    <t>nov-11</t>
  </si>
  <si>
    <t>Salem</t>
  </si>
  <si>
    <t>May-95</t>
  </si>
  <si>
    <t>2/25/14</t>
  </si>
  <si>
    <t>12/2033</t>
  </si>
  <si>
    <t>05/01/16</t>
  </si>
  <si>
    <t>City of Saline</t>
  </si>
  <si>
    <t>09/1991</t>
  </si>
  <si>
    <t>08/2006</t>
  </si>
  <si>
    <t>08/2026</t>
  </si>
  <si>
    <t>City of Sandusky</t>
  </si>
  <si>
    <t>June 1998</t>
  </si>
  <si>
    <t>August 2019</t>
  </si>
  <si>
    <t>05/2008</t>
  </si>
  <si>
    <t>12/2018</t>
  </si>
  <si>
    <t>Boston</t>
  </si>
  <si>
    <t>Mar-74</t>
  </si>
  <si>
    <t>Feb 1998</t>
  </si>
  <si>
    <t>Saugatuck</t>
  </si>
  <si>
    <t>Nov 1995</t>
  </si>
  <si>
    <t>Mar-94</t>
  </si>
  <si>
    <t>May-96</t>
  </si>
  <si>
    <t>Jul-02</t>
  </si>
  <si>
    <t>Blissfield</t>
  </si>
  <si>
    <t>Sebewaing</t>
  </si>
  <si>
    <t>Aug 22</t>
  </si>
  <si>
    <t>Aug 24</t>
  </si>
  <si>
    <t>Aug 20</t>
  </si>
  <si>
    <t>Seville</t>
  </si>
  <si>
    <t>Nov. 2019</t>
  </si>
  <si>
    <t>Shelby</t>
  </si>
  <si>
    <t>April 1994</t>
  </si>
  <si>
    <t>Sherman</t>
  </si>
  <si>
    <t>Owosso</t>
  </si>
  <si>
    <t>Aug 2011</t>
  </si>
  <si>
    <t>Feb-09</t>
  </si>
  <si>
    <t>Sep-14</t>
  </si>
  <si>
    <t>Aug-2018</t>
  </si>
  <si>
    <t>Sodus</t>
  </si>
  <si>
    <t>11/9/16</t>
  </si>
  <si>
    <t>South Haven</t>
  </si>
  <si>
    <t>Jan-59</t>
  </si>
  <si>
    <t>City of Southfield</t>
  </si>
  <si>
    <t>05/2011</t>
  </si>
  <si>
    <t>Sparta</t>
  </si>
  <si>
    <t>Aug 2025</t>
  </si>
  <si>
    <t>May 2016</t>
  </si>
  <si>
    <t>Spring Lake</t>
  </si>
  <si>
    <t>Sept. 1</t>
  </si>
  <si>
    <t>12/30/20</t>
  </si>
  <si>
    <t>August 94</t>
  </si>
  <si>
    <t>May 2001</t>
  </si>
  <si>
    <t>Springfield</t>
  </si>
  <si>
    <t>Nov. 1990</t>
  </si>
  <si>
    <t>City of Morenci</t>
  </si>
  <si>
    <t>8.4.2015</t>
  </si>
  <si>
    <t xml:space="preserve"> 12.31.2024</t>
  </si>
  <si>
    <t>City of Sterling Heights</t>
  </si>
  <si>
    <t>Sturgis</t>
  </si>
  <si>
    <t>Aug-2016</t>
  </si>
  <si>
    <t>Dec-2025</t>
  </si>
  <si>
    <t>Sunfield</t>
  </si>
  <si>
    <t>Dec. 2027</t>
  </si>
  <si>
    <t>Aug. 1998</t>
  </si>
  <si>
    <t>Aug. 2017</t>
  </si>
  <si>
    <t>City of Sault Ste. Marie</t>
  </si>
  <si>
    <t>12/2025</t>
  </si>
  <si>
    <t>12/2026</t>
  </si>
  <si>
    <t>Surrey</t>
  </si>
  <si>
    <t>9/11/2001</t>
  </si>
  <si>
    <t>Suttons Bay</t>
  </si>
  <si>
    <t>8/2021</t>
  </si>
  <si>
    <t>Luce</t>
  </si>
  <si>
    <t>Cato</t>
  </si>
  <si>
    <t>2010</t>
  </si>
  <si>
    <t>2006</t>
  </si>
  <si>
    <t>2037</t>
  </si>
  <si>
    <t>Taymouth</t>
  </si>
  <si>
    <t>Tecumseh</t>
  </si>
  <si>
    <t>May 2013</t>
  </si>
  <si>
    <t>December 2023</t>
  </si>
  <si>
    <t>Tekonsha</t>
  </si>
  <si>
    <t>August 98</t>
  </si>
  <si>
    <t>12/31/18</t>
  </si>
  <si>
    <t>City of Saint Louis</t>
  </si>
  <si>
    <t>Jul 2022</t>
  </si>
  <si>
    <t>Birch Run</t>
  </si>
  <si>
    <t>Thomas</t>
  </si>
  <si>
    <t>8-2008</t>
  </si>
  <si>
    <t>8-2012</t>
  </si>
  <si>
    <t>8-2022</t>
  </si>
  <si>
    <t>City of Ithaca</t>
  </si>
  <si>
    <t>Thornapple</t>
  </si>
  <si>
    <t>Three Oaks</t>
  </si>
  <si>
    <t>May 2008</t>
  </si>
  <si>
    <t>Nov 2017</t>
  </si>
  <si>
    <t>City of Three Rivers</t>
  </si>
  <si>
    <t>Jan 93</t>
  </si>
  <si>
    <t>Reynolds</t>
  </si>
  <si>
    <t>Apr 1955</t>
  </si>
  <si>
    <t>Dec 2020</t>
  </si>
  <si>
    <t>Mullett</t>
  </si>
  <si>
    <t>City of Traverse City</t>
  </si>
  <si>
    <t>Dec-25</t>
  </si>
  <si>
    <t>06/01/2015</t>
  </si>
  <si>
    <t>11/20/2016</t>
  </si>
  <si>
    <t>11/20/2019</t>
  </si>
  <si>
    <t>City of Troy</t>
  </si>
  <si>
    <t>April 1949</t>
  </si>
  <si>
    <t>August 2016</t>
  </si>
  <si>
    <t>August 2026</t>
  </si>
  <si>
    <t>Decatur</t>
  </si>
  <si>
    <t>04/1991</t>
  </si>
  <si>
    <t>08/2015</t>
  </si>
  <si>
    <t>08/2025</t>
  </si>
  <si>
    <t>Vermontville</t>
  </si>
  <si>
    <t>9/2012</t>
  </si>
  <si>
    <t>9/2017</t>
  </si>
  <si>
    <t>9.2012</t>
  </si>
  <si>
    <t>Vernon</t>
  </si>
  <si>
    <t>05/2005</t>
  </si>
  <si>
    <t>9/1991</t>
  </si>
  <si>
    <t>Operation</t>
  </si>
  <si>
    <t>8/2002</t>
  </si>
  <si>
    <t>City of Wakefield</t>
  </si>
  <si>
    <t>2019</t>
  </si>
  <si>
    <t>Wright</t>
  </si>
  <si>
    <t>08/2005</t>
  </si>
  <si>
    <t>Leavitt</t>
  </si>
  <si>
    <t>City of Walled Lake</t>
  </si>
  <si>
    <t>11/1962</t>
  </si>
  <si>
    <t>08/2014</t>
  </si>
  <si>
    <t>Deerfield</t>
  </si>
  <si>
    <t>City of Warren</t>
  </si>
  <si>
    <t>10/1957</t>
  </si>
  <si>
    <t>08/2030</t>
  </si>
  <si>
    <t>Waterford</t>
  </si>
  <si>
    <t>August 2022</t>
  </si>
  <si>
    <t>Watertown</t>
  </si>
  <si>
    <t>Watervliet</t>
  </si>
  <si>
    <t>2024</t>
  </si>
  <si>
    <t>City of Wayne</t>
  </si>
  <si>
    <t>West Bloomfield</t>
  </si>
  <si>
    <t>09/1949</t>
  </si>
  <si>
    <t>12/20/26</t>
  </si>
  <si>
    <t>City of West Branch</t>
  </si>
  <si>
    <t>August 2000</t>
  </si>
  <si>
    <t>City of Iron River</t>
  </si>
  <si>
    <t>FEB. 14</t>
  </si>
  <si>
    <t>dec.17</t>
  </si>
  <si>
    <t>Wheatland</t>
  </si>
  <si>
    <t>Aug-2020</t>
  </si>
  <si>
    <t>Aug-2000</t>
  </si>
  <si>
    <t>Nov2030</t>
  </si>
  <si>
    <t>City of White Cloud</t>
  </si>
  <si>
    <t>Jan-99</t>
  </si>
  <si>
    <t>City of Whitehall</t>
  </si>
  <si>
    <t>Apr 99</t>
  </si>
  <si>
    <t>May 2020</t>
  </si>
  <si>
    <t>White Lake</t>
  </si>
  <si>
    <t>nov-2022</t>
  </si>
  <si>
    <t>apr-75</t>
  </si>
  <si>
    <t>White Pigeon</t>
  </si>
  <si>
    <t>Aug-97</t>
  </si>
  <si>
    <t>Sidney</t>
  </si>
  <si>
    <t>Aug. 2010</t>
  </si>
  <si>
    <t>Aug. 2020</t>
  </si>
  <si>
    <t>Whitefish</t>
  </si>
  <si>
    <t>Nov. 2016</t>
  </si>
  <si>
    <t>Nov. 21012</t>
  </si>
  <si>
    <t>City of Battle Creek</t>
  </si>
  <si>
    <t>City of Westland</t>
  </si>
  <si>
    <t>Operations</t>
  </si>
  <si>
    <t>January 2023</t>
  </si>
  <si>
    <t>City of Wixom</t>
  </si>
  <si>
    <t>November 2006</t>
  </si>
  <si>
    <t>Nunda</t>
  </si>
  <si>
    <t>Ypsilanti</t>
  </si>
  <si>
    <t>2/15/93</t>
  </si>
  <si>
    <t>5/5/98</t>
  </si>
  <si>
    <t>11/1/10</t>
  </si>
  <si>
    <t>Subtotal Legal Service Area Population Served</t>
  </si>
  <si>
    <t>Subtotal Local Penal Fine Revenues</t>
  </si>
  <si>
    <t>Subtotal Income From Voted Millage</t>
  </si>
  <si>
    <t>Subtotal Appropriated Tax Income</t>
  </si>
  <si>
    <t>Subtotal Other Local Government Income</t>
  </si>
  <si>
    <t>Subtotal Total Local Government Income</t>
  </si>
  <si>
    <t>Subtotal Other Local Operating Income</t>
  </si>
  <si>
    <t>Contracted Municipality Population Served</t>
  </si>
  <si>
    <t>CM Penal Fine Revenues</t>
  </si>
  <si>
    <t>CM Income From Voted Millage</t>
  </si>
  <si>
    <t>CM Appropriated Tax Income</t>
  </si>
  <si>
    <t>Contract Fee Income</t>
  </si>
  <si>
    <t>CM Total Local Government Income</t>
  </si>
  <si>
    <t>Total Local Government Income</t>
  </si>
  <si>
    <t>Total Other Local Operating Income</t>
  </si>
  <si>
    <t>Total Local Operating Income</t>
  </si>
  <si>
    <t>State Government Operating Income</t>
  </si>
  <si>
    <t>Federal Government Operating Income</t>
  </si>
  <si>
    <t>Total Operating Income</t>
  </si>
  <si>
    <t>Print Materials Expenditure</t>
  </si>
  <si>
    <t>Other Materials Expenditure</t>
  </si>
  <si>
    <t>Electronic Materials Expenditure</t>
  </si>
  <si>
    <t>Total Collection Expenditures</t>
  </si>
  <si>
    <t>Salaries and Wages</t>
  </si>
  <si>
    <t>Employee Benefits</t>
  </si>
  <si>
    <t>Total Staff Expenditures</t>
  </si>
  <si>
    <t>Other Operating Expenditures</t>
  </si>
  <si>
    <t>Total Operating Expenditures</t>
  </si>
  <si>
    <t>Federal Capital Income</t>
  </si>
  <si>
    <t>State Capital Income</t>
  </si>
  <si>
    <t>Local Capital Icome</t>
  </si>
  <si>
    <t>Private Capital Income</t>
  </si>
  <si>
    <t>Total Capital Income</t>
  </si>
  <si>
    <t>Capital Expenditures for Electronic Access</t>
  </si>
  <si>
    <t>Furnishings and Equipment Expenditures</t>
  </si>
  <si>
    <t>Building Expenditures</t>
  </si>
  <si>
    <t>Other Capital Expenditures</t>
  </si>
  <si>
    <t>Total Capital Expenditures</t>
  </si>
  <si>
    <t>Cooperative</t>
  </si>
  <si>
    <t>Non-Resident Fee</t>
  </si>
  <si>
    <t>NR Fee Annual or One Time</t>
  </si>
  <si>
    <t>Fee schedule or non-resident rate (Example: $35/family;$25/individual)</t>
  </si>
  <si>
    <t>Full Library Service for Contracted Municipalities</t>
  </si>
  <si>
    <t>Lansing</t>
  </si>
  <si>
    <t>Leonard</t>
  </si>
  <si>
    <t>The Library Network</t>
  </si>
  <si>
    <t>Adrian</t>
  </si>
  <si>
    <t>Woodlands Library Cooperative</t>
  </si>
  <si>
    <t>$90/family</t>
  </si>
  <si>
    <t>Croswell</t>
  </si>
  <si>
    <t>White Pine Library Cooperative</t>
  </si>
  <si>
    <t>Alanson</t>
  </si>
  <si>
    <t>Superiorland Library Cooperative</t>
  </si>
  <si>
    <t>$25/Individual</t>
  </si>
  <si>
    <t>Albion</t>
  </si>
  <si>
    <t>Northland Library Cooperative</t>
  </si>
  <si>
    <t>Alden</t>
  </si>
  <si>
    <t>Mid-Michigan Library League</t>
  </si>
  <si>
    <t>$5/individual; $10/family</t>
  </si>
  <si>
    <t>Southwest Michigan Library Cooperative</t>
  </si>
  <si>
    <t>Allen Park</t>
  </si>
  <si>
    <t>Alma</t>
  </si>
  <si>
    <t>40.00</t>
  </si>
  <si>
    <t>Mideastern Michigan Library Cooperative</t>
  </si>
  <si>
    <t>Belding</t>
  </si>
  <si>
    <t>$40/individual</t>
  </si>
  <si>
    <t>Ann Arbor</t>
  </si>
  <si>
    <t>Non-member</t>
  </si>
  <si>
    <t>150 family</t>
  </si>
  <si>
    <t>Suburban Library Cooperative</t>
  </si>
  <si>
    <t xml:space="preserve"> $200 Full SLC/$100Armada Onlyl</t>
  </si>
  <si>
    <t>Ashley</t>
  </si>
  <si>
    <t>Woodlands Library Co-Op</t>
  </si>
  <si>
    <t>$20 family</t>
  </si>
  <si>
    <t>Auburn Hills</t>
  </si>
  <si>
    <t>Augusta</t>
  </si>
  <si>
    <t>$15/Family</t>
  </si>
  <si>
    <t>Wyandotte</t>
  </si>
  <si>
    <t>$100/Family</t>
  </si>
  <si>
    <t>Bad Axe</t>
  </si>
  <si>
    <t>$40/Family</t>
  </si>
  <si>
    <t>Birmingham</t>
  </si>
  <si>
    <t>Barryton</t>
  </si>
  <si>
    <t>Bay City</t>
  </si>
  <si>
    <t>Beaver Island</t>
  </si>
  <si>
    <t>Bellaire</t>
  </si>
  <si>
    <t>10.00</t>
  </si>
  <si>
    <t>Belleville</t>
  </si>
  <si>
    <t>Benton Harbor</t>
  </si>
  <si>
    <t>Frankfort</t>
  </si>
  <si>
    <t>Berkley</t>
  </si>
  <si>
    <t>125</t>
  </si>
  <si>
    <t>Berrien Springs</t>
  </si>
  <si>
    <t>$75/individual</t>
  </si>
  <si>
    <t>Bessemer</t>
  </si>
  <si>
    <t>$20/person</t>
  </si>
  <si>
    <t>Thompsonville</t>
  </si>
  <si>
    <t>Big Rapids</t>
  </si>
  <si>
    <t>$25 individual, $50 Household</t>
  </si>
  <si>
    <t>Clawson</t>
  </si>
  <si>
    <t>Bloomfield Township</t>
  </si>
  <si>
    <t>Boyne City</t>
  </si>
  <si>
    <t>Coldwater</t>
  </si>
  <si>
    <t>Ortonville</t>
  </si>
  <si>
    <t>$150/family; $100/individual; $6/student</t>
  </si>
  <si>
    <t>75.00/individual</t>
  </si>
  <si>
    <t>Bridgman</t>
  </si>
  <si>
    <t>Saint Johns</t>
  </si>
  <si>
    <t>$50 a household</t>
  </si>
  <si>
    <t>Brighton</t>
  </si>
  <si>
    <t>Brown City</t>
  </si>
  <si>
    <t>Buchanan</t>
  </si>
  <si>
    <t>$50/household</t>
  </si>
  <si>
    <t>Vassar</t>
  </si>
  <si>
    <t>$0</t>
  </si>
  <si>
    <t>1.00</t>
  </si>
  <si>
    <t>140</t>
  </si>
  <si>
    <t>$50/ind; $75/fam</t>
  </si>
  <si>
    <t>Caro</t>
  </si>
  <si>
    <t>$20 individual</t>
  </si>
  <si>
    <t>White Pine</t>
  </si>
  <si>
    <t>$10</t>
  </si>
  <si>
    <t>Carson City</t>
  </si>
  <si>
    <t>$25/individual</t>
  </si>
  <si>
    <t>Cassopolis</t>
  </si>
  <si>
    <t>MI $25 per family; non-MI $40 per family</t>
  </si>
  <si>
    <t>Cedar Springs</t>
  </si>
  <si>
    <t>Center Line</t>
  </si>
  <si>
    <t>50/individual</t>
  </si>
  <si>
    <t>1800/Banks Township</t>
  </si>
  <si>
    <t>Plainwell</t>
  </si>
  <si>
    <t>$50/Individual or Family</t>
  </si>
  <si>
    <t>$100/year $25/quarter</t>
  </si>
  <si>
    <t>Charlotte</t>
  </si>
  <si>
    <t>$50/family</t>
  </si>
  <si>
    <t>$50/family/year</t>
  </si>
  <si>
    <t>Chelsea</t>
  </si>
  <si>
    <t>107/individual</t>
  </si>
  <si>
    <t>$50/individual - local; $200/individual - cooperative wide</t>
  </si>
  <si>
    <t>Mount Pleasant</t>
  </si>
  <si>
    <t>130/household</t>
  </si>
  <si>
    <t>Clarkston</t>
  </si>
  <si>
    <t>10/Family</t>
  </si>
  <si>
    <t>Clinton Township</t>
  </si>
  <si>
    <t>$200/Family/Coop-wide</t>
  </si>
  <si>
    <t>Coleman</t>
  </si>
  <si>
    <t xml:space="preserve"> $50/individual; $75/family</t>
  </si>
  <si>
    <t>Unionville</t>
  </si>
  <si>
    <t>Commerce Township</t>
  </si>
  <si>
    <t>Corunna</t>
  </si>
  <si>
    <t>55.00/family</t>
  </si>
  <si>
    <t>35/Family</t>
  </si>
  <si>
    <t>Coopersville</t>
  </si>
  <si>
    <t>Grayling</t>
  </si>
  <si>
    <t>OneTime</t>
  </si>
  <si>
    <t>$150/household</t>
  </si>
  <si>
    <t>Walloon Lake</t>
  </si>
  <si>
    <t>$75/family</t>
  </si>
  <si>
    <t>Crystal Falls</t>
  </si>
  <si>
    <t>$30/Individual; $45/Family</t>
  </si>
  <si>
    <t>Glennie</t>
  </si>
  <si>
    <t>Beulah</t>
  </si>
  <si>
    <t>Dearborn</t>
  </si>
  <si>
    <t>$80/family</t>
  </si>
  <si>
    <t>Deckerville</t>
  </si>
  <si>
    <t>Delton</t>
  </si>
  <si>
    <t>35/family</t>
  </si>
  <si>
    <t>DeTour Village</t>
  </si>
  <si>
    <t>Detroit</t>
  </si>
  <si>
    <t>Detroit Library Cooperative</t>
  </si>
  <si>
    <t>$100/Individual</t>
  </si>
  <si>
    <t>$30/Individual $40/Family</t>
  </si>
  <si>
    <t>Dexter</t>
  </si>
  <si>
    <t>$60/household</t>
  </si>
  <si>
    <t>Iron Mountain</t>
  </si>
  <si>
    <t>$35 Family</t>
  </si>
  <si>
    <t>Dimondale</t>
  </si>
  <si>
    <t>Dowagiac</t>
  </si>
  <si>
    <t>$35/family, $20/6months</t>
  </si>
  <si>
    <t>Hastings</t>
  </si>
  <si>
    <t>East Lansing</t>
  </si>
  <si>
    <t>$30 individual/$40 family</t>
  </si>
  <si>
    <t>Eastpointe</t>
  </si>
  <si>
    <t>Eaton Rapids</t>
  </si>
  <si>
    <t>$45/family; $25/individual; $5/90-day, one per calendar year</t>
  </si>
  <si>
    <t>Eau Claire</t>
  </si>
  <si>
    <t>Ecorse</t>
  </si>
  <si>
    <t>20.00</t>
  </si>
  <si>
    <t>Peck</t>
  </si>
  <si>
    <t>Elsie</t>
  </si>
  <si>
    <t>$50 / family</t>
  </si>
  <si>
    <t>Escanaba</t>
  </si>
  <si>
    <t>35 Family</t>
  </si>
  <si>
    <t>Evart</t>
  </si>
  <si>
    <t>Farmington Hills</t>
  </si>
  <si>
    <t>o</t>
  </si>
  <si>
    <t>Fennville</t>
  </si>
  <si>
    <t>$30/individual</t>
  </si>
  <si>
    <t>Ferndale</t>
  </si>
  <si>
    <t>$100/family</t>
  </si>
  <si>
    <t>Greenville</t>
  </si>
  <si>
    <t>$25/year</t>
  </si>
  <si>
    <t>Flat Rock</t>
  </si>
  <si>
    <t>50.00</t>
  </si>
  <si>
    <t>Gwinn</t>
  </si>
  <si>
    <t>Fowlerville</t>
  </si>
  <si>
    <t>160</t>
  </si>
  <si>
    <t>Fraser</t>
  </si>
  <si>
    <t>200</t>
  </si>
  <si>
    <t>FREEPORT</t>
  </si>
  <si>
    <t>$48/Individual</t>
  </si>
  <si>
    <t>Galesburg</t>
  </si>
  <si>
    <t>$25 / individual</t>
  </si>
  <si>
    <t>Garden City</t>
  </si>
  <si>
    <t>Hudsonville</t>
  </si>
  <si>
    <t>$100 or $10 for individual programs; also .25 per item</t>
  </si>
  <si>
    <t>100/individual</t>
  </si>
  <si>
    <t>Jenison</t>
  </si>
  <si>
    <t>$115/Individual outside Lakeland Library Cooperative</t>
  </si>
  <si>
    <t>Gladstone</t>
  </si>
  <si>
    <t>$35/family;$20 individual</t>
  </si>
  <si>
    <t>Imlay City</t>
  </si>
  <si>
    <t>Mideastern</t>
  </si>
  <si>
    <t>$5.00/Individual</t>
  </si>
  <si>
    <t>Grand Ledge</t>
  </si>
  <si>
    <t>Grand Rapids</t>
  </si>
  <si>
    <t>$60/family/6 mos - $115/family/yr</t>
  </si>
  <si>
    <t>Grant</t>
  </si>
  <si>
    <t>Grosse Pointe Farms</t>
  </si>
  <si>
    <t>Hamtramck</t>
  </si>
  <si>
    <t>30 / individual</t>
  </si>
  <si>
    <t>Hancock</t>
  </si>
  <si>
    <t>Harbor Beach</t>
  </si>
  <si>
    <t>$25 individual/$5 additional family cards</t>
  </si>
  <si>
    <t>Harper Woods</t>
  </si>
  <si>
    <t>$75/Family</t>
  </si>
  <si>
    <t>Harrison</t>
  </si>
  <si>
    <t>200/family</t>
  </si>
  <si>
    <t>Hart</t>
  </si>
  <si>
    <t>Hartford</t>
  </si>
  <si>
    <t>100/household</t>
  </si>
  <si>
    <t>Hazel Park</t>
  </si>
  <si>
    <t>$50/individual</t>
  </si>
  <si>
    <t>Wayland</t>
  </si>
  <si>
    <t>Holland</t>
  </si>
  <si>
    <t>50 Individual print, $100 print and AV</t>
  </si>
  <si>
    <t>Hesperia</t>
  </si>
  <si>
    <t>$48/household</t>
  </si>
  <si>
    <t>Edmore</t>
  </si>
  <si>
    <t>$20/Family</t>
  </si>
  <si>
    <t>25/family</t>
  </si>
  <si>
    <t>Houghton Lake</t>
  </si>
  <si>
    <t>Zeeland, MI</t>
  </si>
  <si>
    <t>$50/Individual</t>
  </si>
  <si>
    <t>Breckenridge</t>
  </si>
  <si>
    <t>Howell</t>
  </si>
  <si>
    <t>$30/individual; $90/family</t>
  </si>
  <si>
    <t>$35/Family</t>
  </si>
  <si>
    <t>Huntington Woods</t>
  </si>
  <si>
    <t>Indian River</t>
  </si>
  <si>
    <t>$20/family/annual</t>
  </si>
  <si>
    <t>Interlochen</t>
  </si>
  <si>
    <t>East Tawas</t>
  </si>
  <si>
    <t>60/family</t>
  </si>
  <si>
    <t>Ishpeming</t>
  </si>
  <si>
    <t>75.00</t>
  </si>
  <si>
    <t>Jonesville</t>
  </si>
  <si>
    <t>East Jordan</t>
  </si>
  <si>
    <t>$45/individual</t>
  </si>
  <si>
    <t>$180</t>
  </si>
  <si>
    <t>Comstock Park</t>
  </si>
  <si>
    <t xml:space="preserve"> $60/household</t>
  </si>
  <si>
    <t>Laingsburg</t>
  </si>
  <si>
    <t>Lake Linden</t>
  </si>
  <si>
    <t>Lake Odessa</t>
  </si>
  <si>
    <t>$10 individual</t>
  </si>
  <si>
    <t>$24.00/Individual or family</t>
  </si>
  <si>
    <t>Lawton</t>
  </si>
  <si>
    <t>Inkster</t>
  </si>
  <si>
    <t>Northport</t>
  </si>
  <si>
    <t>Moline</t>
  </si>
  <si>
    <t>$1/patron</t>
  </si>
  <si>
    <t>$30/household</t>
  </si>
  <si>
    <t>New Haven</t>
  </si>
  <si>
    <t>200.00</t>
  </si>
  <si>
    <t>Lincoln Park</t>
  </si>
  <si>
    <t>Stevensville</t>
  </si>
  <si>
    <t>120.00</t>
  </si>
  <si>
    <t>Livonia</t>
  </si>
  <si>
    <t>Grand Haven</t>
  </si>
  <si>
    <t>$70/individual</t>
  </si>
  <si>
    <t>Luther</t>
  </si>
  <si>
    <t>South Lyon</t>
  </si>
  <si>
    <t>55/individual; 125/family; 27.50/6 months; 62.50 6 months family</t>
  </si>
  <si>
    <t>New Baltimore</t>
  </si>
  <si>
    <t>$75-Individual or Family, $200-Cooperative-Individual or Family</t>
  </si>
  <si>
    <t>Mackinac Island</t>
  </si>
  <si>
    <t>$10.00</t>
  </si>
  <si>
    <t>Mackinaw City</t>
  </si>
  <si>
    <t>Madison Heights</t>
  </si>
  <si>
    <t>20.00 household</t>
  </si>
  <si>
    <t>125 / family</t>
  </si>
  <si>
    <t>45.00</t>
  </si>
  <si>
    <t>Manistique</t>
  </si>
  <si>
    <t>Maple Rapids</t>
  </si>
  <si>
    <t>Marlette</t>
  </si>
  <si>
    <t>Marshall</t>
  </si>
  <si>
    <t>$100 Family; $50 Senior Household</t>
  </si>
  <si>
    <t>Ludington</t>
  </si>
  <si>
    <t>$20/person or $50/family</t>
  </si>
  <si>
    <t>$75/year per Household</t>
  </si>
  <si>
    <t>Mayville</t>
  </si>
  <si>
    <t>McBain</t>
  </si>
  <si>
    <t>Ewen</t>
  </si>
  <si>
    <t>Melvindale</t>
  </si>
  <si>
    <t>15.00</t>
  </si>
  <si>
    <t>MERRILL</t>
  </si>
  <si>
    <t>100/Family</t>
  </si>
  <si>
    <t>$150/family</t>
  </si>
  <si>
    <t>Lake City</t>
  </si>
  <si>
    <t>5.00</t>
  </si>
  <si>
    <t>Atlanta</t>
  </si>
  <si>
    <t>30/family</t>
  </si>
  <si>
    <t>Mount Clemens</t>
  </si>
  <si>
    <t>200/Family</t>
  </si>
  <si>
    <t>Mulliken</t>
  </si>
  <si>
    <t>Munising</t>
  </si>
  <si>
    <t>Negaunee</t>
  </si>
  <si>
    <t>$80/family; $50/individual</t>
  </si>
  <si>
    <t>34.00</t>
  </si>
  <si>
    <t>North Adams</t>
  </si>
  <si>
    <t>$5/individual</t>
  </si>
  <si>
    <t>Whitmore Lake</t>
  </si>
  <si>
    <t>Northville</t>
  </si>
  <si>
    <t>Centrevile</t>
  </si>
  <si>
    <t>Novi</t>
  </si>
  <si>
    <t>Oak Park</t>
  </si>
  <si>
    <t>100/family</t>
  </si>
  <si>
    <t>Pontiac</t>
  </si>
  <si>
    <t>Rose City</t>
  </si>
  <si>
    <t>$10/individual</t>
  </si>
  <si>
    <t>Lake Orion</t>
  </si>
  <si>
    <t>$200/household</t>
  </si>
  <si>
    <t>Dollar Bay</t>
  </si>
  <si>
    <t>Mio</t>
  </si>
  <si>
    <t>Gaylord</t>
  </si>
  <si>
    <t>$75/family; $30/individual</t>
  </si>
  <si>
    <t>$80/individual</t>
  </si>
  <si>
    <t>Parchment</t>
  </si>
  <si>
    <t>$105/family</t>
  </si>
  <si>
    <t>Baldwin</t>
  </si>
  <si>
    <t>25/individual</t>
  </si>
  <si>
    <t>35/Individual or Family</t>
  </si>
  <si>
    <t>Traverse City</t>
  </si>
  <si>
    <t>Annual rate $10 family</t>
  </si>
  <si>
    <t>$115/individual/12month; $60/individual/6month; $30/individual/3month or $175/family/12month; $90/family/6month; $45/family/3month</t>
  </si>
  <si>
    <t>Petoskey</t>
  </si>
  <si>
    <t>95/Family</t>
  </si>
  <si>
    <t>Pigeon</t>
  </si>
  <si>
    <t>$40/card</t>
  </si>
  <si>
    <t>Pinckney</t>
  </si>
  <si>
    <t>Portage</t>
  </si>
  <si>
    <t>$116/Household; $58/Senior Citizen</t>
  </si>
  <si>
    <t>$85/Individual: $130/family</t>
  </si>
  <si>
    <t>Portland</t>
  </si>
  <si>
    <t>Potterville</t>
  </si>
  <si>
    <t>Rogers City</t>
  </si>
  <si>
    <t>Nashville</t>
  </si>
  <si>
    <t>$35/Individual</t>
  </si>
  <si>
    <t>Hemlock</t>
  </si>
  <si>
    <t>$25/single; $50 family</t>
  </si>
  <si>
    <t>Cass City</t>
  </si>
  <si>
    <t>10/family</t>
  </si>
  <si>
    <t>$100/individual</t>
  </si>
  <si>
    <t>Reed City</t>
  </si>
  <si>
    <t>$20/individual</t>
  </si>
  <si>
    <t>Reese</t>
  </si>
  <si>
    <t>Saint Helen</t>
  </si>
  <si>
    <t>Vestaburg</t>
  </si>
  <si>
    <t>Palmer</t>
  </si>
  <si>
    <t>50.00 family</t>
  </si>
  <si>
    <t>River Rouge</t>
  </si>
  <si>
    <t>Riverview</t>
  </si>
  <si>
    <t>Rochester</t>
  </si>
  <si>
    <t>Romeo</t>
  </si>
  <si>
    <t xml:space="preserve">$200/family </t>
  </si>
  <si>
    <t>Romulus</t>
  </si>
  <si>
    <t>Roseville</t>
  </si>
  <si>
    <t>$200/SLC</t>
  </si>
  <si>
    <t>Royal Oak</t>
  </si>
  <si>
    <t xml:space="preserve">$100/individual </t>
  </si>
  <si>
    <t>40/individual</t>
  </si>
  <si>
    <t>Port Huron</t>
  </si>
  <si>
    <t>65.00</t>
  </si>
  <si>
    <t>St. Clair Shores</t>
  </si>
  <si>
    <t>200 Family</t>
  </si>
  <si>
    <t>St. Ignace</t>
  </si>
  <si>
    <t>$40/Family, $20/summer resident</t>
  </si>
  <si>
    <t>Burnips</t>
  </si>
  <si>
    <t>$25/ individual</t>
  </si>
  <si>
    <t>Saline</t>
  </si>
  <si>
    <t>135 Individual/Family</t>
  </si>
  <si>
    <t>Sandusky</t>
  </si>
  <si>
    <t>Port Sanilac</t>
  </si>
  <si>
    <t>Saranac</t>
  </si>
  <si>
    <t>Douglas</t>
  </si>
  <si>
    <t>Blissfield, MI</t>
  </si>
  <si>
    <t>Sebwaing</t>
  </si>
  <si>
    <t>Riverdale</t>
  </si>
  <si>
    <t>$35/individual, $50/family</t>
  </si>
  <si>
    <t>Shelby Township</t>
  </si>
  <si>
    <t>Weidman</t>
  </si>
  <si>
    <t>$20/address</t>
  </si>
  <si>
    <t>$82/Family</t>
  </si>
  <si>
    <t>Ubly</t>
  </si>
  <si>
    <t>$20/family</t>
  </si>
  <si>
    <t>Sodus, MI</t>
  </si>
  <si>
    <t>$58/individual $29 for seniors</t>
  </si>
  <si>
    <t>Southgate</t>
  </si>
  <si>
    <t>$15/Student;$25/Individual;$40/Family</t>
  </si>
  <si>
    <t>88</t>
  </si>
  <si>
    <t>Davisburg</t>
  </si>
  <si>
    <t>125/Family</t>
  </si>
  <si>
    <t>Morenci</t>
  </si>
  <si>
    <t>Sterling Heights</t>
  </si>
  <si>
    <t>$200/Family</t>
  </si>
  <si>
    <t>$50/Fam.</t>
  </si>
  <si>
    <t>Sault Ste Marie</t>
  </si>
  <si>
    <t>Farwell</t>
  </si>
  <si>
    <t>100.00/Individual</t>
  </si>
  <si>
    <t>Newberry</t>
  </si>
  <si>
    <t>$10/Individual;$25/Family</t>
  </si>
  <si>
    <t>Lakeview</t>
  </si>
  <si>
    <t>$36/individual</t>
  </si>
  <si>
    <t>Taylor</t>
  </si>
  <si>
    <t>no</t>
  </si>
  <si>
    <t>Burt</t>
  </si>
  <si>
    <t>Saint Louis</t>
  </si>
  <si>
    <t>ITHACA</t>
  </si>
  <si>
    <t>Middleville</t>
  </si>
  <si>
    <t>Three Rivers</t>
  </si>
  <si>
    <t>$50 individual/$75 family</t>
  </si>
  <si>
    <t>Howard City</t>
  </si>
  <si>
    <t>35/FAMILY</t>
  </si>
  <si>
    <t>topinabee</t>
  </si>
  <si>
    <t>Trenton</t>
  </si>
  <si>
    <t>Troy</t>
  </si>
  <si>
    <t>$200/family outside Suburban Library Cooperative</t>
  </si>
  <si>
    <t>Utica</t>
  </si>
  <si>
    <t>45/household</t>
  </si>
  <si>
    <t>$25/family</t>
  </si>
  <si>
    <t>Vicksburg</t>
  </si>
  <si>
    <t>Wakefield</t>
  </si>
  <si>
    <t>Waldron</t>
  </si>
  <si>
    <t>Walkerville</t>
  </si>
  <si>
    <t>Walled Lake</t>
  </si>
  <si>
    <t>Morley</t>
  </si>
  <si>
    <t>Warren</t>
  </si>
  <si>
    <t>$200/per individual</t>
  </si>
  <si>
    <t>Fostoria</t>
  </si>
  <si>
    <t>75/individual</t>
  </si>
  <si>
    <t>West Branch</t>
  </si>
  <si>
    <t>$25 individual or family</t>
  </si>
  <si>
    <t>Iron River</t>
  </si>
  <si>
    <t>$40. family</t>
  </si>
  <si>
    <t>Remus</t>
  </si>
  <si>
    <t>White Cloud</t>
  </si>
  <si>
    <t>$35; $50/family</t>
  </si>
  <si>
    <t>Whitehall</t>
  </si>
  <si>
    <t xml:space="preserve"> $36/individual annual (prorated by month ex. Sept. $10, Oct. $9.15)</t>
  </si>
  <si>
    <t>Stanton</t>
  </si>
  <si>
    <t>Paradise</t>
  </si>
  <si>
    <t>$5.00 non-refundable</t>
  </si>
  <si>
    <t>Battle Creek</t>
  </si>
  <si>
    <t>Westland</t>
  </si>
  <si>
    <t>$40 individual</t>
  </si>
  <si>
    <t>Wixom</t>
  </si>
  <si>
    <t>Wolverine</t>
  </si>
  <si>
    <t>150.00</t>
  </si>
  <si>
    <t>Number of ALA-MLS Librarians</t>
  </si>
  <si>
    <t>Total Hours per Week worked by ALA-MLS Librarians</t>
  </si>
  <si>
    <t>ALA-MLS FTE (40 Hours/wk)</t>
  </si>
  <si>
    <t>Number of Other Librarians</t>
  </si>
  <si>
    <t>Total Hours per Week worked by Other Librarians</t>
  </si>
  <si>
    <t>Other Librarians FTE (40 Hours/wk)</t>
  </si>
  <si>
    <t>Number of Total Librarians</t>
  </si>
  <si>
    <t>Total Hours per Week worked by Total Librarians</t>
  </si>
  <si>
    <t>Total Librarians FTE (40 Hours/wk)</t>
  </si>
  <si>
    <t>Number of All Other Paid Staff</t>
  </si>
  <si>
    <t>Total Hours per Week worked by All Other Paid Staff</t>
  </si>
  <si>
    <t>All Other Paid Staff FTE (40 Hours/wk)</t>
  </si>
  <si>
    <t>Number of Total Paid Employees</t>
  </si>
  <si>
    <t>Total Hours per Week worked by Total Paid Employees</t>
  </si>
  <si>
    <t>Total Paid Employees FTE (40 Hours/wk)</t>
  </si>
  <si>
    <t>Director's Certification Level (I, II, III, or IV)</t>
  </si>
  <si>
    <t>Director Minimum Salary</t>
  </si>
  <si>
    <t>Director Maximum Salary</t>
  </si>
  <si>
    <t>Director Average Hrs/Wk</t>
  </si>
  <si>
    <t>Health Insurance</t>
  </si>
  <si>
    <t>Dental Insurance</t>
  </si>
  <si>
    <t>Vision Insurance</t>
  </si>
  <si>
    <t>Life Insurance</t>
  </si>
  <si>
    <t>Pension</t>
  </si>
  <si>
    <t>Paid Sick Leave</t>
  </si>
  <si>
    <t>Paid Vacation</t>
  </si>
  <si>
    <t>Paid Personal Days</t>
  </si>
  <si>
    <t>Paid Holidays</t>
  </si>
  <si>
    <t>Deferred Compensation</t>
  </si>
  <si>
    <t>Disability</t>
  </si>
  <si>
    <t>Longevity</t>
  </si>
  <si>
    <t>I</t>
  </si>
  <si>
    <t>II</t>
  </si>
  <si>
    <t>IV</t>
  </si>
  <si>
    <t>Assistant Director Average Hrs/Wk</t>
  </si>
  <si>
    <t>Assistant Director Minimum Salary</t>
  </si>
  <si>
    <t>Assistant Director Maximum Salary</t>
  </si>
  <si>
    <t>Department/Branch Head Average Hrs/Wk</t>
  </si>
  <si>
    <t>Department/Branch Head Minimum Salary</t>
  </si>
  <si>
    <t>Department/Branch Head Maximum Salary</t>
  </si>
  <si>
    <t>Senior Level Librarian Average Hrs/Wk</t>
  </si>
  <si>
    <t>Senior Level Librarian Minimum Salary</t>
  </si>
  <si>
    <t>Senior Level Librarian Maximum Salary</t>
  </si>
  <si>
    <t>Entry Level Librarian Average Hrs/Wk</t>
  </si>
  <si>
    <t>Entry Level Librarian Minimum Salary</t>
  </si>
  <si>
    <t>Entry Level Librarian Maximum Salary</t>
  </si>
  <si>
    <t>Library Clerk Average Hrs/Wk</t>
  </si>
  <si>
    <t>Library Clerk Minimum Salary</t>
  </si>
  <si>
    <t>Library Clerk Maximum Salary</t>
  </si>
  <si>
    <t>Summary and Definitions</t>
  </si>
  <si>
    <t>Outlets, Hours, SqFt</t>
  </si>
  <si>
    <t>Collections</t>
  </si>
  <si>
    <t>Services</t>
  </si>
  <si>
    <t>Programs</t>
  </si>
  <si>
    <t>Internet Connectivity</t>
  </si>
  <si>
    <t>Technology</t>
  </si>
  <si>
    <t>Millages</t>
  </si>
  <si>
    <t>Operating Income</t>
  </si>
  <si>
    <t>Operating Expenditures</t>
  </si>
  <si>
    <t>Capital Income and Expenditure</t>
  </si>
  <si>
    <t>Nonresident Fees</t>
  </si>
  <si>
    <t>Staffing</t>
  </si>
  <si>
    <t>Directors Salary</t>
  </si>
  <si>
    <t>Other Employee Salary</t>
  </si>
  <si>
    <t>Return to Table of Contents</t>
  </si>
  <si>
    <t>Indicator</t>
  </si>
  <si>
    <t>Definition</t>
  </si>
  <si>
    <t>PUBLIC LIBRARY SURVEY </t>
  </si>
  <si>
    <t>PART I: ADMINISTRATIVE ENTITY INFORMATION </t>
  </si>
  <si>
    <t>1. Report Start Period</t>
  </si>
  <si>
    <t>Updated : 2015-11-09 08:54:39</t>
  </si>
  <si>
    <t>Most recent fiscal year completed prior to October 1, 2015, even if that means reporting less than 12 months of data. The reason for reporting less than 12 months of data could be due to a change in legal status, change in fiscal year, etc. If your reporting year has changed, please mail documentation authorizing the change (such as board minutes) to the Library of Michigan.</t>
  </si>
  <si>
    <t>2. Report End Period</t>
  </si>
  <si>
    <t>Updated : 2015-11-09 08:54:58</t>
  </si>
  <si>
    <t>3. FSCS</t>
  </si>
  <si>
    <t>4. Current Legal Name of Main Library</t>
  </si>
  <si>
    <t>Provide the legal name of the main library that is current at the time of filing the annual report.</t>
  </si>
  <si>
    <t>5. Legal Name of Main Library at Reporting Year End</t>
  </si>
  <si>
    <t>6. Street Address</t>
  </si>
  <si>
    <t>The complete street address of the actual physical location of the main library. DO NOT report a post office box or general delivery.</t>
  </si>
  <si>
    <t>7. City</t>
  </si>
  <si>
    <t>The city or town in which the main library is located.</t>
  </si>
  <si>
    <t>8. Zip</t>
  </si>
  <si>
    <t>Include the five-digit postal zip code for the street address of the main library.</t>
  </si>
  <si>
    <t>9. Mailing Address</t>
  </si>
  <si>
    <t>The complete mailing address of the main library. DO NOT complete if this address is the same as the street address.</t>
  </si>
  <si>
    <t>10. Mailing City</t>
  </si>
  <si>
    <t>The city or town for the mailing address.</t>
  </si>
  <si>
    <t>11. Mailing ZIP Code</t>
  </si>
  <si>
    <t>Include the five-digit postal zip code for the mailing address of the main library.</t>
  </si>
  <si>
    <t>12. County</t>
  </si>
  <si>
    <t>The county in which the main library is located.</t>
  </si>
  <si>
    <t>13. Township</t>
  </si>
  <si>
    <t>The Township in which the main library is located.</t>
  </si>
  <si>
    <t>14. Cooperative</t>
  </si>
  <si>
    <t>Provide the name of the library cooperative if the library is a member at the time of filing the Annual Report. If the library is not a member at the time of filing, indicate "none."</t>
  </si>
  <si>
    <t>15. Phone Number</t>
  </si>
  <si>
    <t>Area code and telephone number of the main library.</t>
  </si>
  <si>
    <t>16. TDD Number</t>
  </si>
  <si>
    <t>Area code and telephone number to be used with a Telephone Device for the Deaf (TDD).</t>
  </si>
  <si>
    <t>17. Director's Name</t>
  </si>
  <si>
    <t>The name of the current official director of the main library. If the director position is vacant at the time of filing this report, provide the name and title for the acting or interim director and label as such.</t>
  </si>
  <si>
    <t>18. Email Address of Library Director</t>
  </si>
  <si>
    <t>The email address to be used to contact the library director.</t>
  </si>
  <si>
    <t>19. Fax</t>
  </si>
  <si>
    <t>Updated : 2015-12-21 13:11:35</t>
  </si>
  <si>
    <t>Area code and telephone number for the fax machine used for administrative purposes.</t>
  </si>
  <si>
    <t>20. Web Address</t>
  </si>
  <si>
    <t>If your library has a home page accessible over the Internet, please include the web address. (e.g. http://www.library.lib.mi.us/library.html)</t>
  </si>
  <si>
    <t>21. Has Friends Group?</t>
  </si>
  <si>
    <t>Updated : 2015-10-13 12:58:28</t>
  </si>
  <si>
    <t>Does the library have an active Friends' Group</t>
  </si>
  <si>
    <t>22. Library Class</t>
  </si>
  <si>
    <t>23. Administrative Structure Code</t>
  </si>
  <si>
    <t>Check the box that best identifies your library's administrative structure according to the described federal definitions. Administrative Entity with Multiple Direct Service Outlets where Administrative Offices are Separate: An administrative entity that serves the public directly with two or more service outlets, including some combination of central library(ies), branch(es), bookmobile(s), and/or books-by-mail only. The administrative offices are separate from the direct service outlets and do not provide direct library services. Administrative Entity with Multiple Direct Service Outlets where Administrative Offices are NOT Separate: An administrative entity that serves the public directly with two or more service outlets, including some combination of central library(ies), branch(es), bookmobile(s), and/or books-by-mail only. Administrative Entity with a Single Direct Service Outlet: An administrative entity that serves the public directly with one central library, books-by-mail only, or one bookmobile.</t>
  </si>
  <si>
    <t>24. ReEstablishDate</t>
  </si>
  <si>
    <t>If your library reorganized during the reporting year, please provide the reestablishment date.</t>
  </si>
  <si>
    <t>25. ReEstablishStatute</t>
  </si>
  <si>
    <t>If your library reorganized during the reporting year, please provide the reestablishment statute.</t>
  </si>
  <si>
    <t>26. Local Governance</t>
  </si>
  <si>
    <t>27. Type</t>
  </si>
  <si>
    <t>Check the "type name" reflecting the library's organizational structure according to establishment statutes at the end of your reporting year.</t>
  </si>
  <si>
    <t>Public Library Definition </t>
  </si>
  <si>
    <t>A public library is an entity that is established under state enabling laws or regulations to serve a community, district, or region, and that meets one or more of the listed criteria. Check all that apply based on the federal definition of a public library. </t>
  </si>
  <si>
    <t>28. Library has organized collection of printed or other library materials</t>
  </si>
  <si>
    <t>29. Library has paid staff</t>
  </si>
  <si>
    <t>30. Library has an established schedule in which services of the staff are available to the public</t>
  </si>
  <si>
    <t>31. Library facilities necessary to support collection, staff, and schedule</t>
  </si>
  <si>
    <t>32. Library is supported in whole or part with public funds</t>
  </si>
  <si>
    <t>33. Geographic Code</t>
  </si>
  <si>
    <t>34. Was there a legal service area boundary change during the reporting period?</t>
  </si>
  <si>
    <t>Answer Yes to this question, if there has been any change to the administrative entity's legal service area boundaries during the past year.</t>
  </si>
  <si>
    <t>Changes are likely to result, for example, when a municipality annexes land, when one municipality in a county becomes either an independent city or its own county necessitating its exclusion from the first county's geography, or when an administrative entity contracts to provide public library service for some additional geographic area other than the geographic area for which it was established (e.g., a municipality library contracts to serve county residents).</t>
  </si>
  <si>
    <t>PART II: OUTLETS </t>
  </si>
  <si>
    <t>Outlet Name </t>
  </si>
  <si>
    <t>State assigned identification number</t>
  </si>
  <si>
    <t>Updated : 2015-10-22 10:52:54</t>
  </si>
  <si>
    <t>Library System ID</t>
  </si>
  <si>
    <t>Outlet Name</t>
  </si>
  <si>
    <t>Outlet Address </t>
  </si>
  <si>
    <t>Physical Street Address</t>
  </si>
  <si>
    <t>The complete street address of the actual physical location of the outlet. DO NOT report a post office box or general delivery.</t>
  </si>
  <si>
    <t>The city or town in which the outlet is located.</t>
  </si>
  <si>
    <t>ZIP Code</t>
  </si>
  <si>
    <t>Include the five-digit postal zip code for the street address of the outlet.</t>
  </si>
  <si>
    <t>The county in which the outlet is located.</t>
  </si>
  <si>
    <t>Outlet Phone &amp; Codes </t>
  </si>
  <si>
    <t>Phone</t>
  </si>
  <si>
    <t>Outlet Type Code</t>
  </si>
  <si>
    <t>Metropolitan Status Code</t>
  </si>
  <si>
    <t>Outlet Counts </t>
  </si>
  <si>
    <t>Area in Square Feet of outlet</t>
  </si>
  <si>
    <t>Public Service Hours Per Year</t>
  </si>
  <si>
    <t>This is the number of annual public service hours for outlets (reported individually by central, branch, bookmobile) Note: Include the actual hours open for public service for centrals, branches, and bookmobiles. For each bookmobile, count only the hours during which the bookmobile is open to the public. Minor variations in public service hours need not be included. Extensive hours closed to the public due to natural disasters or other events should be excluded from the count.</t>
  </si>
  <si>
    <t>Number of Weeks Open</t>
  </si>
  <si>
    <t>This is the number of weeks during the year that an outlet was open to the public. Note: Include the number of weeks open for public service for Centrals, Branches, Bookmobiles. For each bookmobile, count only the weeks during which the bookmobile is open to the public. The count should be based on the number of weeks that a library outlet was open for half or more of its scheduled service hours. Extensive weeks closed to the public due to natural disasters or other events should be excluded from the count. Do not calculate based on total number of service hours per year at the outlet level. For example, by dividing total hours by 52 (weeks). Round to the nearest whole number of weeks. If the library was open half or more of its scheduled hours in a given week, round up to the next week. If the library was open less than half of its scheduled hours, round down.</t>
  </si>
  <si>
    <t>Contact </t>
  </si>
  <si>
    <t>Fax</t>
  </si>
  <si>
    <t>Updated : 2016-07-18 13:57:20</t>
  </si>
  <si>
    <t>Email</t>
  </si>
  <si>
    <t>The email address to be used to contact the head of library outlet.</t>
  </si>
  <si>
    <t>URL</t>
  </si>
  <si>
    <t>If your outlet has a home page accessible over the Internet, please include the web address. (e.g. http://www.library.lib.mi.us/library.html)</t>
  </si>
  <si>
    <t>Contact Name </t>
  </si>
  <si>
    <t>Director Name</t>
  </si>
  <si>
    <t>The name of the current official head of the outlet. If the position is vacant at the time of filing this report, provide the name and title for the acting or interim head and label as such.</t>
  </si>
  <si>
    <t>Title</t>
  </si>
  <si>
    <t>Current Library Schedule </t>
  </si>
  <si>
    <t>Current Open Time Monday</t>
  </si>
  <si>
    <t>Current Closed Time Monday</t>
  </si>
  <si>
    <t>Current Open Time Tuesday</t>
  </si>
  <si>
    <t>Current Closed Time Tuesday</t>
  </si>
  <si>
    <t>Current Open Time Wednesday</t>
  </si>
  <si>
    <t>Current Closed Time Wednesday</t>
  </si>
  <si>
    <t>Current Open Time Thursday</t>
  </si>
  <si>
    <t>Current Closed Time Thursday</t>
  </si>
  <si>
    <t>Current Open Time Friday</t>
  </si>
  <si>
    <t>Current Closed Time Friday</t>
  </si>
  <si>
    <t>Current Open Time Saturday</t>
  </si>
  <si>
    <t>Current Closed Time Saturday</t>
  </si>
  <si>
    <t>Current Open Time Sunday</t>
  </si>
  <si>
    <t>Current Closed Time Sunday</t>
  </si>
  <si>
    <t>Alternate Dates </t>
  </si>
  <si>
    <t>Alternate Start Date</t>
  </si>
  <si>
    <t>Alternate End Date</t>
  </si>
  <si>
    <t>Alternate Library Schedule </t>
  </si>
  <si>
    <t>Alternate Open Time Monday</t>
  </si>
  <si>
    <t>Alternate Closed Time Monday</t>
  </si>
  <si>
    <t>Alternate Open Time Tuesday</t>
  </si>
  <si>
    <t>Alternate Closed Time Tuesday</t>
  </si>
  <si>
    <t>Alternate Open Time Wednesday</t>
  </si>
  <si>
    <t>Alternate Closed Time Wednesday</t>
  </si>
  <si>
    <t>Alternate Open Time Thursday</t>
  </si>
  <si>
    <t>Alternate Closed Time Thursday</t>
  </si>
  <si>
    <t>Alternate Open Time Friday</t>
  </si>
  <si>
    <t>Alternate Closed Time Friday</t>
  </si>
  <si>
    <t>Alternate Open Time Saturday</t>
  </si>
  <si>
    <t>Alternate Closed Time Saturday</t>
  </si>
  <si>
    <t>Alternate Open Time Sunday</t>
  </si>
  <si>
    <t>Alternate Closed Time Sunday</t>
  </si>
  <si>
    <t>PART III: OPEN HOURS AND SQUARE FOOTAGE SUMMARY </t>
  </si>
  <si>
    <t>The information provided here is used to verify, for State Aid purposes, that the library (or the main library and its branches) met the minimum scheduled hours during the reporting year. </t>
  </si>
  <si>
    <t>1. Number of Central Libraries</t>
  </si>
  <si>
    <t>One type of single outlet library or the library that is the operational center of a multiple-outlet library and is synonymous with a main library. Usually all processing is centralized here, and the principal collections are housed here. Each administrative entity may report either no central library or one central library. No administrative entity may report more than one central library. If no Central Libraries were operated during the reporting year, enter "0" (zero).</t>
  </si>
  <si>
    <t>2. Unduplicated Average Hours per Week, Central(s)</t>
  </si>
  <si>
    <t>Unduplicated branch hours are hours when one or more branches are open when the main library is not. Do not count duplicate branch hours. For example: Main library: Open 9 AM - 4 PM, Mon - Fri = 35 unduplicated hours/week North Branch: Open Noon - 8 PM, Tues and Thurs = 8 unduplicated hours/week Open 10 AM - 4 PM Fri = no unduplicted hours. South Branch: Open 10 AM - 2 :M Sat = 4 unduplicated hours Open 10 AM - 6 PM Tues - Fri = 2 hours Fri + 2 hours Wed unduplicated Total unduplicated branch hours for the system is 16. Total unduplicated hours for State Aid is 51 per week NOTE: You must include a schedule showing main library and branch library hours for the reporting year if using unduplicated hours to qualify for state aid. If a public library has more than one branch, and if the hours for the main library building and each established branch library are different, the unduplicated hours may be added together to satisfy the minimum open hours requirement to qualify for state aid. The minimum open hours requirement must be maintained for not less than 9 months of the 12 month operating period. If a reduced hours schedule is implemented, the library must be open not less than 10 hours per week.</t>
  </si>
  <si>
    <t>3. Annual Scheduled Public Service Hours, Central(s)</t>
  </si>
  <si>
    <t>Updated : 2015-12-03 14:33:00</t>
  </si>
  <si>
    <t>The number of hours you planned to be open as opposed to Actual Annual Hours Open.</t>
  </si>
  <si>
    <t>4. Actual Annual Public Service Hours, Central(s)</t>
  </si>
  <si>
    <t>This is the number of annual public service hours for central libraries. Note: Include the actual hours open for public service for central libraries. Minor variations in public service hours need not be included. Extensive hours closed to the public due to natural disasters or other events should be excluded from the count.</t>
  </si>
  <si>
    <t>5. Central Library(ies) Weeks Open</t>
  </si>
  <si>
    <t>This is the number of weeks during the year that Central Libraries were open to the public. Note: Include the number of weeks open for public service for Central Libraries. The count should be based on the number of weeks that a library outlet was open for half or more of its scheduled service hours. Extensive weeks closed to the public due to natural disasters or other events should be excluded from the count. Do not calculate based on total number of service hours per year at the outlet level. For example, by dividing total hours by 52 (weeks). Round to the nearest whole number of weeks. If the library was open half or more of its scheduled hours in a given week, round up to the next week. If the library was open less than half of its scheduled hours, round down.</t>
  </si>
  <si>
    <t>6. Number of Branch Libraries</t>
  </si>
  <si>
    <t>A branch is defined as an auxiliary unit of an administrative entity that has at least all of the following: 1) separate quarters; 2) an organized collection of library materials; 3) paid staff; and 4) regularly scheduled hours for being open to the public. If no Branches were operated during the reporting year, enter "0" (zero).</t>
  </si>
  <si>
    <t>7. Unduplicated Average Hours per Week, Branch(es)</t>
  </si>
  <si>
    <t>Unduplicated branch hours are hours when one or more branches are open when the main library is not. Do not count duplicate branch hours. For example:</t>
  </si>
  <si>
    <t>Main library: Open 9 AM - 4 PM, Mon - Fri = 35 unduplicated hours/week</t>
  </si>
  <si>
    <t>North Branch: Open Noon - 8 PM, Tues and Thurs = 8 unduplicated hours/week. Open 10 AM - 4 PM Fri = no unduplicted hours</t>
  </si>
  <si>
    <t>South Branch: Open 10 AM - 2 :M Sat = 4 unduplicated hours. Open 10 AM - 6 PM Tues - Fri = 2 hours Fri + 2 hours Wed unduplicated</t>
  </si>
  <si>
    <t>Total unduplicated branch hours for the system is 16</t>
  </si>
  <si>
    <t>Total unduplicated hours for State Aid is 51 per week</t>
  </si>
  <si>
    <t>NOTE: You must include a schedule showing main library and branch library hours for the reporting year if using unduplicated hours to qualify for state aid. If a public library has more than one branch, and if the hours for the main library building and each established branch library are different, the unduplicated hours may be added together to satisfy the minimum open hours requirement to qualify for state aid. The minimum open hours requirement must be maintained for not less than 9 months of the 12 month operating period. If a reduced hours schedule is implemented, the library must be open not less than 10 hours per week.</t>
  </si>
  <si>
    <t>8. Annual Scheduled Public Service Hours, Branch(es)</t>
  </si>
  <si>
    <t>Updated : 2015-12-03 14:34:30</t>
  </si>
  <si>
    <t>9. Actual Annual Public Service Hours, Branch(es)</t>
  </si>
  <si>
    <t>This is the number of annual public service hours for branches. Note: Include the actual hours open for public service for branches. Minor variations in public service hours need not be included. Extensive hours closed to the public due to natural disasters or other events should be excluded from the count.</t>
  </si>
  <si>
    <t>10. Branch(es) Weeks Open</t>
  </si>
  <si>
    <t>11. Number of Bookmobiles</t>
  </si>
  <si>
    <t>A bookmobile is defined as a travelling branch library consisting of at least all of the following: 1) a truck or van that carries an organized collection of library materials; 2) paid staff; and 3) regularly scheduled hours (bookmobile stops) for being open to the public. Report the number of vehicles in use, not the number of stops the vehicle makes. If no Bookmobiles were operated during the reporting year, enter "0" (zero).</t>
  </si>
  <si>
    <t>12. Annual Scheduled Public Service Hours, Bookmobile(s)</t>
  </si>
  <si>
    <t>Updated : 2015-12-03 14:35:11</t>
  </si>
  <si>
    <t>13. Actual Annual Public Service Hours, Bookmobile(s)</t>
  </si>
  <si>
    <t>This is the number of annual public service hours for bookmobiles. Note: Include the actual hours open for public service for bookmobiles. For each bookmobile, count only the hours during which the bookmobile is open to the public. Minor variations in public service hours need not be included. Extensive hours closed to the public due to natural disasters or other events should be excluded from the count.</t>
  </si>
  <si>
    <t>14. Bookmobile(s) Weeks Open</t>
  </si>
  <si>
    <t>This is the number of weeks during the year that Bookmobiles were open to the public. Note: Include the number of weeks open for public service for Bookmobiles. For each bookmobile, count only the weeks during which the bookmobile is open to the public. The count should be based on the number of weeks that a library outlet was open for half or more of its scheduled service hours. Extensive weeks closed to the public due to natural disasters or other events should be excluded from the count. Do not calculate based on total number of service hours per year at the outlet level. For example, by dividing total hours by 52 (weeks). Round to the nearest whole number of weeks. If the library was open half or more of its scheduled hours in a given week, round up to the next week. If the library was open less than half of its scheduled hours, round down.</t>
  </si>
  <si>
    <t>15. Total Number of Outlets</t>
  </si>
  <si>
    <t>16. Total Unduplicated Average Hours per Week</t>
  </si>
  <si>
    <t>17. Total Annual Scheduled Public Service Hours</t>
  </si>
  <si>
    <t>Updated : 2015-12-03 14:35:32</t>
  </si>
  <si>
    <t>18. Total Annual Public Service Hours</t>
  </si>
  <si>
    <t>This is the total number of actual annual public service hours for outlets (reported individually by central, branch, bookmobile).</t>
  </si>
  <si>
    <t>19. Total Outlet Weeks Open</t>
  </si>
  <si>
    <t>This is the total number of weeks during the year that outlets were open to the public (reported individually by central, branch, bookmobile).</t>
  </si>
  <si>
    <t>20. Central Library(ies) Square Feet</t>
  </si>
  <si>
    <t>21. Branch(es) Square Feet</t>
  </si>
  <si>
    <t>22. Total Square Feet</t>
  </si>
  <si>
    <t>Report the total square footage of the facility used for library purposes.</t>
  </si>
  <si>
    <t>Legislative Districts </t>
  </si>
  <si>
    <t>MI Representative District #</t>
  </si>
  <si>
    <t>MI Representative Name</t>
  </si>
  <si>
    <t>MI Senate District #</t>
  </si>
  <si>
    <t>MI Senate Name</t>
  </si>
  <si>
    <t>US Representative District #</t>
  </si>
  <si>
    <t>US Representative Name</t>
  </si>
  <si>
    <t>PART IV: PAID STAFF </t>
  </si>
  <si>
    <t>Report figures as of the last day of the reporting year. Include all employees paid with library funds to do library work or to maintain the library building for the main library, all branches, bookmobiles, and other service outlets. All employees, whether or not they are certified by the Library of Michigan, are included. This should not include volunteers, since these figures may be used to determine average staff expenditures. To ensure comparable data, 40 hours per week has been set as the measure of full-time employment. The Full Time Equivalent (FTE) staff is automatically figured by adding the total number of hours worked by all employees in each category, then dividing the total staff hours by 40 and rounding to two decimal places. </t>
  </si>
  <si>
    <t>1. Number of ALA-MLS Librarians</t>
  </si>
  <si>
    <t>Librarians with Masters degrees from programs of library and information studies accredited by the American Library Association.</t>
  </si>
  <si>
    <t>2. Total Hours per Week worked by ALA-MLS Librarians</t>
  </si>
  <si>
    <t>3. ALA-MLS FTE (40 Hours/wk)</t>
  </si>
  <si>
    <t>4. Number of Other Librarians</t>
  </si>
  <si>
    <t>Persons with the title of librarian who do paid work that usually requires professional training and skill in the theoretical or scientific aspects of library work, or both, as distinct from its mechanical or clerical aspect who do not have an ALA-MLS.</t>
  </si>
  <si>
    <t>5. Total Hours per Week worked by Other Librarians</t>
  </si>
  <si>
    <t>6. Other Librarians FTE (40 Hours/wk)</t>
  </si>
  <si>
    <t>7. Number of Total Librarians</t>
  </si>
  <si>
    <t>The sum of "ALA-MLS Librarians" and "Other Librarians."</t>
  </si>
  <si>
    <t>8. Total Hours per Week worked by Total Librarians</t>
  </si>
  <si>
    <t>9. Total Librarians FTE (40 Hours/wk)</t>
  </si>
  <si>
    <t>10. Number of All Other Paid Staff</t>
  </si>
  <si>
    <t>Include all other library employees paid from the reporting unit budget, including plant operations, security, and maintenance staff.</t>
  </si>
  <si>
    <t>11. Total Hours per Week worked by All Other Paid Staff</t>
  </si>
  <si>
    <t>12. All Other Paid Staff FTE (40 Hours/wk)</t>
  </si>
  <si>
    <t>13. Number of Total Paid Employees</t>
  </si>
  <si>
    <t>14. Total Hours per Week worked by Total Paid Employees</t>
  </si>
  <si>
    <t>15. Total Paid Employees FTE (40 Hours/wk)</t>
  </si>
  <si>
    <t>PART V: OPERATING INCOME </t>
  </si>
  <si>
    <t>Report income used for operating expenditures as defined below. DO NOT include capital income, contributions to endowments, income passed through to another agency, or funds unspent in the previous fiscal year. This section provides detail of local, state and federal income for your library's reporting year. Include federal, state, or other grants, except for grants for capital expenditures. It is important to keep accurate financial records for each reporting year and to be able to track local, state, and federal funds separately. Although there must be a realistic relationship between total operating income and total operating expenditures, the figures will probably not balance exactly. It is important to report accurately, since the library must be able to verify any financial information with audited figures. For purposes of this report, INCOME is defined as actual cash or a documented monetary transfer to the library fund. Do not include in-kind services, pledges and grants not received. Total Local Operating Income is used to meet the 3/10 mill match requirement for State Aid. If your library's total service area does not meet this state aid standard, revenues from the total legal service area and the individual contracted municipalities will be reviewed. For this reason, the Operating Income section provides entry for each municipality served by your library. When completing the form: - If your legal service area is comprised of more than one municipality (for example, a whole county, a school district of two or more municipalities), the legal area income can be reported with the first service area data. - If you cannot break down miscellaneous "other public local income" by municipality, report it all in the first Legal Service Area listed. - Only local income needs to be broken down by municipality. </t>
  </si>
  <si>
    <t>A. Legal Service Area </t>
  </si>
  <si>
    <t>LSA Municipality</t>
  </si>
  <si>
    <t>Name of the municipality or other designated jurisdiction served under statue during the reporting year. Example: school district, name of county (if whole county).</t>
  </si>
  <si>
    <t>LSA Local Penal Fine Revenues</t>
  </si>
  <si>
    <t>Updated : 2015-09-29 13:00:17</t>
  </si>
  <si>
    <t>Report Penal Fine revenues received during the reporting year. If you do not know the amount received for each individual service area, calculate it by determining the total population your library serves in the county and dividing the penal fines received from that county by the population served to determine the per capita rate. Multiply the per capita rate by the population of each service area to determine penal fines received from each service area. If your library has service areas in two or more counties, you must determine each rate separately.</t>
  </si>
  <si>
    <t>LSA Income from Voted Millage</t>
  </si>
  <si>
    <t>Updated : 2015-09-29 13:00:31</t>
  </si>
  <si>
    <t>Enter only revenues received during the reporting year from a dedicated library millage that was approved by a vote of the people. If the millage is for a multi-municipality legal service area (whole county or district structure), complete millage information on the top line only.</t>
  </si>
  <si>
    <t>LSA Appropriated Tax Income</t>
  </si>
  <si>
    <t>Updated : 2015-09-29 13:00:42</t>
  </si>
  <si>
    <t>This revenue is received by the library directly from the municipal, county, district, or school governing body. This revenue is not the result of a dedicated voted library millage.</t>
  </si>
  <si>
    <t>LSA Other Local Government Income</t>
  </si>
  <si>
    <t>Updated : 2015-09-29 13:00:53</t>
  </si>
  <si>
    <t>Report miscellaneous income received from local government sources. (Do not include user fees) If the library received revenue from a Single Business Tax levied on local business, include the amount in this field.</t>
  </si>
  <si>
    <t>LSA Total Local Government Income</t>
  </si>
  <si>
    <t>Updated : 2016-01-26 13:51:56</t>
  </si>
  <si>
    <t>This subtotal field can be ignored, this subtotal will appear in line 17 of part A. The "Total Local Government Income" figure is determined by adding "Local Penal Fine Revenues," "Income from Voted Millage," "Appropriated Tax Income," and "Other Local Government Income." This should include all tax and non-tax receipts designated by the community, district or region and available for expenditures by the public library. This should not include the value of any contributed or in-kind services or the value of any gifts and donations, fines, or fees paid by individuals.</t>
  </si>
  <si>
    <t>LSA Fines, Fees, Donations</t>
  </si>
  <si>
    <t>Updated : 2015-09-29 17:06:18</t>
  </si>
  <si>
    <t>Report miscellaneous income from local non-government sources. This category includes user fines and fees, collections from coin-operated equipment, income from used book sales, fund-raisers, Library Friends events, etc. Non-capital cash contributions are included in this category. Include, for example, monetary gifts and donations received in the current year, interest, library fines, and fees for library services. Do not include the value of any contributed or in-kind services or the value of any non-monetary gifts and donations. If it is impossible for you to break down the miscellaneous income by individual municipality, report the "Other Local Operating Income" in the first Legal Service Area listed.</t>
  </si>
  <si>
    <t>LSA Verified Info</t>
  </si>
  <si>
    <t>Updated : 2015-09-29 12:52:28</t>
  </si>
  <si>
    <t>LSA Municipality ID</t>
  </si>
  <si>
    <t>Updated : 2015-09-29 12:56:03</t>
  </si>
  <si>
    <t>LSA Municipality County</t>
  </si>
  <si>
    <t>Updated : 2015-09-29 12:52:49</t>
  </si>
  <si>
    <t>LSA Population Served</t>
  </si>
  <si>
    <t>Updated : 2016-03-21 10:15:31</t>
  </si>
  <si>
    <t>LSA Population Percent</t>
  </si>
  <si>
    <t>Updated : 2015-09-29 12:53:02</t>
  </si>
  <si>
    <t>LSA Service Area ID</t>
  </si>
  <si>
    <t>Updated : 2015-09-29 12:53:13</t>
  </si>
  <si>
    <t>A. Legal Service Area Internal </t>
  </si>
  <si>
    <t>Subtotals </t>
  </si>
  <si>
    <t>1. Subtotal Legal Service Area Population Served</t>
  </si>
  <si>
    <t>Updated : 2016-08-15 14:27:30</t>
  </si>
  <si>
    <t>2. Subtotal Local Penal Fine Revenues</t>
  </si>
  <si>
    <t>Updated : 2016-08-15 14:27:45</t>
  </si>
  <si>
    <t>3. Subtotal Income From Voted Millage</t>
  </si>
  <si>
    <t>Updated : 2016-08-15 14:27:59</t>
  </si>
  <si>
    <t>4. Subtotal Appropriated Tax Income</t>
  </si>
  <si>
    <t>Updated : 2016-08-15 14:28:11</t>
  </si>
  <si>
    <t>5. Subtotal Other Local Government Income</t>
  </si>
  <si>
    <t>Updated : 2016-08-15 14:28:26</t>
  </si>
  <si>
    <t>6. Subtotal Total Local Government Income</t>
  </si>
  <si>
    <t>Updated : 2016-08-15 14:28:43</t>
  </si>
  <si>
    <t>7. Subtotal Other Local Operating Income</t>
  </si>
  <si>
    <t>Updated : 2016-08-15 14:29:11</t>
  </si>
  <si>
    <t>B. Contracted Municipality </t>
  </si>
  <si>
    <t>Contracted Municipality</t>
  </si>
  <si>
    <t>Updated : 2015-10-13 13:50:07</t>
  </si>
  <si>
    <t>Name of the municipality or other designated jurisdiction with which the library has a library service contract approved by the Library of Michigan.</t>
  </si>
  <si>
    <t>Contract Municipality Local Penal Fine Revenues</t>
  </si>
  <si>
    <t>Report Penal Fine revenues received during the reporting year. If you do not know the amount received for each reported contracted municipality area, calculate it by determining the local total population served by your library in the county as a result of service contracts and dividing the penal fines received from that county by the population served to determine the per capita rate. Multiply the per capita rate by the population of each contracted municipality to determine penal fines received for each municipality. Penal fines distribution rates are different for each county. If your library has service contracts in more than one county, you must determine each rate separately.</t>
  </si>
  <si>
    <t>Contract Municipality Income From Voted Millage</t>
  </si>
  <si>
    <t>Enter only revenues received during the reporting year from a dedicated library millage that was approved by a vote of the people. If the millage is for a multi-municipality contract service area (whole county or district structure), complete millage information in the first Contracted Municipality listed.</t>
  </si>
  <si>
    <t>Contract Municipality Appropriated Tax Income</t>
  </si>
  <si>
    <t>This revenue is received by the library directly from the municipal, county, district, or school governing body. This revenue is not the result of a dedicated library millage and does not include contract fee income.</t>
  </si>
  <si>
    <t>Contract Municipality Contract Fee Income</t>
  </si>
  <si>
    <t>Revenue received from the contracted municipalities as stated in the library service contract. Do not include penal fine income.</t>
  </si>
  <si>
    <t>Contract Municipality Total Local Government Income</t>
  </si>
  <si>
    <t>Updated : 2015-09-29 17:07:20</t>
  </si>
  <si>
    <t>Add "Local Penal Fine Revenues," "Income from Voted Millage," "Appropriated Tax Income," and "Contract Fee Income." This includes all tax and non-tax receipts designated by the community, district, or region and available for expenditures by the public library. Do not include the value of any contributed or in-kind services or the value of any gifts and donations, fines, or fees paid by individuals.</t>
  </si>
  <si>
    <t>Contract Municipality Fines, Fees, Donations</t>
  </si>
  <si>
    <t>Report miscellaneous income from local non-government sources. This category includes user fines and fees, collections from coin-operated equipment, income from used book sales, fund-raisers, library Friends events, etc. Non-capital cash contributions are included in this category. Include, for example, monetary gifts and donations received in the reporting year, interest, library fines, and fees for library services. Do not include the value of any contributed or in-kind services or the value of any non-monetary gifts and donations.</t>
  </si>
  <si>
    <t>Contracted Verified Info</t>
  </si>
  <si>
    <t>Contracted Municipality ID</t>
  </si>
  <si>
    <t>Updated : 2015-10-13 13:49:54</t>
  </si>
  <si>
    <t>Contracted Municipality County</t>
  </si>
  <si>
    <t>Updated : 2015-10-13 13:49:46</t>
  </si>
  <si>
    <t>Contract Municipality Population Served</t>
  </si>
  <si>
    <t>Updated : 2015-10-13 13:49:35</t>
  </si>
  <si>
    <t>Contract Population Percent</t>
  </si>
  <si>
    <t>Updated : 2015-10-13 13:49:26</t>
  </si>
  <si>
    <t>Service Area ID</t>
  </si>
  <si>
    <t>Updated : 2015-10-13 13:49:14</t>
  </si>
  <si>
    <t>B. Contracted Municipality Internal </t>
  </si>
  <si>
    <t>1. Contracted Municipality Population Served</t>
  </si>
  <si>
    <t>Updated : 2016-08-15 14:29:37</t>
  </si>
  <si>
    <t>2. CM Penal Fine Revenues</t>
  </si>
  <si>
    <t>Updated : 2016-08-15 14:29:52</t>
  </si>
  <si>
    <t>3. CM Income From Voted Millage</t>
  </si>
  <si>
    <t>Updated : 2016-08-15 14:30:05</t>
  </si>
  <si>
    <t>4. CM Appropriated Tax Income</t>
  </si>
  <si>
    <t>Updated : 2016-08-15 14:30:18</t>
  </si>
  <si>
    <t>5. Contract Fee Income</t>
  </si>
  <si>
    <t>Updated : 2016-08-15 14:30:31</t>
  </si>
  <si>
    <t>6. CM Total Local Government Income</t>
  </si>
  <si>
    <t>Updated : 2016-08-15 14:30:43</t>
  </si>
  <si>
    <t>7. Other Local Operating Income</t>
  </si>
  <si>
    <t>Updated : 2016-08-15 14:30:55</t>
  </si>
  <si>
    <t>C. Operating Income Summary </t>
  </si>
  <si>
    <t>1. Total Local Government Income</t>
  </si>
  <si>
    <t>Updated : 2016-08-15 14:31:16</t>
  </si>
  <si>
    <t>Sum of (Legal Service Area) "Total Local Government Income" and (Contracted Municipality) "Total Local Government Income."</t>
  </si>
  <si>
    <t>2. Total Other Local Operating Income</t>
  </si>
  <si>
    <t>Updated : 2016-08-15 14:31:29</t>
  </si>
  <si>
    <t>Sum of (Legal Service Area) "Other Local Operating Income" and (Contracted Municipality) "Other Local Operating Income."</t>
  </si>
  <si>
    <t>3. Total Local Operating Income</t>
  </si>
  <si>
    <t>Updated : 2016-08-15 14:31:44</t>
  </si>
  <si>
    <t>Sum of (Legal Service Area) "Total Local Government Income," (Contracted Municipality) "Total Local Government Income," (Legal Service Area) "Other Local Operating Income," and (Contracted Municipality) "Other Local Operating Income." This figure is used to assess the library's financial eligibility for State Aid.</t>
  </si>
  <si>
    <t>4. State Government Operating Income</t>
  </si>
  <si>
    <t>Updated : 2016-08-15 14:31:56</t>
  </si>
  <si>
    <t>Report all funds received by your library from the State government for operating expenditures, except for federal money distributed by the State. Include all State Aid payments received by your library during the reporting year.</t>
  </si>
  <si>
    <t>5. Federal Government Operating Income</t>
  </si>
  <si>
    <t>Updated : 2016-08-15 14:32:06</t>
  </si>
  <si>
    <t>Report all federal government funds received by your library for operating expenditures, including federal money distributed by the State. Report grant funds received for non-capital expenditures from LSTA. Do not include funds you received and passed through to another public library.</t>
  </si>
  <si>
    <t>6. Total Operating Income</t>
  </si>
  <si>
    <t>Updated : 2016-08-15 14:32:18</t>
  </si>
  <si>
    <t>Sum of "Total Local Government Income," "Other Local Operating Income," "State Government Operating Income," and "Federal Government Operating Income."</t>
  </si>
  <si>
    <t>PART VI: CAPITAL INCOME </t>
  </si>
  <si>
    <t>1. Federal Capital Income</t>
  </si>
  <si>
    <t>Report federal governmental funds, including federal funds distributed by the state or locality, and grants and aid received by the library for the purpose of major capital expenditures. Examples include funds received for construction, expansion and renovation of existing library facilities and funds received for the purchase of equipment, furniture, technology systems, and other one-time, extraordinary projects.</t>
  </si>
  <si>
    <t>2. State Capital Income</t>
  </si>
  <si>
    <t>Report all funds distributed to public libraries by state government for expenditure by the public libraries for the purpose of major capital expenditures, except for federal money distributed by the state. Examples include funds received for construction, expansion and renovation of existing library facilities and funds received for the purchase of equipment, furniture, technology systems, and other one-time, extraordinary projects.</t>
  </si>
  <si>
    <t>3. Local Capital Icome</t>
  </si>
  <si>
    <t>Report all governmental funds designated by the community, district, or region and available to the public library for the purpose of major capital expenditures, except for state and/or federal money distributed by the local government. Examples include funds received for furniture, technology systems, and other one-time, extraordinary projects. These funds may be used to meet the 3/10 mill local support financial requirement for State Aid.</t>
  </si>
  <si>
    <t>4. Private Capital Income</t>
  </si>
  <si>
    <t>Report private funds (non-governmental funds), including grants, received by your library for the purpose of capital expenditures. Examples include funds received for furniture, technology systems, and other one-time, extraordinary projects. These funds may be used to meet the 3/10 mill local support financial requirement for State Aid.</t>
  </si>
  <si>
    <t>5. Total Capital Income</t>
  </si>
  <si>
    <t>Sum of "Federal Capital Income," "State Capital Income," "Local Capital Income," and "Private Capital Income."</t>
  </si>
  <si>
    <t>6. Total Population Served</t>
  </si>
  <si>
    <t>Sum of "Legal Service Area Population Served" and "Contracted Municipality Population Served."</t>
  </si>
  <si>
    <t>PART VII: OPERATING EXPENDITURES </t>
  </si>
  <si>
    <t>Operating expenditures are the costs necessary to support the provision of library services. List only expenditures paid from library operating budgets for the fiscal year. </t>
  </si>
  <si>
    <t>A. Staff Expenditures </t>
  </si>
  <si>
    <t>1. Salaries and Wages</t>
  </si>
  <si>
    <t>Include salaries and wages for all library staff (including plant operations, security, and maintenenace staff) for the fiscal year. Include salaries and wages before deductions, but exclude employee benefits.</t>
  </si>
  <si>
    <t>2. Employee Benefits</t>
  </si>
  <si>
    <t>The benefits outside of salaries and wages paid and accruing to employees (including plant operations, security, and maintenance staff), regardless of whether the benefits or equivalent cash options are available to all employees. Include amounts for direct, paid employee benefits including Social Security, retirement, medical insurance, life insurance, guaranteed disability income protection, unemployment compensation, workmen's compensation, tuition, and housing benefits.</t>
  </si>
  <si>
    <t>3. Total Staff Expenditures</t>
  </si>
  <si>
    <t>Sum of "Salaries and Wages" and "Employee Benefits."</t>
  </si>
  <si>
    <t>B. Collection Expenditures </t>
  </si>
  <si>
    <t>4. Print Materials Expenditure</t>
  </si>
  <si>
    <t>Report all operating expenditures for the following print materials: books, serial backfiles, current serial subscriptions, government documents, and any other print acquisitions.</t>
  </si>
  <si>
    <t>5. Other Materials Expenditure</t>
  </si>
  <si>
    <t>Report all operating expenditures for other materials, such as microform, audio, video, DVD, and materials in new forms.</t>
  </si>
  <si>
    <t>6. Electronic Materials Expenditure</t>
  </si>
  <si>
    <t>Report all operating expenditures for electronic (digital) materials. Types of electronic materials include e-books, e-series (including journals), government documents, databases (including locally mounted, full text or not), electronic files, reference tools, scores, maps, or pictures in electronic or digital format, including magazines digitized by the library. Electronic materials can be distributed on magnetic tape, diskettes, computer software, CD-ROM, or other portable digital carrier, and can be accessed via a computer, via access to the internet, or by using an ebook reader. Include equipment expenditures that are inseparably bundled into the price of the information service product. Include expenditures for materials held locally and for remote electronic materials for which permanent or temporary access rights have been acquired. Include expenditures for database licenses. [NOTE: Based on ISO 2789 definition.]</t>
  </si>
  <si>
    <t>7. Total Collection Expenditures</t>
  </si>
  <si>
    <t>Report the sum of all expenditures for print materials, electronic materials, and other materials.</t>
  </si>
  <si>
    <t>C. Other Operating Expenditures </t>
  </si>
  <si>
    <t>8. Other Operating Expenditures</t>
  </si>
  <si>
    <t>Include all expenditures other than those for staff and collection. Include expenses such as binding supplies, repair or replacement of existing furnishings and equipment, and costs incurred in the operation and maintenance of physical facilities. DO NOT report items included as capital expenditures in Part VIII.</t>
  </si>
  <si>
    <t>D. Total Operating Expenditures </t>
  </si>
  <si>
    <t>9. Total Operating Expenditures</t>
  </si>
  <si>
    <t>Sum of "Total Staff Expenditures," "Total Collection Expenditures," and "Other Operating Expenditures."</t>
  </si>
  <si>
    <t>PART VIII: CAPITAL OUTLAY </t>
  </si>
  <si>
    <t>Include expenditures paid from your library capital budget for the acquisition of or additions to fixed assets such as building sites, new building additions, equipment, initial book stock, furnishings for new or expanded buildings, or vehicles, and other onetime, extraordinary projects. This excludes replacement and repair of existing furnishings and equipment, regular purchase of library materials, and investments for capital appreciation. </t>
  </si>
  <si>
    <t>1. Capital Expenditures for Electronic Access</t>
  </si>
  <si>
    <t>Report capital expenditures associated with access to electronic materials and services. Include computer hardware and software used to support library operations, whether purchased or leased, mainframe or microcomputer. DO NOT report items included as operating expenditures in Part VII.</t>
  </si>
  <si>
    <t>2. Furnishings and Equipment Expenditures</t>
  </si>
  <si>
    <t>Report major expenditures for all furniture and equipment other than for electronic access. Examples include shelving, patron tables and chairs, photocopiers, etc. DO NOT report items included as operating expenditures in Part VII.</t>
  </si>
  <si>
    <t>3. Building Expenditures</t>
  </si>
  <si>
    <t>Report expenditures for the acquisition of or additions to building sites, new building additions, and library facilities. DO NOT report items included as operating expenditures in Part VII.</t>
  </si>
  <si>
    <t>4. Other Capital Expenditures</t>
  </si>
  <si>
    <t>Report expenditures for capital items other than for electronic access, furnishings and equipment, or building.</t>
  </si>
  <si>
    <t>5. Total Capital Expenditures</t>
  </si>
  <si>
    <t>Sum of "Capital Expenditures for Electronic Access," "Furnishings and Equipment Expenditures," "Building Expenditures," and "Other Capital Expenditures."</t>
  </si>
  <si>
    <t>PART IX: LIBRARY COLLECTION </t>
  </si>
  <si>
    <t>For each category, report the number of units (items) owned at the end of the reporting year. Items which are packaged together as a unit, e.g. two compact disks, two films, or two videocassettes, and which are generally checked out as a unit, should be counted as one physical unit. Subscriptions should be counted by number of subscriptions and not the number of issues. </t>
  </si>
  <si>
    <t>1. Number of Print Materials</t>
  </si>
  <si>
    <t>Report a single figure that includes both of the following:</t>
  </si>
  <si>
    <t>Books in print. Books are non-serial printed publications (including music and maps) that are bound in hard or soft covers, or in loose-leaf format. Include non-serial government documents. Report the number of physical units, including duplicates. For smaller libraries, if volume data are not available, count the number of titles. Books packaged together as a unit (e.g., a 2-volume set) and checked out as a unit are counted as one physical unit.</t>
  </si>
  <si>
    <t>Serial backfiles in print. Serials are publications issued in successive parts, usually at regular intervals and intended to be continued indefinitely. Serials include periodicals (magazines), newspapers, annuals (reports, yearbooks, etc.), journals, memoirs, proceedings, transactions of societies, and numbered monographic series. Government documents and reference tools are often issued as serials. Except for the current volume, count unbound serials as a volume when the library has at least half of the issues in a publisher's volume. Report the number of physical units, including duplicates. For smaller libraries, if volume data are not available, count the number of titles. Serials packaged together as a unit (e.g., a 2-volume serial monograph) and checked out as a unit are counted as one physical unit.</t>
  </si>
  <si>
    <t>2. Audio (Physical Units)</t>
  </si>
  <si>
    <t>Materials on which sounds (only) are stored (recorded) and that can be reproduced (played back) mechanically or electronically, or both. Included are records, audiocassettes, audio cartridges, audio disks, audio reels, talking books, and other sound recordings.</t>
  </si>
  <si>
    <t>3. Audio (Downloadable Units)</t>
  </si>
  <si>
    <t>These are downloadable electronic files on which sounds (only) are stored (recorded) and that can be reproduced (played back) electronically. Audio ��“ Downloadable Units may be loaned to users on portable devices or by transmitting the contents to the user’s personal computer for a limited time. Include Audio ��“ Downloadable Units held locally and remote Audio ��“ Downloadable Units for which permanent or temporary access rights have been acquired.</t>
  </si>
  <si>
    <t>Report the number of units. Report only items that have been purchased, leased or licensed by the library, a consortium, the state library, a donor or other person or entity. Included items must only be accessible with a valid library card or at a physical library location; inclusion in the catalog is not required. Do not include items freely available without monetary exchange. Do not include items that are permanently retained by the patron; count only items that have a set circulation period where it is available for their use. Count electronic materials at the administrative entity level; do not duplicate numbers at each branch.</t>
  </si>
  <si>
    <t>NOTE: For purposes of this survey, units are defined as “units of acquisition or purchase”. The “unit” is determined by considering whether the item is restricted to a finite number of simultaneous users or an unlimited number of simultaneous users.</t>
  </si>
  <si>
    <t>Finite simultaneous use: units of acquisition or purchase is based on the number of simultaneous usages acquired (equivalent to purchasing multiple copies of a single title). For example, if a library acquires a title with rights to a single user at a time, then that item is counted as 1 “unit”; if the library acquires rights to a single title for 10 simultaneous users, then that item is counted as 10 “units. For smaller libraries, if volume data are not available, the number of titles may be counted.</t>
  </si>
  <si>
    <t>Unlimited simultaneous use: units of acquisition or purchase is based on the number of titles acquired. For example, if a library acquires a collection of 100 books with unlimited simultaneous users, then that collection would be counted as 100 “units”.</t>
  </si>
  <si>
    <t>NOTE: If your patrons have access to eAudio materials through your library's membership in a digital consortium include the number of items available in this count.</t>
  </si>
  <si>
    <t>4. Video (Physical Units)</t>
  </si>
  <si>
    <t>Materials on which pictures are recorded, with or without sound. Electronic playback reproduces pictures, with or without sound, using a television receiver or monitor.</t>
  </si>
  <si>
    <t>5. Video (Downloadable Units)</t>
  </si>
  <si>
    <t>These are downloadable electronic files on which moving pictures are recorded, with or without sound. Electronic playback reproduces pictures, with or without sound, using a television receiver, computer monitor or video-enabled mobile device. Video ��“ Downloadable Units may be loaned to users on portable devices or by transmitting the contents to the user’s personal computer for a limited time. Include Video ��“ Downloadable Units held locally and remote Video ��“ Downloadable Units for which permanent or temporary access rights have been acquired.</t>
  </si>
  <si>
    <t>Finite simultaneous use: units of acquisition or purchase is based on the number of simultaneous usages acquired (equivalent to purchasing multiple copies of a single title). For example, if a library acquires a title with rights to a single user at a time, then that item is counted as 1 “unit”; if the library acquires rights to a single title for 10 simultaneous users, then that item is counted as 10 “units.” For smaller libraries, if volume data are not available, the number of titles may be counted.</t>
  </si>
  <si>
    <t>NOTE: If your patrons have access to eVideo materials through your library's membership in a digital consortium include the number of items available in this count.</t>
  </si>
  <si>
    <t>6. Subscriptions (Non-electronic)</t>
  </si>
  <si>
    <t>Refers to the arrangements by which, in return for a sum paid in advance, periodicals, newspapers, or other serials are provided for a specified number of issues. These are print and microfilm subscriptions only; not electronic or digital subscriptions. Count subscriptions purchased from the library's budget and those donated to the library as gifts. Count titles, including duplicates, not individual issues.</t>
  </si>
  <si>
    <t>7. Electronic Books (E-Books)</t>
  </si>
  <si>
    <t>E-books are digital documents (including those digitized by the library), licensed or not, where searchable text is prevalent, and which can be seen in analogy to a printed book (monograph). E-books are loaned to users on portable devices (e-book readers) or by transmitting the contents to the user’s personal computer for a limited time. Include e-books held locally and remote e-books for which permanent or temporary access rights have been acquired. Report the number of electronic units, including duplicates, at the administrative entity level; do not duplicate unit count for each branch. E-books packaged together as a unit (e.g., multiple titles on a single ebook reader) and checked out as a unit are counted as one unit.</t>
  </si>
  <si>
    <t>Finite simultaneous use: units of acquisition or purchase is based on the number of simultaneous usages acquired (equivalent to purchasing multiple copies of a single title). For example, if a library acquires a title with rights to a single user at a time, then that item is counted as 1 “unit”; if the library acquires rights to a single title for 10 simultaneous users, then that item is counted as 10 “units”. For smaller libraries, if volume data are not available, the number of titles may be counted.</t>
  </si>
  <si>
    <t>NOTE: If your patrons have access to eBooks through your library's membership in a digital consortium include the number of items available in this count.</t>
  </si>
  <si>
    <t>8. Total Collection (Physical / Electronic Units)</t>
  </si>
  <si>
    <t>Databases </t>
  </si>
  <si>
    <t>9. Local Electronic Collections</t>
  </si>
  <si>
    <t>Formerly collected as databases an electronic collection is a collection of electronically stored data or unit records (facts, bibliographic data, abstracts, texts, photographs, music, video, etc.) with a common user interface and software for the retrieval and use of the data. An electronic collection may be organized, curated and electronically shared by the library, or rights may be provided by a third party vendor. An electronic collection may be funded by the library, or provided through cooperative agreement with other libraries, or through the State Library. Do not include electronic collections that are provided by third parties and freely linked to on the web.</t>
  </si>
  <si>
    <t>DO NOT COUNT MeL RESOURCES. No formal agreements or charges are associated with MeL databases provided by Library of Michigan to public libraries.</t>
  </si>
  <si>
    <t>10. State Electronic Collections</t>
  </si>
  <si>
    <t>Updated : 2015-10-30 11:34:03</t>
  </si>
  <si>
    <t>11. Other Electronic Collections</t>
  </si>
  <si>
    <t>Formerly collected as databases, an electronic collection is a collection of electronically stored data or unit records (facts, bibliographic data, abstracts, texts, photographs, music, video, etc.) with a common user interface and software for the retrieval and use of the data. An electronic collection may be organized, curated and electronically shared by the library, or rights may be provided by a third party vendor. An electronic collection may be funded by the library, or provided through cooperative agreement with other libraries, or through the State Library. Do not include electronic collections that are provided by third parties and freely linked to on the web.</t>
  </si>
  <si>
    <t>12. Total Electronic Collections</t>
  </si>
  <si>
    <t>Updated : 2015-10-13 14:01:41</t>
  </si>
  <si>
    <t>PART X: LIBRARY SERVICES </t>
  </si>
  <si>
    <t>If exact amount is unknown, enter an estimate. If an actual count of the data element is unavailable, determine an annual estimate by an actual count during a typical week in October and multiplying the count by 52. A "Typical week" is a time that is neither unusually busy nor unusually slow. Avoid holiday times, vacation periods for key staff, or days when unusual events are taking place in the community or the library. Choose a week in which the library is open its regular hours. Include seven consecutive calendar days, from Sunday through Saturday (or whenever the library is usually open). This technique can be used to estimate library visits, circulation transactions, reference transactions, interlibrary loans and number of users of electronic resources. </t>
  </si>
  <si>
    <t>A. Library Visits </t>
  </si>
  <si>
    <t>1. Library Visits</t>
  </si>
  <si>
    <t>The total number of persons entering the library for whatever purpose during the year.</t>
  </si>
  <si>
    <t>2. Virtual Visits to the Library's Website</t>
  </si>
  <si>
    <t>Updated : 2016-01-29 10:32:30</t>
  </si>
  <si>
    <t>The number of engagements initiated by all visitors from inside or outside the library to the library's web resources.</t>
  </si>
  <si>
    <t>B. Summer Reading Participation </t>
  </si>
  <si>
    <t>1. Do You Offer a Structured Summer Education and Enrichment Program for Children?</t>
  </si>
  <si>
    <t>Updated : 2015-10-13 13:27:31</t>
  </si>
  <si>
    <t>A structured summer reading program, meaning the program has a beginning and end as well as the ability to track continued participant participation though the program. (e.g. are they still actively participating at some level at the end of the program).</t>
  </si>
  <si>
    <t>2. How Many Children Signed Up For This Program</t>
  </si>
  <si>
    <t>Updated : 2015-09-10 12:25:22</t>
  </si>
  <si>
    <t>The number of children ages 0-12 signed up for this program.</t>
  </si>
  <si>
    <t>3. How Many Children Completed This Program</t>
  </si>
  <si>
    <t>Updated : 2015-09-10 12:25:36</t>
  </si>
  <si>
    <t>The number of children ages 0-12 completing this program.</t>
  </si>
  <si>
    <t>4. Do You Offer a Structured Summer Education and Enrichment Program for Teens?</t>
  </si>
  <si>
    <t>Updated : 2015-10-13 13:27:42</t>
  </si>
  <si>
    <t>5. How Many Teens Signed Up For This Program?</t>
  </si>
  <si>
    <t>Updated : 2015-09-10 12:26:15</t>
  </si>
  <si>
    <t>The number of children ages 13-18 signed up for this program.</t>
  </si>
  <si>
    <t>6. How Many Teens Completed This Program</t>
  </si>
  <si>
    <t>Updated : 2015-09-10 12:27:41</t>
  </si>
  <si>
    <t>The number of teens ages 13-18 completing this program.</t>
  </si>
  <si>
    <t>Updated : 2015-09-10 12:35:53</t>
  </si>
  <si>
    <t>C. Program Attendance </t>
  </si>
  <si>
    <t>1. Summer Reading Events Children Programs</t>
  </si>
  <si>
    <t>Updated : 2016-02-10 15:27:21</t>
  </si>
  <si>
    <t>The number of programs (a program being defined as: a single event on a single data at a single location. Please count staff run events such as lapsit, bookclub, etc...) offered specifically as a part of the library's Summer Reading Program intended primarily for persons 12 years old or younger, followed by the count of the audience at these events. Include all persons who attend, whether adults or children.</t>
  </si>
  <si>
    <t>2. Summer Reading Events Children Attendance</t>
  </si>
  <si>
    <t>Updated : 2016-02-10 15:27:47</t>
  </si>
  <si>
    <t>The count of all participants 12 and under who have signed up for the summer reading program.</t>
  </si>
  <si>
    <t>3. Summer Reading Events Teens Programs</t>
  </si>
  <si>
    <t>Updated : 2016-02-10 15:25:07</t>
  </si>
  <si>
    <t>The number of programs (a program being defined as: a single event on a single date at a single location--please count staff run events, such as lapsit, bookclub, etc...) offered specifically as part of the library's Summer Reading Program intended primarily for persons 13 and over, up to and including those of 18 years of age, followed by the count of the audience at these events. Include all persons who attend, whether adults or children.</t>
  </si>
  <si>
    <t>4. Summer Reading Events Teens Attendance</t>
  </si>
  <si>
    <t>Updated : 2016-02-10 15:25:41</t>
  </si>
  <si>
    <t>The count of all participants 13 and over, up to and including those of 18 years of age who have signed up for the summer reading program.</t>
  </si>
  <si>
    <t>5. Children's Programs</t>
  </si>
  <si>
    <t>Updated : 2016-08-15 13:48:43</t>
  </si>
  <si>
    <t>6. Children's Program Attendance</t>
  </si>
  <si>
    <t>Updated : 2016-08-15 13:48:59</t>
  </si>
  <si>
    <t>The count of the audience at all programs intended primarily for persons 12 years old or younger (excluding all summer reading program events). Include all persons who attend, whether adults or children.</t>
  </si>
  <si>
    <t>7. Do any of your programs focus on early literacy for ages 0-5?</t>
  </si>
  <si>
    <t>Updated : 2016-08-15 13:49:21</t>
  </si>
  <si>
    <t>Does this library offer early literacy programming for children 0 to 5 years of age? This can include programs aimed at children or programs aimed at parents &amp; caregivers.</t>
  </si>
  <si>
    <t>8. How many of the Children's Programs reported in #1 &amp; #5 were focused on Early Literacy?</t>
  </si>
  <si>
    <t>Updated : 2016-08-15 14:34:33</t>
  </si>
  <si>
    <t>Record the number of Early Literacy enrichment programs offered. This total WILL NOT be added to the total programs offered. Please continue to record children's summer reading programs in #1 and all other children's programs in question #5. This also includes programs offered to caregivers in support of early literacy</t>
  </si>
  <si>
    <t>9. Report Total Early Literacy Program Attendance for the programs reported in #8.</t>
  </si>
  <si>
    <t>Updated : 2016-08-15 13:55:02</t>
  </si>
  <si>
    <t>Record the number of Early Literacy enrichment programs attended. This total will not be added to the total children's program attendance, please continue to record total summer reading events attendance in #2 &amp; children's program attendance in question #6. Include adult caregivers attendance in addition to 0-5 year old attendees.</t>
  </si>
  <si>
    <t>10. Teen Programs</t>
  </si>
  <si>
    <t>Updated : 2015-12-21 11:56:45</t>
  </si>
  <si>
    <t>11. Teen Program Attendance</t>
  </si>
  <si>
    <t>Updated : 2016-02-10 15:22:12</t>
  </si>
  <si>
    <t>The count of the audience at all programs intended primarily for young adult persons (approximately 13-18 years old), excluding all summer reading program events. Include all persons who attend, whether adults or children.</t>
  </si>
  <si>
    <t>12. Adult Programs</t>
  </si>
  <si>
    <t>Updated : 2015-09-10 13:12:04</t>
  </si>
  <si>
    <t>13. Adult Program Attendance</t>
  </si>
  <si>
    <t>Updated : 2015-09-10 13:12:17</t>
  </si>
  <si>
    <t>The count of the audience at all programs intended primarily for persons 19 years old or older. Include all persons who attend, whether adults or children.</t>
  </si>
  <si>
    <t>14. General Programs</t>
  </si>
  <si>
    <t>Updated : 2015-09-10 13:12:30</t>
  </si>
  <si>
    <t>15. General Program Attendance</t>
  </si>
  <si>
    <t>Updated : 2015-09-10 13:12:45</t>
  </si>
  <si>
    <t>The count of the audience at all programs not included in the above categories. Include all persons who attend, whether adults or children.</t>
  </si>
  <si>
    <t>Updated : 2015-09-10 13:12:57</t>
  </si>
  <si>
    <t>Sum of "Summer Reading Event Children," "Summer Reading Event Teens," "Children's Program," "Young Adult Program," "Adult Program," and "General Program."</t>
  </si>
  <si>
    <t>Updated : 2015-09-10 13:13:13</t>
  </si>
  <si>
    <t>D. Circulation Transactions </t>
  </si>
  <si>
    <t>1. Circulation of Children's Materials</t>
  </si>
  <si>
    <t>Updated : 2016-08-15 14:36:27</t>
  </si>
  <si>
    <t>The total annual circulation of all children's materials in all formats to all users, including renewals but excluding electronic materials. Physical Materials Only</t>
  </si>
  <si>
    <t>2. Circulation of Non-Children's Materials</t>
  </si>
  <si>
    <t>Updated : 2016-08-15 14:36:38</t>
  </si>
  <si>
    <t>The total annual circulation of all non-children's materials in all formats to all users, including renewals but excluding electronic materials. Physical Materials Only</t>
  </si>
  <si>
    <t>3. Circulation of Electronic Materials</t>
  </si>
  <si>
    <t>Updated : 2016-08-15 14:36:49</t>
  </si>
  <si>
    <t>Electronic Materials are materials that are distributed digitally and can be accessed via a computer, the Internet, or a portable device such as an e-book reader. Types of electronic materials include e-books and downloadable electronic video and audio files. Electronic Materials packaged together as a unit and checked out as a unit are counted as one unit. Include circulation only for items counted under Electronic Books (E-Books), Audio-Downloadable Units and Video-Downloadable Units in the LIBRARY COLLECTION data elements 450-460. Do not include items not specified under those definitions.</t>
  </si>
  <si>
    <t>DO NOT INCLUDE DATABASES (Now known as electronic collections) IN THIS COUNT!!!</t>
  </si>
  <si>
    <t>4. Electronic Collection (Dbase) Use</t>
  </si>
  <si>
    <t>Updated : 2016-08-15 15:07:27</t>
  </si>
  <si>
    <t>The number of full-content units or descriptive records examined, downloaded, or otherwise supplied to user, from online library resources that the library provides that require user authentication but do not have a circulation period (DO NOT INCLUDE MeL RESOURCES). Examining documents is defined as having the full text of a digital document or electronic resource downloaded or fully displayed. Some electronic services do not require downloading as simply viewing documents is normally sufficient for user needs. </t>
  </si>
  <si>
    <t>Include use both inside and outside the library. Do not include use of the OPAC or website. [based on NISO Standard Z39.7 (2013) #7.7, p. 43] </t>
  </si>
  <si>
    <t>Rationale: This proposed new element is designed to capture the use of online content provided by libraries, but does not require a traditional circulation. Primarily, this element will capture the use of paid, commercial databases. The definition borrowed heavily from NISO standards.</t>
  </si>
  <si>
    <t>DO NOT INCLUDE RESOURCES ACCESSED THROUGH MeL.</t>
  </si>
  <si>
    <t>5. Total Physical Circulation</t>
  </si>
  <si>
    <t>Updated : 2016-08-15 14:43:28</t>
  </si>
  <si>
    <t>Calculated field combining Circulation of Children's Materials and Non-Children's Materials</t>
  </si>
  <si>
    <t>6. Total Electronic Content Use</t>
  </si>
  <si>
    <t>Updated : 2016-08-15 14:43:39</t>
  </si>
  <si>
    <t>This proposed new element would be a calculated field: the total of Circulation of Electronic Material AND Local Database Use.</t>
  </si>
  <si>
    <t>7. Total Circulation</t>
  </si>
  <si>
    <t>Updated : 2016-08-15 14:37:42</t>
  </si>
  <si>
    <t>The total annual circulation of all library materials of all types, including renewals and electronic materials. Count all materials in all formats that are charged out for use outside the library. Interlibrary loan transactions included are only items borrowed that are then circulated to users. Do not include items checked out to another library.</t>
  </si>
  <si>
    <t>This total will also include Local Database Use</t>
  </si>
  <si>
    <t>E. Reference Transactions </t>
  </si>
  <si>
    <t>8. Reference Transactions</t>
  </si>
  <si>
    <t>Updated : 2016-08-15 14:37:56</t>
  </si>
  <si>
    <t>Reference Transactions are information consultations in which library staff recommend, interpret, evaluate, and/or use information resources to help others to meet particular information needs.</t>
  </si>
  <si>
    <t>A reference transaction includes information and referral service as well as unscheduled individual instruction and assistance in using information sources (including web sites and computer-assisted instruction).Count Readers Advisory questions as reference transactions.</t>
  </si>
  <si>
    <t>Information sources include (a) printed and non-printed material; (b) machine-readable databases (including computer-assisted instruction); (c) the library's own catalogs and other holdings records; (d) other libraries and institutions through communication or referral; and (e) persons both inside and outside the library.</t>
  </si>
  <si>
    <t>When a staff member uses information gained from previous use of information sources to answer a question, the transaction is reported as a reference transaction even if the source is not consulted again.</t>
  </si>
  <si>
    <t>If a contact includes both reference and directional services, it should be reported as one reference transaction. Duration should not be an element in determining whether a transaction is a reference transaction.</t>
  </si>
  <si>
    <t>NOTE: It is essential that libraries do not include directional transactions in the report of reference transactions. Directional transactions include giving instruction for locating staff, library users, or physical features within the library. Examples of directional transactions include, “Where is the reference librarian? Where is Susan Smith? Where is the rest room? Where are the 600s? Can you help me make a photocopy?”</t>
  </si>
  <si>
    <t>If an annual count of reference transactions is unavailable, count reference transactions during a typical week or weeks, and multiply the count to represent an annual estimate. [If the sample is done four times a year, multiply totals by 13, if done twice a year multiply by 26, if done only annually, multiply by 52.] A "typical week" is a time that is neither unusually busy nor unusually slow. Avoid holiday times, vacation periods for key staff, or days when unusual events are taking place in the community or in the library. Choose a week in which the library is open its regular hours.</t>
  </si>
  <si>
    <t>F. Interlibrary Loans </t>
  </si>
  <si>
    <t>9. Number of items loaned to other libraries</t>
  </si>
  <si>
    <t>Updated : 2016-08-15 14:38:09</t>
  </si>
  <si>
    <t>These are library materials, or copies of the materials, provided by one library to another upon request. The libraries involved in interlibrary loans are not under the same library administration. These data are reported as annual figures.</t>
  </si>
  <si>
    <t>10. Number of items borrowed from other libraries</t>
  </si>
  <si>
    <t>Updated : 2016-08-15 14:38:20</t>
  </si>
  <si>
    <t>These are library materials, or copies of the materials, received by one library from another upon request. The libraries involved in the interlibrary loans are not under the same library administration. These data are reported as annual figures.</t>
  </si>
  <si>
    <t>G. Uses (Sessions) of Public Internet Computers Per Year </t>
  </si>
  <si>
    <t>11. Uses (Sessions) of Public Internet Computers Per Year</t>
  </si>
  <si>
    <t>Updated : 2016-08-15 14:38:32</t>
  </si>
  <si>
    <t>Report the total number of uses (sessions) for Internet computers in the library during the last year. If the computer is used for multiple purposes (Internet access, word-processing, OPAC, etc.) and Internet uses (sessions) cannot be isolated, report all usage. A typical week or other reliable estimate may be used to determine the annual number. Sign-up forms or Web-log tracking software also may provide a reliable count of uses (sessions). Note: The number of uses (sessions) may be counted manually, using registration logs. Count each use (session) for public internet computers, regardless of the amount of time spent on the computer. A use (session) on the library's public internet computer(s)three times a year would count as three uses (sessions). Software such as "Historian" can also be used to track the number of uses (sessions) at each public internet computer. If the data element is collected as a weekly figure, multiply that figure by 52 to annualize it.</t>
  </si>
  <si>
    <t>H. Uses of Wireless Logins Per Year </t>
  </si>
  <si>
    <t>12. Uses of Wireless Logins Per Year</t>
  </si>
  <si>
    <t>Updated : 2016-08-15 14:38:48</t>
  </si>
  <si>
    <t>Report the number of wireless sessions provided by the library wireless service annually. If the data element is collected as a weekly figure, multiply that figure by 50 to annualize it.</t>
  </si>
  <si>
    <t>I. Number of active registered borrowers </t>
  </si>
  <si>
    <t>13. Number of active registered borrowers</t>
  </si>
  <si>
    <t>Updated : 2016-08-15 14:39:01</t>
  </si>
  <si>
    <t>A registered borrower is a library user who has applied for and received an identification number or card from the public library that has established conditions under which the user may borrow library materials and gain access to other library resources. Note: Files should have been purged within the past three (3) years.</t>
  </si>
  <si>
    <t>J. Internet Terminals </t>
  </si>
  <si>
    <t>Click on Outlet's name to enter internet information for each outlet. Do not include service outlets that are not administered by the library system. </t>
  </si>
  <si>
    <t>Library Name</t>
  </si>
  <si>
    <t>Verified</t>
  </si>
  <si>
    <t>Total </t>
  </si>
  <si>
    <t>14. Total Staff Terminals</t>
  </si>
  <si>
    <t>Updated : 2016-08-15 14:39:18</t>
  </si>
  <si>
    <t>Include computers used for all purposes, including OPAC, word processing, Internet, etc.</t>
  </si>
  <si>
    <t>15. Total Public Terminals</t>
  </si>
  <si>
    <t>Updated : 2016-08-15 14:39:29</t>
  </si>
  <si>
    <t>Include computers used for all purposes including OPAC, word processing, Internet, etc.</t>
  </si>
  <si>
    <t>PART XI: CERTIFICATION OF PUBLIC LIBRARY PERSONNEL </t>
  </si>
  <si>
    <t>This section verifies that appropriate numbers and levels of staff worked at the library during the reporting year to meet the minimum standards for State Aid. Only staff that are CERTIFIED by the Library of Michigan and worked during the REPORTING YEAR need to be listed on this page. If a new CERTIFIED staff member was hired during the reporting year, please provide a hire date. If a certified staff member (including the director) left during the reporting year, please provide a departure date. For example, if the directorship changed during the reporting year, list the previous director with his or her departure date and the current director immediately below with his or her date of hire. </t>
  </si>
  <si>
    <t>A. Director Certification Information </t>
  </si>
  <si>
    <t>Please enter the information for your current director. </t>
  </si>
  <si>
    <t>1. Director's Name</t>
  </si>
  <si>
    <t>Updated : 2015-10-07 10:28:49</t>
  </si>
  <si>
    <t>2. Title</t>
  </si>
  <si>
    <t>Updated : 2015-10-07 10:28:55</t>
  </si>
  <si>
    <t>3. Director's SSN (last 4 digits)</t>
  </si>
  <si>
    <t>Updated : 2016-02-26 15:16:01</t>
  </si>
  <si>
    <t>4. Director's Avg Hrs Worked/Week</t>
  </si>
  <si>
    <t>Updated : 2015-10-07 10:29:33</t>
  </si>
  <si>
    <t>5. Director's Certification Level (I, II, III, or IV)</t>
  </si>
  <si>
    <t>Updated : 2015-10-07 10:29:39</t>
  </si>
  <si>
    <t>Level Certificate:</t>
  </si>
  <si>
    <t>I Librarian's Permanent Professional Certificate</t>
  </si>
  <si>
    <t>II Librarian's Professional Certificate</t>
  </si>
  <si>
    <t>III Limited Professional</t>
  </si>
  <si>
    <t>IV Paraprofessional</t>
  </si>
  <si>
    <t>6. Director's Hire Date</t>
  </si>
  <si>
    <t>Updated : 2015-10-07 10:29:45</t>
  </si>
  <si>
    <t>7. Director's Departure Date</t>
  </si>
  <si>
    <t>Updated : 2015-10-07 10:29:51</t>
  </si>
  <si>
    <t>B. Library Personnel Certification Information </t>
  </si>
  <si>
    <t>Name</t>
  </si>
  <si>
    <t>Last 4 Digits Social Security Number</t>
  </si>
  <si>
    <t>Updated : 2016-02-26 15:16:23</t>
  </si>
  <si>
    <t>Avg. Hours Worked Per Week</t>
  </si>
  <si>
    <t>Certification Level RECEIVED from Library of Michigan</t>
  </si>
  <si>
    <t>Hire Date if New in Reporting Year</t>
  </si>
  <si>
    <t>Departure Date in Reporting Year</t>
  </si>
  <si>
    <t>Head of Entity</t>
  </si>
  <si>
    <t>Verified Information?</t>
  </si>
  <si>
    <t>Certification Expiration Date</t>
  </si>
  <si>
    <t>PART XII: NONRESIDENT FEES INFORMATION </t>
  </si>
  <si>
    <t>1. Non-Resident Fee</t>
  </si>
  <si>
    <t>Updated : 2015-10-13 13:00:01</t>
  </si>
  <si>
    <t>Do you charge a nonresident fee to any person living outside of your service area?</t>
  </si>
  <si>
    <t>2. NR Fee Annual or One Time</t>
  </si>
  <si>
    <t>Updated : 2015-10-13 13:00:13</t>
  </si>
  <si>
    <t>Is your fee annual or one-time (choose one)</t>
  </si>
  <si>
    <t>3. Fee schedule or non-resident rate (Example: $35/family;$25/individual)</t>
  </si>
  <si>
    <t>Fee Schedule or NonResident rate (e.g. $35/family; $35/individual)</t>
  </si>
  <si>
    <t>4. Full Library Service for Contracted Municipalities</t>
  </si>
  <si>
    <t>Updated : 2015-10-13 13:00:24</t>
  </si>
  <si>
    <t>The same array of library services you provided for your jurisdictional population and the rest of your legal service population.</t>
  </si>
  <si>
    <t>PART XIII: TECHNOLOGY </t>
  </si>
  <si>
    <t>1. Total number of computers that the library provides for use by staff only</t>
  </si>
  <si>
    <t>2. Total number of computers that the library provides for public use</t>
  </si>
  <si>
    <t>3. Is your library circulation system automated?</t>
  </si>
  <si>
    <t>Updated : 2015-10-13 12:57:45</t>
  </si>
  <si>
    <t>4. Total income budgeted for the library's Integrated Library System</t>
  </si>
  <si>
    <t>Enter the total amount spent per year on the integrated library system or ILS.</t>
  </si>
  <si>
    <t>5. Circulation System Vendor Name</t>
  </si>
  <si>
    <t>6. Is your card catalog automated?</t>
  </si>
  <si>
    <t>Updated : 2015-10-13 12:53:11</t>
  </si>
  <si>
    <t>7. Card Catalog Vendor Name</t>
  </si>
  <si>
    <t>8. Patron Initiated ILL</t>
  </si>
  <si>
    <t>Updated : 2015-10-13 12:53:25</t>
  </si>
  <si>
    <t>9. Do you offer a Remote Catalog?</t>
  </si>
  <si>
    <t>Updated : 2015-10-13 12:54:04</t>
  </si>
  <si>
    <t>10. Do you provide Self Checkout?</t>
  </si>
  <si>
    <t>Updated : 2015-10-13 12:54:14</t>
  </si>
  <si>
    <t>11. Is your Circulation System Shared?</t>
  </si>
  <si>
    <t>Updated : 2015-10-13 12:54:27</t>
  </si>
  <si>
    <t>12. Do you provide Wireless Internet Access to Patrons?</t>
  </si>
  <si>
    <t>Updated : 2015-10-13 12:54:37</t>
  </si>
  <si>
    <t>PART XIV: SALARY AND BENEFIT INFORMATION </t>
  </si>
  <si>
    <t>Using the library's current pay scale for each position, indicate the average hours worked per week, and the minimum and maximum salary range for one year for the classifications listed for the main library. Report salary information for filled and vacant positions. Position titles may not reflect exact titles used at your library; use the closest match. </t>
  </si>
  <si>
    <t>1. Director Average Hrs/Wk</t>
  </si>
  <si>
    <t>2. Director Minimum Salary</t>
  </si>
  <si>
    <t>3. Director Maximum Salary</t>
  </si>
  <si>
    <t>4. Assistant Director Average Hrs/Wk</t>
  </si>
  <si>
    <t>5. Assistant Director Minimum Salary</t>
  </si>
  <si>
    <t>6. Assistant Director Maximum Salary</t>
  </si>
  <si>
    <t>7. Department/Branch Head Average Hrs/Wk</t>
  </si>
  <si>
    <t>8. Department/Branch Head Minimum Salary</t>
  </si>
  <si>
    <t>9. Department/Branch Head Maximum Salary</t>
  </si>
  <si>
    <t>10. Senior Level Librarian Average Hrs/Wk</t>
  </si>
  <si>
    <t>11. Senior Level Librarian Minimum Salary</t>
  </si>
  <si>
    <t>12. Senior Level Librarian Maximum Salary</t>
  </si>
  <si>
    <t>13. Entry Level Librarian Average Hrs/Wk</t>
  </si>
  <si>
    <t>14. Entry Level Librarian Minimum Salary</t>
  </si>
  <si>
    <t>15. Entry Level Librarian Maximum Salary</t>
  </si>
  <si>
    <t>16. Computer/Technology Specialist Average Hrs/Wk</t>
  </si>
  <si>
    <t>17. Computer/Technology Specialist Minimum Salary</t>
  </si>
  <si>
    <t>18. Computer/Technology Specialist Maximum Salary</t>
  </si>
  <si>
    <t>19. Library Clerk Average Hrs/Wk</t>
  </si>
  <si>
    <t>20. Library Clerk Minimum Salary</t>
  </si>
  <si>
    <t>21. Library Clerk Maximum Salary</t>
  </si>
  <si>
    <t>Director Benefit Information </t>
  </si>
  <si>
    <t>22. Health Insurance</t>
  </si>
  <si>
    <t>Updated : 2015-10-13 12:43:46</t>
  </si>
  <si>
    <t>23. Dental Insurance</t>
  </si>
  <si>
    <t>Updated : 2015-10-13 12:44:06</t>
  </si>
  <si>
    <t>24. Life Insurance</t>
  </si>
  <si>
    <t>Updated : 2015-10-13 12:44:20</t>
  </si>
  <si>
    <t>25. Pension</t>
  </si>
  <si>
    <t>Updated : 2015-10-13 12:44:35</t>
  </si>
  <si>
    <t>26. Vision Insurance</t>
  </si>
  <si>
    <t>Updated : 2015-10-13 12:44:48</t>
  </si>
  <si>
    <t>27. Paid Sick Leave</t>
  </si>
  <si>
    <t>Updated : 2015-10-13 12:45:04</t>
  </si>
  <si>
    <t>28. Paid Vacation</t>
  </si>
  <si>
    <t>Updated : 2015-10-13 12:45:31</t>
  </si>
  <si>
    <t>29. Paid Holidays</t>
  </si>
  <si>
    <t>Updated : 2015-10-13 12:45:47</t>
  </si>
  <si>
    <t>30. Deferred Compensation</t>
  </si>
  <si>
    <t>Updated : 2015-10-13 12:46:10</t>
  </si>
  <si>
    <t>31. Disability</t>
  </si>
  <si>
    <t>Updated : 2015-10-13 12:46:32</t>
  </si>
  <si>
    <t>32. Paid Personal Days</t>
  </si>
  <si>
    <t>Updated : 2015-10-13 12:46:44</t>
  </si>
  <si>
    <t>33. Longevity</t>
  </si>
  <si>
    <t>Updated : 2015-10-13 12:47:07</t>
  </si>
  <si>
    <t>34. Other Benefits</t>
  </si>
  <si>
    <t>PART XV: CURRENT MILLAGE INFORMATION </t>
  </si>
  <si>
    <t>1. Millage Rate</t>
  </si>
  <si>
    <t>Enter the rate approved by the voters in your service area. This is the maximum that the library may levy.</t>
  </si>
  <si>
    <t>2. Millage Authorization Date</t>
  </si>
  <si>
    <t>Enter the month and year when the voters in your service area approved the millage.</t>
  </si>
  <si>
    <t>3. Millage Rate Levied</t>
  </si>
  <si>
    <t>Enter the rate levied for library services. This is the rate that actually was used in determining property taxes.</t>
  </si>
  <si>
    <t>4. Millage Expiration Date</t>
  </si>
  <si>
    <t>Enter the month and year when the millage will expire. If the millage was voted "in perpetuity," leave date blank and indicate this by checking the box in the "Millage Voted in Perpetuity" field.</t>
  </si>
  <si>
    <t>5. Millage Voted in Perpetuity</t>
  </si>
  <si>
    <t>Updated : 2015-10-13 13:02:00</t>
  </si>
  <si>
    <t>If the millage was voted "in perpetuity," leave "Millage Expiration Date" blank and check this box.</t>
  </si>
  <si>
    <t>6. Millage is for Operating, Debt, or Both?</t>
  </si>
  <si>
    <t>Please indicate whether the millage is for operating, debt, or both.</t>
  </si>
  <si>
    <t>7. Millage Rate (2)</t>
  </si>
  <si>
    <t>8. Millage Authorization Date (2)</t>
  </si>
  <si>
    <t>9. Millage Rate Levied (2)</t>
  </si>
  <si>
    <t>10. Millage Expiration Date (2)</t>
  </si>
  <si>
    <t>Enter the month and year when the millage will expire. If the millage was voted "in perpetuity," leave date blank and indicate this by checking the box in the "Millage Voted in Perpetuity (2)" field.</t>
  </si>
  <si>
    <t>11. Millage Voted in Perpetuity (2)</t>
  </si>
  <si>
    <t>Updated : 2015-10-13 13:02:11</t>
  </si>
  <si>
    <t>If the millage was voted "in perpetuity," leave "Millage Expiration Date (2)" blank and check this box.</t>
  </si>
  <si>
    <t>12. Millage is for Operating, Debt, or Both? (2)</t>
  </si>
  <si>
    <t>13. Millage Rate (3)</t>
  </si>
  <si>
    <t>14. Millage Authorization Date (3)</t>
  </si>
  <si>
    <t>15. Millage Rate Levied (3)</t>
  </si>
  <si>
    <t>16. Millage Expiration Date (3)</t>
  </si>
  <si>
    <t>Enter the month and year when the millage will expire. If the millage was voted "in perpetuity," leave date blank and indicate this by checking the box in the "Millage Voted in Perpetuity (3)" field.</t>
  </si>
  <si>
    <t>17. Millage Voted in Perpetuity (3)</t>
  </si>
  <si>
    <t>Updated : 2015-10-13 13:02:25</t>
  </si>
  <si>
    <t>If the millage was voted "in perpetuity," leave "Millage Expiration Date (3)" blank and check this box.</t>
  </si>
  <si>
    <t>18. Millage is for Operating, Debt, or Both? (3)</t>
  </si>
  <si>
    <t>PART XVI: TRUSTEES REPORT </t>
  </si>
  <si>
    <t>List the names of the Trustees who are serving at the time this report is filed. Be sure to complete the "Term Expires" column. DO NOT LIST TRUSTEES WHOSE TERMS HAVE EXPIRED AT THE TIME OF FILING THIS REPORT. Library Staff Members may not be voting members of the Board of Trustees. School District Libraries organized under Public Act 451, 1976, must report both their legal School Board and their Library Advisory Board. If a Board position is vacant at the time of filing, make an entry for the vacant position to verify that your Board will have the appropriate number of Trustees. When the position is filled, contact Kathy Webb to report the new Board member and term at webbk1@michigan.gov or (517) 373-1303. </t>
  </si>
  <si>
    <t>Trustee Title</t>
  </si>
  <si>
    <t>Current title of the Board member.</t>
  </si>
  <si>
    <t>Trustee Name</t>
  </si>
  <si>
    <t>List the legal name for each current Board of Trustees member, beginning with officers. Enter "vacant" for vacancies, then contact the Library of Michigan when the positions are filled. Include School Board and Advisory Board, if applicable.</t>
  </si>
  <si>
    <t>Trustee Email</t>
  </si>
  <si>
    <t>Trustee Voting Member?</t>
  </si>
  <si>
    <t>Indicate if trustee is a voting member of your Board.</t>
  </si>
  <si>
    <t>Trustee Address 1</t>
  </si>
  <si>
    <t>Provide a current street address for each Board member. Include street number and street name.</t>
  </si>
  <si>
    <t>Trustee Address 2</t>
  </si>
  <si>
    <t>Provide a current PO Box, if appropriate, for each Board Member.</t>
  </si>
  <si>
    <t>Trustee City</t>
  </si>
  <si>
    <t>The city or town in which the Board Member resides.</t>
  </si>
  <si>
    <t>Trustee State</t>
  </si>
  <si>
    <t>The state in which the Board Member currently resides.</t>
  </si>
  <si>
    <t>Trustee Zip Code</t>
  </si>
  <si>
    <t>The five-digit postal zip code.</t>
  </si>
  <si>
    <t>Trustee Phone</t>
  </si>
  <si>
    <t>Provide the phone number at which each individual can be reached during the day.</t>
  </si>
  <si>
    <t>Trustee Term Expires</t>
  </si>
  <si>
    <t>List the month and year the term for each Board member will expire. If an individual serves on the Board as a function of his municipal office, write "ex officio" in this space.</t>
  </si>
  <si>
    <t>Trustee Verified Info</t>
  </si>
  <si>
    <t>Select the option which describes how your library Board members are designated </t>
  </si>
  <si>
    <t>The Library Trustees are:</t>
  </si>
  <si>
    <t>Updated : 2016-08-15 14:45:46</t>
  </si>
  <si>
    <t>Check the box which describes how your library board members are designated. Only one box should be checked.</t>
  </si>
  <si>
    <t>PART XVII: CERTIFICATION OF INFORMATION </t>
  </si>
  <si>
    <t>Please complete the fields below </t>
  </si>
  <si>
    <t>1. Authorized Official Name</t>
  </si>
  <si>
    <t>2. Authorized Official Title</t>
  </si>
  <si>
    <t>3. Authorized Official Phone Number</t>
  </si>
  <si>
    <t>4. Authorized Official Email</t>
  </si>
  <si>
    <t>5. Authorized Official Sign Date</t>
  </si>
  <si>
    <t>6. Contact Person Name</t>
  </si>
  <si>
    <t>7. Contact Person Title</t>
  </si>
  <si>
    <t>8. Contact Person Phone Number</t>
  </si>
  <si>
    <t>9. Contact Person Email</t>
  </si>
  <si>
    <t>10. Contact Person Sign Date</t>
  </si>
  <si>
    <t>11. Director Name</t>
  </si>
  <si>
    <t>12. Director Phone Number</t>
  </si>
  <si>
    <t>13. Director Email</t>
  </si>
  <si>
    <t>14. Director Sign Date</t>
  </si>
  <si>
    <t>I certify that the information provided on this application truly represents the library’s activities and that the financial information can be verified by audit.</t>
  </si>
  <si>
    <t>Updated : 2015-09-09 09:42:40</t>
  </si>
  <si>
    <t>To be completed by the library director or other authorized library official that can certify that this information is correct and can be verified by audit.</t>
  </si>
  <si>
    <t>I certify that state aid funds were used for expenses that are consistent with at LEAST ONE of the purposes AND ONE of the priorities of the Library Services &amp; Technology Act (20 USC Chapter 72 Subchapter II). Click on this text to see the full list of Pur</t>
  </si>
  <si>
    <t>Updated : 2015-09-09 09:43:15</t>
  </si>
  <si>
    <t>Purposes (Sec. 9121.) </t>
  </si>
  <si>
    <t>(1) To enhance coordination among Federal programs that relate to library and information services; </t>
  </si>
  <si>
    <t>(2) To promote continuous improvement in library services in all types of libraries in order to better serve the people of the United States; </t>
  </si>
  <si>
    <t>(3) To facilitate access to resources in all types of libraries for the purpose of cultivating an educated and informed citizenry; </t>
  </si>
  <si>
    <t>(4) To encourage resource sharing among all types of libraries for the purpose of achieving economical and efficient delivery of library services to the public; </t>
  </si>
  <si>
    <t>(5) To promote literacy, education, and lifelong learning and to enhance and expand the services and resources provided by libraries, including those services and resources relating to workforce development, 21st century skills, and digital literacy skills; </t>
  </si>
  <si>
    <t>(6) To enhance the skills of the current library workforce and to recruit future professionals to the field of library and information services; </t>
  </si>
  <si>
    <t>(7) To ensure the preservation of knowledge and library collections in all formats and to enable libraries to serve their communities during disasters; </t>
  </si>
  <si>
    <t>(8) To enhance the role of libraries within the information infrastructure of the United States in order to support research, education, and innovation; and national, State, regional, and international collaborations and networks.</t>
  </si>
  <si>
    <t>Priorities (Sec. 9141.) </t>
  </si>
  <si>
    <t>(1) Expanding services for learning and access to information and educational resources in a variety of formats, in all types of libraries, for individuals of all ages in order to support such individuals’ needs for education, life-long learning, workforce development, and digital literacy skills; </t>
  </si>
  <si>
    <t>(2) Establishing or enhancing electronic and other linkages and improved coordination among and between libraries and entities, as described in 9134(b)(6), for the purpose of improving the quality of and access to library and information services; </t>
  </si>
  <si>
    <t>(3) (A) Providing training and professional development, including continuing education, to enhance the skills of the current library workforce and leadership, and advance the delivery of library and information services; and (B) enhancing efforts to recruit future professionals to the field of library and information services; </t>
  </si>
  <si>
    <t>(4) Developing public and private partnerships with other agencies and community-based organizations; </t>
  </si>
  <si>
    <t>(5) Targeting library services to individuals of diverse geographic, cultural and socioeconomic backgrounds, to individuals with disabilities, and to individuals with limited functional literacy or information skills; </t>
  </si>
  <si>
    <t>(6) Targeting library and information services to persons having difficulty using a library and to underserved urban and rural communities, including children (from birth through age 17) from families with incomes below the poverty line…; </t>
  </si>
  <si>
    <t>(7) Developing library services that provide all users access to information through local, State, regional, national, and international collaborations and networks; and </t>
  </si>
  <si>
    <t>(8) Carrying out other activities consistent with the purposes set forth in section 9121, as described in the State library administrative agency’s plan.</t>
  </si>
  <si>
    <t>Outlets, Hours and SqFt</t>
  </si>
  <si>
    <t>2016/2017 Annual Report/State Aid Application</t>
  </si>
  <si>
    <t>Class 1 Totals (70 reporting libraries)</t>
  </si>
  <si>
    <t>Class 1 Averages (70 reporting libraries)</t>
  </si>
  <si>
    <t>Class 2 Totals (79 reporting libraries)</t>
  </si>
  <si>
    <t>Class 2 Averages (79 reporting libraries)</t>
  </si>
  <si>
    <t>Class 3 Totals (77 reporting libraries)</t>
  </si>
  <si>
    <t>Class 3 Averages (77 reporting libraries)</t>
  </si>
  <si>
    <t>Class 4 Totals (77 reporting libraries)</t>
  </si>
  <si>
    <t>Class 4 Averages (77 reporting libraries)</t>
  </si>
  <si>
    <t>Class 5 Totals (44 reporting libraries)</t>
  </si>
  <si>
    <t>Class 5 Averages (44 reporting libraries)</t>
  </si>
  <si>
    <t>Class 6 Totals (45 reporting libraries)</t>
  </si>
  <si>
    <t>Class 6 Averages (45 reporting libraries)</t>
  </si>
  <si>
    <t>eMaterials Per Capita</t>
  </si>
  <si>
    <t>Print Materials Per Capita</t>
  </si>
  <si>
    <t>Total Materials Per Capita</t>
  </si>
  <si>
    <t>DNR</t>
  </si>
  <si>
    <t>Total Circulation</t>
  </si>
  <si>
    <t>Circulation Per Capita</t>
  </si>
  <si>
    <t>Circulation Per Cardholder</t>
  </si>
  <si>
    <t>Materials Turnover Rate</t>
  </si>
  <si>
    <t>Reference Transactions Per Capita</t>
  </si>
  <si>
    <t>Visits Per Capita</t>
  </si>
  <si>
    <t>Visits Per Cardholder</t>
  </si>
  <si>
    <t>Physical Materials Total (excludes subscriptions)</t>
  </si>
  <si>
    <t>eMaterials per capita</t>
  </si>
  <si>
    <t>*this library has only 19 people in it's legal service area but serves the entire county. Per capita counts for this system not included in this count or the toals and averages</t>
  </si>
  <si>
    <t>Children's Events (Non Summer Reading)</t>
  </si>
  <si>
    <t>Children's Events Attendance (Non Summer Reading)</t>
  </si>
  <si>
    <t>Teen Events (Non Summer Reading)</t>
  </si>
  <si>
    <t>Teen  Events Attendance(Non Summer Reading)</t>
  </si>
  <si>
    <t>Total Participation in Summer Reading Programs</t>
  </si>
  <si>
    <t>Other Local CM Operating Income</t>
  </si>
  <si>
    <t>Total Operating Income Per Capita</t>
  </si>
  <si>
    <t>*This location is within the courthouse and serves all county residents but the legal service area where it is located only has 19 residents. This location has not been included in the average or Totals</t>
  </si>
  <si>
    <t>Total Operating Expenditures Per Capita</t>
  </si>
  <si>
    <t xml:space="preserve">Averages do not include Oakland County Research Library </t>
  </si>
  <si>
    <t>*This location is within the courthouse and serves all county residents but the legal service area where it is located only has 19 residents</t>
  </si>
  <si>
    <t>Capital Income &amp; Expenditure</t>
  </si>
  <si>
    <t>% of Libraries offering this benefit</t>
  </si>
  <si>
    <t>Director's Salary</t>
  </si>
  <si>
    <t>Computer/ Technology Specialist Average Hrs/Wk</t>
  </si>
  <si>
    <t>Computer/ Technology Specialist Minimum Salary</t>
  </si>
  <si>
    <t>Computer/ Technology Specialist Maximum Salary</t>
  </si>
  <si>
    <t>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</si>
</sst>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164" formatCode="[&lt;=9999999]###\-####;\(###\)\ ###\-####"/>
    <numFmt numFmtId="165" formatCode="[&lt;=999999999999999]###\-####;\(###\)\ ###\-####\ \x#####"/>
    <numFmt numFmtId="166" formatCode="[&lt;=99999]00000;[&lt;=999999999]00000\-0000"/>
    <numFmt numFmtId="167" formatCode="#,##0.0000"/>
    <numFmt numFmtId="168" formatCode="&quot;$&quot;#,##0"/>
    <numFmt numFmtId="169" formatCode="0.0%"/>
    <numFmt numFmtId="170" formatCode="0.0000"/>
    <numFmt numFmtId="171" formatCode="[$-409]mmm\-yy;@"/>
    <numFmt numFmtId="172" formatCode="&quot;$&quot;#,##0.00"/>
  </numFmts>
  <fonts count="39" x14ac:knownFonts="1">
    <font>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u/>
      <sz val="10"/>
      <color indexed="12"/>
      <name val="Arial"/>
      <family val="2"/>
    </font>
    <font>
      <u/>
      <sz val="10"/>
      <color theme="8" tint="-0.249977111117893"/>
      <name val="Arial"/>
      <family val="2"/>
    </font>
    <font>
      <sz val="10"/>
      <color theme="8" tint="-0.249977111117893"/>
      <name val="Arial"/>
      <family val="2"/>
    </font>
    <font>
      <u/>
      <sz val="14"/>
      <color indexed="12"/>
      <name val="Calibri"/>
      <family val="2"/>
      <scheme val="minor"/>
    </font>
    <font>
      <b/>
      <sz val="7"/>
      <color rgb="FFD3B12C"/>
      <name val="Arial"/>
      <family val="2"/>
    </font>
    <font>
      <b/>
      <sz val="12"/>
      <color rgb="FF003366"/>
      <name val="Verdana"/>
      <family val="2"/>
    </font>
    <font>
      <b/>
      <sz val="10.050000000000001"/>
      <color theme="1"/>
      <name val="Arial"/>
      <family val="2"/>
    </font>
    <font>
      <b/>
      <sz val="10.050000000000001"/>
      <color rgb="FF808080"/>
      <name val="Arial"/>
      <family val="2"/>
    </font>
    <font>
      <b/>
      <i/>
      <sz val="10.050000000000001"/>
      <color theme="1"/>
      <name val="Arial"/>
      <family val="2"/>
    </font>
    <font>
      <b/>
      <sz val="12"/>
      <color theme="1"/>
      <name val="Arial"/>
      <family val="2"/>
    </font>
    <font>
      <b/>
      <i/>
      <sz val="12.8"/>
      <color rgb="FF003399"/>
      <name val="Arial"/>
      <family val="2"/>
    </font>
    <font>
      <b/>
      <sz val="11"/>
      <name val="Arial"/>
      <family val="2"/>
    </font>
    <font>
      <b/>
      <sz val="14"/>
      <name val="Arial"/>
      <family val="2"/>
    </font>
    <font>
      <sz val="10"/>
      <color theme="1"/>
      <name val="Arial"/>
      <family val="2"/>
    </font>
    <font>
      <b/>
      <sz val="10"/>
      <color rgb="FFFF0000"/>
      <name val="Arial"/>
      <family val="2"/>
    </font>
    <font>
      <b/>
      <sz val="11"/>
      <name val="Calibri"/>
      <family val="2"/>
    </font>
    <font>
      <b/>
      <sz val="11"/>
      <name val="Calibri"/>
      <family val="2"/>
      <scheme val="minor"/>
    </font>
    <font>
      <b/>
      <sz val="10"/>
      <color theme="1"/>
      <name val="Arial"/>
      <family val="2"/>
    </font>
    <font>
      <sz val="11"/>
      <name val="Calibri"/>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EEEE"/>
        <bgColor indexed="64"/>
      </patternFill>
    </fill>
    <fill>
      <patternFill patternType="solid">
        <fgColor rgb="FFE6F0FA"/>
        <bgColor indexed="64"/>
      </patternFill>
    </fill>
    <fill>
      <patternFill patternType="solid">
        <fgColor rgb="FFFFFFFF"/>
        <bgColor indexed="64"/>
      </patternFill>
    </fill>
    <fill>
      <patternFill patternType="solid">
        <fgColor rgb="FFF0FAE6"/>
        <bgColor indexed="64"/>
      </patternFill>
    </fill>
    <fill>
      <patternFill patternType="solid">
        <fgColor rgb="FFCCCCC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1E8F8"/>
        <bgColor indexed="64"/>
      </patternFill>
    </fill>
    <fill>
      <patternFill patternType="solid">
        <fgColor rgb="FFBBDBDF"/>
        <bgColor indexed="64"/>
      </patternFill>
    </fill>
    <fill>
      <patternFill patternType="solid">
        <fgColor rgb="FFE2CFF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48118533890809E-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D6BBEB"/>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medium">
        <color rgb="FFA06927"/>
      </left>
      <right style="medium">
        <color rgb="FFA06927"/>
      </right>
      <top style="medium">
        <color rgb="FFA06927"/>
      </top>
      <bottom style="medium">
        <color rgb="FFA06927"/>
      </bottom>
      <diagonal/>
    </border>
    <border>
      <left style="medium">
        <color rgb="FFEEEEEE"/>
      </left>
      <right/>
      <top style="medium">
        <color rgb="FFA06927"/>
      </top>
      <bottom style="medium">
        <color rgb="FFEEEEEE"/>
      </bottom>
      <diagonal/>
    </border>
    <border>
      <left/>
      <right/>
      <top style="medium">
        <color rgb="FFA06927"/>
      </top>
      <bottom style="medium">
        <color rgb="FFEEEEEE"/>
      </bottom>
      <diagonal/>
    </border>
    <border>
      <left style="medium">
        <color rgb="FFEEEEEE"/>
      </left>
      <right/>
      <top style="medium">
        <color rgb="FFEEEEEE"/>
      </top>
      <bottom style="medium">
        <color rgb="FFA06927"/>
      </bottom>
      <diagonal/>
    </border>
    <border>
      <left/>
      <right/>
      <top style="medium">
        <color rgb="FFEEEEEE"/>
      </top>
      <bottom style="medium">
        <color rgb="FFA06927"/>
      </bottom>
      <diagonal/>
    </border>
    <border>
      <left style="medium">
        <color rgb="FFA06927"/>
      </left>
      <right style="medium">
        <color rgb="FFA06927"/>
      </right>
      <top style="medium">
        <color rgb="FFA06927"/>
      </top>
      <bottom/>
      <diagonal/>
    </border>
    <border>
      <left style="medium">
        <color rgb="FFA06927"/>
      </left>
      <right style="medium">
        <color rgb="FFA06927"/>
      </right>
      <top/>
      <bottom style="medium">
        <color rgb="FFA06927"/>
      </bottom>
      <diagonal/>
    </border>
    <border>
      <left style="medium">
        <color rgb="FFA06927"/>
      </left>
      <right/>
      <top style="medium">
        <color rgb="FFA06927"/>
      </top>
      <bottom style="medium">
        <color rgb="FFA06927"/>
      </bottom>
      <diagonal/>
    </border>
    <border>
      <left/>
      <right/>
      <top style="medium">
        <color rgb="FFA06927"/>
      </top>
      <bottom style="medium">
        <color rgb="FFA06927"/>
      </bottom>
      <diagonal/>
    </border>
    <border>
      <left style="medium">
        <color rgb="FFA06927"/>
      </left>
      <right style="medium">
        <color rgb="FFA06927"/>
      </right>
      <top/>
      <bottom/>
      <diagonal/>
    </border>
    <border>
      <left style="medium">
        <color rgb="FFEEEEEE"/>
      </left>
      <right/>
      <top style="medium">
        <color rgb="FFA06927"/>
      </top>
      <bottom style="medium">
        <color rgb="FFA06927"/>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top style="medium">
        <color auto="1"/>
      </top>
      <bottom style="medium">
        <color indexed="64"/>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medium">
        <color indexed="64"/>
      </top>
      <bottom/>
      <diagonal/>
    </border>
    <border>
      <left style="medium">
        <color auto="1"/>
      </left>
      <right style="medium">
        <color auto="1"/>
      </right>
      <top style="medium">
        <color indexed="64"/>
      </top>
      <bottom/>
      <diagonal/>
    </border>
    <border>
      <left style="medium">
        <color auto="1"/>
      </left>
      <right style="medium">
        <color indexed="64"/>
      </right>
      <top style="medium">
        <color indexed="64"/>
      </top>
      <bottom/>
      <diagonal/>
    </border>
  </borders>
  <cellStyleXfs count="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Font="0" applyFill="0" applyBorder="0" applyAlignment="0" applyProtection="0"/>
    <xf numFmtId="0" fontId="19" fillId="0" borderId="0" applyFont="0" applyFill="0" applyBorder="0" applyAlignment="0" applyProtection="0"/>
    <xf numFmtId="3" fontId="19" fillId="0" borderId="0" applyFont="0" applyFill="0" applyBorder="0" applyAlignment="0" applyProtection="0"/>
    <xf numFmtId="8" fontId="19" fillId="0" borderId="0" applyFont="0" applyFill="0" applyBorder="0" applyAlignment="0" applyProtection="0"/>
    <xf numFmtId="10" fontId="19" fillId="0" borderId="0" applyFont="0" applyFill="0" applyBorder="0" applyAlignment="0" applyProtection="0"/>
    <xf numFmtId="4" fontId="19" fillId="0" borderId="0" applyFont="0" applyFill="0" applyBorder="0" applyAlignment="0" applyProtection="0"/>
    <xf numFmtId="14" fontId="19" fillId="0" borderId="0" applyFont="0" applyFill="0" applyBorder="0" applyAlignment="0" applyProtection="0"/>
    <xf numFmtId="20" fontId="19" fillId="0" borderId="0" applyFont="0" applyFill="0" applyBorder="0" applyAlignment="0" applyProtection="0"/>
    <xf numFmtId="22" fontId="19" fillId="0" borderId="0" applyFont="0" applyFill="0" applyBorder="0" applyAlignment="0" applyProtection="0"/>
    <xf numFmtId="15" fontId="19" fillId="0" borderId="0" applyFont="0" applyFill="0" applyBorder="0" applyAlignment="0" applyProtection="0"/>
    <xf numFmtId="15" fontId="19" fillId="0" borderId="0" applyFont="0" applyFill="0" applyBorder="0" applyAlignment="0" applyProtection="0"/>
    <xf numFmtId="19" fontId="19" fillId="0" borderId="0" applyFont="0" applyFill="0" applyBorder="0" applyAlignment="0" applyProtection="0"/>
    <xf numFmtId="18" fontId="19" fillId="0" borderId="0" applyFont="0" applyFill="0" applyBorder="0" applyAlignment="0" applyProtection="0"/>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164" fontId="19" fillId="0" borderId="0" applyFont="0" applyFill="0" applyBorder="0" applyAlignment="0" applyProtection="0"/>
    <xf numFmtId="165" fontId="19" fillId="0" borderId="0" applyFont="0" applyFill="0" applyBorder="0" applyAlignment="0" applyProtection="0"/>
    <xf numFmtId="166" fontId="19" fillId="0" borderId="0" applyFont="0" applyFill="0" applyBorder="0" applyAlignment="0" applyProtection="0"/>
    <xf numFmtId="0" fontId="20" fillId="0" borderId="0" applyNumberFormat="0" applyFill="0" applyBorder="0" applyAlignment="0" applyProtection="0"/>
    <xf numFmtId="0" fontId="19" fillId="0" borderId="0"/>
  </cellStyleXfs>
  <cellXfs count="681">
    <xf numFmtId="0" fontId="0" fillId="0" borderId="0" xfId="0"/>
    <xf numFmtId="0" fontId="18" fillId="33" borderId="10" xfId="0" applyFont="1" applyFill="1" applyBorder="1" applyAlignment="1">
      <alignment horizontal="left"/>
    </xf>
    <xf numFmtId="0" fontId="0" fillId="0" borderId="0" xfId="55" applyFont="1" applyAlignment="1">
      <alignment horizontal="left" vertical="center"/>
    </xf>
    <xf numFmtId="3" fontId="0" fillId="0" borderId="0" xfId="44" applyNumberFormat="1" applyFont="1"/>
    <xf numFmtId="14" fontId="0" fillId="0" borderId="0" xfId="48" applyNumberFormat="1" applyFont="1"/>
    <xf numFmtId="0" fontId="18" fillId="33" borderId="10" xfId="0" applyFont="1" applyFill="1" applyBorder="1" applyAlignment="1">
      <alignment horizontal="left" wrapText="1"/>
    </xf>
    <xf numFmtId="0" fontId="0" fillId="0" borderId="0" xfId="0" applyAlignment="1">
      <alignment wrapText="1"/>
    </xf>
    <xf numFmtId="0" fontId="19" fillId="0" borderId="0" xfId="55" applyAlignment="1">
      <alignment horizontal="left" vertical="center"/>
    </xf>
    <xf numFmtId="3" fontId="19" fillId="0" borderId="0" xfId="44" applyNumberFormat="1"/>
    <xf numFmtId="14" fontId="19" fillId="0" borderId="0" xfId="48" applyNumberFormat="1"/>
    <xf numFmtId="168" fontId="0" fillId="0" borderId="0" xfId="0" applyNumberFormat="1"/>
    <xf numFmtId="4" fontId="0" fillId="0" borderId="0" xfId="0" applyNumberFormat="1"/>
    <xf numFmtId="0" fontId="21" fillId="0" borderId="0" xfId="60" applyFont="1"/>
    <xf numFmtId="0" fontId="22" fillId="0" borderId="0" xfId="0" applyFont="1"/>
    <xf numFmtId="0" fontId="23" fillId="0" borderId="0" xfId="60" applyFont="1"/>
    <xf numFmtId="0" fontId="24" fillId="0" borderId="11" xfId="0" applyFont="1" applyBorder="1" applyAlignment="1">
      <alignment horizontal="center" vertical="center" wrapText="1"/>
    </xf>
    <xf numFmtId="0" fontId="25" fillId="34" borderId="12" xfId="0" applyFont="1" applyFill="1" applyBorder="1" applyAlignment="1">
      <alignment horizontal="left" vertical="center" wrapText="1"/>
    </xf>
    <xf numFmtId="0" fontId="25" fillId="34" borderId="13" xfId="0" applyFont="1" applyFill="1" applyBorder="1" applyAlignment="1">
      <alignment horizontal="left" vertical="center" wrapText="1"/>
    </xf>
    <xf numFmtId="0" fontId="25" fillId="34" borderId="14" xfId="0" applyFont="1" applyFill="1" applyBorder="1" applyAlignment="1">
      <alignment horizontal="left" vertical="center" wrapText="1"/>
    </xf>
    <xf numFmtId="0" fontId="25" fillId="34" borderId="15" xfId="0" applyFont="1" applyFill="1" applyBorder="1" applyAlignment="1">
      <alignment horizontal="left" vertical="center" wrapText="1"/>
    </xf>
    <xf numFmtId="0" fontId="26" fillId="35" borderId="16" xfId="0" applyFont="1" applyFill="1" applyBorder="1" applyAlignment="1">
      <alignment horizontal="left" vertical="center" wrapText="1"/>
    </xf>
    <xf numFmtId="0" fontId="27" fillId="35" borderId="16" xfId="0" applyFont="1" applyFill="1" applyBorder="1" applyAlignment="1">
      <alignment horizontal="left" vertical="center" wrapText="1"/>
    </xf>
    <xf numFmtId="0" fontId="26" fillId="35" borderId="17" xfId="0" applyFont="1" applyFill="1" applyBorder="1" applyAlignment="1">
      <alignment horizontal="left" vertical="center" wrapText="1"/>
    </xf>
    <xf numFmtId="0" fontId="28" fillId="35" borderId="17" xfId="0" applyFont="1" applyFill="1" applyBorder="1" applyAlignment="1">
      <alignment horizontal="left" vertical="center" wrapText="1"/>
    </xf>
    <xf numFmtId="0" fontId="26" fillId="35" borderId="11" xfId="0" applyFont="1" applyFill="1" applyBorder="1" applyAlignment="1">
      <alignment horizontal="left" vertical="center" wrapText="1"/>
    </xf>
    <xf numFmtId="0" fontId="28" fillId="35" borderId="11" xfId="0" applyFont="1" applyFill="1" applyBorder="1" applyAlignment="1">
      <alignment horizontal="left" vertical="center" wrapText="1"/>
    </xf>
    <xf numFmtId="0" fontId="28" fillId="35" borderId="16" xfId="0" applyFont="1" applyFill="1" applyBorder="1" applyAlignment="1">
      <alignment horizontal="left" vertical="center" wrapText="1"/>
    </xf>
    <xf numFmtId="0" fontId="29" fillId="34" borderId="18" xfId="0" applyFont="1" applyFill="1" applyBorder="1" applyAlignment="1">
      <alignment vertical="center" wrapText="1"/>
    </xf>
    <xf numFmtId="0" fontId="29" fillId="34" borderId="19" xfId="0" applyFont="1" applyFill="1" applyBorder="1" applyAlignment="1">
      <alignment vertical="center" wrapText="1"/>
    </xf>
    <xf numFmtId="0" fontId="30" fillId="36" borderId="18" xfId="0" applyFont="1" applyFill="1" applyBorder="1" applyAlignment="1">
      <alignment vertical="center" wrapText="1"/>
    </xf>
    <xf numFmtId="0" fontId="30" fillId="36" borderId="19" xfId="0" applyFont="1" applyFill="1" applyBorder="1" applyAlignment="1">
      <alignment vertical="center" wrapText="1"/>
    </xf>
    <xf numFmtId="0" fontId="26" fillId="35" borderId="20" xfId="0" applyFont="1" applyFill="1" applyBorder="1" applyAlignment="1">
      <alignment horizontal="left" vertical="center" wrapText="1"/>
    </xf>
    <xf numFmtId="0" fontId="0" fillId="35" borderId="20" xfId="0" applyFill="1" applyBorder="1" applyAlignment="1">
      <alignment horizontal="left" vertical="center" wrapText="1"/>
    </xf>
    <xf numFmtId="0" fontId="28" fillId="35" borderId="20" xfId="0" applyFont="1" applyFill="1" applyBorder="1" applyAlignment="1">
      <alignment horizontal="left" vertical="center" wrapText="1"/>
    </xf>
    <xf numFmtId="0" fontId="0" fillId="35" borderId="17" xfId="0" applyFill="1" applyBorder="1" applyAlignment="1">
      <alignment horizontal="left" vertical="center" wrapText="1"/>
    </xf>
    <xf numFmtId="0" fontId="25" fillId="34" borderId="21" xfId="0" applyFont="1" applyFill="1" applyBorder="1" applyAlignment="1">
      <alignment horizontal="left" vertical="center" wrapText="1"/>
    </xf>
    <xf numFmtId="0" fontId="25" fillId="34" borderId="19" xfId="0" applyFont="1" applyFill="1" applyBorder="1" applyAlignment="1">
      <alignment horizontal="left" vertical="center" wrapText="1"/>
    </xf>
    <xf numFmtId="0" fontId="27" fillId="35" borderId="11" xfId="0" applyFont="1" applyFill="1" applyBorder="1" applyAlignment="1">
      <alignment horizontal="left" vertical="center" wrapText="1"/>
    </xf>
    <xf numFmtId="0" fontId="26" fillId="37" borderId="16" xfId="0" applyFont="1" applyFill="1" applyBorder="1" applyAlignment="1">
      <alignment horizontal="left" vertical="center" wrapText="1"/>
    </xf>
    <xf numFmtId="0" fontId="26" fillId="37" borderId="17" xfId="0" applyFont="1" applyFill="1" applyBorder="1" applyAlignment="1">
      <alignment horizontal="left" vertical="center" wrapText="1"/>
    </xf>
    <xf numFmtId="0" fontId="28" fillId="37" borderId="16" xfId="0" applyFont="1" applyFill="1" applyBorder="1" applyAlignment="1">
      <alignment horizontal="left" vertical="center" wrapText="1"/>
    </xf>
    <xf numFmtId="0" fontId="28" fillId="37" borderId="17" xfId="0" applyFont="1" applyFill="1" applyBorder="1" applyAlignment="1">
      <alignment horizontal="left" vertical="center" wrapText="1"/>
    </xf>
    <xf numFmtId="0" fontId="26" fillId="37" borderId="11" xfId="0" applyFont="1" applyFill="1" applyBorder="1" applyAlignment="1">
      <alignment horizontal="left" vertical="center" wrapText="1"/>
    </xf>
    <xf numFmtId="0" fontId="28" fillId="37" borderId="11" xfId="0" applyFont="1" applyFill="1" applyBorder="1" applyAlignment="1">
      <alignment horizontal="left" vertical="center" wrapText="1"/>
    </xf>
    <xf numFmtId="0" fontId="27" fillId="35" borderId="20" xfId="0" applyFont="1" applyFill="1" applyBorder="1" applyAlignment="1">
      <alignment horizontal="left" vertical="center" wrapText="1"/>
    </xf>
    <xf numFmtId="0" fontId="27" fillId="35" borderId="17" xfId="0" applyFont="1" applyFill="1" applyBorder="1" applyAlignment="1">
      <alignment horizontal="left" vertical="center" wrapText="1"/>
    </xf>
    <xf numFmtId="0" fontId="27" fillId="37" borderId="16" xfId="0" applyFont="1" applyFill="1" applyBorder="1" applyAlignment="1">
      <alignment horizontal="left" vertical="center" wrapText="1"/>
    </xf>
    <xf numFmtId="0" fontId="26" fillId="37" borderId="20" xfId="0" applyFont="1" applyFill="1" applyBorder="1" applyAlignment="1">
      <alignment horizontal="left" vertical="center" wrapText="1"/>
    </xf>
    <xf numFmtId="0" fontId="27" fillId="37" borderId="20" xfId="0" applyFont="1" applyFill="1" applyBorder="1" applyAlignment="1">
      <alignment horizontal="left" vertical="center" wrapText="1"/>
    </xf>
    <xf numFmtId="0" fontId="27" fillId="37" borderId="17" xfId="0" applyFont="1" applyFill="1" applyBorder="1" applyAlignment="1">
      <alignment horizontal="left" vertical="center" wrapText="1"/>
    </xf>
    <xf numFmtId="0" fontId="27" fillId="37" borderId="11" xfId="0" applyFont="1" applyFill="1" applyBorder="1" applyAlignment="1">
      <alignment horizontal="left" vertical="center" wrapText="1"/>
    </xf>
    <xf numFmtId="0" fontId="28" fillId="37" borderId="20" xfId="0" applyFont="1" applyFill="1" applyBorder="1" applyAlignment="1">
      <alignment horizontal="left" vertical="center" wrapText="1"/>
    </xf>
    <xf numFmtId="0" fontId="0" fillId="0" borderId="0" xfId="55" applyFont="1" applyAlignment="1">
      <alignment horizontal="left" vertical="center"/>
    </xf>
    <xf numFmtId="14" fontId="0" fillId="0" borderId="0" xfId="48" applyNumberFormat="1" applyFont="1"/>
    <xf numFmtId="3" fontId="0" fillId="0" borderId="0" xfId="44" applyNumberFormat="1" applyFont="1"/>
    <xf numFmtId="0" fontId="32" fillId="0" borderId="0" xfId="0" applyFont="1" applyAlignment="1">
      <alignment horizontal="center" vertical="top"/>
    </xf>
    <xf numFmtId="0" fontId="31" fillId="38" borderId="22" xfId="61" applyFont="1" applyFill="1" applyBorder="1"/>
    <xf numFmtId="3" fontId="0" fillId="0" borderId="0" xfId="44" applyNumberFormat="1" applyFont="1" applyAlignment="1">
      <alignment horizontal="right" vertical="center"/>
    </xf>
    <xf numFmtId="3" fontId="0" fillId="0" borderId="0" xfId="0" applyNumberFormat="1" applyAlignment="1">
      <alignment horizontal="right" vertical="center"/>
    </xf>
    <xf numFmtId="3" fontId="18" fillId="33" borderId="10" xfId="0" applyNumberFormat="1" applyFont="1" applyFill="1" applyBorder="1" applyAlignment="1">
      <alignment horizontal="right" vertical="center" wrapText="1"/>
    </xf>
    <xf numFmtId="3" fontId="0" fillId="0" borderId="0" xfId="55" applyNumberFormat="1" applyFont="1" applyAlignment="1">
      <alignment horizontal="right" vertical="center"/>
    </xf>
    <xf numFmtId="0" fontId="18" fillId="38" borderId="23" xfId="0" applyFont="1" applyFill="1" applyBorder="1" applyAlignment="1">
      <alignment horizontal="left"/>
    </xf>
    <xf numFmtId="0" fontId="18" fillId="38" borderId="24" xfId="55" applyFont="1" applyFill="1" applyBorder="1" applyAlignment="1">
      <alignment horizontal="left" vertical="center"/>
    </xf>
    <xf numFmtId="14" fontId="18" fillId="38" borderId="24" xfId="48" applyNumberFormat="1" applyFont="1" applyFill="1" applyBorder="1"/>
    <xf numFmtId="3" fontId="18" fillId="38" borderId="24" xfId="44" applyNumberFormat="1" applyFont="1" applyFill="1" applyBorder="1"/>
    <xf numFmtId="3" fontId="18" fillId="38" borderId="25" xfId="44" applyNumberFormat="1" applyFont="1" applyFill="1" applyBorder="1"/>
    <xf numFmtId="0" fontId="18" fillId="38" borderId="26" xfId="0" applyFont="1" applyFill="1" applyBorder="1" applyAlignment="1">
      <alignment horizontal="left"/>
    </xf>
    <xf numFmtId="0" fontId="18" fillId="38" borderId="27" xfId="55" applyFont="1" applyFill="1" applyBorder="1" applyAlignment="1">
      <alignment horizontal="left" vertical="center"/>
    </xf>
    <xf numFmtId="14" fontId="18" fillId="38" borderId="27" xfId="48" applyNumberFormat="1" applyFont="1" applyFill="1" applyBorder="1"/>
    <xf numFmtId="3" fontId="18" fillId="38" borderId="27" xfId="44" applyNumberFormat="1" applyFont="1" applyFill="1" applyBorder="1"/>
    <xf numFmtId="4" fontId="18" fillId="38" borderId="27" xfId="44" applyNumberFormat="1" applyFont="1" applyFill="1" applyBorder="1"/>
    <xf numFmtId="3" fontId="18" fillId="38" borderId="28" xfId="44" applyNumberFormat="1" applyFont="1" applyFill="1" applyBorder="1"/>
    <xf numFmtId="0" fontId="18" fillId="33" borderId="29" xfId="0" applyFont="1" applyFill="1" applyBorder="1" applyAlignment="1">
      <alignment horizontal="left"/>
    </xf>
    <xf numFmtId="0" fontId="18" fillId="0" borderId="0" xfId="0" applyFont="1" applyFill="1" applyBorder="1" applyAlignment="1">
      <alignment horizontal="left"/>
    </xf>
    <xf numFmtId="0" fontId="18" fillId="0" borderId="27" xfId="0" applyFont="1" applyFill="1" applyBorder="1" applyAlignment="1">
      <alignment horizontal="left"/>
    </xf>
    <xf numFmtId="0" fontId="0" fillId="0" borderId="27" xfId="55" applyFont="1" applyBorder="1" applyAlignment="1">
      <alignment horizontal="left" vertical="center"/>
    </xf>
    <xf numFmtId="14" fontId="0" fillId="0" borderId="27" xfId="48" applyNumberFormat="1" applyFont="1" applyBorder="1"/>
    <xf numFmtId="3" fontId="0" fillId="0" borderId="27" xfId="44" applyNumberFormat="1" applyFont="1" applyBorder="1"/>
    <xf numFmtId="3" fontId="0" fillId="0" borderId="27" xfId="44" applyNumberFormat="1" applyFont="1" applyBorder="1" applyAlignment="1">
      <alignment horizontal="right" vertical="center"/>
    </xf>
    <xf numFmtId="3" fontId="0" fillId="0" borderId="27" xfId="55" applyNumberFormat="1" applyFont="1" applyBorder="1" applyAlignment="1">
      <alignment horizontal="right" vertical="center"/>
    </xf>
    <xf numFmtId="0" fontId="18" fillId="33" borderId="30" xfId="0" applyFont="1" applyFill="1" applyBorder="1" applyAlignment="1">
      <alignment horizontal="left"/>
    </xf>
    <xf numFmtId="0" fontId="18" fillId="38" borderId="30" xfId="0" applyFont="1" applyFill="1" applyBorder="1" applyAlignment="1">
      <alignment horizontal="left"/>
    </xf>
    <xf numFmtId="0" fontId="18" fillId="38" borderId="23" xfId="55" applyFont="1" applyFill="1" applyBorder="1" applyAlignment="1">
      <alignment horizontal="left" vertical="center"/>
    </xf>
    <xf numFmtId="0" fontId="18" fillId="38" borderId="29" xfId="0" applyFont="1" applyFill="1" applyBorder="1" applyAlignment="1">
      <alignment horizontal="left"/>
    </xf>
    <xf numFmtId="0" fontId="18" fillId="38" borderId="26" xfId="55" applyFont="1" applyFill="1" applyBorder="1" applyAlignment="1">
      <alignment horizontal="left" vertical="center"/>
    </xf>
    <xf numFmtId="0" fontId="18" fillId="0" borderId="31" xfId="0" applyFont="1" applyFill="1" applyBorder="1" applyAlignment="1">
      <alignment horizontal="left"/>
    </xf>
    <xf numFmtId="0" fontId="0" fillId="0" borderId="31" xfId="55" applyFont="1" applyBorder="1" applyAlignment="1">
      <alignment horizontal="left" vertical="center"/>
    </xf>
    <xf numFmtId="14" fontId="0" fillId="0" borderId="31" xfId="48" applyNumberFormat="1" applyFont="1" applyBorder="1"/>
    <xf numFmtId="3" fontId="0" fillId="0" borderId="31" xfId="44" applyNumberFormat="1" applyFont="1" applyBorder="1"/>
    <xf numFmtId="3" fontId="0" fillId="0" borderId="31" xfId="44" applyNumberFormat="1" applyFont="1" applyBorder="1" applyAlignment="1">
      <alignment horizontal="right" vertical="center"/>
    </xf>
    <xf numFmtId="0" fontId="18" fillId="38" borderId="32" xfId="0" applyFont="1" applyFill="1" applyBorder="1" applyAlignment="1">
      <alignment horizontal="left"/>
    </xf>
    <xf numFmtId="3" fontId="0" fillId="0" borderId="31" xfId="55" applyNumberFormat="1" applyFont="1" applyBorder="1" applyAlignment="1">
      <alignment horizontal="right" vertical="center"/>
    </xf>
    <xf numFmtId="0" fontId="0" fillId="38" borderId="23" xfId="0" applyFill="1" applyBorder="1"/>
    <xf numFmtId="0" fontId="0" fillId="38" borderId="24" xfId="0" applyFill="1" applyBorder="1"/>
    <xf numFmtId="3" fontId="18" fillId="38" borderId="24" xfId="0" applyNumberFormat="1" applyFont="1" applyFill="1" applyBorder="1"/>
    <xf numFmtId="3" fontId="18" fillId="38" borderId="25" xfId="0" applyNumberFormat="1" applyFont="1" applyFill="1" applyBorder="1"/>
    <xf numFmtId="0" fontId="0" fillId="38" borderId="26" xfId="0" applyFill="1" applyBorder="1"/>
    <xf numFmtId="0" fontId="0" fillId="38" borderId="27" xfId="0" applyFill="1" applyBorder="1"/>
    <xf numFmtId="0" fontId="18" fillId="38" borderId="27" xfId="0" applyFont="1" applyFill="1" applyBorder="1"/>
    <xf numFmtId="4" fontId="18" fillId="38" borderId="27" xfId="0" applyNumberFormat="1" applyFont="1" applyFill="1" applyBorder="1"/>
    <xf numFmtId="3" fontId="18" fillId="38" borderId="27" xfId="0" applyNumberFormat="1" applyFont="1" applyFill="1" applyBorder="1"/>
    <xf numFmtId="3" fontId="18" fillId="38" borderId="28" xfId="0" applyNumberFormat="1" applyFont="1" applyFill="1" applyBorder="1"/>
    <xf numFmtId="0" fontId="19" fillId="0" borderId="0" xfId="55" applyFill="1" applyBorder="1" applyAlignment="1">
      <alignment horizontal="left" vertical="center"/>
    </xf>
    <xf numFmtId="3" fontId="19" fillId="0" borderId="0" xfId="44" applyNumberFormat="1" applyFill="1" applyBorder="1"/>
    <xf numFmtId="0" fontId="0" fillId="0" borderId="0" xfId="0" applyFill="1" applyBorder="1"/>
    <xf numFmtId="4" fontId="0" fillId="0" borderId="0" xfId="0" applyNumberFormat="1" applyFill="1" applyBorder="1"/>
    <xf numFmtId="0" fontId="19" fillId="0" borderId="31" xfId="55" applyFill="1" applyBorder="1" applyAlignment="1">
      <alignment horizontal="left" vertical="center"/>
    </xf>
    <xf numFmtId="3" fontId="19" fillId="0" borderId="31" xfId="44" applyNumberFormat="1" applyFill="1" applyBorder="1"/>
    <xf numFmtId="4" fontId="0" fillId="0" borderId="31" xfId="0" applyNumberFormat="1" applyFill="1" applyBorder="1"/>
    <xf numFmtId="4" fontId="18" fillId="38" borderId="24" xfId="44" applyNumberFormat="1" applyFont="1" applyFill="1" applyBorder="1"/>
    <xf numFmtId="4" fontId="18" fillId="38" borderId="25" xfId="44" applyNumberFormat="1" applyFont="1" applyFill="1" applyBorder="1"/>
    <xf numFmtId="4" fontId="18" fillId="38" borderId="28" xfId="44" applyNumberFormat="1" applyFont="1" applyFill="1" applyBorder="1"/>
    <xf numFmtId="4" fontId="18" fillId="0" borderId="0" xfId="44" applyNumberFormat="1" applyFont="1" applyFill="1" applyBorder="1"/>
    <xf numFmtId="3" fontId="18" fillId="38" borderId="24" xfId="48" applyNumberFormat="1" applyFont="1" applyFill="1" applyBorder="1"/>
    <xf numFmtId="3" fontId="18" fillId="38" borderId="27" xfId="48" applyNumberFormat="1" applyFont="1" applyFill="1" applyBorder="1"/>
    <xf numFmtId="4" fontId="18" fillId="38" borderId="27" xfId="48" applyNumberFormat="1" applyFont="1" applyFill="1" applyBorder="1"/>
    <xf numFmtId="3" fontId="18" fillId="0" borderId="0" xfId="48" applyNumberFormat="1" applyFont="1" applyFill="1" applyBorder="1"/>
    <xf numFmtId="3" fontId="18" fillId="0" borderId="0" xfId="44" applyNumberFormat="1" applyFont="1" applyFill="1" applyBorder="1"/>
    <xf numFmtId="4" fontId="0" fillId="38" borderId="24" xfId="0" applyNumberFormat="1" applyFill="1" applyBorder="1"/>
    <xf numFmtId="4" fontId="0" fillId="38" borderId="25" xfId="0" applyNumberFormat="1" applyFill="1" applyBorder="1"/>
    <xf numFmtId="3" fontId="18" fillId="38" borderId="28" xfId="48" applyNumberFormat="1" applyFont="1" applyFill="1" applyBorder="1"/>
    <xf numFmtId="4" fontId="18" fillId="38" borderId="28" xfId="48" applyNumberFormat="1" applyFont="1" applyFill="1" applyBorder="1"/>
    <xf numFmtId="2" fontId="18" fillId="38" borderId="27" xfId="48" applyNumberFormat="1" applyFont="1" applyFill="1" applyBorder="1"/>
    <xf numFmtId="2" fontId="18" fillId="38" borderId="28" xfId="48" applyNumberFormat="1" applyFont="1" applyFill="1" applyBorder="1"/>
    <xf numFmtId="0" fontId="18" fillId="38" borderId="23" xfId="0" applyFont="1" applyFill="1" applyBorder="1"/>
    <xf numFmtId="0" fontId="18" fillId="38" borderId="24" xfId="0" applyFont="1" applyFill="1" applyBorder="1"/>
    <xf numFmtId="0" fontId="18" fillId="38" borderId="25" xfId="0" applyFont="1" applyFill="1" applyBorder="1"/>
    <xf numFmtId="0" fontId="18" fillId="38" borderId="26" xfId="0" applyFont="1" applyFill="1" applyBorder="1"/>
    <xf numFmtId="4" fontId="18" fillId="38" borderId="28" xfId="0" applyNumberFormat="1" applyFont="1" applyFill="1" applyBorder="1"/>
    <xf numFmtId="0" fontId="18" fillId="33" borderId="10" xfId="0" applyFont="1" applyFill="1" applyBorder="1" applyAlignment="1">
      <alignment horizontal="center" wrapText="1"/>
    </xf>
    <xf numFmtId="0" fontId="0" fillId="0" borderId="0" xfId="0" applyAlignment="1">
      <alignment horizontal="center"/>
    </xf>
    <xf numFmtId="3" fontId="19" fillId="0" borderId="0" xfId="44" applyNumberFormat="1" applyAlignment="1">
      <alignment horizontal="center"/>
    </xf>
    <xf numFmtId="0" fontId="18" fillId="33" borderId="33" xfId="0" applyFont="1" applyFill="1" applyBorder="1" applyAlignment="1">
      <alignment horizontal="left" wrapText="1"/>
    </xf>
    <xf numFmtId="2" fontId="18" fillId="33" borderId="33" xfId="0" applyNumberFormat="1" applyFont="1" applyFill="1" applyBorder="1" applyAlignment="1">
      <alignment horizontal="left" wrapText="1"/>
    </xf>
    <xf numFmtId="2" fontId="18" fillId="33" borderId="10" xfId="0" applyNumberFormat="1" applyFont="1" applyFill="1" applyBorder="1" applyAlignment="1">
      <alignment horizontal="center" wrapText="1"/>
    </xf>
    <xf numFmtId="0" fontId="18" fillId="33" borderId="33" xfId="0" applyFont="1" applyFill="1" applyBorder="1" applyAlignment="1">
      <alignment horizontal="left"/>
    </xf>
    <xf numFmtId="2" fontId="0" fillId="0" borderId="0" xfId="0" applyNumberFormat="1"/>
    <xf numFmtId="4" fontId="19" fillId="0" borderId="0" xfId="44" applyNumberFormat="1"/>
    <xf numFmtId="0" fontId="0" fillId="0" borderId="0" xfId="0" applyAlignment="1">
      <alignment horizontal="right"/>
    </xf>
    <xf numFmtId="3" fontId="19" fillId="0" borderId="0" xfId="44" applyNumberFormat="1" applyAlignment="1">
      <alignment horizontal="right"/>
    </xf>
    <xf numFmtId="3" fontId="34" fillId="0" borderId="0" xfId="44" applyNumberFormat="1" applyFont="1" applyAlignment="1">
      <alignment horizontal="right"/>
    </xf>
    <xf numFmtId="3" fontId="19" fillId="0" borderId="0" xfId="44" applyNumberFormat="1" applyFont="1" applyAlignment="1">
      <alignment horizontal="right"/>
    </xf>
    <xf numFmtId="10" fontId="18" fillId="38" borderId="27" xfId="48" applyNumberFormat="1" applyFont="1" applyFill="1" applyBorder="1"/>
    <xf numFmtId="0" fontId="18" fillId="33" borderId="34" xfId="0" applyFont="1" applyFill="1" applyBorder="1" applyAlignment="1">
      <alignment horizontal="left"/>
    </xf>
    <xf numFmtId="0" fontId="19" fillId="0" borderId="27" xfId="55" applyBorder="1" applyAlignment="1">
      <alignment horizontal="left" vertical="center"/>
    </xf>
    <xf numFmtId="3" fontId="19" fillId="0" borderId="27" xfId="44" applyNumberFormat="1" applyBorder="1"/>
    <xf numFmtId="2" fontId="0" fillId="0" borderId="27" xfId="0" applyNumberFormat="1" applyBorder="1"/>
    <xf numFmtId="4" fontId="19" fillId="0" borderId="27" xfId="44" applyNumberFormat="1" applyBorder="1"/>
    <xf numFmtId="3" fontId="19" fillId="0" borderId="27" xfId="44" applyNumberFormat="1" applyFont="1" applyBorder="1" applyAlignment="1">
      <alignment horizontal="right"/>
    </xf>
    <xf numFmtId="0" fontId="18" fillId="33" borderId="35" xfId="0" applyFont="1" applyFill="1" applyBorder="1" applyAlignment="1">
      <alignment horizontal="left"/>
    </xf>
    <xf numFmtId="9" fontId="18" fillId="38" borderId="27" xfId="44" applyNumberFormat="1" applyFont="1" applyFill="1" applyBorder="1"/>
    <xf numFmtId="2" fontId="18" fillId="38" borderId="27" xfId="44" applyNumberFormat="1" applyFont="1" applyFill="1" applyBorder="1"/>
    <xf numFmtId="0" fontId="19" fillId="0" borderId="31" xfId="55" applyBorder="1" applyAlignment="1">
      <alignment horizontal="left" vertical="center"/>
    </xf>
    <xf numFmtId="3" fontId="19" fillId="0" borderId="31" xfId="44" applyNumberFormat="1" applyBorder="1"/>
    <xf numFmtId="2" fontId="0" fillId="0" borderId="31" xfId="0" applyNumberFormat="1" applyBorder="1"/>
    <xf numFmtId="4" fontId="19" fillId="0" borderId="31" xfId="44" applyNumberFormat="1" applyBorder="1"/>
    <xf numFmtId="3" fontId="19" fillId="0" borderId="31" xfId="44" applyNumberFormat="1" applyBorder="1" applyAlignment="1">
      <alignment horizontal="right"/>
    </xf>
    <xf numFmtId="3" fontId="18" fillId="38" borderId="25" xfId="48" applyNumberFormat="1" applyFont="1" applyFill="1" applyBorder="1"/>
    <xf numFmtId="3" fontId="19" fillId="0" borderId="27" xfId="44" applyNumberFormat="1" applyBorder="1" applyAlignment="1">
      <alignment horizontal="right"/>
    </xf>
    <xf numFmtId="9" fontId="18" fillId="38" borderId="27" xfId="48" applyNumberFormat="1" applyFont="1" applyFill="1" applyBorder="1"/>
    <xf numFmtId="9" fontId="18" fillId="38" borderId="27" xfId="0" applyNumberFormat="1" applyFont="1" applyFill="1" applyBorder="1"/>
    <xf numFmtId="0" fontId="18" fillId="33" borderId="30" xfId="0" applyFont="1" applyFill="1" applyBorder="1" applyAlignment="1">
      <alignment horizontal="center" wrapText="1"/>
    </xf>
    <xf numFmtId="0" fontId="18" fillId="40" borderId="10" xfId="0" applyFont="1" applyFill="1" applyBorder="1" applyAlignment="1">
      <alignment horizontal="left" wrapText="1"/>
    </xf>
    <xf numFmtId="0" fontId="19" fillId="0" borderId="0" xfId="55" applyAlignment="1">
      <alignment horizontal="right" vertical="center"/>
    </xf>
    <xf numFmtId="0" fontId="18" fillId="39" borderId="10" xfId="0" applyFont="1" applyFill="1" applyBorder="1" applyAlignment="1">
      <alignment horizontal="left" wrapText="1"/>
    </xf>
    <xf numFmtId="0" fontId="18" fillId="41" borderId="10" xfId="0" applyFont="1" applyFill="1" applyBorder="1" applyAlignment="1">
      <alignment horizontal="left" wrapText="1"/>
    </xf>
    <xf numFmtId="0" fontId="19" fillId="0" borderId="31" xfId="55" applyBorder="1" applyAlignment="1">
      <alignment horizontal="right" vertical="center"/>
    </xf>
    <xf numFmtId="0" fontId="19" fillId="0" borderId="0" xfId="55" applyAlignment="1">
      <alignment horizontal="center" vertical="center"/>
    </xf>
    <xf numFmtId="0" fontId="34" fillId="0" borderId="0" xfId="55" applyFont="1" applyAlignment="1">
      <alignment horizontal="center" vertical="center"/>
    </xf>
    <xf numFmtId="3" fontId="18" fillId="38" borderId="24" xfId="48" applyNumberFormat="1" applyFont="1" applyFill="1" applyBorder="1" applyAlignment="1">
      <alignment horizontal="center"/>
    </xf>
    <xf numFmtId="169" fontId="18" fillId="38" borderId="24" xfId="48" applyNumberFormat="1" applyFont="1" applyFill="1" applyBorder="1" applyAlignment="1">
      <alignment horizontal="center"/>
    </xf>
    <xf numFmtId="3" fontId="18" fillId="38" borderId="27" xfId="48" applyNumberFormat="1" applyFont="1" applyFill="1" applyBorder="1" applyAlignment="1">
      <alignment horizontal="center"/>
    </xf>
    <xf numFmtId="0" fontId="33" fillId="0" borderId="0" xfId="55" applyFont="1" applyAlignment="1">
      <alignment horizontal="center" vertical="center"/>
    </xf>
    <xf numFmtId="3" fontId="18" fillId="38" borderId="24" xfId="0" applyNumberFormat="1" applyFont="1" applyFill="1" applyBorder="1" applyAlignment="1">
      <alignment horizontal="center"/>
    </xf>
    <xf numFmtId="3" fontId="18" fillId="38" borderId="27" xfId="0" applyNumberFormat="1" applyFont="1" applyFill="1" applyBorder="1" applyAlignment="1">
      <alignment horizontal="center"/>
    </xf>
    <xf numFmtId="169" fontId="18" fillId="38" borderId="24" xfId="0" applyNumberFormat="1" applyFont="1" applyFill="1" applyBorder="1" applyAlignment="1">
      <alignment horizontal="center"/>
    </xf>
    <xf numFmtId="0" fontId="0" fillId="0" borderId="0" xfId="55" applyFont="1" applyAlignment="1">
      <alignment horizontal="center" vertical="center"/>
    </xf>
    <xf numFmtId="170" fontId="0" fillId="0" borderId="0" xfId="0" applyNumberFormat="1"/>
    <xf numFmtId="171" fontId="0" fillId="0" borderId="0" xfId="0" applyNumberFormat="1"/>
    <xf numFmtId="0" fontId="18" fillId="33" borderId="36" xfId="0" applyFont="1" applyFill="1" applyBorder="1" applyAlignment="1">
      <alignment horizontal="left"/>
    </xf>
    <xf numFmtId="0" fontId="18" fillId="33" borderId="35" xfId="0" applyFont="1" applyFill="1" applyBorder="1" applyAlignment="1">
      <alignment horizontal="left" wrapText="1"/>
    </xf>
    <xf numFmtId="170" fontId="18" fillId="33" borderId="35" xfId="0" applyNumberFormat="1" applyFont="1" applyFill="1" applyBorder="1" applyAlignment="1">
      <alignment horizontal="left" wrapText="1"/>
    </xf>
    <xf numFmtId="171" fontId="18" fillId="33" borderId="35" xfId="0" applyNumberFormat="1" applyFont="1" applyFill="1" applyBorder="1" applyAlignment="1">
      <alignment horizontal="left" wrapText="1"/>
    </xf>
    <xf numFmtId="0" fontId="19" fillId="39" borderId="22" xfId="55" applyFill="1" applyBorder="1" applyAlignment="1">
      <alignment horizontal="left" vertical="center"/>
    </xf>
    <xf numFmtId="170" fontId="0" fillId="39" borderId="22" xfId="0" applyNumberFormat="1" applyFill="1" applyBorder="1"/>
    <xf numFmtId="171" fontId="19" fillId="39" borderId="22" xfId="48" applyNumberFormat="1" applyFill="1" applyBorder="1"/>
    <xf numFmtId="14" fontId="19" fillId="39" borderId="22" xfId="48" applyNumberFormat="1" applyFill="1" applyBorder="1"/>
    <xf numFmtId="170" fontId="19" fillId="39" borderId="22" xfId="55" applyNumberFormat="1" applyFill="1" applyBorder="1" applyAlignment="1">
      <alignment horizontal="left" vertical="center"/>
    </xf>
    <xf numFmtId="171" fontId="0" fillId="39" borderId="22" xfId="0" applyNumberFormat="1" applyFill="1" applyBorder="1"/>
    <xf numFmtId="167" fontId="0" fillId="39" borderId="22" xfId="0" applyNumberFormat="1" applyFill="1" applyBorder="1"/>
    <xf numFmtId="170" fontId="0" fillId="39" borderId="22" xfId="55" applyNumberFormat="1" applyFont="1" applyFill="1" applyBorder="1" applyAlignment="1">
      <alignment horizontal="left" vertical="center"/>
    </xf>
    <xf numFmtId="171" fontId="0" fillId="39" borderId="22" xfId="55" applyNumberFormat="1" applyFont="1" applyFill="1" applyBorder="1" applyAlignment="1">
      <alignment horizontal="left" vertical="center"/>
    </xf>
    <xf numFmtId="0" fontId="0" fillId="39" borderId="22" xfId="55" applyFont="1" applyFill="1" applyBorder="1" applyAlignment="1">
      <alignment horizontal="left" vertical="center"/>
    </xf>
    <xf numFmtId="171" fontId="19" fillId="39" borderId="22" xfId="55" applyNumberFormat="1" applyFill="1" applyBorder="1" applyAlignment="1">
      <alignment horizontal="left" vertical="center"/>
    </xf>
    <xf numFmtId="17" fontId="19" fillId="39" borderId="22" xfId="55" applyNumberFormat="1" applyFill="1" applyBorder="1" applyAlignment="1">
      <alignment horizontal="left" vertical="center"/>
    </xf>
    <xf numFmtId="0" fontId="19" fillId="42" borderId="22" xfId="55" applyFill="1" applyBorder="1" applyAlignment="1">
      <alignment horizontal="left" vertical="center"/>
    </xf>
    <xf numFmtId="170" fontId="0" fillId="42" borderId="22" xfId="0" applyNumberFormat="1" applyFill="1" applyBorder="1"/>
    <xf numFmtId="171" fontId="19" fillId="42" borderId="22" xfId="48" applyNumberFormat="1" applyFill="1" applyBorder="1"/>
    <xf numFmtId="14" fontId="19" fillId="42" borderId="22" xfId="48" applyNumberFormat="1" applyFill="1" applyBorder="1"/>
    <xf numFmtId="170" fontId="19" fillId="42" borderId="22" xfId="55" applyNumberFormat="1" applyFill="1" applyBorder="1" applyAlignment="1">
      <alignment horizontal="left" vertical="center"/>
    </xf>
    <xf numFmtId="171" fontId="19" fillId="42" borderId="22" xfId="55" applyNumberFormat="1" applyFill="1" applyBorder="1" applyAlignment="1">
      <alignment horizontal="left" vertical="center"/>
    </xf>
    <xf numFmtId="17" fontId="19" fillId="42" borderId="22" xfId="55" applyNumberFormat="1" applyFill="1" applyBorder="1" applyAlignment="1">
      <alignment horizontal="left" vertical="center"/>
    </xf>
    <xf numFmtId="0" fontId="0" fillId="42" borderId="22" xfId="55" applyFont="1" applyFill="1" applyBorder="1" applyAlignment="1">
      <alignment horizontal="left" vertical="center"/>
    </xf>
    <xf numFmtId="170" fontId="0" fillId="42" borderId="22" xfId="55" applyNumberFormat="1" applyFont="1" applyFill="1" applyBorder="1" applyAlignment="1">
      <alignment horizontal="left" vertical="center"/>
    </xf>
    <xf numFmtId="0" fontId="19" fillId="43" borderId="22" xfId="55" applyFill="1" applyBorder="1" applyAlignment="1">
      <alignment horizontal="left" vertical="center"/>
    </xf>
    <xf numFmtId="170" fontId="0" fillId="43" borderId="22" xfId="0" applyNumberFormat="1" applyFill="1" applyBorder="1"/>
    <xf numFmtId="171" fontId="19" fillId="43" borderId="22" xfId="48" applyNumberFormat="1" applyFill="1" applyBorder="1"/>
    <xf numFmtId="14" fontId="19" fillId="43" borderId="22" xfId="48" applyNumberFormat="1" applyFill="1" applyBorder="1"/>
    <xf numFmtId="170" fontId="19" fillId="43" borderId="22" xfId="55" applyNumberFormat="1" applyFill="1" applyBorder="1" applyAlignment="1">
      <alignment horizontal="left" vertical="center"/>
    </xf>
    <xf numFmtId="171" fontId="19" fillId="43" borderId="22" xfId="55" applyNumberFormat="1" applyFill="1" applyBorder="1" applyAlignment="1">
      <alignment horizontal="left" vertical="center"/>
    </xf>
    <xf numFmtId="17" fontId="19" fillId="43" borderId="22" xfId="55" applyNumberFormat="1" applyFill="1" applyBorder="1" applyAlignment="1">
      <alignment horizontal="left" vertical="center"/>
    </xf>
    <xf numFmtId="0" fontId="0" fillId="43" borderId="22" xfId="55" applyFont="1" applyFill="1" applyBorder="1" applyAlignment="1">
      <alignment horizontal="left" vertical="center"/>
    </xf>
    <xf numFmtId="170" fontId="0" fillId="43" borderId="22" xfId="55" applyNumberFormat="1" applyFont="1" applyFill="1" applyBorder="1" applyAlignment="1">
      <alignment horizontal="left" vertical="center"/>
    </xf>
    <xf numFmtId="0" fontId="19" fillId="44" borderId="22" xfId="55" applyFill="1" applyBorder="1" applyAlignment="1">
      <alignment horizontal="left" vertical="center"/>
    </xf>
    <xf numFmtId="0" fontId="0" fillId="44" borderId="22" xfId="55" applyFont="1" applyFill="1" applyBorder="1" applyAlignment="1">
      <alignment horizontal="left" vertical="center"/>
    </xf>
    <xf numFmtId="170" fontId="0" fillId="44" borderId="22" xfId="55" applyNumberFormat="1" applyFont="1" applyFill="1" applyBorder="1" applyAlignment="1">
      <alignment horizontal="left" vertical="center"/>
    </xf>
    <xf numFmtId="170" fontId="19" fillId="44" borderId="22" xfId="55" applyNumberFormat="1" applyFill="1" applyBorder="1" applyAlignment="1">
      <alignment horizontal="left" vertical="center"/>
    </xf>
    <xf numFmtId="171" fontId="19" fillId="44" borderId="22" xfId="55" applyNumberFormat="1" applyFill="1" applyBorder="1" applyAlignment="1">
      <alignment horizontal="left" vertical="center"/>
    </xf>
    <xf numFmtId="17" fontId="19" fillId="44" borderId="22" xfId="55" applyNumberFormat="1" applyFill="1" applyBorder="1" applyAlignment="1">
      <alignment horizontal="left" vertical="center"/>
    </xf>
    <xf numFmtId="170" fontId="0" fillId="44" borderId="22" xfId="0" applyNumberFormat="1" applyFill="1" applyBorder="1"/>
    <xf numFmtId="171" fontId="19" fillId="44" borderId="22" xfId="48" applyNumberFormat="1" applyFill="1" applyBorder="1"/>
    <xf numFmtId="14" fontId="19" fillId="44" borderId="22" xfId="48" applyNumberFormat="1" applyFill="1" applyBorder="1"/>
    <xf numFmtId="0" fontId="19" fillId="45" borderId="22" xfId="55" applyFill="1" applyBorder="1" applyAlignment="1">
      <alignment horizontal="left" vertical="center"/>
    </xf>
    <xf numFmtId="170" fontId="0" fillId="45" borderId="22" xfId="0" applyNumberFormat="1" applyFill="1" applyBorder="1"/>
    <xf numFmtId="171" fontId="19" fillId="45" borderId="22" xfId="48" applyNumberFormat="1" applyFill="1" applyBorder="1"/>
    <xf numFmtId="170" fontId="19" fillId="45" borderId="22" xfId="55" applyNumberFormat="1" applyFill="1" applyBorder="1" applyAlignment="1">
      <alignment horizontal="left" vertical="center"/>
    </xf>
    <xf numFmtId="171" fontId="19" fillId="45" borderId="22" xfId="55" applyNumberFormat="1" applyFill="1" applyBorder="1" applyAlignment="1">
      <alignment horizontal="left" vertical="center"/>
    </xf>
    <xf numFmtId="17" fontId="19" fillId="45" borderId="22" xfId="55" applyNumberFormat="1" applyFill="1" applyBorder="1" applyAlignment="1">
      <alignment horizontal="left" vertical="center"/>
    </xf>
    <xf numFmtId="0" fontId="0" fillId="45" borderId="22" xfId="55" applyFont="1" applyFill="1" applyBorder="1" applyAlignment="1">
      <alignment horizontal="left" vertical="center"/>
    </xf>
    <xf numFmtId="14" fontId="19" fillId="45" borderId="22" xfId="48" applyNumberFormat="1" applyFill="1" applyBorder="1"/>
    <xf numFmtId="170" fontId="0" fillId="45" borderId="22" xfId="55" applyNumberFormat="1" applyFont="1" applyFill="1" applyBorder="1" applyAlignment="1">
      <alignment horizontal="left" vertical="center"/>
    </xf>
    <xf numFmtId="0" fontId="19" fillId="46" borderId="22" xfId="55" applyFill="1" applyBorder="1" applyAlignment="1">
      <alignment horizontal="left" vertical="center"/>
    </xf>
    <xf numFmtId="170" fontId="0" fillId="46" borderId="22" xfId="0" applyNumberFormat="1" applyFill="1" applyBorder="1"/>
    <xf numFmtId="171" fontId="19" fillId="46" borderId="22" xfId="48" applyNumberFormat="1" applyFill="1" applyBorder="1"/>
    <xf numFmtId="14" fontId="19" fillId="46" borderId="22" xfId="48" applyNumberFormat="1" applyFill="1" applyBorder="1"/>
    <xf numFmtId="170" fontId="19" fillId="46" borderId="22" xfId="55" applyNumberFormat="1" applyFill="1" applyBorder="1" applyAlignment="1">
      <alignment horizontal="left" vertical="center"/>
    </xf>
    <xf numFmtId="170" fontId="0" fillId="46" borderId="22" xfId="55" applyNumberFormat="1" applyFont="1" applyFill="1" applyBorder="1" applyAlignment="1">
      <alignment horizontal="left" vertical="center"/>
    </xf>
    <xf numFmtId="171" fontId="19" fillId="46" borderId="22" xfId="55" applyNumberFormat="1" applyFill="1" applyBorder="1" applyAlignment="1">
      <alignment horizontal="left" vertical="center"/>
    </xf>
    <xf numFmtId="171" fontId="19" fillId="46" borderId="22" xfId="48" applyNumberFormat="1" applyFill="1" applyBorder="1" applyAlignment="1">
      <alignment horizontal="left"/>
    </xf>
    <xf numFmtId="0" fontId="0" fillId="46" borderId="22" xfId="55" applyFont="1" applyFill="1" applyBorder="1" applyAlignment="1">
      <alignment horizontal="left" vertical="center"/>
    </xf>
    <xf numFmtId="17" fontId="19" fillId="46" borderId="22" xfId="55" applyNumberFormat="1" applyFill="1" applyBorder="1" applyAlignment="1">
      <alignment horizontal="left" vertical="center"/>
    </xf>
    <xf numFmtId="172" fontId="35" fillId="33" borderId="35" xfId="0" applyNumberFormat="1" applyFont="1" applyFill="1" applyBorder="1" applyAlignment="1">
      <alignment horizontal="left" wrapText="1"/>
    </xf>
    <xf numFmtId="6" fontId="19" fillId="43" borderId="0" xfId="55" applyNumberFormat="1" applyFill="1" applyAlignment="1">
      <alignment horizontal="left" vertical="center"/>
    </xf>
    <xf numFmtId="3" fontId="19" fillId="43" borderId="0" xfId="44" applyNumberFormat="1" applyFill="1" applyAlignment="1">
      <alignment horizontal="left"/>
    </xf>
    <xf numFmtId="168" fontId="0" fillId="43" borderId="0" xfId="0" applyNumberFormat="1" applyFill="1" applyAlignment="1">
      <alignment horizontal="left"/>
    </xf>
    <xf numFmtId="0" fontId="0" fillId="0" borderId="0" xfId="0" applyAlignment="1">
      <alignment horizontal="left"/>
    </xf>
    <xf numFmtId="3" fontId="18" fillId="33" borderId="10" xfId="0" applyNumberFormat="1" applyFont="1" applyFill="1" applyBorder="1" applyAlignment="1">
      <alignment horizontal="left" wrapText="1"/>
    </xf>
    <xf numFmtId="3" fontId="19" fillId="43" borderId="0" xfId="55" applyNumberFormat="1" applyFill="1" applyAlignment="1">
      <alignment horizontal="left" vertical="center"/>
    </xf>
    <xf numFmtId="3" fontId="0" fillId="0" borderId="0" xfId="0" applyNumberFormat="1" applyAlignment="1">
      <alignment horizontal="left"/>
    </xf>
    <xf numFmtId="0" fontId="19" fillId="0" borderId="27" xfId="55" applyFill="1" applyBorder="1" applyAlignment="1">
      <alignment horizontal="left" vertical="center"/>
    </xf>
    <xf numFmtId="14" fontId="19" fillId="0" borderId="27" xfId="48" applyNumberFormat="1" applyFill="1" applyBorder="1"/>
    <xf numFmtId="3" fontId="19" fillId="0" borderId="27" xfId="44" applyNumberFormat="1" applyFill="1" applyBorder="1" applyAlignment="1">
      <alignment horizontal="left"/>
    </xf>
    <xf numFmtId="168" fontId="0" fillId="0" borderId="27" xfId="0" applyNumberFormat="1" applyFill="1" applyBorder="1" applyAlignment="1">
      <alignment horizontal="left"/>
    </xf>
    <xf numFmtId="3" fontId="19" fillId="0" borderId="27" xfId="55" applyNumberFormat="1" applyFill="1" applyBorder="1" applyAlignment="1">
      <alignment horizontal="left" vertical="center"/>
    </xf>
    <xf numFmtId="6" fontId="19" fillId="0" borderId="27" xfId="55" applyNumberFormat="1" applyFill="1" applyBorder="1" applyAlignment="1">
      <alignment horizontal="left" vertical="center"/>
    </xf>
    <xf numFmtId="172" fontId="0" fillId="0" borderId="27" xfId="0" applyNumberFormat="1" applyFill="1" applyBorder="1" applyAlignment="1">
      <alignment horizontal="left"/>
    </xf>
    <xf numFmtId="0" fontId="35" fillId="38" borderId="35" xfId="0" applyFont="1" applyFill="1" applyBorder="1" applyAlignment="1">
      <alignment horizontal="left"/>
    </xf>
    <xf numFmtId="0" fontId="35" fillId="0" borderId="0" xfId="0" applyFont="1" applyAlignment="1"/>
    <xf numFmtId="172" fontId="0" fillId="0" borderId="0" xfId="0" applyNumberFormat="1"/>
    <xf numFmtId="172" fontId="0" fillId="41" borderId="25" xfId="0" applyNumberFormat="1" applyFill="1" applyBorder="1" applyAlignment="1">
      <alignment horizontal="left"/>
    </xf>
    <xf numFmtId="172" fontId="0" fillId="41" borderId="28" xfId="0" applyNumberFormat="1" applyFill="1" applyBorder="1" applyAlignment="1">
      <alignment horizontal="left"/>
    </xf>
    <xf numFmtId="168" fontId="0" fillId="41" borderId="23" xfId="0" applyNumberFormat="1" applyFill="1" applyBorder="1" applyAlignment="1">
      <alignment horizontal="left"/>
    </xf>
    <xf numFmtId="168" fontId="0" fillId="41" borderId="24" xfId="0" applyNumberFormat="1" applyFill="1" applyBorder="1" applyAlignment="1">
      <alignment horizontal="left"/>
    </xf>
    <xf numFmtId="3" fontId="19" fillId="41" borderId="24" xfId="44" applyNumberFormat="1" applyFill="1" applyBorder="1" applyAlignment="1">
      <alignment horizontal="left"/>
    </xf>
    <xf numFmtId="168" fontId="0" fillId="41" borderId="37" xfId="0" applyNumberFormat="1" applyFill="1" applyBorder="1" applyAlignment="1">
      <alignment horizontal="left"/>
    </xf>
    <xf numFmtId="168" fontId="0" fillId="41" borderId="0" xfId="0" applyNumberFormat="1" applyFill="1" applyBorder="1" applyAlignment="1">
      <alignment horizontal="left"/>
    </xf>
    <xf numFmtId="3" fontId="19" fillId="41" borderId="0" xfId="44" applyNumberFormat="1" applyFill="1" applyBorder="1" applyAlignment="1">
      <alignment horizontal="left"/>
    </xf>
    <xf numFmtId="172" fontId="0" fillId="41" borderId="38" xfId="0" applyNumberFormat="1" applyFill="1" applyBorder="1" applyAlignment="1">
      <alignment horizontal="left"/>
    </xf>
    <xf numFmtId="6" fontId="19" fillId="41" borderId="0" xfId="55" applyNumberFormat="1" applyFill="1" applyBorder="1" applyAlignment="1">
      <alignment horizontal="left" vertical="center"/>
    </xf>
    <xf numFmtId="168" fontId="0" fillId="41" borderId="26" xfId="0" applyNumberFormat="1" applyFill="1" applyBorder="1" applyAlignment="1">
      <alignment horizontal="left"/>
    </xf>
    <xf numFmtId="168" fontId="0" fillId="41" borderId="27" xfId="0" applyNumberFormat="1" applyFill="1" applyBorder="1" applyAlignment="1">
      <alignment horizontal="left"/>
    </xf>
    <xf numFmtId="3" fontId="19" fillId="41" borderId="27" xfId="44" applyNumberFormat="1" applyFill="1" applyBorder="1" applyAlignment="1">
      <alignment horizontal="left"/>
    </xf>
    <xf numFmtId="3" fontId="19" fillId="43" borderId="23" xfId="44" applyNumberFormat="1" applyFill="1" applyBorder="1" applyAlignment="1">
      <alignment horizontal="left"/>
    </xf>
    <xf numFmtId="6" fontId="19" fillId="43" borderId="24" xfId="55" applyNumberFormat="1" applyFill="1" applyBorder="1" applyAlignment="1">
      <alignment horizontal="left" vertical="center"/>
    </xf>
    <xf numFmtId="168" fontId="0" fillId="43" borderId="24" xfId="0" applyNumberFormat="1" applyFill="1" applyBorder="1" applyAlignment="1">
      <alignment horizontal="left"/>
    </xf>
    <xf numFmtId="6" fontId="19" fillId="43" borderId="25" xfId="55" applyNumberFormat="1" applyFill="1" applyBorder="1" applyAlignment="1">
      <alignment horizontal="left" vertical="center"/>
    </xf>
    <xf numFmtId="3" fontId="19" fillId="43" borderId="37" xfId="44" applyNumberFormat="1" applyFill="1" applyBorder="1" applyAlignment="1">
      <alignment horizontal="left"/>
    </xf>
    <xf numFmtId="168" fontId="0" fillId="43" borderId="0" xfId="0" applyNumberFormat="1" applyFill="1" applyBorder="1" applyAlignment="1">
      <alignment horizontal="left"/>
    </xf>
    <xf numFmtId="6" fontId="19" fillId="43" borderId="0" xfId="55" applyNumberFormat="1" applyFill="1" applyBorder="1" applyAlignment="1">
      <alignment horizontal="left" vertical="center"/>
    </xf>
    <xf numFmtId="6" fontId="19" fillId="43" borderId="38" xfId="55" applyNumberFormat="1" applyFill="1" applyBorder="1" applyAlignment="1">
      <alignment horizontal="left" vertical="center"/>
    </xf>
    <xf numFmtId="3" fontId="19" fillId="43" borderId="37" xfId="55" applyNumberFormat="1" applyFill="1" applyBorder="1" applyAlignment="1">
      <alignment horizontal="left" vertical="center"/>
    </xf>
    <xf numFmtId="168" fontId="0" fillId="43" borderId="38" xfId="0" applyNumberFormat="1" applyFill="1" applyBorder="1" applyAlignment="1">
      <alignment horizontal="left"/>
    </xf>
    <xf numFmtId="3" fontId="19" fillId="43" borderId="26" xfId="55" applyNumberFormat="1" applyFill="1" applyBorder="1" applyAlignment="1">
      <alignment horizontal="left" vertical="center"/>
    </xf>
    <xf numFmtId="3" fontId="19" fillId="39" borderId="23" xfId="44" applyNumberFormat="1" applyFill="1" applyBorder="1" applyAlignment="1">
      <alignment horizontal="left"/>
    </xf>
    <xf numFmtId="168" fontId="0" fillId="39" borderId="24" xfId="0" applyNumberFormat="1" applyFill="1" applyBorder="1" applyAlignment="1">
      <alignment horizontal="left"/>
    </xf>
    <xf numFmtId="168" fontId="0" fillId="39" borderId="25" xfId="0" applyNumberFormat="1" applyFill="1" applyBorder="1" applyAlignment="1">
      <alignment horizontal="left"/>
    </xf>
    <xf numFmtId="3" fontId="19" fillId="39" borderId="37" xfId="44" applyNumberFormat="1" applyFill="1" applyBorder="1" applyAlignment="1">
      <alignment horizontal="left"/>
    </xf>
    <xf numFmtId="168" fontId="0" fillId="39" borderId="0" xfId="0" applyNumberFormat="1" applyFill="1" applyBorder="1" applyAlignment="1">
      <alignment horizontal="left"/>
    </xf>
    <xf numFmtId="168" fontId="0" fillId="39" borderId="38" xfId="0" applyNumberFormat="1" applyFill="1" applyBorder="1" applyAlignment="1">
      <alignment horizontal="left"/>
    </xf>
    <xf numFmtId="6" fontId="19" fillId="39" borderId="0" xfId="55" applyNumberFormat="1" applyFill="1" applyBorder="1" applyAlignment="1">
      <alignment horizontal="left" vertical="center"/>
    </xf>
    <xf numFmtId="6" fontId="19" fillId="39" borderId="38" xfId="55" applyNumberFormat="1" applyFill="1" applyBorder="1" applyAlignment="1">
      <alignment horizontal="left" vertical="center"/>
    </xf>
    <xf numFmtId="3" fontId="19" fillId="39" borderId="26" xfId="44" applyNumberFormat="1" applyFill="1" applyBorder="1" applyAlignment="1">
      <alignment horizontal="left"/>
    </xf>
    <xf numFmtId="168" fontId="0" fillId="39" borderId="27" xfId="0" applyNumberFormat="1" applyFill="1" applyBorder="1" applyAlignment="1">
      <alignment horizontal="left"/>
    </xf>
    <xf numFmtId="168" fontId="0" fillId="39" borderId="28" xfId="0" applyNumberFormat="1" applyFill="1" applyBorder="1" applyAlignment="1">
      <alignment horizontal="left"/>
    </xf>
    <xf numFmtId="0" fontId="18" fillId="0" borderId="0" xfId="55" applyFont="1" applyAlignment="1">
      <alignment horizontal="left" vertical="center"/>
    </xf>
    <xf numFmtId="0" fontId="35" fillId="38" borderId="24" xfId="55" applyFont="1" applyFill="1" applyBorder="1" applyAlignment="1">
      <alignment horizontal="left" vertical="center"/>
    </xf>
    <xf numFmtId="14" fontId="35" fillId="38" borderId="24" xfId="48" applyNumberFormat="1" applyFont="1" applyFill="1" applyBorder="1" applyAlignment="1">
      <alignment horizontal="left"/>
    </xf>
    <xf numFmtId="3" fontId="18" fillId="39" borderId="23" xfId="0" applyNumberFormat="1" applyFont="1" applyFill="1" applyBorder="1" applyAlignment="1">
      <alignment horizontal="left"/>
    </xf>
    <xf numFmtId="172" fontId="18" fillId="39" borderId="24" xfId="0" applyNumberFormat="1" applyFont="1" applyFill="1" applyBorder="1" applyAlignment="1">
      <alignment horizontal="left"/>
    </xf>
    <xf numFmtId="172" fontId="18" fillId="39" borderId="25" xfId="0" applyNumberFormat="1" applyFont="1" applyFill="1" applyBorder="1" applyAlignment="1">
      <alignment horizontal="left"/>
    </xf>
    <xf numFmtId="3" fontId="18" fillId="43" borderId="23" xfId="0" applyNumberFormat="1" applyFont="1" applyFill="1" applyBorder="1" applyAlignment="1">
      <alignment horizontal="left"/>
    </xf>
    <xf numFmtId="172" fontId="18" fillId="43" borderId="24" xfId="0" applyNumberFormat="1" applyFont="1" applyFill="1" applyBorder="1" applyAlignment="1">
      <alignment horizontal="left"/>
    </xf>
    <xf numFmtId="172" fontId="18" fillId="43" borderId="25" xfId="0" applyNumberFormat="1" applyFont="1" applyFill="1" applyBorder="1" applyAlignment="1">
      <alignment horizontal="left"/>
    </xf>
    <xf numFmtId="172" fontId="18" fillId="41" borderId="23" xfId="0" applyNumberFormat="1" applyFont="1" applyFill="1" applyBorder="1" applyAlignment="1">
      <alignment horizontal="left"/>
    </xf>
    <xf numFmtId="172" fontId="18" fillId="41" borderId="24" xfId="0" applyNumberFormat="1" applyFont="1" applyFill="1" applyBorder="1" applyAlignment="1">
      <alignment horizontal="left"/>
    </xf>
    <xf numFmtId="3" fontId="18" fillId="41" borderId="24" xfId="0" applyNumberFormat="1" applyFont="1" applyFill="1" applyBorder="1" applyAlignment="1">
      <alignment horizontal="left"/>
    </xf>
    <xf numFmtId="172" fontId="18" fillId="41" borderId="25" xfId="0" applyNumberFormat="1" applyFont="1" applyFill="1" applyBorder="1" applyAlignment="1">
      <alignment horizontal="left"/>
    </xf>
    <xf numFmtId="0" fontId="18" fillId="0" borderId="0" xfId="0" applyFont="1" applyAlignment="1">
      <alignment horizontal="left"/>
    </xf>
    <xf numFmtId="3" fontId="18" fillId="39" borderId="26" xfId="0" applyNumberFormat="1" applyFont="1" applyFill="1" applyBorder="1" applyAlignment="1">
      <alignment horizontal="left"/>
    </xf>
    <xf numFmtId="172" fontId="18" fillId="39" borderId="27" xfId="0" applyNumberFormat="1" applyFont="1" applyFill="1" applyBorder="1" applyAlignment="1">
      <alignment horizontal="left"/>
    </xf>
    <xf numFmtId="172" fontId="18" fillId="39" borderId="28" xfId="0" applyNumberFormat="1" applyFont="1" applyFill="1" applyBorder="1" applyAlignment="1">
      <alignment horizontal="left"/>
    </xf>
    <xf numFmtId="3" fontId="18" fillId="43" borderId="26" xfId="0" applyNumberFormat="1" applyFont="1" applyFill="1" applyBorder="1" applyAlignment="1">
      <alignment horizontal="left"/>
    </xf>
    <xf numFmtId="172" fontId="18" fillId="43" borderId="27" xfId="0" applyNumberFormat="1" applyFont="1" applyFill="1" applyBorder="1" applyAlignment="1">
      <alignment horizontal="left"/>
    </xf>
    <xf numFmtId="172" fontId="18" fillId="43" borderId="28" xfId="0" applyNumberFormat="1" applyFont="1" applyFill="1" applyBorder="1" applyAlignment="1">
      <alignment horizontal="left"/>
    </xf>
    <xf numFmtId="172" fontId="18" fillId="41" borderId="26" xfId="0" applyNumberFormat="1" applyFont="1" applyFill="1" applyBorder="1" applyAlignment="1">
      <alignment horizontal="left"/>
    </xf>
    <xf numFmtId="172" fontId="18" fillId="41" borderId="27" xfId="0" applyNumberFormat="1" applyFont="1" applyFill="1" applyBorder="1" applyAlignment="1">
      <alignment horizontal="left"/>
    </xf>
    <xf numFmtId="3" fontId="18" fillId="41" borderId="27" xfId="0" applyNumberFormat="1" applyFont="1" applyFill="1" applyBorder="1" applyAlignment="1">
      <alignment horizontal="left"/>
    </xf>
    <xf numFmtId="172" fontId="18" fillId="41" borderId="28" xfId="0" applyNumberFormat="1" applyFont="1" applyFill="1" applyBorder="1" applyAlignment="1">
      <alignment horizontal="left"/>
    </xf>
    <xf numFmtId="169" fontId="18" fillId="38" borderId="25" xfId="48" applyNumberFormat="1" applyFont="1" applyFill="1" applyBorder="1" applyAlignment="1">
      <alignment horizontal="center"/>
    </xf>
    <xf numFmtId="3" fontId="18" fillId="38" borderId="28" xfId="48" applyNumberFormat="1" applyFont="1" applyFill="1" applyBorder="1" applyAlignment="1">
      <alignment horizontal="center"/>
    </xf>
    <xf numFmtId="3" fontId="19" fillId="43" borderId="23" xfId="55" applyNumberFormat="1" applyFill="1" applyBorder="1" applyAlignment="1">
      <alignment horizontal="left" vertical="center"/>
    </xf>
    <xf numFmtId="3" fontId="19" fillId="43" borderId="26" xfId="44" applyNumberFormat="1" applyFill="1" applyBorder="1" applyAlignment="1">
      <alignment horizontal="left"/>
    </xf>
    <xf numFmtId="168" fontId="0" fillId="43" borderId="27" xfId="0" applyNumberFormat="1" applyFill="1" applyBorder="1" applyAlignment="1">
      <alignment horizontal="left"/>
    </xf>
    <xf numFmtId="168" fontId="0" fillId="43" borderId="28" xfId="0" applyNumberFormat="1" applyFill="1" applyBorder="1" applyAlignment="1">
      <alignment horizontal="left"/>
    </xf>
    <xf numFmtId="6" fontId="19" fillId="39" borderId="24" xfId="55" applyNumberFormat="1" applyFill="1" applyBorder="1" applyAlignment="1">
      <alignment horizontal="left" vertical="center"/>
    </xf>
    <xf numFmtId="3" fontId="18" fillId="39" borderId="24" xfId="48" applyNumberFormat="1" applyFont="1" applyFill="1" applyBorder="1" applyAlignment="1">
      <alignment horizontal="left"/>
    </xf>
    <xf numFmtId="172" fontId="18" fillId="39" borderId="24" xfId="48" applyNumberFormat="1" applyFont="1" applyFill="1" applyBorder="1" applyAlignment="1">
      <alignment horizontal="left"/>
    </xf>
    <xf numFmtId="3" fontId="18" fillId="40" borderId="23" xfId="48" applyNumberFormat="1" applyFont="1" applyFill="1" applyBorder="1" applyAlignment="1">
      <alignment horizontal="left"/>
    </xf>
    <xf numFmtId="172" fontId="18" fillId="40" borderId="24" xfId="48" applyNumberFormat="1" applyFont="1" applyFill="1" applyBorder="1" applyAlignment="1">
      <alignment horizontal="left"/>
    </xf>
    <xf numFmtId="172" fontId="18" fillId="40" borderId="25" xfId="48" applyNumberFormat="1" applyFont="1" applyFill="1" applyBorder="1" applyAlignment="1">
      <alignment horizontal="left"/>
    </xf>
    <xf numFmtId="172" fontId="18" fillId="41" borderId="23" xfId="48" applyNumberFormat="1" applyFont="1" applyFill="1" applyBorder="1" applyAlignment="1">
      <alignment horizontal="left"/>
    </xf>
    <xf numFmtId="172" fontId="18" fillId="41" borderId="24" xfId="48" applyNumberFormat="1" applyFont="1" applyFill="1" applyBorder="1" applyAlignment="1">
      <alignment horizontal="left"/>
    </xf>
    <xf numFmtId="3" fontId="18" fillId="41" borderId="24" xfId="48" applyNumberFormat="1" applyFont="1" applyFill="1" applyBorder="1" applyAlignment="1">
      <alignment horizontal="left"/>
    </xf>
    <xf numFmtId="3" fontId="18" fillId="41" borderId="25" xfId="48" applyNumberFormat="1" applyFont="1" applyFill="1" applyBorder="1" applyAlignment="1">
      <alignment horizontal="left"/>
    </xf>
    <xf numFmtId="3" fontId="18" fillId="39" borderId="27" xfId="48" applyNumberFormat="1" applyFont="1" applyFill="1" applyBorder="1" applyAlignment="1">
      <alignment horizontal="left"/>
    </xf>
    <xf numFmtId="172" fontId="18" fillId="39" borderId="27" xfId="48" applyNumberFormat="1" applyFont="1" applyFill="1" applyBorder="1" applyAlignment="1">
      <alignment horizontal="left"/>
    </xf>
    <xf numFmtId="3" fontId="18" fillId="40" borderId="26" xfId="48" applyNumberFormat="1" applyFont="1" applyFill="1" applyBorder="1" applyAlignment="1">
      <alignment horizontal="left"/>
    </xf>
    <xf numFmtId="172" fontId="18" fillId="40" borderId="27" xfId="48" applyNumberFormat="1" applyFont="1" applyFill="1" applyBorder="1" applyAlignment="1">
      <alignment horizontal="left"/>
    </xf>
    <xf numFmtId="172" fontId="18" fillId="40" borderId="28" xfId="48" applyNumberFormat="1" applyFont="1" applyFill="1" applyBorder="1" applyAlignment="1">
      <alignment horizontal="left"/>
    </xf>
    <xf numFmtId="172" fontId="18" fillId="41" borderId="26" xfId="48" applyNumberFormat="1" applyFont="1" applyFill="1" applyBorder="1" applyAlignment="1">
      <alignment horizontal="left"/>
    </xf>
    <xf numFmtId="172" fontId="18" fillId="41" borderId="27" xfId="48" applyNumberFormat="1" applyFont="1" applyFill="1" applyBorder="1" applyAlignment="1">
      <alignment horizontal="left"/>
    </xf>
    <xf numFmtId="3" fontId="18" fillId="41" borderId="27" xfId="48" applyNumberFormat="1" applyFont="1" applyFill="1" applyBorder="1" applyAlignment="1">
      <alignment horizontal="left"/>
    </xf>
    <xf numFmtId="172" fontId="18" fillId="41" borderId="28" xfId="48" applyNumberFormat="1" applyFont="1" applyFill="1" applyBorder="1" applyAlignment="1">
      <alignment horizontal="left"/>
    </xf>
    <xf numFmtId="3" fontId="18" fillId="39" borderId="23" xfId="48" applyNumberFormat="1" applyFont="1" applyFill="1" applyBorder="1" applyAlignment="1">
      <alignment horizontal="left"/>
    </xf>
    <xf numFmtId="172" fontId="18" fillId="39" borderId="28" xfId="48" applyNumberFormat="1" applyFont="1" applyFill="1" applyBorder="1" applyAlignment="1">
      <alignment horizontal="left"/>
    </xf>
    <xf numFmtId="3" fontId="18" fillId="39" borderId="26" xfId="48" applyNumberFormat="1" applyFont="1" applyFill="1" applyBorder="1" applyAlignment="1">
      <alignment horizontal="left"/>
    </xf>
    <xf numFmtId="3" fontId="18" fillId="43" borderId="23" xfId="48" applyNumberFormat="1" applyFont="1" applyFill="1" applyBorder="1" applyAlignment="1">
      <alignment horizontal="left"/>
    </xf>
    <xf numFmtId="3" fontId="18" fillId="43" borderId="26" xfId="48" applyNumberFormat="1" applyFont="1" applyFill="1" applyBorder="1" applyAlignment="1">
      <alignment horizontal="left"/>
    </xf>
    <xf numFmtId="172" fontId="18" fillId="43" borderId="27" xfId="48" applyNumberFormat="1" applyFont="1" applyFill="1" applyBorder="1" applyAlignment="1">
      <alignment horizontal="left"/>
    </xf>
    <xf numFmtId="172" fontId="18" fillId="43" borderId="28" xfId="48" applyNumberFormat="1" applyFont="1" applyFill="1" applyBorder="1" applyAlignment="1">
      <alignment horizontal="left"/>
    </xf>
    <xf numFmtId="172" fontId="18" fillId="39" borderId="25" xfId="48" applyNumberFormat="1" applyFont="1" applyFill="1" applyBorder="1" applyAlignment="1">
      <alignment horizontal="left"/>
    </xf>
    <xf numFmtId="172" fontId="18" fillId="43" borderId="24" xfId="48" applyNumberFormat="1" applyFont="1" applyFill="1" applyBorder="1" applyAlignment="1">
      <alignment horizontal="left"/>
    </xf>
    <xf numFmtId="172" fontId="18" fillId="43" borderId="25" xfId="48" applyNumberFormat="1" applyFont="1" applyFill="1" applyBorder="1" applyAlignment="1">
      <alignment horizontal="left"/>
    </xf>
    <xf numFmtId="14" fontId="19" fillId="0" borderId="31" xfId="48" applyNumberFormat="1" applyFill="1" applyBorder="1"/>
    <xf numFmtId="3" fontId="19" fillId="0" borderId="31" xfId="44" applyNumberFormat="1" applyFill="1" applyBorder="1" applyAlignment="1">
      <alignment horizontal="left"/>
    </xf>
    <xf numFmtId="168" fontId="0" fillId="0" borderId="31" xfId="0" applyNumberFormat="1" applyFill="1" applyBorder="1" applyAlignment="1">
      <alignment horizontal="left"/>
    </xf>
    <xf numFmtId="3" fontId="19" fillId="0" borderId="31" xfId="55" applyNumberFormat="1" applyFill="1" applyBorder="1" applyAlignment="1">
      <alignment horizontal="left" vertical="center"/>
    </xf>
    <xf numFmtId="172" fontId="0" fillId="0" borderId="31" xfId="0" applyNumberFormat="1" applyFill="1" applyBorder="1" applyAlignment="1">
      <alignment horizontal="left"/>
    </xf>
    <xf numFmtId="0" fontId="18" fillId="38" borderId="35" xfId="0" applyFont="1" applyFill="1" applyBorder="1" applyAlignment="1">
      <alignment horizontal="left"/>
    </xf>
    <xf numFmtId="0" fontId="18" fillId="38" borderId="34" xfId="0" applyFont="1" applyFill="1" applyBorder="1" applyAlignment="1">
      <alignment horizontal="left"/>
    </xf>
    <xf numFmtId="172" fontId="18" fillId="41" borderId="25" xfId="48" applyNumberFormat="1" applyFont="1" applyFill="1" applyBorder="1" applyAlignment="1">
      <alignment horizontal="left"/>
    </xf>
    <xf numFmtId="6" fontId="19" fillId="0" borderId="31" xfId="55" applyNumberFormat="1" applyFill="1" applyBorder="1" applyAlignment="1">
      <alignment horizontal="left" vertical="center"/>
    </xf>
    <xf numFmtId="6" fontId="19" fillId="39" borderId="27" xfId="55" applyNumberFormat="1" applyFill="1" applyBorder="1" applyAlignment="1">
      <alignment horizontal="left" vertical="center"/>
    </xf>
    <xf numFmtId="3" fontId="18" fillId="41" borderId="25" xfId="0" applyNumberFormat="1" applyFont="1" applyFill="1" applyBorder="1" applyAlignment="1">
      <alignment horizontal="left"/>
    </xf>
    <xf numFmtId="0" fontId="35" fillId="38" borderId="23" xfId="0" applyFont="1" applyFill="1" applyBorder="1" applyAlignment="1">
      <alignment horizontal="left"/>
    </xf>
    <xf numFmtId="0" fontId="35" fillId="38" borderId="26" xfId="0" applyFont="1" applyFill="1" applyBorder="1" applyAlignment="1">
      <alignment horizontal="left"/>
    </xf>
    <xf numFmtId="172" fontId="18" fillId="0" borderId="0" xfId="0" applyNumberFormat="1" applyFont="1" applyFill="1" applyBorder="1" applyAlignment="1">
      <alignment horizontal="left"/>
    </xf>
    <xf numFmtId="3" fontId="18" fillId="0" borderId="0" xfId="0" applyNumberFormat="1" applyFont="1" applyFill="1" applyBorder="1" applyAlignment="1">
      <alignment horizontal="left"/>
    </xf>
    <xf numFmtId="0" fontId="35" fillId="38" borderId="27" xfId="55" applyFont="1" applyFill="1" applyBorder="1" applyAlignment="1">
      <alignment horizontal="left" vertical="center"/>
    </xf>
    <xf numFmtId="168" fontId="0" fillId="0" borderId="27" xfId="0" applyNumberFormat="1" applyBorder="1"/>
    <xf numFmtId="0" fontId="19" fillId="43" borderId="23" xfId="55" applyFill="1" applyBorder="1" applyAlignment="1">
      <alignment horizontal="left" vertical="center"/>
    </xf>
    <xf numFmtId="0" fontId="19" fillId="43" borderId="26" xfId="55" applyFill="1" applyBorder="1" applyAlignment="1">
      <alignment horizontal="left" vertical="center"/>
    </xf>
    <xf numFmtId="0" fontId="19" fillId="42" borderId="23" xfId="55" applyFill="1" applyBorder="1" applyAlignment="1">
      <alignment horizontal="left" vertical="center"/>
    </xf>
    <xf numFmtId="0" fontId="19" fillId="42" borderId="26" xfId="55" applyFill="1" applyBorder="1" applyAlignment="1">
      <alignment horizontal="left" vertical="center"/>
    </xf>
    <xf numFmtId="0" fontId="19" fillId="38" borderId="23" xfId="55" applyFill="1" applyBorder="1" applyAlignment="1">
      <alignment horizontal="left" vertical="center"/>
    </xf>
    <xf numFmtId="0" fontId="19" fillId="38" borderId="26" xfId="55" applyFill="1" applyBorder="1" applyAlignment="1">
      <alignment horizontal="left" vertical="center"/>
    </xf>
    <xf numFmtId="168" fontId="0" fillId="0" borderId="31" xfId="0" applyNumberFormat="1" applyBorder="1"/>
    <xf numFmtId="168" fontId="0" fillId="0" borderId="0" xfId="0" applyNumberFormat="1" applyAlignment="1">
      <alignment horizontal="right"/>
    </xf>
    <xf numFmtId="172" fontId="0" fillId="0" borderId="0" xfId="0" applyNumberFormat="1" applyAlignment="1">
      <alignment horizontal="right"/>
    </xf>
    <xf numFmtId="172" fontId="18" fillId="38" borderId="24" xfId="0" applyNumberFormat="1" applyFont="1" applyFill="1" applyBorder="1" applyAlignment="1">
      <alignment horizontal="right"/>
    </xf>
    <xf numFmtId="3" fontId="18" fillId="38" borderId="24" xfId="0" applyNumberFormat="1" applyFont="1" applyFill="1" applyBorder="1" applyAlignment="1">
      <alignment horizontal="right"/>
    </xf>
    <xf numFmtId="172" fontId="18" fillId="38" borderId="25" xfId="0" applyNumberFormat="1" applyFont="1" applyFill="1" applyBorder="1" applyAlignment="1">
      <alignment horizontal="right"/>
    </xf>
    <xf numFmtId="172" fontId="18" fillId="38" borderId="27" xfId="0" applyNumberFormat="1" applyFont="1" applyFill="1" applyBorder="1" applyAlignment="1">
      <alignment horizontal="right"/>
    </xf>
    <xf numFmtId="3" fontId="18" fillId="38" borderId="27" xfId="0" applyNumberFormat="1" applyFont="1" applyFill="1" applyBorder="1" applyAlignment="1">
      <alignment horizontal="right"/>
    </xf>
    <xf numFmtId="168" fontId="18" fillId="38" borderId="28" xfId="0" applyNumberFormat="1" applyFont="1" applyFill="1" applyBorder="1" applyAlignment="1">
      <alignment horizontal="right"/>
    </xf>
    <xf numFmtId="168" fontId="0" fillId="0" borderId="31" xfId="0" applyNumberFormat="1" applyBorder="1" applyAlignment="1">
      <alignment horizontal="right"/>
    </xf>
    <xf numFmtId="168" fontId="18" fillId="38" borderId="24" xfId="0" applyNumberFormat="1" applyFont="1" applyFill="1" applyBorder="1" applyAlignment="1">
      <alignment horizontal="right"/>
    </xf>
    <xf numFmtId="168" fontId="18" fillId="38" borderId="27" xfId="0" applyNumberFormat="1" applyFont="1" applyFill="1" applyBorder="1" applyAlignment="1">
      <alignment horizontal="right"/>
    </xf>
    <xf numFmtId="168" fontId="0" fillId="0" borderId="27" xfId="0" applyNumberFormat="1" applyBorder="1" applyAlignment="1">
      <alignment horizontal="right"/>
    </xf>
    <xf numFmtId="172" fontId="0" fillId="0" borderId="27" xfId="0" applyNumberFormat="1" applyBorder="1" applyAlignment="1">
      <alignment horizontal="right"/>
    </xf>
    <xf numFmtId="168" fontId="18" fillId="38" borderId="25" xfId="0" applyNumberFormat="1" applyFont="1" applyFill="1" applyBorder="1" applyAlignment="1">
      <alignment horizontal="right"/>
    </xf>
    <xf numFmtId="0" fontId="36" fillId="33" borderId="33" xfId="0" applyFont="1" applyFill="1" applyBorder="1" applyAlignment="1">
      <alignment horizontal="center" wrapText="1"/>
    </xf>
    <xf numFmtId="0" fontId="35" fillId="38" borderId="23" xfId="55" applyFont="1" applyFill="1" applyBorder="1" applyAlignment="1">
      <alignment horizontal="left" vertical="center"/>
    </xf>
    <xf numFmtId="0" fontId="35" fillId="38" borderId="26" xfId="55" applyFont="1" applyFill="1" applyBorder="1" applyAlignment="1">
      <alignment horizontal="left" vertical="center"/>
    </xf>
    <xf numFmtId="0" fontId="18" fillId="0" borderId="0" xfId="55" applyFont="1" applyFill="1" applyAlignment="1">
      <alignment horizontal="left" vertical="center"/>
    </xf>
    <xf numFmtId="0" fontId="35" fillId="0" borderId="27" xfId="0" applyFont="1" applyFill="1" applyBorder="1" applyAlignment="1">
      <alignment horizontal="left"/>
    </xf>
    <xf numFmtId="0" fontId="35" fillId="0" borderId="27" xfId="55" applyFont="1" applyFill="1" applyBorder="1" applyAlignment="1">
      <alignment horizontal="left" vertical="center"/>
    </xf>
    <xf numFmtId="172" fontId="18" fillId="0" borderId="27" xfId="0" applyNumberFormat="1" applyFont="1" applyFill="1" applyBorder="1" applyAlignment="1">
      <alignment horizontal="right"/>
    </xf>
    <xf numFmtId="3" fontId="18" fillId="0" borderId="27" xfId="0" applyNumberFormat="1" applyFont="1" applyFill="1" applyBorder="1" applyAlignment="1">
      <alignment horizontal="right"/>
    </xf>
    <xf numFmtId="168" fontId="18" fillId="0" borderId="27" xfId="0" applyNumberFormat="1" applyFont="1" applyFill="1" applyBorder="1" applyAlignment="1">
      <alignment horizontal="right"/>
    </xf>
    <xf numFmtId="0" fontId="18" fillId="0" borderId="0" xfId="0" applyFont="1" applyFill="1" applyAlignment="1">
      <alignment horizontal="left"/>
    </xf>
    <xf numFmtId="0" fontId="35" fillId="0" borderId="0" xfId="0" applyFont="1" applyFill="1" applyBorder="1" applyAlignment="1">
      <alignment horizontal="left"/>
    </xf>
    <xf numFmtId="0" fontId="35" fillId="0" borderId="0" xfId="55" applyFont="1" applyFill="1" applyBorder="1" applyAlignment="1">
      <alignment horizontal="left" vertical="center"/>
    </xf>
    <xf numFmtId="172" fontId="18"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168" fontId="18" fillId="0" borderId="0" xfId="0" applyNumberFormat="1" applyFont="1" applyFill="1" applyBorder="1" applyAlignment="1">
      <alignment horizontal="right"/>
    </xf>
    <xf numFmtId="3" fontId="18" fillId="43" borderId="27" xfId="0" applyNumberFormat="1" applyFont="1" applyFill="1" applyBorder="1" applyAlignment="1">
      <alignment horizontal="left"/>
    </xf>
    <xf numFmtId="14" fontId="35" fillId="0" borderId="0" xfId="48" applyNumberFormat="1" applyFont="1" applyFill="1" applyBorder="1" applyAlignment="1">
      <alignment horizontal="left"/>
    </xf>
    <xf numFmtId="0" fontId="35" fillId="38" borderId="34" xfId="0" applyFont="1" applyFill="1" applyBorder="1" applyAlignment="1">
      <alignment horizontal="left"/>
    </xf>
    <xf numFmtId="14" fontId="35" fillId="38" borderId="27" xfId="48" applyNumberFormat="1" applyFont="1" applyFill="1" applyBorder="1" applyAlignment="1">
      <alignment horizontal="left"/>
    </xf>
    <xf numFmtId="0" fontId="19" fillId="48" borderId="23" xfId="55" applyFill="1" applyBorder="1" applyAlignment="1">
      <alignment horizontal="left" vertical="center"/>
    </xf>
    <xf numFmtId="0" fontId="19" fillId="48" borderId="26" xfId="55" applyFill="1" applyBorder="1" applyAlignment="1">
      <alignment horizontal="left" vertical="center"/>
    </xf>
    <xf numFmtId="0" fontId="19" fillId="39" borderId="23" xfId="55" applyFill="1" applyBorder="1" applyAlignment="1">
      <alignment horizontal="left" vertical="center"/>
    </xf>
    <xf numFmtId="0" fontId="19" fillId="39" borderId="26" xfId="55" applyFill="1" applyBorder="1" applyAlignment="1">
      <alignment horizontal="left" vertical="center"/>
    </xf>
    <xf numFmtId="3" fontId="18" fillId="43" borderId="24" xfId="0" applyNumberFormat="1" applyFont="1" applyFill="1" applyBorder="1" applyAlignment="1">
      <alignment horizontal="left"/>
    </xf>
    <xf numFmtId="3" fontId="18" fillId="43" borderId="25" xfId="0" applyNumberFormat="1" applyFont="1" applyFill="1" applyBorder="1" applyAlignment="1">
      <alignment horizontal="left"/>
    </xf>
    <xf numFmtId="3" fontId="18" fillId="39" borderId="24" xfId="0" applyNumberFormat="1" applyFont="1" applyFill="1" applyBorder="1" applyAlignment="1">
      <alignment horizontal="left"/>
    </xf>
    <xf numFmtId="3" fontId="18" fillId="39" borderId="25" xfId="0" applyNumberFormat="1" applyFont="1" applyFill="1" applyBorder="1" applyAlignment="1">
      <alignment horizontal="left"/>
    </xf>
    <xf numFmtId="0" fontId="33" fillId="0" borderId="0" xfId="55" applyFont="1" applyAlignment="1">
      <alignment horizontal="left" vertical="center"/>
    </xf>
    <xf numFmtId="0" fontId="37" fillId="33" borderId="10" xfId="0" applyFont="1" applyFill="1" applyBorder="1" applyAlignment="1">
      <alignment horizontal="left"/>
    </xf>
    <xf numFmtId="168" fontId="33" fillId="0" borderId="0" xfId="0" applyNumberFormat="1" applyFont="1" applyAlignment="1">
      <alignment horizontal="right"/>
    </xf>
    <xf numFmtId="3" fontId="33" fillId="0" borderId="0" xfId="44" applyNumberFormat="1" applyFont="1" applyAlignment="1">
      <alignment horizontal="right"/>
    </xf>
    <xf numFmtId="172" fontId="33" fillId="0" borderId="0" xfId="0" applyNumberFormat="1" applyFont="1" applyAlignment="1">
      <alignment horizontal="right"/>
    </xf>
    <xf numFmtId="0" fontId="33" fillId="0" borderId="0" xfId="0" applyFont="1"/>
    <xf numFmtId="172" fontId="34" fillId="0" borderId="0" xfId="0" applyNumberFormat="1" applyFont="1" applyFill="1" applyBorder="1" applyAlignment="1">
      <alignment horizontal="left"/>
    </xf>
    <xf numFmtId="172" fontId="34" fillId="0" borderId="0" xfId="0" applyNumberFormat="1" applyFont="1" applyFill="1" applyBorder="1" applyAlignment="1">
      <alignment horizontal="right"/>
    </xf>
    <xf numFmtId="0" fontId="18" fillId="0" borderId="36" xfId="0" applyFont="1" applyFill="1" applyBorder="1" applyAlignment="1">
      <alignment horizontal="left"/>
    </xf>
    <xf numFmtId="172" fontId="0" fillId="0" borderId="39" xfId="0" applyNumberFormat="1" applyBorder="1" applyAlignment="1">
      <alignment horizontal="right"/>
    </xf>
    <xf numFmtId="0" fontId="38" fillId="0" borderId="0" xfId="0" applyFont="1" applyAlignment="1"/>
    <xf numFmtId="6" fontId="19" fillId="0" borderId="0" xfId="55" applyNumberFormat="1" applyAlignment="1">
      <alignment horizontal="right" vertical="center"/>
    </xf>
    <xf numFmtId="6" fontId="19" fillId="0" borderId="27" xfId="55" applyNumberFormat="1" applyBorder="1" applyAlignment="1">
      <alignment horizontal="right" vertical="center"/>
    </xf>
    <xf numFmtId="6" fontId="19" fillId="0" borderId="31" xfId="55" applyNumberFormat="1" applyBorder="1" applyAlignment="1">
      <alignment horizontal="right" vertical="center"/>
    </xf>
    <xf numFmtId="0" fontId="19" fillId="0" borderId="24" xfId="55" applyBorder="1" applyAlignment="1">
      <alignment horizontal="left" vertical="center"/>
    </xf>
    <xf numFmtId="0" fontId="19" fillId="0" borderId="0" xfId="55" applyBorder="1" applyAlignment="1">
      <alignment horizontal="left" vertical="center"/>
    </xf>
    <xf numFmtId="0" fontId="19" fillId="0" borderId="38" xfId="55" applyBorder="1" applyAlignment="1">
      <alignment horizontal="left" vertical="center"/>
    </xf>
    <xf numFmtId="0" fontId="19" fillId="0" borderId="28" xfId="55" applyBorder="1" applyAlignment="1">
      <alignment horizontal="left" vertical="center"/>
    </xf>
    <xf numFmtId="0" fontId="19" fillId="49" borderId="23" xfId="55" applyFill="1" applyBorder="1" applyAlignment="1">
      <alignment horizontal="left" vertical="center"/>
    </xf>
    <xf numFmtId="3" fontId="19" fillId="49" borderId="24" xfId="44" applyNumberFormat="1" applyFill="1" applyBorder="1"/>
    <xf numFmtId="0" fontId="19" fillId="49" borderId="24" xfId="55" applyFill="1" applyBorder="1" applyAlignment="1">
      <alignment horizontal="left" vertical="center"/>
    </xf>
    <xf numFmtId="0" fontId="19" fillId="49" borderId="25" xfId="55" applyFill="1" applyBorder="1" applyAlignment="1">
      <alignment horizontal="left" vertical="center"/>
    </xf>
    <xf numFmtId="0" fontId="19" fillId="49" borderId="37" xfId="55" applyFill="1" applyBorder="1" applyAlignment="1">
      <alignment horizontal="left" vertical="center"/>
    </xf>
    <xf numFmtId="3" fontId="19" fillId="49" borderId="0" xfId="44" applyNumberFormat="1" applyFill="1" applyBorder="1"/>
    <xf numFmtId="0" fontId="19" fillId="49" borderId="0" xfId="55" applyFill="1" applyBorder="1" applyAlignment="1">
      <alignment horizontal="left" vertical="center"/>
    </xf>
    <xf numFmtId="0" fontId="19" fillId="49" borderId="38" xfId="55" applyFill="1" applyBorder="1" applyAlignment="1">
      <alignment horizontal="left" vertical="center"/>
    </xf>
    <xf numFmtId="0" fontId="19" fillId="49" borderId="26" xfId="55" applyFill="1" applyBorder="1" applyAlignment="1">
      <alignment horizontal="left" vertical="center"/>
    </xf>
    <xf numFmtId="3" fontId="19" fillId="49" borderId="27" xfId="44" applyNumberFormat="1" applyFill="1" applyBorder="1"/>
    <xf numFmtId="0" fontId="19" fillId="49" borderId="27" xfId="55" applyFill="1" applyBorder="1" applyAlignment="1">
      <alignment horizontal="left" vertical="center"/>
    </xf>
    <xf numFmtId="0" fontId="19" fillId="49" borderId="28" xfId="55" applyFill="1" applyBorder="1" applyAlignment="1">
      <alignment horizontal="left" vertical="center"/>
    </xf>
    <xf numFmtId="3" fontId="19" fillId="43" borderId="24" xfId="44" applyNumberFormat="1" applyFill="1" applyBorder="1"/>
    <xf numFmtId="0" fontId="19" fillId="43" borderId="24" xfId="55" applyFill="1" applyBorder="1" applyAlignment="1">
      <alignment horizontal="left" vertical="center"/>
    </xf>
    <xf numFmtId="0" fontId="19" fillId="43" borderId="25" xfId="55" applyFill="1" applyBorder="1" applyAlignment="1">
      <alignment horizontal="left" vertical="center"/>
    </xf>
    <xf numFmtId="0" fontId="19" fillId="43" borderId="37" xfId="55" applyFill="1" applyBorder="1" applyAlignment="1">
      <alignment horizontal="left" vertical="center"/>
    </xf>
    <xf numFmtId="3" fontId="19" fillId="43" borderId="0" xfId="44" applyNumberFormat="1" applyFill="1" applyBorder="1"/>
    <xf numFmtId="0" fontId="19" fillId="43" borderId="0" xfId="55" applyFill="1" applyBorder="1" applyAlignment="1">
      <alignment horizontal="left" vertical="center"/>
    </xf>
    <xf numFmtId="0" fontId="19" fillId="43" borderId="38" xfId="55" applyFill="1" applyBorder="1" applyAlignment="1">
      <alignment horizontal="left" vertical="center"/>
    </xf>
    <xf numFmtId="3" fontId="19" fillId="43" borderId="27" xfId="44" applyNumberFormat="1" applyFill="1" applyBorder="1"/>
    <xf numFmtId="0" fontId="19" fillId="43" borderId="27" xfId="55" applyFill="1" applyBorder="1" applyAlignment="1">
      <alignment horizontal="left" vertical="center"/>
    </xf>
    <xf numFmtId="0" fontId="19" fillId="43" borderId="28" xfId="55" applyFill="1" applyBorder="1" applyAlignment="1">
      <alignment horizontal="left" vertical="center"/>
    </xf>
    <xf numFmtId="3" fontId="19" fillId="42" borderId="24" xfId="44" applyNumberFormat="1" applyFill="1" applyBorder="1"/>
    <xf numFmtId="0" fontId="19" fillId="42" borderId="24" xfId="55" applyFill="1" applyBorder="1" applyAlignment="1">
      <alignment horizontal="left" vertical="center"/>
    </xf>
    <xf numFmtId="0" fontId="19" fillId="42" borderId="25" xfId="55" applyFill="1" applyBorder="1" applyAlignment="1">
      <alignment horizontal="left" vertical="center"/>
    </xf>
    <xf numFmtId="0" fontId="19" fillId="42" borderId="37" xfId="55" applyFill="1" applyBorder="1" applyAlignment="1">
      <alignment horizontal="left" vertical="center"/>
    </xf>
    <xf numFmtId="3" fontId="19" fillId="42" borderId="0" xfId="44" applyNumberFormat="1" applyFill="1" applyBorder="1"/>
    <xf numFmtId="0" fontId="19" fillId="42" borderId="0" xfId="55" applyFill="1" applyBorder="1" applyAlignment="1">
      <alignment horizontal="left" vertical="center"/>
    </xf>
    <xf numFmtId="0" fontId="19" fillId="42" borderId="38" xfId="55" applyFill="1" applyBorder="1" applyAlignment="1">
      <alignment horizontal="left" vertical="center"/>
    </xf>
    <xf numFmtId="3" fontId="19" fillId="42" borderId="27" xfId="44" applyNumberFormat="1" applyFill="1" applyBorder="1"/>
    <xf numFmtId="0" fontId="19" fillId="42" borderId="27" xfId="55" applyFill="1" applyBorder="1" applyAlignment="1">
      <alignment horizontal="left" vertical="center"/>
    </xf>
    <xf numFmtId="0" fontId="19" fillId="42" borderId="28" xfId="55" applyFill="1" applyBorder="1" applyAlignment="1">
      <alignment horizontal="left" vertical="center"/>
    </xf>
    <xf numFmtId="3" fontId="19" fillId="48" borderId="24" xfId="44" applyNumberFormat="1" applyFill="1" applyBorder="1"/>
    <xf numFmtId="0" fontId="19" fillId="48" borderId="24" xfId="55" applyFill="1" applyBorder="1" applyAlignment="1">
      <alignment horizontal="left" vertical="center"/>
    </xf>
    <xf numFmtId="0" fontId="19" fillId="48" borderId="25" xfId="55" applyFill="1" applyBorder="1" applyAlignment="1">
      <alignment horizontal="left" vertical="center"/>
    </xf>
    <xf numFmtId="0" fontId="19" fillId="48" borderId="37" xfId="55" applyFill="1" applyBorder="1" applyAlignment="1">
      <alignment horizontal="left" vertical="center"/>
    </xf>
    <xf numFmtId="3" fontId="19" fillId="48" borderId="0" xfId="44" applyNumberFormat="1" applyFill="1" applyBorder="1"/>
    <xf numFmtId="0" fontId="19" fillId="48" borderId="0" xfId="55" applyFill="1" applyBorder="1" applyAlignment="1">
      <alignment horizontal="left" vertical="center"/>
    </xf>
    <xf numFmtId="0" fontId="19" fillId="48" borderId="38" xfId="55" applyFill="1" applyBorder="1" applyAlignment="1">
      <alignment horizontal="left" vertical="center"/>
    </xf>
    <xf numFmtId="3" fontId="19" fillId="48" borderId="27" xfId="44" applyNumberFormat="1" applyFill="1" applyBorder="1"/>
    <xf numFmtId="0" fontId="19" fillId="48" borderId="27" xfId="55" applyFill="1" applyBorder="1" applyAlignment="1">
      <alignment horizontal="left" vertical="center"/>
    </xf>
    <xf numFmtId="0" fontId="19" fillId="48" borderId="28" xfId="55" applyFill="1" applyBorder="1" applyAlignment="1">
      <alignment horizontal="left" vertical="center"/>
    </xf>
    <xf numFmtId="3" fontId="19" fillId="39" borderId="24" xfId="44" applyNumberFormat="1" applyFill="1" applyBorder="1"/>
    <xf numFmtId="0" fontId="19" fillId="39" borderId="24" xfId="55" applyFill="1" applyBorder="1" applyAlignment="1">
      <alignment horizontal="left" vertical="center"/>
    </xf>
    <xf numFmtId="0" fontId="19" fillId="39" borderId="25" xfId="55" applyFill="1" applyBorder="1" applyAlignment="1">
      <alignment horizontal="left" vertical="center"/>
    </xf>
    <xf numFmtId="0" fontId="19" fillId="39" borderId="37" xfId="55" applyFill="1" applyBorder="1" applyAlignment="1">
      <alignment horizontal="left" vertical="center"/>
    </xf>
    <xf numFmtId="3" fontId="19" fillId="39" borderId="0" xfId="44" applyNumberFormat="1" applyFill="1" applyBorder="1"/>
    <xf numFmtId="0" fontId="19" fillId="39" borderId="0" xfId="55" applyFill="1" applyBorder="1" applyAlignment="1">
      <alignment horizontal="left" vertical="center"/>
    </xf>
    <xf numFmtId="0" fontId="19" fillId="39" borderId="38" xfId="55" applyFill="1" applyBorder="1" applyAlignment="1">
      <alignment horizontal="left" vertical="center"/>
    </xf>
    <xf numFmtId="3" fontId="19" fillId="39" borderId="27" xfId="44" applyNumberFormat="1" applyFill="1" applyBorder="1"/>
    <xf numFmtId="0" fontId="19" fillId="39" borderId="27" xfId="55" applyFill="1" applyBorder="1" applyAlignment="1">
      <alignment horizontal="left" vertical="center"/>
    </xf>
    <xf numFmtId="0" fontId="19" fillId="39" borderId="28" xfId="55" applyFill="1" applyBorder="1" applyAlignment="1">
      <alignment horizontal="left" vertical="center"/>
    </xf>
    <xf numFmtId="0" fontId="19" fillId="40" borderId="23" xfId="55" applyFill="1" applyBorder="1" applyAlignment="1">
      <alignment horizontal="left" vertical="center"/>
    </xf>
    <xf numFmtId="3" fontId="19" fillId="40" borderId="24" xfId="44" applyNumberFormat="1" applyFill="1" applyBorder="1"/>
    <xf numFmtId="0" fontId="19" fillId="40" borderId="24" xfId="55" applyFill="1" applyBorder="1" applyAlignment="1">
      <alignment horizontal="left" vertical="center"/>
    </xf>
    <xf numFmtId="0" fontId="19" fillId="40" borderId="25" xfId="55" applyFill="1" applyBorder="1" applyAlignment="1">
      <alignment horizontal="left" vertical="center"/>
    </xf>
    <xf numFmtId="0" fontId="19" fillId="40" borderId="37" xfId="55" applyFill="1" applyBorder="1" applyAlignment="1">
      <alignment horizontal="left" vertical="center"/>
    </xf>
    <xf numFmtId="3" fontId="19" fillId="40" borderId="0" xfId="44" applyNumberFormat="1" applyFill="1" applyBorder="1"/>
    <xf numFmtId="0" fontId="19" fillId="40" borderId="0" xfId="55" applyFill="1" applyBorder="1" applyAlignment="1">
      <alignment horizontal="left" vertical="center"/>
    </xf>
    <xf numFmtId="0" fontId="19" fillId="40" borderId="38" xfId="55" applyFill="1" applyBorder="1" applyAlignment="1">
      <alignment horizontal="left" vertical="center"/>
    </xf>
    <xf numFmtId="0" fontId="19" fillId="40" borderId="26" xfId="55" applyFill="1" applyBorder="1" applyAlignment="1">
      <alignment horizontal="left" vertical="center"/>
    </xf>
    <xf numFmtId="3" fontId="19" fillId="40" borderId="27" xfId="44" applyNumberFormat="1" applyFill="1" applyBorder="1"/>
    <xf numFmtId="0" fontId="19" fillId="40" borderId="27" xfId="55" applyFill="1" applyBorder="1" applyAlignment="1">
      <alignment horizontal="left" vertical="center"/>
    </xf>
    <xf numFmtId="0" fontId="19" fillId="40" borderId="28" xfId="55" applyFill="1" applyBorder="1" applyAlignment="1">
      <alignment horizontal="left" vertical="center"/>
    </xf>
    <xf numFmtId="4" fontId="0" fillId="0" borderId="0" xfId="0" applyNumberFormat="1" applyAlignment="1">
      <alignment horizontal="center"/>
    </xf>
    <xf numFmtId="2" fontId="18" fillId="38" borderId="24" xfId="0" applyNumberFormat="1" applyFont="1" applyFill="1" applyBorder="1" applyAlignment="1">
      <alignment horizontal="right"/>
    </xf>
    <xf numFmtId="2" fontId="18" fillId="38" borderId="25" xfId="0" applyNumberFormat="1" applyFont="1" applyFill="1" applyBorder="1" applyAlignment="1">
      <alignment horizontal="right"/>
    </xf>
    <xf numFmtId="2" fontId="18" fillId="38" borderId="27" xfId="0" applyNumberFormat="1" applyFont="1" applyFill="1" applyBorder="1" applyAlignment="1">
      <alignment horizontal="right"/>
    </xf>
    <xf numFmtId="2" fontId="18" fillId="38" borderId="28" xfId="0" applyNumberFormat="1" applyFont="1" applyFill="1" applyBorder="1" applyAlignment="1">
      <alignment horizontal="right"/>
    </xf>
    <xf numFmtId="4" fontId="18" fillId="38" borderId="24" xfId="0" applyNumberFormat="1" applyFont="1" applyFill="1" applyBorder="1" applyAlignment="1">
      <alignment horizontal="right"/>
    </xf>
    <xf numFmtId="4" fontId="18" fillId="38" borderId="25" xfId="0" applyNumberFormat="1" applyFont="1" applyFill="1" applyBorder="1" applyAlignment="1">
      <alignment horizontal="right"/>
    </xf>
    <xf numFmtId="4" fontId="18" fillId="38" borderId="27" xfId="0" applyNumberFormat="1" applyFont="1" applyFill="1" applyBorder="1" applyAlignment="1">
      <alignment horizontal="right"/>
    </xf>
    <xf numFmtId="4" fontId="18" fillId="38" borderId="28" xfId="0" applyNumberFormat="1" applyFont="1" applyFill="1" applyBorder="1" applyAlignment="1">
      <alignment horizontal="right"/>
    </xf>
    <xf numFmtId="0" fontId="19" fillId="38" borderId="0" xfId="55" applyFill="1" applyBorder="1" applyAlignment="1">
      <alignment horizontal="left" vertical="center"/>
    </xf>
    <xf numFmtId="0" fontId="19" fillId="0" borderId="0" xfId="55" applyFill="1" applyAlignment="1">
      <alignment horizontal="left" vertical="center"/>
    </xf>
    <xf numFmtId="2" fontId="18" fillId="0" borderId="0" xfId="0" applyNumberFormat="1" applyFont="1" applyFill="1" applyBorder="1" applyAlignment="1">
      <alignment horizontal="right"/>
    </xf>
    <xf numFmtId="0" fontId="0" fillId="0" borderId="0" xfId="0" applyFill="1"/>
    <xf numFmtId="0" fontId="0" fillId="0" borderId="27" xfId="0" applyBorder="1"/>
    <xf numFmtId="172" fontId="34" fillId="0" borderId="27" xfId="0" applyNumberFormat="1" applyFont="1" applyFill="1" applyBorder="1" applyAlignment="1">
      <alignment horizontal="right"/>
    </xf>
    <xf numFmtId="4" fontId="0" fillId="0" borderId="27" xfId="0" applyNumberFormat="1" applyBorder="1" applyAlignment="1">
      <alignment horizontal="center"/>
    </xf>
    <xf numFmtId="3" fontId="19" fillId="0" borderId="27" xfId="44" applyNumberFormat="1" applyBorder="1" applyAlignment="1">
      <alignment horizontal="center"/>
    </xf>
    <xf numFmtId="3" fontId="19" fillId="0" borderId="31" xfId="44" applyNumberFormat="1" applyBorder="1" applyAlignment="1">
      <alignment horizontal="center"/>
    </xf>
    <xf numFmtId="4" fontId="0" fillId="0" borderId="31" xfId="0" applyNumberFormat="1" applyBorder="1" applyAlignment="1">
      <alignment horizontal="center"/>
    </xf>
    <xf numFmtId="168" fontId="0" fillId="0" borderId="0" xfId="0" applyNumberFormat="1" applyAlignment="1">
      <alignment horizontal="center"/>
    </xf>
    <xf numFmtId="0" fontId="18" fillId="38" borderId="33" xfId="0" applyFont="1" applyFill="1" applyBorder="1" applyAlignment="1">
      <alignment horizontal="left"/>
    </xf>
    <xf numFmtId="0" fontId="18" fillId="33" borderId="35" xfId="0" applyFont="1" applyFill="1" applyBorder="1" applyAlignment="1">
      <alignment horizontal="center" wrapText="1"/>
    </xf>
    <xf numFmtId="0" fontId="0" fillId="38" borderId="28" xfId="0" applyFill="1" applyBorder="1" applyAlignment="1">
      <alignment horizontal="center"/>
    </xf>
    <xf numFmtId="0" fontId="18" fillId="38" borderId="27" xfId="0" applyFont="1" applyFill="1" applyBorder="1" applyAlignment="1">
      <alignment horizontal="left"/>
    </xf>
    <xf numFmtId="0" fontId="18" fillId="38" borderId="28" xfId="0" applyFont="1" applyFill="1" applyBorder="1" applyAlignment="1">
      <alignment horizontal="center"/>
    </xf>
    <xf numFmtId="169" fontId="18" fillId="38" borderId="26" xfId="55" applyNumberFormat="1" applyFont="1" applyFill="1" applyBorder="1" applyAlignment="1">
      <alignment horizontal="center" vertical="center"/>
    </xf>
    <xf numFmtId="169" fontId="18" fillId="38" borderId="27" xfId="55" applyNumberFormat="1" applyFont="1" applyFill="1" applyBorder="1" applyAlignment="1">
      <alignment horizontal="center" vertical="center"/>
    </xf>
    <xf numFmtId="169" fontId="18" fillId="38" borderId="28" xfId="55" applyNumberFormat="1" applyFont="1" applyFill="1" applyBorder="1" applyAlignment="1">
      <alignment horizontal="center" vertical="center"/>
    </xf>
    <xf numFmtId="169" fontId="18" fillId="38" borderId="27" xfId="0" applyNumberFormat="1" applyFont="1" applyFill="1" applyBorder="1" applyAlignment="1">
      <alignment horizontal="center"/>
    </xf>
    <xf numFmtId="169" fontId="18" fillId="38" borderId="28" xfId="0" applyNumberFormat="1" applyFont="1" applyFill="1" applyBorder="1" applyAlignment="1">
      <alignment horizontal="center"/>
    </xf>
    <xf numFmtId="0" fontId="19" fillId="0" borderId="22" xfId="55" applyBorder="1" applyAlignment="1">
      <alignment horizontal="center" vertical="center"/>
    </xf>
    <xf numFmtId="168" fontId="0" fillId="0" borderId="22" xfId="0" applyNumberFormat="1" applyBorder="1" applyAlignment="1">
      <alignment horizontal="center"/>
    </xf>
    <xf numFmtId="3" fontId="19" fillId="0" borderId="22" xfId="44" applyNumberFormat="1" applyBorder="1" applyAlignment="1">
      <alignment horizontal="center"/>
    </xf>
    <xf numFmtId="0" fontId="0" fillId="0" borderId="22" xfId="55" applyFont="1" applyBorder="1" applyAlignment="1">
      <alignment horizontal="center" vertical="center"/>
    </xf>
    <xf numFmtId="0" fontId="18" fillId="50" borderId="22" xfId="55" applyFont="1" applyFill="1" applyBorder="1" applyAlignment="1">
      <alignment horizontal="center" vertical="center"/>
    </xf>
    <xf numFmtId="0" fontId="19" fillId="0" borderId="40" xfId="55" applyBorder="1" applyAlignment="1">
      <alignment horizontal="left" vertical="center"/>
    </xf>
    <xf numFmtId="0" fontId="19" fillId="0" borderId="41" xfId="55" applyBorder="1" applyAlignment="1">
      <alignment horizontal="center" vertical="center"/>
    </xf>
    <xf numFmtId="168" fontId="0" fillId="0" borderId="41" xfId="0" applyNumberFormat="1" applyBorder="1" applyAlignment="1">
      <alignment horizontal="center"/>
    </xf>
    <xf numFmtId="3" fontId="19" fillId="0" borderId="41" xfId="44" applyNumberFormat="1" applyBorder="1" applyAlignment="1">
      <alignment horizontal="center"/>
    </xf>
    <xf numFmtId="0" fontId="19" fillId="0" borderId="42" xfId="55" applyBorder="1" applyAlignment="1">
      <alignment horizontal="center" vertical="center"/>
    </xf>
    <xf numFmtId="0" fontId="19" fillId="0" borderId="43" xfId="55" applyBorder="1" applyAlignment="1">
      <alignment horizontal="left" vertical="center"/>
    </xf>
    <xf numFmtId="0" fontId="19" fillId="0" borderId="44" xfId="55" applyBorder="1" applyAlignment="1">
      <alignment horizontal="center" vertical="center"/>
    </xf>
    <xf numFmtId="0" fontId="19" fillId="0" borderId="45" xfId="55" applyBorder="1" applyAlignment="1">
      <alignment horizontal="left" vertical="center"/>
    </xf>
    <xf numFmtId="0" fontId="19" fillId="0" borderId="46" xfId="55" applyBorder="1" applyAlignment="1">
      <alignment horizontal="center" vertical="center"/>
    </xf>
    <xf numFmtId="168" fontId="0" fillId="0" borderId="46" xfId="0" applyNumberFormat="1" applyBorder="1" applyAlignment="1">
      <alignment horizontal="center"/>
    </xf>
    <xf numFmtId="3" fontId="19" fillId="0" borderId="46" xfId="44" applyNumberFormat="1" applyBorder="1" applyAlignment="1">
      <alignment horizontal="center"/>
    </xf>
    <xf numFmtId="0" fontId="19" fillId="0" borderId="47" xfId="55" applyBorder="1" applyAlignment="1">
      <alignment horizontal="center" vertical="center"/>
    </xf>
    <xf numFmtId="0" fontId="35" fillId="38" borderId="33" xfId="0" applyFont="1" applyFill="1" applyBorder="1" applyAlignment="1">
      <alignment horizontal="left"/>
    </xf>
    <xf numFmtId="3" fontId="19" fillId="0" borderId="22" xfId="44" applyNumberFormat="1" applyBorder="1"/>
    <xf numFmtId="168" fontId="0" fillId="0" borderId="22" xfId="0" applyNumberFormat="1" applyBorder="1"/>
    <xf numFmtId="0" fontId="19" fillId="53" borderId="22" xfId="55" applyFill="1" applyBorder="1" applyAlignment="1">
      <alignment horizontal="left" vertical="center"/>
    </xf>
    <xf numFmtId="3" fontId="19" fillId="0" borderId="41" xfId="44" applyNumberFormat="1" applyBorder="1"/>
    <xf numFmtId="168" fontId="0" fillId="0" borderId="41" xfId="0" applyNumberFormat="1" applyBorder="1"/>
    <xf numFmtId="0" fontId="19" fillId="53" borderId="41" xfId="55" applyFill="1" applyBorder="1" applyAlignment="1">
      <alignment horizontal="left" vertical="center"/>
    </xf>
    <xf numFmtId="168" fontId="0" fillId="0" borderId="42" xfId="0" applyNumberFormat="1" applyBorder="1"/>
    <xf numFmtId="0" fontId="19" fillId="53" borderId="44" xfId="55" applyFill="1" applyBorder="1" applyAlignment="1">
      <alignment horizontal="left" vertical="center"/>
    </xf>
    <xf numFmtId="168" fontId="0" fillId="0" borderId="44" xfId="0" applyNumberFormat="1" applyBorder="1"/>
    <xf numFmtId="3" fontId="19" fillId="0" borderId="46" xfId="44" applyNumberFormat="1" applyBorder="1"/>
    <xf numFmtId="168" fontId="0" fillId="0" borderId="46" xfId="0" applyNumberFormat="1" applyBorder="1"/>
    <xf numFmtId="168" fontId="0" fillId="0" borderId="47" xfId="0" applyNumberFormat="1" applyBorder="1"/>
    <xf numFmtId="0" fontId="18" fillId="33" borderId="23" xfId="0" applyFont="1" applyFill="1" applyBorder="1" applyAlignment="1">
      <alignment horizontal="center" wrapText="1"/>
    </xf>
    <xf numFmtId="0" fontId="18" fillId="33" borderId="48" xfId="0" applyFont="1" applyFill="1" applyBorder="1" applyAlignment="1">
      <alignment horizontal="left" wrapText="1"/>
    </xf>
    <xf numFmtId="0" fontId="18" fillId="33" borderId="49" xfId="0" applyFont="1" applyFill="1" applyBorder="1" applyAlignment="1">
      <alignment horizontal="center" wrapText="1"/>
    </xf>
    <xf numFmtId="0" fontId="18" fillId="33" borderId="49" xfId="0" applyFont="1" applyFill="1" applyBorder="1" applyAlignment="1">
      <alignment horizontal="left" wrapText="1"/>
    </xf>
    <xf numFmtId="0" fontId="18" fillId="33" borderId="50" xfId="0" applyFont="1" applyFill="1" applyBorder="1" applyAlignment="1">
      <alignment horizontal="left" wrapText="1"/>
    </xf>
    <xf numFmtId="0" fontId="18" fillId="51" borderId="24" xfId="0" applyFont="1" applyFill="1" applyBorder="1" applyAlignment="1">
      <alignment horizontal="left"/>
    </xf>
    <xf numFmtId="0" fontId="19" fillId="51" borderId="24" xfId="55" applyFill="1" applyBorder="1" applyAlignment="1">
      <alignment horizontal="left" vertical="center"/>
    </xf>
    <xf numFmtId="3" fontId="19" fillId="51" borderId="24" xfId="44" applyNumberFormat="1" applyFill="1" applyBorder="1" applyAlignment="1">
      <alignment horizontal="center"/>
    </xf>
    <xf numFmtId="3" fontId="19" fillId="51" borderId="25" xfId="44" applyNumberFormat="1" applyFill="1" applyBorder="1"/>
    <xf numFmtId="0" fontId="18" fillId="51" borderId="27" xfId="0" applyFont="1" applyFill="1" applyBorder="1" applyAlignment="1">
      <alignment horizontal="left"/>
    </xf>
    <xf numFmtId="0" fontId="19" fillId="51" borderId="27" xfId="55" applyFill="1" applyBorder="1" applyAlignment="1">
      <alignment horizontal="left" vertical="center"/>
    </xf>
    <xf numFmtId="0" fontId="19" fillId="51" borderId="27" xfId="55" applyFill="1" applyBorder="1" applyAlignment="1">
      <alignment horizontal="center" vertical="center"/>
    </xf>
    <xf numFmtId="0" fontId="19" fillId="51" borderId="28" xfId="55" applyFill="1" applyBorder="1" applyAlignment="1">
      <alignment horizontal="left" vertical="center"/>
    </xf>
    <xf numFmtId="3" fontId="19" fillId="0" borderId="0" xfId="44" applyNumberFormat="1" applyBorder="1" applyAlignment="1">
      <alignment horizontal="center"/>
    </xf>
    <xf numFmtId="3" fontId="19" fillId="0" borderId="38" xfId="44" applyNumberFormat="1" applyBorder="1"/>
    <xf numFmtId="0" fontId="19" fillId="0" borderId="0" xfId="55" applyBorder="1" applyAlignment="1">
      <alignment horizontal="center" vertical="center"/>
    </xf>
    <xf numFmtId="0" fontId="18" fillId="51" borderId="0" xfId="0" applyFont="1" applyFill="1" applyBorder="1" applyAlignment="1">
      <alignment horizontal="left"/>
    </xf>
    <xf numFmtId="0" fontId="19" fillId="51" borderId="0" xfId="55" applyFill="1" applyBorder="1" applyAlignment="1">
      <alignment horizontal="left" vertical="center"/>
    </xf>
    <xf numFmtId="0" fontId="19" fillId="51" borderId="0" xfId="55" applyFill="1" applyBorder="1" applyAlignment="1">
      <alignment horizontal="center" vertical="center"/>
    </xf>
    <xf numFmtId="0" fontId="19" fillId="51" borderId="38" xfId="55" applyFill="1" applyBorder="1" applyAlignment="1">
      <alignment horizontal="left" vertical="center"/>
    </xf>
    <xf numFmtId="3" fontId="19" fillId="51" borderId="0" xfId="44" applyNumberFormat="1" applyFill="1" applyBorder="1" applyAlignment="1">
      <alignment horizontal="center"/>
    </xf>
    <xf numFmtId="3" fontId="19" fillId="51" borderId="38" xfId="44" applyNumberFormat="1" applyFill="1" applyBorder="1"/>
    <xf numFmtId="0" fontId="19" fillId="0" borderId="27" xfId="55" applyBorder="1" applyAlignment="1">
      <alignment horizontal="center" vertical="center"/>
    </xf>
    <xf numFmtId="0" fontId="19" fillId="44" borderId="24" xfId="55" applyFill="1" applyBorder="1" applyAlignment="1">
      <alignment horizontal="left" vertical="center"/>
    </xf>
    <xf numFmtId="3" fontId="19" fillId="44" borderId="24" xfId="44" applyNumberFormat="1" applyFill="1" applyBorder="1" applyAlignment="1">
      <alignment horizontal="center"/>
    </xf>
    <xf numFmtId="0" fontId="19" fillId="44" borderId="24" xfId="55" applyFill="1" applyBorder="1" applyAlignment="1">
      <alignment horizontal="center" vertical="center"/>
    </xf>
    <xf numFmtId="3" fontId="19" fillId="44" borderId="25" xfId="44" applyNumberFormat="1" applyFill="1" applyBorder="1"/>
    <xf numFmtId="0" fontId="19" fillId="44" borderId="27" xfId="55" applyFill="1" applyBorder="1" applyAlignment="1">
      <alignment horizontal="left" vertical="center"/>
    </xf>
    <xf numFmtId="0" fontId="19" fillId="44" borderId="27" xfId="55" applyFill="1" applyBorder="1" applyAlignment="1">
      <alignment horizontal="center" vertical="center"/>
    </xf>
    <xf numFmtId="0" fontId="19" fillId="44" borderId="28" xfId="55" applyFill="1" applyBorder="1" applyAlignment="1">
      <alignment horizontal="left" vertical="center"/>
    </xf>
    <xf numFmtId="0" fontId="19" fillId="44" borderId="0" xfId="55" applyFill="1" applyBorder="1" applyAlignment="1">
      <alignment horizontal="left" vertical="center"/>
    </xf>
    <xf numFmtId="0" fontId="19" fillId="44" borderId="0" xfId="55" applyFill="1" applyBorder="1" applyAlignment="1">
      <alignment horizontal="center" vertical="center"/>
    </xf>
    <xf numFmtId="0" fontId="19" fillId="44" borderId="38" xfId="55" applyFill="1" applyBorder="1" applyAlignment="1">
      <alignment horizontal="left" vertical="center"/>
    </xf>
    <xf numFmtId="0" fontId="18" fillId="44" borderId="23" xfId="0" applyFont="1" applyFill="1" applyBorder="1" applyAlignment="1">
      <alignment horizontal="left"/>
    </xf>
    <xf numFmtId="0" fontId="18" fillId="44" borderId="26" xfId="0" applyFont="1" applyFill="1" applyBorder="1" applyAlignment="1">
      <alignment horizontal="left"/>
    </xf>
    <xf numFmtId="0" fontId="18" fillId="0" borderId="37" xfId="0" applyFont="1" applyFill="1" applyBorder="1" applyAlignment="1">
      <alignment horizontal="left"/>
    </xf>
    <xf numFmtId="0" fontId="18" fillId="44" borderId="37" xfId="0" applyFont="1" applyFill="1" applyBorder="1" applyAlignment="1">
      <alignment horizontal="left"/>
    </xf>
    <xf numFmtId="0" fontId="18" fillId="0" borderId="26" xfId="0" applyFont="1" applyFill="1" applyBorder="1" applyAlignment="1">
      <alignment horizontal="left"/>
    </xf>
    <xf numFmtId="0" fontId="18" fillId="51" borderId="35" xfId="55" applyFont="1" applyFill="1" applyBorder="1" applyAlignment="1">
      <alignment horizontal="center" vertical="center"/>
    </xf>
    <xf numFmtId="0" fontId="18" fillId="51" borderId="34" xfId="55" applyFont="1" applyFill="1" applyBorder="1" applyAlignment="1">
      <alignment horizontal="center" vertical="center"/>
    </xf>
    <xf numFmtId="0" fontId="18" fillId="0" borderId="32" xfId="55" applyFont="1" applyBorder="1" applyAlignment="1">
      <alignment horizontal="center" vertical="center"/>
    </xf>
    <xf numFmtId="0" fontId="18" fillId="0" borderId="32" xfId="55" applyFont="1" applyFill="1" applyBorder="1" applyAlignment="1">
      <alignment horizontal="center" vertical="center"/>
    </xf>
    <xf numFmtId="0" fontId="18" fillId="51" borderId="32" xfId="55" applyFont="1" applyFill="1" applyBorder="1" applyAlignment="1">
      <alignment horizontal="center" vertical="center"/>
    </xf>
    <xf numFmtId="0" fontId="18" fillId="0" borderId="34" xfId="55" applyFont="1" applyBorder="1" applyAlignment="1">
      <alignment horizontal="center" vertical="center"/>
    </xf>
    <xf numFmtId="0" fontId="18" fillId="44" borderId="23" xfId="55" applyFont="1" applyFill="1" applyBorder="1" applyAlignment="1">
      <alignment horizontal="center" vertical="center"/>
    </xf>
    <xf numFmtId="0" fontId="18" fillId="44" borderId="26" xfId="55" applyFont="1" applyFill="1" applyBorder="1" applyAlignment="1">
      <alignment horizontal="center" vertical="center"/>
    </xf>
    <xf numFmtId="0" fontId="18" fillId="0" borderId="37" xfId="55" applyFont="1" applyBorder="1" applyAlignment="1">
      <alignment horizontal="center" vertical="center"/>
    </xf>
    <xf numFmtId="0" fontId="18" fillId="44" borderId="37" xfId="55" applyFont="1" applyFill="1" applyBorder="1" applyAlignment="1">
      <alignment horizontal="center" vertical="center"/>
    </xf>
    <xf numFmtId="0" fontId="18" fillId="0" borderId="26" xfId="55" applyFont="1" applyBorder="1" applyAlignment="1">
      <alignment horizontal="center" vertical="center"/>
    </xf>
    <xf numFmtId="0" fontId="18" fillId="0" borderId="0" xfId="0" applyFont="1" applyAlignment="1">
      <alignment horizontal="center"/>
    </xf>
    <xf numFmtId="0" fontId="18" fillId="52" borderId="35" xfId="55" applyFont="1" applyFill="1" applyBorder="1" applyAlignment="1">
      <alignment horizontal="center" vertical="center"/>
    </xf>
    <xf numFmtId="0" fontId="18" fillId="52" borderId="23" xfId="0" applyFont="1" applyFill="1" applyBorder="1" applyAlignment="1">
      <alignment horizontal="left"/>
    </xf>
    <xf numFmtId="0" fontId="19" fillId="52" borderId="24" xfId="55" applyFill="1" applyBorder="1" applyAlignment="1">
      <alignment horizontal="left" vertical="center"/>
    </xf>
    <xf numFmtId="3" fontId="19" fillId="52" borderId="24" xfId="44" applyNumberFormat="1" applyFill="1" applyBorder="1" applyAlignment="1">
      <alignment horizontal="center"/>
    </xf>
    <xf numFmtId="3" fontId="19" fillId="52" borderId="25" xfId="44" applyNumberFormat="1" applyFill="1" applyBorder="1"/>
    <xf numFmtId="0" fontId="18" fillId="52" borderId="34" xfId="55" applyFont="1" applyFill="1" applyBorder="1" applyAlignment="1">
      <alignment horizontal="center" vertical="center"/>
    </xf>
    <xf numFmtId="0" fontId="18" fillId="52" borderId="26" xfId="0" applyFont="1" applyFill="1" applyBorder="1" applyAlignment="1">
      <alignment horizontal="left"/>
    </xf>
    <xf numFmtId="0" fontId="19" fillId="52" borderId="27" xfId="55" applyFill="1" applyBorder="1" applyAlignment="1">
      <alignment horizontal="left" vertical="center"/>
    </xf>
    <xf numFmtId="0" fontId="19" fillId="52" borderId="27" xfId="55" applyFill="1" applyBorder="1" applyAlignment="1">
      <alignment horizontal="center" vertical="center"/>
    </xf>
    <xf numFmtId="0" fontId="19" fillId="52" borderId="28" xfId="55" applyFill="1" applyBorder="1" applyAlignment="1">
      <alignment horizontal="left" vertical="center"/>
    </xf>
    <xf numFmtId="0" fontId="18" fillId="52" borderId="32" xfId="55" applyFont="1" applyFill="1" applyBorder="1" applyAlignment="1">
      <alignment horizontal="center" vertical="center"/>
    </xf>
    <xf numFmtId="0" fontId="18" fillId="52" borderId="37" xfId="0" applyFont="1" applyFill="1" applyBorder="1" applyAlignment="1">
      <alignment horizontal="left"/>
    </xf>
    <xf numFmtId="0" fontId="19" fillId="52" borderId="0" xfId="55" applyFill="1" applyBorder="1" applyAlignment="1">
      <alignment horizontal="left" vertical="center"/>
    </xf>
    <xf numFmtId="0" fontId="19" fillId="52" borderId="0" xfId="55" applyFill="1" applyBorder="1" applyAlignment="1">
      <alignment horizontal="center" vertical="center"/>
    </xf>
    <xf numFmtId="0" fontId="19" fillId="52" borderId="38" xfId="55" applyFill="1" applyBorder="1" applyAlignment="1">
      <alignment horizontal="left" vertical="center"/>
    </xf>
    <xf numFmtId="0" fontId="19" fillId="52" borderId="24" xfId="55" applyFill="1" applyBorder="1" applyAlignment="1">
      <alignment horizontal="center" vertical="center"/>
    </xf>
    <xf numFmtId="0" fontId="18" fillId="0" borderId="23" xfId="0" applyFont="1" applyFill="1" applyBorder="1" applyAlignment="1">
      <alignment horizontal="left"/>
    </xf>
    <xf numFmtId="3" fontId="19" fillId="0" borderId="25" xfId="44" applyNumberFormat="1" applyBorder="1"/>
    <xf numFmtId="0" fontId="18" fillId="54" borderId="23" xfId="0" applyFont="1" applyFill="1" applyBorder="1" applyAlignment="1">
      <alignment horizontal="left"/>
    </xf>
    <xf numFmtId="0" fontId="19" fillId="54" borderId="24" xfId="55" applyFill="1" applyBorder="1" applyAlignment="1">
      <alignment horizontal="left" vertical="center"/>
    </xf>
    <xf numFmtId="3" fontId="19" fillId="54" borderId="25" xfId="44" applyNumberFormat="1" applyFill="1" applyBorder="1"/>
    <xf numFmtId="0" fontId="18" fillId="54" borderId="26" xfId="0" applyFont="1" applyFill="1" applyBorder="1" applyAlignment="1">
      <alignment horizontal="left"/>
    </xf>
    <xf numFmtId="0" fontId="19" fillId="54" borderId="27" xfId="55" applyFill="1" applyBorder="1" applyAlignment="1">
      <alignment horizontal="left" vertical="center"/>
    </xf>
    <xf numFmtId="0" fontId="19" fillId="54" borderId="28" xfId="55" applyFill="1" applyBorder="1" applyAlignment="1">
      <alignment horizontal="left" vertical="center"/>
    </xf>
    <xf numFmtId="0" fontId="18" fillId="54" borderId="37" xfId="0" applyFont="1" applyFill="1" applyBorder="1" applyAlignment="1">
      <alignment horizontal="left"/>
    </xf>
    <xf numFmtId="0" fontId="19" fillId="54" borderId="0" xfId="55" applyFill="1" applyBorder="1" applyAlignment="1">
      <alignment horizontal="left" vertical="center"/>
    </xf>
    <xf numFmtId="0" fontId="19" fillId="54" borderId="38" xfId="55" applyFill="1" applyBorder="1" applyAlignment="1">
      <alignment horizontal="left" vertical="center"/>
    </xf>
    <xf numFmtId="3" fontId="19" fillId="0" borderId="24" xfId="44" applyNumberFormat="1" applyBorder="1" applyAlignment="1">
      <alignment horizontal="center"/>
    </xf>
    <xf numFmtId="3" fontId="19" fillId="54" borderId="24" xfId="44" applyNumberFormat="1" applyFill="1" applyBorder="1" applyAlignment="1">
      <alignment horizontal="center"/>
    </xf>
    <xf numFmtId="0" fontId="19" fillId="54" borderId="27" xfId="55" applyFill="1" applyBorder="1" applyAlignment="1">
      <alignment horizontal="center" vertical="center"/>
    </xf>
    <xf numFmtId="0" fontId="19" fillId="54" borderId="0" xfId="55" applyFill="1" applyBorder="1" applyAlignment="1">
      <alignment horizontal="center" vertical="center"/>
    </xf>
    <xf numFmtId="0" fontId="18" fillId="38" borderId="24" xfId="0" applyFont="1" applyFill="1" applyBorder="1" applyAlignment="1">
      <alignment horizontal="left"/>
    </xf>
    <xf numFmtId="0" fontId="19" fillId="38" borderId="24" xfId="55" applyFill="1" applyBorder="1" applyAlignment="1">
      <alignment horizontal="left" vertical="center"/>
    </xf>
    <xf numFmtId="3" fontId="19" fillId="38" borderId="25" xfId="44" applyNumberFormat="1" applyFill="1" applyBorder="1"/>
    <xf numFmtId="0" fontId="19" fillId="38" borderId="27" xfId="55" applyFill="1" applyBorder="1" applyAlignment="1">
      <alignment horizontal="left" vertical="center"/>
    </xf>
    <xf numFmtId="0" fontId="19" fillId="38" borderId="28" xfId="55" applyFill="1" applyBorder="1" applyAlignment="1">
      <alignment horizontal="left" vertical="center"/>
    </xf>
    <xf numFmtId="0" fontId="18" fillId="38" borderId="0" xfId="0" applyFont="1" applyFill="1" applyBorder="1" applyAlignment="1">
      <alignment horizontal="left"/>
    </xf>
    <xf numFmtId="0" fontId="19" fillId="38" borderId="38" xfId="55" applyFill="1" applyBorder="1" applyAlignment="1">
      <alignment horizontal="left" vertical="center"/>
    </xf>
    <xf numFmtId="0" fontId="18" fillId="43" borderId="24" xfId="0" applyFont="1" applyFill="1" applyBorder="1" applyAlignment="1">
      <alignment horizontal="left"/>
    </xf>
    <xf numFmtId="3" fontId="19" fillId="43" borderId="25" xfId="44" applyNumberFormat="1" applyFill="1" applyBorder="1"/>
    <xf numFmtId="0" fontId="18" fillId="43" borderId="0" xfId="0" applyFont="1" applyFill="1" applyBorder="1" applyAlignment="1">
      <alignment horizontal="left"/>
    </xf>
    <xf numFmtId="0" fontId="18" fillId="43" borderId="27" xfId="0" applyFont="1" applyFill="1" applyBorder="1" applyAlignment="1">
      <alignment horizontal="left"/>
    </xf>
    <xf numFmtId="0" fontId="18" fillId="0" borderId="24" xfId="0" applyFont="1" applyFill="1" applyBorder="1" applyAlignment="1">
      <alignment horizontal="left"/>
    </xf>
    <xf numFmtId="3" fontId="19" fillId="38" borderId="24" xfId="44" applyNumberFormat="1" applyFill="1" applyBorder="1" applyAlignment="1">
      <alignment horizontal="center"/>
    </xf>
    <xf numFmtId="0" fontId="19" fillId="38" borderId="27" xfId="55" applyFill="1" applyBorder="1" applyAlignment="1">
      <alignment horizontal="center" vertical="center"/>
    </xf>
    <xf numFmtId="0" fontId="19" fillId="38" borderId="0" xfId="55" applyFill="1" applyBorder="1" applyAlignment="1">
      <alignment horizontal="center" vertical="center"/>
    </xf>
    <xf numFmtId="3" fontId="19" fillId="43" borderId="24" xfId="44" applyNumberFormat="1" applyFill="1" applyBorder="1" applyAlignment="1">
      <alignment horizontal="center"/>
    </xf>
    <xf numFmtId="0" fontId="19" fillId="43" borderId="0" xfId="55" applyFill="1" applyBorder="1" applyAlignment="1">
      <alignment horizontal="center" vertical="center"/>
    </xf>
    <xf numFmtId="0" fontId="19" fillId="43" borderId="27" xfId="55" applyFill="1" applyBorder="1" applyAlignment="1">
      <alignment horizontal="center" vertical="center"/>
    </xf>
    <xf numFmtId="0" fontId="19" fillId="43" borderId="24" xfId="55" applyFill="1" applyBorder="1" applyAlignment="1">
      <alignment horizontal="center" vertical="center"/>
    </xf>
    <xf numFmtId="0" fontId="18" fillId="47" borderId="23" xfId="0" applyFont="1" applyFill="1" applyBorder="1" applyAlignment="1">
      <alignment horizontal="left"/>
    </xf>
    <xf numFmtId="0" fontId="19" fillId="47" borderId="24" xfId="55" applyFill="1" applyBorder="1" applyAlignment="1">
      <alignment horizontal="left" vertical="center"/>
    </xf>
    <xf numFmtId="0" fontId="19" fillId="47" borderId="24" xfId="55" applyFill="1" applyBorder="1" applyAlignment="1">
      <alignment horizontal="center" vertical="center"/>
    </xf>
    <xf numFmtId="3" fontId="19" fillId="47" borderId="25" xfId="44" applyNumberFormat="1" applyFill="1" applyBorder="1"/>
    <xf numFmtId="0" fontId="18" fillId="47" borderId="26" xfId="0" applyFont="1" applyFill="1" applyBorder="1" applyAlignment="1">
      <alignment horizontal="left"/>
    </xf>
    <xf numFmtId="0" fontId="19" fillId="47" borderId="27" xfId="55" applyFill="1" applyBorder="1" applyAlignment="1">
      <alignment horizontal="left" vertical="center"/>
    </xf>
    <xf numFmtId="0" fontId="19" fillId="47" borderId="27" xfId="55" applyFill="1" applyBorder="1" applyAlignment="1">
      <alignment horizontal="center" vertical="center"/>
    </xf>
    <xf numFmtId="0" fontId="19" fillId="47" borderId="28" xfId="55" applyFill="1" applyBorder="1" applyAlignment="1">
      <alignment horizontal="left" vertical="center"/>
    </xf>
    <xf numFmtId="0" fontId="18" fillId="43" borderId="35" xfId="55" applyFont="1" applyFill="1" applyBorder="1" applyAlignment="1">
      <alignment horizontal="center" vertical="center"/>
    </xf>
    <xf numFmtId="0" fontId="18" fillId="43" borderId="34" xfId="55" applyFont="1" applyFill="1" applyBorder="1" applyAlignment="1">
      <alignment horizontal="center" vertical="center"/>
    </xf>
    <xf numFmtId="3" fontId="19" fillId="47" borderId="24" xfId="44" applyNumberFormat="1" applyFill="1" applyBorder="1" applyAlignment="1">
      <alignment horizontal="center"/>
    </xf>
    <xf numFmtId="0" fontId="18" fillId="0" borderId="35" xfId="55" applyFont="1" applyBorder="1" applyAlignment="1">
      <alignment horizontal="center" vertical="center"/>
    </xf>
    <xf numFmtId="0" fontId="18" fillId="54" borderId="35" xfId="55" applyFont="1" applyFill="1" applyBorder="1" applyAlignment="1">
      <alignment horizontal="center" vertical="center"/>
    </xf>
    <xf numFmtId="0" fontId="18" fillId="54" borderId="34" xfId="55" applyFont="1" applyFill="1" applyBorder="1" applyAlignment="1">
      <alignment horizontal="center" vertical="center"/>
    </xf>
    <xf numFmtId="0" fontId="18" fillId="54" borderId="32" xfId="55" applyFont="1" applyFill="1" applyBorder="1" applyAlignment="1">
      <alignment horizontal="center" vertical="center"/>
    </xf>
    <xf numFmtId="0" fontId="18" fillId="47" borderId="35" xfId="55" applyFont="1" applyFill="1" applyBorder="1" applyAlignment="1">
      <alignment horizontal="center" vertical="center"/>
    </xf>
    <xf numFmtId="0" fontId="18" fillId="47" borderId="34" xfId="55" applyFont="1" applyFill="1" applyBorder="1" applyAlignment="1">
      <alignment horizontal="center" vertical="center"/>
    </xf>
    <xf numFmtId="0" fontId="18" fillId="38" borderId="35" xfId="55" applyFont="1" applyFill="1" applyBorder="1" applyAlignment="1">
      <alignment horizontal="center" vertical="center"/>
    </xf>
    <xf numFmtId="0" fontId="18" fillId="38" borderId="34" xfId="55" applyFont="1" applyFill="1" applyBorder="1" applyAlignment="1">
      <alignment horizontal="center" vertical="center"/>
    </xf>
    <xf numFmtId="0" fontId="18" fillId="38" borderId="32" xfId="55" applyFont="1" applyFill="1" applyBorder="1" applyAlignment="1">
      <alignment horizontal="center" vertical="center"/>
    </xf>
    <xf numFmtId="0" fontId="18" fillId="43" borderId="32" xfId="55" applyFont="1" applyFill="1" applyBorder="1" applyAlignment="1">
      <alignment horizontal="center" vertical="center"/>
    </xf>
  </cellXfs>
  <cellStyles count="6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60" builtinId="8"/>
    <cellStyle name="Input" xfId="9" builtinId="20" customBuiltin="1"/>
    <cellStyle name="Linked Cell" xfId="12" builtinId="24" customBuiltin="1"/>
    <cellStyle name="Neutral" xfId="8" builtinId="28" customBuiltin="1"/>
    <cellStyle name="Normal" xfId="0" builtinId="0" customBuiltin="1"/>
    <cellStyle name="Normal 2 2 2" xfId="61"/>
    <cellStyle name="Note" xfId="15" builtinId="10" customBuiltin="1"/>
    <cellStyle name="Output" xfId="10" builtinId="21" customBuiltin="1"/>
    <cellStyle name="sCurrency" xfId="45"/>
    <cellStyle name="sDate" xfId="50"/>
    <cellStyle name="sDecimal" xfId="43"/>
    <cellStyle name="sInteger" xfId="44"/>
    <cellStyle name="sLongDate" xfId="51"/>
    <cellStyle name="sLongTime" xfId="53"/>
    <cellStyle name="sMediumDate" xfId="52"/>
    <cellStyle name="sMediumTime" xfId="54"/>
    <cellStyle name="sNumber" xfId="42"/>
    <cellStyle name="sPercent" xfId="46"/>
    <cellStyle name="sPhone" xfId="57"/>
    <cellStyle name="sPhoneExt" xfId="58"/>
    <cellStyle name="sRichText" xfId="56"/>
    <cellStyle name="sShortDate" xfId="48"/>
    <cellStyle name="sShortTime" xfId="49"/>
    <cellStyle name="sStandard" xfId="47"/>
    <cellStyle name="sText" xfId="55"/>
    <cellStyle name="sZip" xfId="59"/>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E2CFF1"/>
      <color rgb="FFBBDBDF"/>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590550</xdr:colOff>
      <xdr:row>5</xdr:row>
      <xdr:rowOff>144780</xdr:rowOff>
    </xdr:to>
    <xdr:sp macro="" textlink="">
      <xdr:nvSpPr>
        <xdr:cNvPr id="2" name="TextBox 1">
          <a:extLst>
            <a:ext uri="{FF2B5EF4-FFF2-40B4-BE49-F238E27FC236}">
              <a16:creationId xmlns:a16="http://schemas.microsoft.com/office/drawing/2014/main" id="{EA3E2E1A-85AD-44EB-B4E2-39FE340AF560}"/>
            </a:ext>
          </a:extLst>
        </xdr:cNvPr>
        <xdr:cNvSpPr txBox="1"/>
      </xdr:nvSpPr>
      <xdr:spPr>
        <a:xfrm>
          <a:off x="0" y="0"/>
          <a:ext cx="6686550" cy="98298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t>Michigan Public</a:t>
          </a:r>
          <a:r>
            <a:rPr lang="en-US" sz="1800" baseline="0"/>
            <a:t> Library Statistics 2016</a:t>
          </a:r>
        </a:p>
        <a:p>
          <a:pPr algn="ctr"/>
          <a:endParaRPr lang="en-US" sz="1800" baseline="0"/>
        </a:p>
        <a:p>
          <a:pPr algn="ctr"/>
          <a:r>
            <a:rPr lang="en-US" sz="1800" baseline="0"/>
            <a:t>Table of Contents</a:t>
          </a:r>
          <a:endParaRPr 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101600</xdr:rowOff>
    </xdr:from>
    <xdr:to>
      <xdr:col>1</xdr:col>
      <xdr:colOff>8648700</xdr:colOff>
      <xdr:row>21</xdr:row>
      <xdr:rowOff>40640</xdr:rowOff>
    </xdr:to>
    <xdr:sp macro="" textlink="">
      <xdr:nvSpPr>
        <xdr:cNvPr id="2" name="TextBox 1">
          <a:extLst>
            <a:ext uri="{FF2B5EF4-FFF2-40B4-BE49-F238E27FC236}">
              <a16:creationId xmlns:a16="http://schemas.microsoft.com/office/drawing/2014/main" id="{0F892976-CF48-4CF7-827F-FC3555C71A78}"/>
            </a:ext>
          </a:extLst>
        </xdr:cNvPr>
        <xdr:cNvSpPr txBox="1"/>
      </xdr:nvSpPr>
      <xdr:spPr>
        <a:xfrm>
          <a:off x="0" y="497840"/>
          <a:ext cx="12435840"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Arial" panose="020B0604020202020204" pitchFamily="34" charset="0"/>
              <a:ea typeface="+mn-ea"/>
              <a:cs typeface="Arial" panose="020B0604020202020204" pitchFamily="34" charset="0"/>
            </a:rPr>
            <a:t>An Introduction</a:t>
          </a:r>
          <a:r>
            <a:rPr lang="en-US" sz="1100" baseline="0">
              <a:solidFill>
                <a:schemeClr val="dk1"/>
              </a:solidFill>
              <a:effectLst/>
              <a:latin typeface="Arial" panose="020B0604020202020204" pitchFamily="34" charset="0"/>
              <a:ea typeface="+mn-ea"/>
              <a:cs typeface="Arial" panose="020B0604020202020204" pitchFamily="34" charset="0"/>
            </a:rPr>
            <a:t> to the FY2016-2017 Annual Report Statistics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2016 Michigan Public Libraries Statistics comprises compiled data Excel spreadsheets. Data was collected as part of the 2016/2017 Annual Report/State Aid Application. Library systems were asked to report data that includes their main and branch libraries. </a:t>
          </a:r>
          <a:r>
            <a:rPr lang="en-US" sz="1100" b="1" u="sng">
              <a:solidFill>
                <a:schemeClr val="dk1"/>
              </a:solidFill>
              <a:effectLst/>
              <a:latin typeface="Arial" panose="020B0604020202020204" pitchFamily="34" charset="0"/>
              <a:ea typeface="+mn-ea"/>
              <a:cs typeface="Arial" panose="020B0604020202020204" pitchFamily="34" charset="0"/>
            </a:rPr>
            <a:t>The reporting year for the public libraries is the most recent fiscal year completed by each library prior to October 1, 2016</a:t>
          </a:r>
          <a:r>
            <a:rPr lang="en-US" sz="1100">
              <a:solidFill>
                <a:schemeClr val="dk1"/>
              </a:solidFill>
              <a:effectLst/>
              <a:latin typeface="Arial" panose="020B0604020202020204" pitchFamily="34" charset="0"/>
              <a:ea typeface="+mn-ea"/>
              <a:cs typeface="Arial" panose="020B0604020202020204" pitchFamily="34" charset="0"/>
            </a:rPr>
            <a:t>. The Report form was accessed by libraries via the Internet, at: </a:t>
          </a:r>
          <a:r>
            <a:rPr lang="en-US" sz="1100" b="0" i="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https://mi.countingopinions.com</a:t>
          </a:r>
          <a:r>
            <a:rPr lang="en-US" sz="1100" b="0" i="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and submitted electronically. The collection cycle commenced on October 1, 2016 and concluded on February 1, 2017.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Definitions for public library data elements are based on the Public Library Survey Cooperative (PLSC) of the Institute of Museum and Library Services. By using this national system and its definitions of terms, Michigan’s data is comparable with that of the other 49 states and the District of Columbia. The </a:t>
          </a:r>
        </a:p>
        <a:p>
          <a:r>
            <a:rPr lang="en-US" sz="1100">
              <a:solidFill>
                <a:schemeClr val="dk1"/>
              </a:solidFill>
              <a:effectLst/>
              <a:latin typeface="Arial" panose="020B0604020202020204" pitchFamily="34" charset="0"/>
              <a:ea typeface="+mn-ea"/>
              <a:cs typeface="Arial" panose="020B0604020202020204" pitchFamily="34" charset="0"/>
            </a:rPr>
            <a:t>national data for Fiscal Year 2014 is now available and can be downloaded from the Web at </a:t>
          </a:r>
          <a:r>
            <a:rPr lang="en-US"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http://www.imls.gov</a:t>
          </a:r>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Public library data is presented by class size, which is determined by population. The calculated total for “Population of Library Service Area” exceeds the state’s total population because more than one public library may count the same population. For example, a district library may share part of another </a:t>
          </a:r>
        </a:p>
        <a:p>
          <a:r>
            <a:rPr lang="en-US" sz="1100">
              <a:solidFill>
                <a:schemeClr val="dk1"/>
              </a:solidFill>
              <a:effectLst/>
              <a:latin typeface="Arial" panose="020B0604020202020204" pitchFamily="34" charset="0"/>
              <a:ea typeface="+mn-ea"/>
              <a:cs typeface="Arial" panose="020B0604020202020204" pitchFamily="34" charset="0"/>
            </a:rPr>
            <a:t>library’s service area by virtue of having a participating municipality, such as a school district, with geographic boundaries extending into the adjoining library’s service area. </a:t>
          </a:r>
        </a:p>
        <a:p>
          <a:endParaRPr lang="en-US" sz="1100"/>
        </a:p>
      </xdr:txBody>
    </xdr:sp>
    <xdr:clientData/>
  </xdr:twoCellAnchor>
  <xdr:twoCellAnchor editAs="oneCell">
    <xdr:from>
      <xdr:col>0</xdr:col>
      <xdr:colOff>0</xdr:colOff>
      <xdr:row>22</xdr:row>
      <xdr:rowOff>0</xdr:rowOff>
    </xdr:from>
    <xdr:to>
      <xdr:col>0</xdr:col>
      <xdr:colOff>289560</xdr:colOff>
      <xdr:row>22</xdr:row>
      <xdr:rowOff>76200</xdr:rowOff>
    </xdr:to>
    <xdr:pic>
      <xdr:nvPicPr>
        <xdr:cNvPr id="3" name="Picture 2" descr="arrow">
          <a:extLst>
            <a:ext uri="{FF2B5EF4-FFF2-40B4-BE49-F238E27FC236}">
              <a16:creationId xmlns:a16="http://schemas.microsoft.com/office/drawing/2014/main" id="{45E0CDB9-F235-4FBA-961E-C4A2801D2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3340"/>
          <a:ext cx="289560" cy="7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D23"/>
  <sheetViews>
    <sheetView tabSelected="1" workbookViewId="0">
      <selection activeCell="F16" sqref="F16"/>
    </sheetView>
  </sheetViews>
  <sheetFormatPr defaultRowHeight="13.2" x14ac:dyDescent="0.25"/>
  <sheetData>
    <row r="9" spans="2:4" x14ac:dyDescent="0.25">
      <c r="B9" s="12" t="s">
        <v>3092</v>
      </c>
      <c r="C9" s="12"/>
      <c r="D9" s="12"/>
    </row>
    <row r="10" spans="2:4" x14ac:dyDescent="0.25">
      <c r="B10" s="12" t="s">
        <v>3093</v>
      </c>
      <c r="C10" s="13"/>
      <c r="D10" s="13"/>
    </row>
    <row r="11" spans="2:4" x14ac:dyDescent="0.25">
      <c r="B11" s="12" t="s">
        <v>3094</v>
      </c>
      <c r="C11" s="13"/>
      <c r="D11" s="13"/>
    </row>
    <row r="12" spans="2:4" x14ac:dyDescent="0.25">
      <c r="B12" s="12" t="s">
        <v>3095</v>
      </c>
      <c r="C12" s="13"/>
      <c r="D12" s="13"/>
    </row>
    <row r="13" spans="2:4" x14ac:dyDescent="0.25">
      <c r="B13" s="12" t="s">
        <v>3096</v>
      </c>
      <c r="C13" s="13"/>
      <c r="D13" s="13"/>
    </row>
    <row r="14" spans="2:4" x14ac:dyDescent="0.25">
      <c r="B14" s="12" t="s">
        <v>3097</v>
      </c>
      <c r="C14" s="13"/>
      <c r="D14" s="13"/>
    </row>
    <row r="15" spans="2:4" x14ac:dyDescent="0.25">
      <c r="B15" s="12" t="s">
        <v>3098</v>
      </c>
      <c r="C15" s="13"/>
      <c r="D15" s="13"/>
    </row>
    <row r="16" spans="2:4" x14ac:dyDescent="0.25">
      <c r="B16" s="12" t="s">
        <v>3099</v>
      </c>
      <c r="C16" s="13"/>
      <c r="D16" s="13"/>
    </row>
    <row r="17" spans="2:4" x14ac:dyDescent="0.25">
      <c r="B17" s="12" t="s">
        <v>3100</v>
      </c>
      <c r="C17" s="13"/>
      <c r="D17" s="13"/>
    </row>
    <row r="18" spans="2:4" x14ac:dyDescent="0.25">
      <c r="B18" s="12" t="s">
        <v>3101</v>
      </c>
      <c r="C18" s="13"/>
      <c r="D18" s="13"/>
    </row>
    <row r="19" spans="2:4" x14ac:dyDescent="0.25">
      <c r="B19" s="12" t="s">
        <v>3102</v>
      </c>
      <c r="C19" s="13"/>
      <c r="D19" s="13"/>
    </row>
    <row r="20" spans="2:4" x14ac:dyDescent="0.25">
      <c r="B20" s="12" t="s">
        <v>3103</v>
      </c>
      <c r="C20" s="13"/>
      <c r="D20" s="13"/>
    </row>
    <row r="21" spans="2:4" x14ac:dyDescent="0.25">
      <c r="B21" s="12" t="s">
        <v>3104</v>
      </c>
      <c r="C21" s="13"/>
      <c r="D21" s="13"/>
    </row>
    <row r="22" spans="2:4" x14ac:dyDescent="0.25">
      <c r="B22" s="12" t="s">
        <v>3105</v>
      </c>
      <c r="C22" s="12"/>
      <c r="D22" s="13"/>
    </row>
    <row r="23" spans="2:4" x14ac:dyDescent="0.25">
      <c r="B23" s="12" t="s">
        <v>3106</v>
      </c>
      <c r="C23" s="13"/>
      <c r="D23" s="13"/>
    </row>
  </sheetData>
  <hyperlinks>
    <hyperlink ref="B12" location="Services!A1" display="Services"/>
    <hyperlink ref="B13" location="Programs!A1" display="Programs"/>
    <hyperlink ref="B16" location="Millages!A1" display="Millages"/>
    <hyperlink ref="B21" location="Staffing!A1" display="Staffing"/>
    <hyperlink ref="B23" location="'Other Employee Salary'!A1" display="Other Employee Salary"/>
    <hyperlink ref="B22" location="'Director''s Salary'!A1" display="Director's Salary"/>
    <hyperlink ref="B20" location="'Nonresident Fees'!A1" display="Nonresident Fees"/>
    <hyperlink ref="B19" location="'Capital Income &amp; Expenditure'!A1" display="Capital Income and Expenditure"/>
    <hyperlink ref="B18" location="'Operating Expenditures'!A1" display="Operating Expenditures"/>
    <hyperlink ref="B17" location="'Operating Income'!A1" display="Operating Income"/>
    <hyperlink ref="B15" location="Technology!A1" display="Technology"/>
    <hyperlink ref="B14" location="'Internet Connectivity'!A1" display="Internet Connectivity"/>
    <hyperlink ref="B11" location="Collections!A1" display="Collections"/>
    <hyperlink ref="B10" location="'Outlets, Hours and SqFt'!A1" display="Outlets, Hours, SqFt"/>
    <hyperlink ref="B9" location="'Summary and Definitions'!A1" display="Summary and Definitions"/>
    <hyperlink ref="B22:C22" location="'Director''s Salary'!A1" display="Directors Salary"/>
    <hyperlink ref="B9:D9" location="'Summary and Definitions'!A1" display="Summary and Definition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C413"/>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24.88671875" bestFit="1" customWidth="1"/>
    <col min="5" max="6" width="11.5546875" customWidth="1"/>
    <col min="7" max="7" width="14.88671875" style="245" customWidth="1"/>
    <col min="8" max="8" width="14.77734375" style="245" bestFit="1" customWidth="1"/>
    <col min="9" max="9" width="15.33203125" style="245" bestFit="1" customWidth="1"/>
    <col min="10" max="10" width="17.5546875" style="245" bestFit="1" customWidth="1"/>
    <col min="11" max="11" width="13.21875" style="245" customWidth="1"/>
    <col min="12" max="12" width="15.33203125" style="245" bestFit="1" customWidth="1"/>
    <col min="13" max="13" width="16.21875" style="245" bestFit="1" customWidth="1"/>
    <col min="14" max="14" width="12.88671875" style="248" customWidth="1"/>
    <col min="15" max="15" width="13.21875" style="245" bestFit="1" customWidth="1"/>
    <col min="16" max="16" width="12.33203125" style="245" bestFit="1" customWidth="1"/>
    <col min="17" max="17" width="14" style="245" customWidth="1"/>
    <col min="18" max="18" width="13.109375" style="245" bestFit="1" customWidth="1"/>
    <col min="19" max="19" width="13.77734375" style="245" customWidth="1"/>
    <col min="20" max="20" width="14.109375" style="245" customWidth="1"/>
    <col min="21" max="21" width="15.77734375" style="245" customWidth="1"/>
    <col min="22" max="22" width="14.33203125" style="245" bestFit="1" customWidth="1"/>
    <col min="23" max="23" width="15.33203125" style="245" bestFit="1" customWidth="1"/>
    <col min="24" max="24" width="13.109375" style="245" customWidth="1"/>
    <col min="25" max="25" width="12.33203125" style="245" customWidth="1"/>
    <col min="26" max="26" width="15.88671875" style="245" bestFit="1" customWidth="1"/>
    <col min="27" max="27" width="11.6640625" style="245" customWidth="1"/>
    <col min="28" max="28" width="11.21875" style="245" customWidth="1"/>
  </cols>
  <sheetData>
    <row r="1" spans="1:28" ht="18" x14ac:dyDescent="0.35">
      <c r="B1" s="56" t="s">
        <v>3874</v>
      </c>
      <c r="D1" s="55" t="s">
        <v>3100</v>
      </c>
      <c r="G1" s="14" t="s">
        <v>3107</v>
      </c>
      <c r="H1"/>
      <c r="I1"/>
      <c r="J1" s="58"/>
      <c r="K1" s="58"/>
      <c r="L1" s="58"/>
      <c r="M1" s="58"/>
      <c r="N1"/>
      <c r="O1"/>
      <c r="P1"/>
      <c r="Q1"/>
      <c r="R1"/>
      <c r="S1"/>
      <c r="T1" s="138"/>
      <c r="U1"/>
      <c r="V1"/>
      <c r="W1"/>
      <c r="X1"/>
      <c r="Y1"/>
      <c r="Z1"/>
      <c r="AA1"/>
      <c r="AB1"/>
    </row>
    <row r="2" spans="1:28" ht="13.8" thickBot="1" x14ac:dyDescent="0.3"/>
    <row r="3" spans="1:28" s="6" customFormat="1" ht="58.2" thickBot="1" x14ac:dyDescent="0.35">
      <c r="A3" s="5" t="s">
        <v>1</v>
      </c>
      <c r="B3" s="5" t="s">
        <v>0</v>
      </c>
      <c r="C3" s="5" t="s">
        <v>4</v>
      </c>
      <c r="D3" s="5" t="s">
        <v>1527</v>
      </c>
      <c r="E3" s="5" t="s">
        <v>2</v>
      </c>
      <c r="F3" s="5" t="s">
        <v>3</v>
      </c>
      <c r="G3" s="5" t="s">
        <v>2564</v>
      </c>
      <c r="H3" s="5" t="s">
        <v>2565</v>
      </c>
      <c r="I3" s="5" t="s">
        <v>2566</v>
      </c>
      <c r="J3" s="5" t="s">
        <v>2567</v>
      </c>
      <c r="K3" s="5" t="s">
        <v>2568</v>
      </c>
      <c r="L3" s="5" t="s">
        <v>2569</v>
      </c>
      <c r="M3" s="5" t="s">
        <v>2570</v>
      </c>
      <c r="N3" s="246" t="s">
        <v>2571</v>
      </c>
      <c r="O3" s="5" t="s">
        <v>2572</v>
      </c>
      <c r="P3" s="5" t="s">
        <v>2573</v>
      </c>
      <c r="Q3" s="5" t="s">
        <v>2574</v>
      </c>
      <c r="R3" s="5" t="s">
        <v>2575</v>
      </c>
      <c r="S3" s="5" t="s">
        <v>2576</v>
      </c>
      <c r="T3" s="5" t="s">
        <v>3906</v>
      </c>
      <c r="U3" s="180" t="s">
        <v>2577</v>
      </c>
      <c r="V3" s="180" t="s">
        <v>2578</v>
      </c>
      <c r="W3" s="180" t="s">
        <v>2579</v>
      </c>
      <c r="X3" s="180" t="s">
        <v>2580</v>
      </c>
      <c r="Y3" s="180" t="s">
        <v>2581</v>
      </c>
      <c r="Z3" s="180" t="s">
        <v>2582</v>
      </c>
      <c r="AA3" s="180" t="s">
        <v>824</v>
      </c>
      <c r="AB3" s="241" t="s">
        <v>3907</v>
      </c>
    </row>
    <row r="4" spans="1:28" ht="13.8" thickBot="1" x14ac:dyDescent="0.3">
      <c r="A4" s="7" t="s">
        <v>34</v>
      </c>
      <c r="B4" s="1" t="s">
        <v>33</v>
      </c>
      <c r="C4" s="7" t="s">
        <v>35</v>
      </c>
      <c r="D4" s="7" t="s">
        <v>1581</v>
      </c>
      <c r="E4" s="9" t="s">
        <v>21</v>
      </c>
      <c r="F4" s="9" t="s">
        <v>22</v>
      </c>
      <c r="G4" s="283">
        <v>1001</v>
      </c>
      <c r="H4" s="284">
        <v>3259</v>
      </c>
      <c r="I4" s="284">
        <v>121809</v>
      </c>
      <c r="J4" s="284">
        <v>0</v>
      </c>
      <c r="K4" s="284">
        <v>0</v>
      </c>
      <c r="L4" s="284">
        <v>125068</v>
      </c>
      <c r="M4" s="285">
        <v>8903</v>
      </c>
      <c r="N4" s="272">
        <v>284</v>
      </c>
      <c r="O4" s="273">
        <v>0</v>
      </c>
      <c r="P4" s="273">
        <v>0</v>
      </c>
      <c r="Q4" s="274">
        <v>2000</v>
      </c>
      <c r="R4" s="273">
        <v>0</v>
      </c>
      <c r="S4" s="274">
        <v>2000</v>
      </c>
      <c r="T4" s="275">
        <v>0</v>
      </c>
      <c r="U4" s="261">
        <v>127068</v>
      </c>
      <c r="V4" s="262">
        <v>8903</v>
      </c>
      <c r="W4" s="262">
        <v>135971</v>
      </c>
      <c r="X4" s="262">
        <v>799</v>
      </c>
      <c r="Y4" s="262">
        <v>0</v>
      </c>
      <c r="Z4" s="262">
        <v>136770</v>
      </c>
      <c r="AA4" s="263">
        <v>1285</v>
      </c>
      <c r="AB4" s="259">
        <f t="shared" ref="AB4:AB35" si="0">Z4/AA4</f>
        <v>106.43579766536965</v>
      </c>
    </row>
    <row r="5" spans="1:28" ht="13.8" thickBot="1" x14ac:dyDescent="0.3">
      <c r="A5" s="7" t="s">
        <v>59</v>
      </c>
      <c r="B5" s="1" t="s">
        <v>58</v>
      </c>
      <c r="C5" s="7" t="s">
        <v>35</v>
      </c>
      <c r="D5" s="7" t="s">
        <v>1595</v>
      </c>
      <c r="E5" s="9" t="s">
        <v>21</v>
      </c>
      <c r="F5" s="9" t="s">
        <v>22</v>
      </c>
      <c r="G5" s="286">
        <v>3126</v>
      </c>
      <c r="H5" s="287">
        <v>27843</v>
      </c>
      <c r="I5" s="287">
        <v>40921</v>
      </c>
      <c r="J5" s="287">
        <v>0</v>
      </c>
      <c r="K5" s="287">
        <v>0</v>
      </c>
      <c r="L5" s="287">
        <v>68764</v>
      </c>
      <c r="M5" s="288">
        <v>400</v>
      </c>
      <c r="N5" s="276">
        <v>122</v>
      </c>
      <c r="O5" s="277">
        <v>1237</v>
      </c>
      <c r="P5" s="277">
        <v>1997</v>
      </c>
      <c r="Q5" s="278">
        <v>0</v>
      </c>
      <c r="R5" s="278">
        <v>0</v>
      </c>
      <c r="S5" s="277">
        <v>3234</v>
      </c>
      <c r="T5" s="279">
        <v>0</v>
      </c>
      <c r="U5" s="264">
        <v>71998</v>
      </c>
      <c r="V5" s="265">
        <v>400</v>
      </c>
      <c r="W5" s="265">
        <v>72398</v>
      </c>
      <c r="X5" s="265">
        <v>2020</v>
      </c>
      <c r="Y5" s="265">
        <v>0</v>
      </c>
      <c r="Z5" s="265">
        <v>74418</v>
      </c>
      <c r="AA5" s="266">
        <v>3248</v>
      </c>
      <c r="AB5" s="267">
        <f t="shared" si="0"/>
        <v>22.911945812807883</v>
      </c>
    </row>
    <row r="6" spans="1:28" ht="13.8" thickBot="1" x14ac:dyDescent="0.3">
      <c r="A6" s="7" t="s">
        <v>79</v>
      </c>
      <c r="B6" s="1" t="s">
        <v>78</v>
      </c>
      <c r="C6" s="7" t="s">
        <v>35</v>
      </c>
      <c r="D6" s="7" t="s">
        <v>1646</v>
      </c>
      <c r="E6" s="9" t="s">
        <v>62</v>
      </c>
      <c r="F6" s="9" t="s">
        <v>63</v>
      </c>
      <c r="G6" s="286">
        <v>657</v>
      </c>
      <c r="H6" s="287">
        <v>1859</v>
      </c>
      <c r="I6" s="287">
        <v>105034</v>
      </c>
      <c r="J6" s="287">
        <v>0</v>
      </c>
      <c r="K6" s="287">
        <v>0</v>
      </c>
      <c r="L6" s="287">
        <v>106893</v>
      </c>
      <c r="M6" s="288">
        <v>11442</v>
      </c>
      <c r="N6" s="280">
        <v>0</v>
      </c>
      <c r="O6" s="278">
        <v>0</v>
      </c>
      <c r="P6" s="278">
        <v>0</v>
      </c>
      <c r="Q6" s="278">
        <v>0</v>
      </c>
      <c r="R6" s="278">
        <v>0</v>
      </c>
      <c r="S6" s="278">
        <v>0</v>
      </c>
      <c r="T6" s="279">
        <v>0</v>
      </c>
      <c r="U6" s="264">
        <v>106893</v>
      </c>
      <c r="V6" s="265">
        <v>11442</v>
      </c>
      <c r="W6" s="265">
        <v>118335</v>
      </c>
      <c r="X6" s="265">
        <v>387</v>
      </c>
      <c r="Y6" s="265">
        <v>0</v>
      </c>
      <c r="Z6" s="265">
        <v>118722</v>
      </c>
      <c r="AA6" s="266">
        <v>657</v>
      </c>
      <c r="AB6" s="267">
        <f t="shared" si="0"/>
        <v>180.70319634703196</v>
      </c>
    </row>
    <row r="7" spans="1:28" ht="13.8" thickBot="1" x14ac:dyDescent="0.3">
      <c r="A7" s="7" t="s">
        <v>81</v>
      </c>
      <c r="B7" s="1" t="s">
        <v>80</v>
      </c>
      <c r="C7" s="7" t="s">
        <v>35</v>
      </c>
      <c r="D7" s="7" t="s">
        <v>1581</v>
      </c>
      <c r="E7" s="9" t="s">
        <v>16</v>
      </c>
      <c r="F7" s="9" t="s">
        <v>17</v>
      </c>
      <c r="G7" s="286">
        <v>3485</v>
      </c>
      <c r="H7" s="287">
        <v>8840</v>
      </c>
      <c r="I7" s="287">
        <v>104599</v>
      </c>
      <c r="J7" s="287">
        <v>0</v>
      </c>
      <c r="K7" s="287">
        <v>0</v>
      </c>
      <c r="L7" s="287">
        <v>113439</v>
      </c>
      <c r="M7" s="288">
        <v>16608</v>
      </c>
      <c r="N7" s="276">
        <v>284</v>
      </c>
      <c r="O7" s="277">
        <v>720</v>
      </c>
      <c r="P7" s="277">
        <v>0</v>
      </c>
      <c r="Q7" s="277">
        <v>0</v>
      </c>
      <c r="R7" s="277">
        <v>2000</v>
      </c>
      <c r="S7" s="277">
        <v>2720</v>
      </c>
      <c r="T7" s="281">
        <v>0</v>
      </c>
      <c r="U7" s="264">
        <v>116159</v>
      </c>
      <c r="V7" s="265">
        <v>16608</v>
      </c>
      <c r="W7" s="265">
        <v>132767</v>
      </c>
      <c r="X7" s="265">
        <v>2219</v>
      </c>
      <c r="Y7" s="265">
        <v>0</v>
      </c>
      <c r="Z7" s="265">
        <v>134986</v>
      </c>
      <c r="AA7" s="266">
        <v>3769</v>
      </c>
      <c r="AB7" s="267">
        <f t="shared" si="0"/>
        <v>35.814804988060494</v>
      </c>
    </row>
    <row r="8" spans="1:28" ht="13.8" thickBot="1" x14ac:dyDescent="0.3">
      <c r="A8" s="7" t="s">
        <v>85</v>
      </c>
      <c r="B8" s="1" t="s">
        <v>84</v>
      </c>
      <c r="C8" s="7" t="s">
        <v>35</v>
      </c>
      <c r="D8" s="7" t="s">
        <v>1655</v>
      </c>
      <c r="E8" s="9" t="s">
        <v>62</v>
      </c>
      <c r="F8" s="9" t="s">
        <v>63</v>
      </c>
      <c r="G8" s="286">
        <v>3150</v>
      </c>
      <c r="H8" s="287">
        <v>14693</v>
      </c>
      <c r="I8" s="287">
        <v>0</v>
      </c>
      <c r="J8" s="287">
        <v>0</v>
      </c>
      <c r="K8" s="287">
        <v>16665</v>
      </c>
      <c r="L8" s="287">
        <v>31358</v>
      </c>
      <c r="M8" s="288">
        <v>1340</v>
      </c>
      <c r="N8" s="280">
        <v>0</v>
      </c>
      <c r="O8" s="278">
        <v>0</v>
      </c>
      <c r="P8" s="278">
        <v>0</v>
      </c>
      <c r="Q8" s="278">
        <v>0</v>
      </c>
      <c r="R8" s="278">
        <v>0</v>
      </c>
      <c r="S8" s="278">
        <v>0</v>
      </c>
      <c r="T8" s="279">
        <v>0</v>
      </c>
      <c r="U8" s="264">
        <v>31358</v>
      </c>
      <c r="V8" s="265">
        <v>1340</v>
      </c>
      <c r="W8" s="265">
        <v>32698</v>
      </c>
      <c r="X8" s="265">
        <v>2878</v>
      </c>
      <c r="Y8" s="265">
        <v>0</v>
      </c>
      <c r="Z8" s="265">
        <v>35576</v>
      </c>
      <c r="AA8" s="266">
        <v>3150</v>
      </c>
      <c r="AB8" s="267">
        <f t="shared" si="0"/>
        <v>11.293968253968254</v>
      </c>
    </row>
    <row r="9" spans="1:28" ht="13.8" thickBot="1" x14ac:dyDescent="0.3">
      <c r="A9" s="7" t="s">
        <v>89</v>
      </c>
      <c r="B9" s="1" t="s">
        <v>88</v>
      </c>
      <c r="C9" s="7" t="s">
        <v>35</v>
      </c>
      <c r="D9" s="7" t="s">
        <v>1659</v>
      </c>
      <c r="E9" s="9" t="s">
        <v>21</v>
      </c>
      <c r="F9" s="9" t="s">
        <v>90</v>
      </c>
      <c r="G9" s="286">
        <v>3811</v>
      </c>
      <c r="H9" s="287">
        <v>19782</v>
      </c>
      <c r="I9" s="287">
        <v>256660</v>
      </c>
      <c r="J9" s="287">
        <v>0</v>
      </c>
      <c r="K9" s="287">
        <v>5729</v>
      </c>
      <c r="L9" s="287">
        <v>282171</v>
      </c>
      <c r="M9" s="288">
        <v>12316</v>
      </c>
      <c r="N9" s="280">
        <v>0</v>
      </c>
      <c r="O9" s="278">
        <v>0</v>
      </c>
      <c r="P9" s="278">
        <v>0</v>
      </c>
      <c r="Q9" s="278">
        <v>0</v>
      </c>
      <c r="R9" s="278">
        <v>0</v>
      </c>
      <c r="S9" s="278">
        <v>0</v>
      </c>
      <c r="T9" s="279">
        <v>0</v>
      </c>
      <c r="U9" s="264">
        <v>282171</v>
      </c>
      <c r="V9" s="265">
        <v>12316</v>
      </c>
      <c r="W9" s="265">
        <v>294487</v>
      </c>
      <c r="X9" s="265">
        <v>2371</v>
      </c>
      <c r="Y9" s="265">
        <v>0</v>
      </c>
      <c r="Z9" s="265">
        <v>296858</v>
      </c>
      <c r="AA9" s="266">
        <v>3811</v>
      </c>
      <c r="AB9" s="267">
        <f t="shared" si="0"/>
        <v>77.895040671739707</v>
      </c>
    </row>
    <row r="10" spans="1:28" ht="13.8" thickBot="1" x14ac:dyDescent="0.3">
      <c r="A10" s="7" t="s">
        <v>92</v>
      </c>
      <c r="B10" s="1" t="s">
        <v>91</v>
      </c>
      <c r="C10" s="7" t="s">
        <v>35</v>
      </c>
      <c r="D10" s="7" t="s">
        <v>1659</v>
      </c>
      <c r="E10" s="9" t="s">
        <v>21</v>
      </c>
      <c r="F10" s="9" t="s">
        <v>22</v>
      </c>
      <c r="G10" s="286">
        <v>1364</v>
      </c>
      <c r="H10" s="287">
        <v>7080</v>
      </c>
      <c r="I10" s="287">
        <v>60840</v>
      </c>
      <c r="J10" s="287">
        <v>0</v>
      </c>
      <c r="K10" s="287">
        <v>0</v>
      </c>
      <c r="L10" s="287">
        <v>67920</v>
      </c>
      <c r="M10" s="288">
        <v>16105</v>
      </c>
      <c r="N10" s="276">
        <v>2259</v>
      </c>
      <c r="O10" s="277">
        <v>11726</v>
      </c>
      <c r="P10" s="278">
        <v>0</v>
      </c>
      <c r="Q10" s="278">
        <v>0</v>
      </c>
      <c r="R10" s="277">
        <v>500</v>
      </c>
      <c r="S10" s="277">
        <v>12226</v>
      </c>
      <c r="T10" s="279">
        <v>0</v>
      </c>
      <c r="U10" s="264">
        <v>80146</v>
      </c>
      <c r="V10" s="265">
        <v>16105</v>
      </c>
      <c r="W10" s="265">
        <v>96251</v>
      </c>
      <c r="X10" s="265">
        <v>2254</v>
      </c>
      <c r="Y10" s="265">
        <v>0</v>
      </c>
      <c r="Z10" s="265">
        <v>98505</v>
      </c>
      <c r="AA10" s="266">
        <v>3623</v>
      </c>
      <c r="AB10" s="267">
        <f t="shared" si="0"/>
        <v>27.188793817278498</v>
      </c>
    </row>
    <row r="11" spans="1:28" ht="13.8" thickBot="1" x14ac:dyDescent="0.3">
      <c r="A11" s="7" t="s">
        <v>100</v>
      </c>
      <c r="B11" s="1" t="s">
        <v>99</v>
      </c>
      <c r="C11" s="7" t="s">
        <v>35</v>
      </c>
      <c r="D11" s="7" t="s">
        <v>1659</v>
      </c>
      <c r="E11" s="9" t="s">
        <v>101</v>
      </c>
      <c r="F11" s="9" t="s">
        <v>102</v>
      </c>
      <c r="G11" s="286">
        <v>2937</v>
      </c>
      <c r="H11" s="287">
        <v>15521</v>
      </c>
      <c r="I11" s="287">
        <v>60242</v>
      </c>
      <c r="J11" s="287">
        <v>0</v>
      </c>
      <c r="K11" s="287">
        <v>1500</v>
      </c>
      <c r="L11" s="287">
        <v>77263</v>
      </c>
      <c r="M11" s="288">
        <v>7999</v>
      </c>
      <c r="N11" s="280">
        <v>0</v>
      </c>
      <c r="O11" s="277">
        <v>0</v>
      </c>
      <c r="P11" s="277">
        <v>0</v>
      </c>
      <c r="Q11" s="277">
        <v>0</v>
      </c>
      <c r="R11" s="277">
        <v>0</v>
      </c>
      <c r="S11" s="277">
        <v>0</v>
      </c>
      <c r="T11" s="281">
        <v>0</v>
      </c>
      <c r="U11" s="264">
        <v>77263</v>
      </c>
      <c r="V11" s="265">
        <v>7999</v>
      </c>
      <c r="W11" s="265">
        <v>85262</v>
      </c>
      <c r="X11" s="265">
        <v>1921</v>
      </c>
      <c r="Y11" s="265">
        <v>0</v>
      </c>
      <c r="Z11" s="265">
        <v>87183</v>
      </c>
      <c r="AA11" s="266">
        <v>2937</v>
      </c>
      <c r="AB11" s="267">
        <f t="shared" si="0"/>
        <v>29.684371807967313</v>
      </c>
    </row>
    <row r="12" spans="1:28" ht="13.8" thickBot="1" x14ac:dyDescent="0.3">
      <c r="A12" s="7" t="s">
        <v>132</v>
      </c>
      <c r="B12" s="1" t="s">
        <v>131</v>
      </c>
      <c r="C12" s="7" t="s">
        <v>35</v>
      </c>
      <c r="D12" s="7" t="s">
        <v>1726</v>
      </c>
      <c r="E12" s="9" t="s">
        <v>101</v>
      </c>
      <c r="F12" s="9" t="s">
        <v>102</v>
      </c>
      <c r="G12" s="286">
        <v>2611</v>
      </c>
      <c r="H12" s="287">
        <v>7000</v>
      </c>
      <c r="I12" s="289">
        <v>0</v>
      </c>
      <c r="J12" s="289">
        <v>0</v>
      </c>
      <c r="K12" s="287">
        <v>18500</v>
      </c>
      <c r="L12" s="287">
        <v>25500</v>
      </c>
      <c r="M12" s="288">
        <v>200</v>
      </c>
      <c r="N12" s="280">
        <v>0</v>
      </c>
      <c r="O12" s="278">
        <v>0</v>
      </c>
      <c r="P12" s="278">
        <v>0</v>
      </c>
      <c r="Q12" s="278">
        <v>0</v>
      </c>
      <c r="R12" s="278">
        <v>0</v>
      </c>
      <c r="S12" s="278">
        <v>0</v>
      </c>
      <c r="T12" s="279">
        <v>0</v>
      </c>
      <c r="U12" s="264">
        <v>25500</v>
      </c>
      <c r="V12" s="265">
        <v>200</v>
      </c>
      <c r="W12" s="265">
        <v>25700</v>
      </c>
      <c r="X12" s="265">
        <v>1200</v>
      </c>
      <c r="Y12" s="265">
        <v>0</v>
      </c>
      <c r="Z12" s="265">
        <v>26900</v>
      </c>
      <c r="AA12" s="266">
        <v>2611</v>
      </c>
      <c r="AB12" s="267">
        <f t="shared" si="0"/>
        <v>10.302566066641134</v>
      </c>
    </row>
    <row r="13" spans="1:28" ht="13.8" thickBot="1" x14ac:dyDescent="0.3">
      <c r="A13" s="7" t="s">
        <v>146</v>
      </c>
      <c r="B13" s="1" t="s">
        <v>145</v>
      </c>
      <c r="C13" s="7" t="s">
        <v>35</v>
      </c>
      <c r="D13" s="7" t="s">
        <v>1744</v>
      </c>
      <c r="E13" s="9" t="s">
        <v>62</v>
      </c>
      <c r="F13" s="9" t="s">
        <v>63</v>
      </c>
      <c r="G13" s="286">
        <v>722</v>
      </c>
      <c r="H13" s="287">
        <v>3065</v>
      </c>
      <c r="I13" s="287">
        <v>20970</v>
      </c>
      <c r="J13" s="287">
        <v>0</v>
      </c>
      <c r="K13" s="287">
        <v>0</v>
      </c>
      <c r="L13" s="287">
        <v>24035</v>
      </c>
      <c r="M13" s="288">
        <v>1819</v>
      </c>
      <c r="N13" s="280">
        <v>0</v>
      </c>
      <c r="O13" s="277">
        <v>0</v>
      </c>
      <c r="P13" s="277">
        <v>0</v>
      </c>
      <c r="Q13" s="277">
        <v>0</v>
      </c>
      <c r="R13" s="277">
        <v>0</v>
      </c>
      <c r="S13" s="277">
        <v>0</v>
      </c>
      <c r="T13" s="281">
        <v>0</v>
      </c>
      <c r="U13" s="264">
        <v>24035</v>
      </c>
      <c r="V13" s="265">
        <v>1819</v>
      </c>
      <c r="W13" s="265">
        <v>25854</v>
      </c>
      <c r="X13" s="265">
        <v>425</v>
      </c>
      <c r="Y13" s="265">
        <v>0</v>
      </c>
      <c r="Z13" s="265">
        <v>26279</v>
      </c>
      <c r="AA13" s="266">
        <v>722</v>
      </c>
      <c r="AB13" s="267">
        <f t="shared" si="0"/>
        <v>36.397506925207757</v>
      </c>
    </row>
    <row r="14" spans="1:28" ht="13.8" thickBot="1" x14ac:dyDescent="0.3">
      <c r="A14" s="7" t="s">
        <v>156</v>
      </c>
      <c r="B14" s="1" t="s">
        <v>155</v>
      </c>
      <c r="C14" s="7" t="s">
        <v>35</v>
      </c>
      <c r="D14" s="7" t="s">
        <v>1581</v>
      </c>
      <c r="E14" s="9" t="s">
        <v>16</v>
      </c>
      <c r="F14" s="9" t="s">
        <v>17</v>
      </c>
      <c r="G14" s="286">
        <v>3302</v>
      </c>
      <c r="H14" s="287">
        <v>10500</v>
      </c>
      <c r="I14" s="287">
        <v>86177</v>
      </c>
      <c r="J14" s="287">
        <v>0</v>
      </c>
      <c r="K14" s="287">
        <v>6120</v>
      </c>
      <c r="L14" s="287">
        <v>102797</v>
      </c>
      <c r="M14" s="288">
        <v>0</v>
      </c>
      <c r="N14" s="276">
        <v>577</v>
      </c>
      <c r="O14" s="277">
        <v>1835</v>
      </c>
      <c r="P14" s="278">
        <v>0</v>
      </c>
      <c r="Q14" s="278">
        <v>0</v>
      </c>
      <c r="R14" s="277">
        <v>1800</v>
      </c>
      <c r="S14" s="277">
        <v>3635</v>
      </c>
      <c r="T14" s="279">
        <v>0</v>
      </c>
      <c r="U14" s="264">
        <v>106432</v>
      </c>
      <c r="V14" s="265">
        <v>0</v>
      </c>
      <c r="W14" s="265">
        <v>106432</v>
      </c>
      <c r="X14" s="265">
        <v>2284</v>
      </c>
      <c r="Y14" s="265">
        <v>0</v>
      </c>
      <c r="Z14" s="265">
        <v>108716</v>
      </c>
      <c r="AA14" s="266">
        <v>3879</v>
      </c>
      <c r="AB14" s="267">
        <f t="shared" si="0"/>
        <v>28.02681103377159</v>
      </c>
    </row>
    <row r="15" spans="1:28" ht="13.8" thickBot="1" x14ac:dyDescent="0.3">
      <c r="A15" s="7" t="s">
        <v>164</v>
      </c>
      <c r="B15" s="1" t="s">
        <v>163</v>
      </c>
      <c r="C15" s="7" t="s">
        <v>35</v>
      </c>
      <c r="D15" s="7" t="s">
        <v>1775</v>
      </c>
      <c r="E15" s="9" t="s">
        <v>62</v>
      </c>
      <c r="F15" s="9" t="s">
        <v>63</v>
      </c>
      <c r="G15" s="286">
        <v>1137</v>
      </c>
      <c r="H15" s="287">
        <v>5175</v>
      </c>
      <c r="I15" s="287">
        <v>21706</v>
      </c>
      <c r="J15" s="287">
        <v>0</v>
      </c>
      <c r="K15" s="287">
        <v>0</v>
      </c>
      <c r="L15" s="287">
        <v>26881</v>
      </c>
      <c r="M15" s="288">
        <v>26881</v>
      </c>
      <c r="N15" s="276">
        <v>717</v>
      </c>
      <c r="O15" s="277">
        <v>3263</v>
      </c>
      <c r="P15" s="277">
        <v>0</v>
      </c>
      <c r="Q15" s="277">
        <v>0</v>
      </c>
      <c r="R15" s="277">
        <v>0</v>
      </c>
      <c r="S15" s="277">
        <v>3263</v>
      </c>
      <c r="T15" s="281">
        <v>0</v>
      </c>
      <c r="U15" s="264">
        <v>30144</v>
      </c>
      <c r="V15" s="265">
        <v>26881</v>
      </c>
      <c r="W15" s="265">
        <v>57025</v>
      </c>
      <c r="X15" s="265">
        <v>880</v>
      </c>
      <c r="Y15" s="265">
        <v>0</v>
      </c>
      <c r="Z15" s="265">
        <v>57905</v>
      </c>
      <c r="AA15" s="266">
        <v>1854</v>
      </c>
      <c r="AB15" s="267">
        <f t="shared" si="0"/>
        <v>31.232470334412081</v>
      </c>
    </row>
    <row r="16" spans="1:28" ht="13.8" thickBot="1" x14ac:dyDescent="0.3">
      <c r="A16" s="7" t="s">
        <v>176</v>
      </c>
      <c r="B16" s="1" t="s">
        <v>175</v>
      </c>
      <c r="C16" s="7" t="s">
        <v>35</v>
      </c>
      <c r="D16" s="7" t="s">
        <v>1556</v>
      </c>
      <c r="E16" s="9" t="s">
        <v>62</v>
      </c>
      <c r="F16" s="9" t="s">
        <v>63</v>
      </c>
      <c r="G16" s="286">
        <v>3604</v>
      </c>
      <c r="H16" s="287">
        <v>11682</v>
      </c>
      <c r="I16" s="287">
        <v>93689</v>
      </c>
      <c r="J16" s="287">
        <v>26621</v>
      </c>
      <c r="K16" s="287">
        <v>0</v>
      </c>
      <c r="L16" s="287">
        <v>131992</v>
      </c>
      <c r="M16" s="288">
        <v>14519</v>
      </c>
      <c r="N16" s="280">
        <v>0</v>
      </c>
      <c r="O16" s="278">
        <v>0</v>
      </c>
      <c r="P16" s="278">
        <v>0</v>
      </c>
      <c r="Q16" s="278">
        <v>0</v>
      </c>
      <c r="R16" s="278">
        <v>0</v>
      </c>
      <c r="S16" s="278">
        <v>0</v>
      </c>
      <c r="T16" s="279">
        <v>0</v>
      </c>
      <c r="U16" s="264">
        <v>131992</v>
      </c>
      <c r="V16" s="265">
        <v>14519</v>
      </c>
      <c r="W16" s="265">
        <v>146511</v>
      </c>
      <c r="X16" s="265">
        <v>2122</v>
      </c>
      <c r="Y16" s="265">
        <v>0</v>
      </c>
      <c r="Z16" s="265">
        <v>148633</v>
      </c>
      <c r="AA16" s="266">
        <v>3604</v>
      </c>
      <c r="AB16" s="267">
        <f t="shared" si="0"/>
        <v>41.241120976692564</v>
      </c>
    </row>
    <row r="17" spans="1:28" ht="13.8" thickBot="1" x14ac:dyDescent="0.3">
      <c r="A17" s="7" t="s">
        <v>184</v>
      </c>
      <c r="B17" s="1" t="s">
        <v>183</v>
      </c>
      <c r="C17" s="7" t="s">
        <v>35</v>
      </c>
      <c r="D17" s="7" t="s">
        <v>1726</v>
      </c>
      <c r="E17" s="9" t="s">
        <v>62</v>
      </c>
      <c r="F17" s="9" t="s">
        <v>63</v>
      </c>
      <c r="G17" s="286">
        <v>3329</v>
      </c>
      <c r="H17" s="287">
        <v>13893</v>
      </c>
      <c r="I17" s="287">
        <v>77795</v>
      </c>
      <c r="J17" s="287">
        <v>6874</v>
      </c>
      <c r="K17" s="287">
        <v>0</v>
      </c>
      <c r="L17" s="287">
        <v>98562</v>
      </c>
      <c r="M17" s="288">
        <v>5546</v>
      </c>
      <c r="N17" s="276">
        <v>474</v>
      </c>
      <c r="O17" s="277">
        <v>1731</v>
      </c>
      <c r="P17" s="278">
        <v>0</v>
      </c>
      <c r="Q17" s="278">
        <v>0</v>
      </c>
      <c r="R17" s="277">
        <v>400</v>
      </c>
      <c r="S17" s="277">
        <v>2131</v>
      </c>
      <c r="T17" s="279">
        <v>0</v>
      </c>
      <c r="U17" s="264">
        <v>100693</v>
      </c>
      <c r="V17" s="265">
        <v>5546</v>
      </c>
      <c r="W17" s="265">
        <v>106239</v>
      </c>
      <c r="X17" s="265">
        <v>2239</v>
      </c>
      <c r="Y17" s="265">
        <v>0</v>
      </c>
      <c r="Z17" s="265">
        <v>108478</v>
      </c>
      <c r="AA17" s="266">
        <v>3803</v>
      </c>
      <c r="AB17" s="267">
        <f t="shared" si="0"/>
        <v>28.524322902971338</v>
      </c>
    </row>
    <row r="18" spans="1:28" ht="13.8" thickBot="1" x14ac:dyDescent="0.3">
      <c r="A18" s="7" t="s">
        <v>186</v>
      </c>
      <c r="B18" s="1" t="s">
        <v>185</v>
      </c>
      <c r="C18" s="7" t="s">
        <v>35</v>
      </c>
      <c r="D18" s="7" t="s">
        <v>1724</v>
      </c>
      <c r="E18" s="9" t="s">
        <v>62</v>
      </c>
      <c r="F18" s="9" t="s">
        <v>63</v>
      </c>
      <c r="G18" s="286">
        <v>1284</v>
      </c>
      <c r="H18" s="287">
        <v>9076</v>
      </c>
      <c r="I18" s="287">
        <v>84866</v>
      </c>
      <c r="J18" s="287">
        <v>30000</v>
      </c>
      <c r="K18" s="287">
        <v>0</v>
      </c>
      <c r="L18" s="287">
        <v>123942</v>
      </c>
      <c r="M18" s="288">
        <v>7408</v>
      </c>
      <c r="N18" s="276">
        <v>1089</v>
      </c>
      <c r="O18" s="277">
        <v>7476</v>
      </c>
      <c r="P18" s="277">
        <v>0</v>
      </c>
      <c r="Q18" s="277">
        <v>0</v>
      </c>
      <c r="R18" s="277">
        <v>1880</v>
      </c>
      <c r="S18" s="277">
        <v>9356</v>
      </c>
      <c r="T18" s="281">
        <v>0</v>
      </c>
      <c r="U18" s="264">
        <v>133298</v>
      </c>
      <c r="V18" s="265">
        <v>7408</v>
      </c>
      <c r="W18" s="265">
        <v>140706</v>
      </c>
      <c r="X18" s="265">
        <v>1397</v>
      </c>
      <c r="Y18" s="265">
        <v>0</v>
      </c>
      <c r="Z18" s="265">
        <v>142103</v>
      </c>
      <c r="AA18" s="266">
        <v>2373</v>
      </c>
      <c r="AB18" s="267">
        <f t="shared" si="0"/>
        <v>59.883270122208174</v>
      </c>
    </row>
    <row r="19" spans="1:28" ht="13.8" thickBot="1" x14ac:dyDescent="0.3">
      <c r="A19" s="7" t="s">
        <v>202</v>
      </c>
      <c r="B19" s="1" t="s">
        <v>201</v>
      </c>
      <c r="C19" s="7" t="s">
        <v>35</v>
      </c>
      <c r="D19" s="7" t="s">
        <v>1646</v>
      </c>
      <c r="E19" s="9" t="s">
        <v>21</v>
      </c>
      <c r="F19" s="9" t="s">
        <v>22</v>
      </c>
      <c r="G19" s="286">
        <v>2598</v>
      </c>
      <c r="H19" s="287">
        <v>7352</v>
      </c>
      <c r="I19" s="287">
        <v>80351</v>
      </c>
      <c r="J19" s="289">
        <v>0</v>
      </c>
      <c r="K19" s="287">
        <v>0</v>
      </c>
      <c r="L19" s="287">
        <v>87703</v>
      </c>
      <c r="M19" s="288">
        <v>50616</v>
      </c>
      <c r="N19" s="276">
        <v>1355</v>
      </c>
      <c r="O19" s="277">
        <v>3713</v>
      </c>
      <c r="P19" s="278">
        <v>0</v>
      </c>
      <c r="Q19" s="278">
        <v>0</v>
      </c>
      <c r="R19" s="278">
        <v>0</v>
      </c>
      <c r="S19" s="277">
        <v>3713</v>
      </c>
      <c r="T19" s="279">
        <v>0</v>
      </c>
      <c r="U19" s="264">
        <v>91416</v>
      </c>
      <c r="V19" s="265">
        <v>50616</v>
      </c>
      <c r="W19" s="265">
        <v>142032</v>
      </c>
      <c r="X19" s="265">
        <v>2459</v>
      </c>
      <c r="Y19" s="265">
        <v>0</v>
      </c>
      <c r="Z19" s="265">
        <v>144491</v>
      </c>
      <c r="AA19" s="266">
        <v>3953</v>
      </c>
      <c r="AB19" s="267">
        <f t="shared" si="0"/>
        <v>36.552238805970148</v>
      </c>
    </row>
    <row r="20" spans="1:28" ht="13.8" thickBot="1" x14ac:dyDescent="0.3">
      <c r="A20" s="7" t="s">
        <v>204</v>
      </c>
      <c r="B20" s="1" t="s">
        <v>203</v>
      </c>
      <c r="C20" s="7" t="s">
        <v>35</v>
      </c>
      <c r="D20" s="7" t="s">
        <v>1830</v>
      </c>
      <c r="E20" s="9" t="s">
        <v>62</v>
      </c>
      <c r="F20" s="9" t="s">
        <v>63</v>
      </c>
      <c r="G20" s="286">
        <v>3228</v>
      </c>
      <c r="H20" s="287">
        <v>16059</v>
      </c>
      <c r="I20" s="287">
        <v>46647</v>
      </c>
      <c r="J20" s="287">
        <v>0</v>
      </c>
      <c r="K20" s="287">
        <v>0</v>
      </c>
      <c r="L20" s="287">
        <v>62706</v>
      </c>
      <c r="M20" s="288">
        <v>26431</v>
      </c>
      <c r="N20" s="280">
        <v>0</v>
      </c>
      <c r="O20" s="277">
        <v>0</v>
      </c>
      <c r="P20" s="277">
        <v>0</v>
      </c>
      <c r="Q20" s="277">
        <v>0</v>
      </c>
      <c r="R20" s="277">
        <v>0</v>
      </c>
      <c r="S20" s="277">
        <v>0</v>
      </c>
      <c r="T20" s="279">
        <v>0</v>
      </c>
      <c r="U20" s="264">
        <v>62706</v>
      </c>
      <c r="V20" s="265">
        <v>26431</v>
      </c>
      <c r="W20" s="265">
        <v>89137</v>
      </c>
      <c r="X20" s="265">
        <v>1901</v>
      </c>
      <c r="Y20" s="265">
        <v>0</v>
      </c>
      <c r="Z20" s="265">
        <v>91038</v>
      </c>
      <c r="AA20" s="266">
        <v>3228</v>
      </c>
      <c r="AB20" s="267">
        <f t="shared" si="0"/>
        <v>28.202602230483272</v>
      </c>
    </row>
    <row r="21" spans="1:28" ht="13.8" thickBot="1" x14ac:dyDescent="0.3">
      <c r="A21" s="7" t="s">
        <v>206</v>
      </c>
      <c r="B21" s="1" t="s">
        <v>205</v>
      </c>
      <c r="C21" s="7" t="s">
        <v>35</v>
      </c>
      <c r="D21" s="7" t="s">
        <v>1834</v>
      </c>
      <c r="E21" s="9" t="s">
        <v>16</v>
      </c>
      <c r="F21" s="9" t="s">
        <v>17</v>
      </c>
      <c r="G21" s="286">
        <v>3453</v>
      </c>
      <c r="H21" s="287">
        <v>17087</v>
      </c>
      <c r="I21" s="287">
        <v>138181</v>
      </c>
      <c r="J21" s="289">
        <v>0</v>
      </c>
      <c r="K21" s="287">
        <v>2085</v>
      </c>
      <c r="L21" s="287">
        <v>157353</v>
      </c>
      <c r="M21" s="288">
        <v>15081</v>
      </c>
      <c r="N21" s="280">
        <v>0</v>
      </c>
      <c r="O21" s="278">
        <v>0</v>
      </c>
      <c r="P21" s="278">
        <v>0</v>
      </c>
      <c r="Q21" s="278">
        <v>0</v>
      </c>
      <c r="R21" s="278">
        <v>0</v>
      </c>
      <c r="S21" s="278">
        <v>0</v>
      </c>
      <c r="T21" s="279">
        <v>0</v>
      </c>
      <c r="U21" s="264">
        <v>157353</v>
      </c>
      <c r="V21" s="265">
        <v>15081</v>
      </c>
      <c r="W21" s="265">
        <v>172434</v>
      </c>
      <c r="X21" s="265">
        <v>2033</v>
      </c>
      <c r="Y21" s="265">
        <v>0</v>
      </c>
      <c r="Z21" s="265">
        <v>174467</v>
      </c>
      <c r="AA21" s="266">
        <v>3453</v>
      </c>
      <c r="AB21" s="267">
        <f t="shared" si="0"/>
        <v>50.526209093541844</v>
      </c>
    </row>
    <row r="22" spans="1:28" ht="13.8" thickBot="1" x14ac:dyDescent="0.3">
      <c r="A22" s="7" t="s">
        <v>208</v>
      </c>
      <c r="B22" s="1" t="s">
        <v>207</v>
      </c>
      <c r="C22" s="7" t="s">
        <v>35</v>
      </c>
      <c r="D22" s="7" t="s">
        <v>1574</v>
      </c>
      <c r="E22" s="9" t="s">
        <v>16</v>
      </c>
      <c r="F22" s="9" t="s">
        <v>17</v>
      </c>
      <c r="G22" s="286">
        <v>1236</v>
      </c>
      <c r="H22" s="287">
        <v>6919</v>
      </c>
      <c r="I22" s="287">
        <v>30181</v>
      </c>
      <c r="J22" s="287">
        <v>0</v>
      </c>
      <c r="K22" s="287">
        <v>0</v>
      </c>
      <c r="L22" s="287">
        <v>37100</v>
      </c>
      <c r="M22" s="288">
        <v>3487</v>
      </c>
      <c r="N22" s="280">
        <v>0</v>
      </c>
      <c r="O22" s="278">
        <v>0</v>
      </c>
      <c r="P22" s="278">
        <v>0</v>
      </c>
      <c r="Q22" s="278">
        <v>0</v>
      </c>
      <c r="R22" s="278">
        <v>0</v>
      </c>
      <c r="S22" s="278">
        <v>0</v>
      </c>
      <c r="T22" s="279">
        <v>0</v>
      </c>
      <c r="U22" s="264">
        <v>37100</v>
      </c>
      <c r="V22" s="265">
        <v>3487</v>
      </c>
      <c r="W22" s="265">
        <v>40587</v>
      </c>
      <c r="X22" s="265">
        <v>728</v>
      </c>
      <c r="Y22" s="265">
        <v>1456</v>
      </c>
      <c r="Z22" s="265">
        <v>42771</v>
      </c>
      <c r="AA22" s="266">
        <v>1236</v>
      </c>
      <c r="AB22" s="267">
        <f t="shared" si="0"/>
        <v>34.604368932038838</v>
      </c>
    </row>
    <row r="23" spans="1:28" ht="13.8" thickBot="1" x14ac:dyDescent="0.3">
      <c r="A23" s="7" t="s">
        <v>210</v>
      </c>
      <c r="B23" s="1" t="s">
        <v>209</v>
      </c>
      <c r="C23" s="7" t="s">
        <v>35</v>
      </c>
      <c r="D23" s="7" t="s">
        <v>1659</v>
      </c>
      <c r="E23" s="9" t="s">
        <v>21</v>
      </c>
      <c r="F23" s="9" t="s">
        <v>22</v>
      </c>
      <c r="G23" s="286">
        <v>1364</v>
      </c>
      <c r="H23" s="287">
        <v>7081</v>
      </c>
      <c r="I23" s="287">
        <v>61305</v>
      </c>
      <c r="J23" s="287">
        <v>0</v>
      </c>
      <c r="K23" s="287">
        <v>0</v>
      </c>
      <c r="L23" s="287">
        <v>68386</v>
      </c>
      <c r="M23" s="288">
        <v>18283</v>
      </c>
      <c r="N23" s="276">
        <v>1815</v>
      </c>
      <c r="O23" s="277">
        <v>9421</v>
      </c>
      <c r="P23" s="278">
        <v>0</v>
      </c>
      <c r="Q23" s="278">
        <v>0</v>
      </c>
      <c r="R23" s="277">
        <v>750</v>
      </c>
      <c r="S23" s="277">
        <v>10171</v>
      </c>
      <c r="T23" s="281">
        <v>0</v>
      </c>
      <c r="U23" s="264">
        <v>78557</v>
      </c>
      <c r="V23" s="265">
        <v>18283</v>
      </c>
      <c r="W23" s="265">
        <v>96840</v>
      </c>
      <c r="X23" s="265">
        <v>1977</v>
      </c>
      <c r="Y23" s="265">
        <v>0</v>
      </c>
      <c r="Z23" s="265">
        <v>98817</v>
      </c>
      <c r="AA23" s="266">
        <v>3179</v>
      </c>
      <c r="AB23" s="267">
        <f t="shared" si="0"/>
        <v>31.084303240012584</v>
      </c>
    </row>
    <row r="24" spans="1:28" ht="13.8" thickBot="1" x14ac:dyDescent="0.3">
      <c r="A24" s="7" t="s">
        <v>222</v>
      </c>
      <c r="B24" s="1" t="s">
        <v>221</v>
      </c>
      <c r="C24" s="7" t="s">
        <v>35</v>
      </c>
      <c r="D24" s="7" t="s">
        <v>1859</v>
      </c>
      <c r="E24" s="9" t="s">
        <v>21</v>
      </c>
      <c r="F24" s="9" t="s">
        <v>22</v>
      </c>
      <c r="G24" s="286">
        <v>2190</v>
      </c>
      <c r="H24" s="287">
        <v>6849</v>
      </c>
      <c r="I24" s="287">
        <v>13234</v>
      </c>
      <c r="J24" s="289">
        <v>0</v>
      </c>
      <c r="K24" s="287">
        <v>53674</v>
      </c>
      <c r="L24" s="287">
        <v>73757</v>
      </c>
      <c r="M24" s="288">
        <v>4476</v>
      </c>
      <c r="N24" s="280">
        <v>0</v>
      </c>
      <c r="O24" s="278">
        <v>0</v>
      </c>
      <c r="P24" s="278">
        <v>0</v>
      </c>
      <c r="Q24" s="278">
        <v>0</v>
      </c>
      <c r="R24" s="278">
        <v>0</v>
      </c>
      <c r="S24" s="278">
        <v>0</v>
      </c>
      <c r="T24" s="279">
        <v>0</v>
      </c>
      <c r="U24" s="264">
        <v>73757</v>
      </c>
      <c r="V24" s="265">
        <v>4476</v>
      </c>
      <c r="W24" s="265">
        <v>78233</v>
      </c>
      <c r="X24" s="265">
        <v>1362</v>
      </c>
      <c r="Y24" s="265">
        <v>0</v>
      </c>
      <c r="Z24" s="265">
        <v>79595</v>
      </c>
      <c r="AA24" s="266">
        <v>2190</v>
      </c>
      <c r="AB24" s="267">
        <f t="shared" si="0"/>
        <v>36.344748858447488</v>
      </c>
    </row>
    <row r="25" spans="1:28" ht="13.8" thickBot="1" x14ac:dyDescent="0.3">
      <c r="A25" s="7" t="s">
        <v>258</v>
      </c>
      <c r="B25" s="1" t="s">
        <v>257</v>
      </c>
      <c r="C25" s="7" t="s">
        <v>35</v>
      </c>
      <c r="D25" s="7" t="s">
        <v>1562</v>
      </c>
      <c r="E25" s="9" t="s">
        <v>62</v>
      </c>
      <c r="F25" s="9" t="s">
        <v>63</v>
      </c>
      <c r="G25" s="286">
        <v>1526</v>
      </c>
      <c r="H25" s="287">
        <v>5291</v>
      </c>
      <c r="I25" s="287">
        <v>7519</v>
      </c>
      <c r="J25" s="287">
        <v>6040</v>
      </c>
      <c r="K25" s="287">
        <v>0</v>
      </c>
      <c r="L25" s="287">
        <v>18850</v>
      </c>
      <c r="M25" s="288">
        <v>552</v>
      </c>
      <c r="N25" s="276">
        <v>1243</v>
      </c>
      <c r="O25" s="277">
        <v>4310</v>
      </c>
      <c r="P25" s="277">
        <v>6125</v>
      </c>
      <c r="Q25" s="277">
        <v>0</v>
      </c>
      <c r="R25" s="277">
        <v>12407</v>
      </c>
      <c r="S25" s="277">
        <v>22842</v>
      </c>
      <c r="T25" s="281">
        <v>0</v>
      </c>
      <c r="U25" s="264">
        <v>41692</v>
      </c>
      <c r="V25" s="265">
        <v>552</v>
      </c>
      <c r="W25" s="265">
        <v>42244</v>
      </c>
      <c r="X25" s="265">
        <v>3315</v>
      </c>
      <c r="Y25" s="265">
        <v>0</v>
      </c>
      <c r="Z25" s="265">
        <v>45559</v>
      </c>
      <c r="AA25" s="266">
        <v>2769</v>
      </c>
      <c r="AB25" s="267">
        <f t="shared" si="0"/>
        <v>16.453232213795594</v>
      </c>
    </row>
    <row r="26" spans="1:28" ht="13.8" thickBot="1" x14ac:dyDescent="0.3">
      <c r="A26" s="7" t="s">
        <v>260</v>
      </c>
      <c r="B26" s="1" t="s">
        <v>259</v>
      </c>
      <c r="C26" s="7" t="s">
        <v>35</v>
      </c>
      <c r="D26" s="7" t="s">
        <v>1707</v>
      </c>
      <c r="E26" s="9" t="s">
        <v>62</v>
      </c>
      <c r="F26" s="9" t="s">
        <v>63</v>
      </c>
      <c r="G26" s="286">
        <v>2363</v>
      </c>
      <c r="H26" s="287">
        <v>14823</v>
      </c>
      <c r="I26" s="287">
        <v>59607</v>
      </c>
      <c r="J26" s="287">
        <v>0</v>
      </c>
      <c r="K26" s="287">
        <v>5500</v>
      </c>
      <c r="L26" s="287">
        <v>79930</v>
      </c>
      <c r="M26" s="288">
        <v>3186</v>
      </c>
      <c r="N26" s="276">
        <v>1375</v>
      </c>
      <c r="O26" s="277">
        <v>4513</v>
      </c>
      <c r="P26" s="277">
        <v>0</v>
      </c>
      <c r="Q26" s="277">
        <v>0</v>
      </c>
      <c r="R26" s="277">
        <v>0</v>
      </c>
      <c r="S26" s="277">
        <v>4513</v>
      </c>
      <c r="T26" s="281">
        <v>0</v>
      </c>
      <c r="U26" s="264">
        <v>84443</v>
      </c>
      <c r="V26" s="265">
        <v>3186</v>
      </c>
      <c r="W26" s="265">
        <v>87629</v>
      </c>
      <c r="X26" s="265">
        <v>2462</v>
      </c>
      <c r="Y26" s="265">
        <v>0</v>
      </c>
      <c r="Z26" s="265">
        <v>90091</v>
      </c>
      <c r="AA26" s="266">
        <v>3738</v>
      </c>
      <c r="AB26" s="267">
        <f t="shared" si="0"/>
        <v>24.101391118245051</v>
      </c>
    </row>
    <row r="27" spans="1:28" ht="13.8" thickBot="1" x14ac:dyDescent="0.3">
      <c r="A27" s="7" t="s">
        <v>266</v>
      </c>
      <c r="B27" s="1" t="s">
        <v>265</v>
      </c>
      <c r="C27" s="7" t="s">
        <v>35</v>
      </c>
      <c r="D27" s="7" t="s">
        <v>1724</v>
      </c>
      <c r="E27" s="9" t="s">
        <v>62</v>
      </c>
      <c r="F27" s="9" t="s">
        <v>63</v>
      </c>
      <c r="G27" s="286">
        <v>2957</v>
      </c>
      <c r="H27" s="287">
        <v>27355</v>
      </c>
      <c r="I27" s="287">
        <v>249696</v>
      </c>
      <c r="J27" s="287">
        <v>0</v>
      </c>
      <c r="K27" s="287">
        <v>15176</v>
      </c>
      <c r="L27" s="287">
        <v>292227</v>
      </c>
      <c r="M27" s="288">
        <v>8071</v>
      </c>
      <c r="N27" s="276">
        <v>155</v>
      </c>
      <c r="O27" s="278">
        <v>0</v>
      </c>
      <c r="P27" s="278">
        <v>0</v>
      </c>
      <c r="Q27" s="278">
        <v>0</v>
      </c>
      <c r="R27" s="278">
        <v>0</v>
      </c>
      <c r="S27" s="278">
        <v>0</v>
      </c>
      <c r="T27" s="279">
        <v>0</v>
      </c>
      <c r="U27" s="264">
        <v>292227</v>
      </c>
      <c r="V27" s="265">
        <v>8071</v>
      </c>
      <c r="W27" s="265">
        <v>300298</v>
      </c>
      <c r="X27" s="265">
        <v>0</v>
      </c>
      <c r="Y27" s="265">
        <v>0</v>
      </c>
      <c r="Z27" s="265">
        <v>300298</v>
      </c>
      <c r="AA27" s="266">
        <v>3112</v>
      </c>
      <c r="AB27" s="267">
        <f t="shared" si="0"/>
        <v>96.496786632390751</v>
      </c>
    </row>
    <row r="28" spans="1:28" ht="13.8" thickBot="1" x14ac:dyDescent="0.3">
      <c r="A28" s="7" t="s">
        <v>274</v>
      </c>
      <c r="B28" s="1" t="s">
        <v>273</v>
      </c>
      <c r="C28" s="7" t="s">
        <v>35</v>
      </c>
      <c r="D28" s="7" t="s">
        <v>1928</v>
      </c>
      <c r="E28" s="9" t="s">
        <v>16</v>
      </c>
      <c r="F28" s="9" t="s">
        <v>17</v>
      </c>
      <c r="G28" s="286">
        <v>2791</v>
      </c>
      <c r="H28" s="287">
        <v>8053</v>
      </c>
      <c r="I28" s="287">
        <v>0</v>
      </c>
      <c r="J28" s="287">
        <v>0</v>
      </c>
      <c r="K28" s="287">
        <v>140398</v>
      </c>
      <c r="L28" s="287">
        <v>148451</v>
      </c>
      <c r="M28" s="288">
        <v>7568</v>
      </c>
      <c r="N28" s="280">
        <v>0</v>
      </c>
      <c r="O28" s="278">
        <v>0</v>
      </c>
      <c r="P28" s="278">
        <v>0</v>
      </c>
      <c r="Q28" s="278">
        <v>0</v>
      </c>
      <c r="R28" s="278">
        <v>0</v>
      </c>
      <c r="S28" s="278">
        <v>0</v>
      </c>
      <c r="T28" s="279">
        <v>0</v>
      </c>
      <c r="U28" s="264">
        <v>148451</v>
      </c>
      <c r="V28" s="265">
        <v>7568</v>
      </c>
      <c r="W28" s="265">
        <v>156019</v>
      </c>
      <c r="X28" s="265">
        <v>1643</v>
      </c>
      <c r="Y28" s="265">
        <v>0</v>
      </c>
      <c r="Z28" s="265">
        <v>157662</v>
      </c>
      <c r="AA28" s="266">
        <v>2791</v>
      </c>
      <c r="AB28" s="267">
        <f t="shared" si="0"/>
        <v>56.489430311716234</v>
      </c>
    </row>
    <row r="29" spans="1:28" ht="13.8" thickBot="1" x14ac:dyDescent="0.3">
      <c r="A29" s="7" t="s">
        <v>288</v>
      </c>
      <c r="B29" s="1" t="s">
        <v>287</v>
      </c>
      <c r="C29" s="7" t="s">
        <v>35</v>
      </c>
      <c r="D29" s="7" t="s">
        <v>1549</v>
      </c>
      <c r="E29" s="9" t="s">
        <v>21</v>
      </c>
      <c r="F29" s="9" t="s">
        <v>22</v>
      </c>
      <c r="G29" s="286">
        <v>3150</v>
      </c>
      <c r="H29" s="287">
        <v>6365</v>
      </c>
      <c r="I29" s="287">
        <v>190078</v>
      </c>
      <c r="J29" s="287">
        <v>0</v>
      </c>
      <c r="K29" s="287">
        <v>0</v>
      </c>
      <c r="L29" s="287">
        <v>196443</v>
      </c>
      <c r="M29" s="288">
        <v>2825</v>
      </c>
      <c r="N29" s="280">
        <v>0</v>
      </c>
      <c r="O29" s="278">
        <v>0</v>
      </c>
      <c r="P29" s="278">
        <v>0</v>
      </c>
      <c r="Q29" s="278">
        <v>0</v>
      </c>
      <c r="R29" s="278">
        <v>0</v>
      </c>
      <c r="S29" s="278">
        <v>0</v>
      </c>
      <c r="T29" s="279">
        <v>0</v>
      </c>
      <c r="U29" s="264">
        <v>196443</v>
      </c>
      <c r="V29" s="265">
        <v>2825</v>
      </c>
      <c r="W29" s="265">
        <v>199268</v>
      </c>
      <c r="X29" s="265">
        <v>936</v>
      </c>
      <c r="Y29" s="265">
        <v>0</v>
      </c>
      <c r="Z29" s="265">
        <v>200204</v>
      </c>
      <c r="AA29" s="266">
        <v>3150</v>
      </c>
      <c r="AB29" s="267">
        <f t="shared" si="0"/>
        <v>63.556825396825396</v>
      </c>
    </row>
    <row r="30" spans="1:28" ht="13.8" thickBot="1" x14ac:dyDescent="0.3">
      <c r="A30" s="7" t="s">
        <v>298</v>
      </c>
      <c r="B30" s="1" t="s">
        <v>297</v>
      </c>
      <c r="C30" s="7" t="s">
        <v>35</v>
      </c>
      <c r="D30" s="7" t="s">
        <v>1657</v>
      </c>
      <c r="E30" s="9" t="s">
        <v>62</v>
      </c>
      <c r="F30" s="9" t="s">
        <v>63</v>
      </c>
      <c r="G30" s="286">
        <v>1452</v>
      </c>
      <c r="H30" s="287">
        <v>14535</v>
      </c>
      <c r="I30" s="287">
        <v>53998</v>
      </c>
      <c r="J30" s="287">
        <v>0</v>
      </c>
      <c r="K30" s="287">
        <v>0</v>
      </c>
      <c r="L30" s="287">
        <v>68533</v>
      </c>
      <c r="M30" s="288">
        <v>10059</v>
      </c>
      <c r="N30" s="276">
        <v>1591</v>
      </c>
      <c r="O30" s="277">
        <v>15930</v>
      </c>
      <c r="P30" s="277">
        <v>0</v>
      </c>
      <c r="Q30" s="277">
        <v>0</v>
      </c>
      <c r="R30" s="277">
        <v>750</v>
      </c>
      <c r="S30" s="277">
        <v>16680</v>
      </c>
      <c r="T30" s="281">
        <v>0</v>
      </c>
      <c r="U30" s="264">
        <v>85213</v>
      </c>
      <c r="V30" s="265">
        <v>10059</v>
      </c>
      <c r="W30" s="265">
        <v>95272</v>
      </c>
      <c r="X30" s="265">
        <v>1893</v>
      </c>
      <c r="Y30" s="265">
        <v>0</v>
      </c>
      <c r="Z30" s="265">
        <v>97165</v>
      </c>
      <c r="AA30" s="266">
        <v>3043</v>
      </c>
      <c r="AB30" s="267">
        <f t="shared" si="0"/>
        <v>31.930660532369373</v>
      </c>
    </row>
    <row r="31" spans="1:28" ht="13.8" thickBot="1" x14ac:dyDescent="0.3">
      <c r="A31" s="7" t="s">
        <v>306</v>
      </c>
      <c r="B31" s="1" t="s">
        <v>305</v>
      </c>
      <c r="C31" s="7" t="s">
        <v>35</v>
      </c>
      <c r="D31" s="7" t="s">
        <v>1857</v>
      </c>
      <c r="E31" s="9" t="s">
        <v>62</v>
      </c>
      <c r="F31" s="9" t="s">
        <v>63</v>
      </c>
      <c r="G31" s="286">
        <v>2047</v>
      </c>
      <c r="H31" s="287">
        <v>3421</v>
      </c>
      <c r="I31" s="287">
        <v>0</v>
      </c>
      <c r="J31" s="287">
        <v>0</v>
      </c>
      <c r="K31" s="287">
        <v>14707</v>
      </c>
      <c r="L31" s="287">
        <v>18128</v>
      </c>
      <c r="M31" s="288">
        <v>0</v>
      </c>
      <c r="N31" s="280">
        <v>0</v>
      </c>
      <c r="O31" s="277">
        <v>0</v>
      </c>
      <c r="P31" s="277">
        <v>0</v>
      </c>
      <c r="Q31" s="277">
        <v>0</v>
      </c>
      <c r="R31" s="277">
        <v>0</v>
      </c>
      <c r="S31" s="277">
        <v>0</v>
      </c>
      <c r="T31" s="281">
        <v>0</v>
      </c>
      <c r="U31" s="264">
        <v>18128</v>
      </c>
      <c r="V31" s="265">
        <v>0</v>
      </c>
      <c r="W31" s="265">
        <v>18128</v>
      </c>
      <c r="X31" s="265">
        <v>0</v>
      </c>
      <c r="Y31" s="265">
        <v>0</v>
      </c>
      <c r="Z31" s="265">
        <v>18128</v>
      </c>
      <c r="AA31" s="266">
        <v>2047</v>
      </c>
      <c r="AB31" s="267">
        <f t="shared" si="0"/>
        <v>8.8558866634098674</v>
      </c>
    </row>
    <row r="32" spans="1:28" ht="13.8" thickBot="1" x14ac:dyDescent="0.3">
      <c r="A32" s="7" t="s">
        <v>314</v>
      </c>
      <c r="B32" s="1" t="s">
        <v>313</v>
      </c>
      <c r="C32" s="7" t="s">
        <v>35</v>
      </c>
      <c r="D32" s="7" t="s">
        <v>1979</v>
      </c>
      <c r="E32" s="9" t="s">
        <v>16</v>
      </c>
      <c r="F32" s="9" t="s">
        <v>17</v>
      </c>
      <c r="G32" s="286">
        <v>3650</v>
      </c>
      <c r="H32" s="287">
        <v>7224</v>
      </c>
      <c r="I32" s="287">
        <v>128240</v>
      </c>
      <c r="J32" s="287">
        <v>0</v>
      </c>
      <c r="K32" s="289">
        <v>0</v>
      </c>
      <c r="L32" s="287">
        <v>135464</v>
      </c>
      <c r="M32" s="288">
        <v>22164</v>
      </c>
      <c r="N32" s="280">
        <v>0</v>
      </c>
      <c r="O32" s="278">
        <v>0</v>
      </c>
      <c r="P32" s="278">
        <v>0</v>
      </c>
      <c r="Q32" s="278">
        <v>0</v>
      </c>
      <c r="R32" s="278">
        <v>0</v>
      </c>
      <c r="S32" s="278">
        <v>0</v>
      </c>
      <c r="T32" s="279">
        <v>0</v>
      </c>
      <c r="U32" s="264">
        <v>135464</v>
      </c>
      <c r="V32" s="265">
        <v>22164</v>
      </c>
      <c r="W32" s="265">
        <v>157628</v>
      </c>
      <c r="X32" s="265">
        <v>1617</v>
      </c>
      <c r="Y32" s="265">
        <v>0</v>
      </c>
      <c r="Z32" s="265">
        <v>159245</v>
      </c>
      <c r="AA32" s="266">
        <v>3650</v>
      </c>
      <c r="AB32" s="267">
        <f t="shared" si="0"/>
        <v>43.628767123287673</v>
      </c>
    </row>
    <row r="33" spans="1:28" ht="13.8" thickBot="1" x14ac:dyDescent="0.3">
      <c r="A33" s="7" t="s">
        <v>316</v>
      </c>
      <c r="B33" s="1" t="s">
        <v>315</v>
      </c>
      <c r="C33" s="7" t="s">
        <v>35</v>
      </c>
      <c r="D33" s="7" t="s">
        <v>1603</v>
      </c>
      <c r="E33" s="9" t="s">
        <v>21</v>
      </c>
      <c r="F33" s="9" t="s">
        <v>22</v>
      </c>
      <c r="G33" s="286">
        <v>1828</v>
      </c>
      <c r="H33" s="287">
        <v>8700</v>
      </c>
      <c r="I33" s="287">
        <v>52748</v>
      </c>
      <c r="J33" s="287">
        <v>0</v>
      </c>
      <c r="K33" s="287">
        <v>0</v>
      </c>
      <c r="L33" s="287">
        <v>61448</v>
      </c>
      <c r="M33" s="288">
        <v>0</v>
      </c>
      <c r="N33" s="280">
        <v>0</v>
      </c>
      <c r="O33" s="278">
        <v>0</v>
      </c>
      <c r="P33" s="278">
        <v>0</v>
      </c>
      <c r="Q33" s="278">
        <v>0</v>
      </c>
      <c r="R33" s="278">
        <v>0</v>
      </c>
      <c r="S33" s="278">
        <v>0</v>
      </c>
      <c r="T33" s="279">
        <v>0</v>
      </c>
      <c r="U33" s="264">
        <v>61448</v>
      </c>
      <c r="V33" s="265">
        <v>0</v>
      </c>
      <c r="W33" s="265">
        <v>61448</v>
      </c>
      <c r="X33" s="265">
        <v>0</v>
      </c>
      <c r="Y33" s="265">
        <v>0</v>
      </c>
      <c r="Z33" s="265">
        <v>61448</v>
      </c>
      <c r="AA33" s="266">
        <v>1828</v>
      </c>
      <c r="AB33" s="267">
        <f t="shared" si="0"/>
        <v>33.61487964989059</v>
      </c>
    </row>
    <row r="34" spans="1:28" ht="13.8" thickBot="1" x14ac:dyDescent="0.3">
      <c r="A34" s="7" t="s">
        <v>366</v>
      </c>
      <c r="B34" s="1" t="s">
        <v>365</v>
      </c>
      <c r="C34" s="7" t="s">
        <v>35</v>
      </c>
      <c r="D34" s="7" t="s">
        <v>1570</v>
      </c>
      <c r="E34" s="9" t="s">
        <v>16</v>
      </c>
      <c r="F34" s="9" t="s">
        <v>17</v>
      </c>
      <c r="G34" s="286">
        <v>1668</v>
      </c>
      <c r="H34" s="287">
        <v>4376</v>
      </c>
      <c r="I34" s="287">
        <v>30604</v>
      </c>
      <c r="J34" s="287">
        <v>29250</v>
      </c>
      <c r="K34" s="287">
        <v>0</v>
      </c>
      <c r="L34" s="287">
        <v>64230</v>
      </c>
      <c r="M34" s="288">
        <v>38240</v>
      </c>
      <c r="N34" s="276">
        <v>2258</v>
      </c>
      <c r="O34" s="277">
        <v>5924</v>
      </c>
      <c r="P34" s="277">
        <v>49136</v>
      </c>
      <c r="Q34" s="277">
        <v>0</v>
      </c>
      <c r="R34" s="277">
        <v>0</v>
      </c>
      <c r="S34" s="277">
        <v>55060</v>
      </c>
      <c r="T34" s="279">
        <v>0</v>
      </c>
      <c r="U34" s="264">
        <v>119290</v>
      </c>
      <c r="V34" s="265">
        <v>38240</v>
      </c>
      <c r="W34" s="265">
        <v>157530</v>
      </c>
      <c r="X34" s="265">
        <v>2312</v>
      </c>
      <c r="Y34" s="265">
        <v>0</v>
      </c>
      <c r="Z34" s="265">
        <v>159842</v>
      </c>
      <c r="AA34" s="266">
        <v>3926</v>
      </c>
      <c r="AB34" s="267">
        <f t="shared" si="0"/>
        <v>40.713703515028016</v>
      </c>
    </row>
    <row r="35" spans="1:28" ht="13.8" thickBot="1" x14ac:dyDescent="0.3">
      <c r="A35" s="7" t="s">
        <v>382</v>
      </c>
      <c r="B35" s="1" t="s">
        <v>381</v>
      </c>
      <c r="C35" s="7" t="s">
        <v>35</v>
      </c>
      <c r="D35" s="7" t="s">
        <v>1778</v>
      </c>
      <c r="E35" s="9" t="s">
        <v>21</v>
      </c>
      <c r="F35" s="9" t="s">
        <v>22</v>
      </c>
      <c r="G35" s="286">
        <v>3038</v>
      </c>
      <c r="H35" s="287">
        <v>14819</v>
      </c>
      <c r="I35" s="287">
        <v>64475</v>
      </c>
      <c r="J35" s="287">
        <v>0</v>
      </c>
      <c r="K35" s="287">
        <v>0</v>
      </c>
      <c r="L35" s="287">
        <v>79294</v>
      </c>
      <c r="M35" s="288">
        <v>26522</v>
      </c>
      <c r="N35" s="280">
        <v>0</v>
      </c>
      <c r="O35" s="278">
        <v>0</v>
      </c>
      <c r="P35" s="278">
        <v>0</v>
      </c>
      <c r="Q35" s="278">
        <v>0</v>
      </c>
      <c r="R35" s="278">
        <v>0</v>
      </c>
      <c r="S35" s="278">
        <v>0</v>
      </c>
      <c r="T35" s="279">
        <v>0</v>
      </c>
      <c r="U35" s="264">
        <v>79294</v>
      </c>
      <c r="V35" s="265">
        <v>26522</v>
      </c>
      <c r="W35" s="265">
        <v>105816</v>
      </c>
      <c r="X35" s="265">
        <v>1890</v>
      </c>
      <c r="Y35" s="265">
        <v>0</v>
      </c>
      <c r="Z35" s="265">
        <v>107706</v>
      </c>
      <c r="AA35" s="266">
        <v>3038</v>
      </c>
      <c r="AB35" s="267">
        <f t="shared" si="0"/>
        <v>35.452929558920346</v>
      </c>
    </row>
    <row r="36" spans="1:28" ht="13.8" thickBot="1" x14ac:dyDescent="0.3">
      <c r="A36" s="7" t="s">
        <v>414</v>
      </c>
      <c r="B36" s="1" t="s">
        <v>413</v>
      </c>
      <c r="C36" s="7" t="s">
        <v>35</v>
      </c>
      <c r="D36" s="7" t="s">
        <v>1730</v>
      </c>
      <c r="E36" s="9" t="s">
        <v>21</v>
      </c>
      <c r="F36" s="9" t="s">
        <v>22</v>
      </c>
      <c r="G36" s="286">
        <v>3730</v>
      </c>
      <c r="H36" s="287">
        <v>4852</v>
      </c>
      <c r="I36" s="287">
        <v>0</v>
      </c>
      <c r="J36" s="287">
        <v>35954</v>
      </c>
      <c r="K36" s="287">
        <v>0</v>
      </c>
      <c r="L36" s="287">
        <v>40806</v>
      </c>
      <c r="M36" s="288">
        <v>0</v>
      </c>
      <c r="N36" s="280">
        <v>0</v>
      </c>
      <c r="O36" s="278">
        <v>0</v>
      </c>
      <c r="P36" s="278">
        <v>0</v>
      </c>
      <c r="Q36" s="278">
        <v>0</v>
      </c>
      <c r="R36" s="278">
        <v>0</v>
      </c>
      <c r="S36" s="278">
        <v>0</v>
      </c>
      <c r="T36" s="279">
        <v>0</v>
      </c>
      <c r="U36" s="264">
        <v>40806</v>
      </c>
      <c r="V36" s="265">
        <v>0</v>
      </c>
      <c r="W36" s="265">
        <v>40806</v>
      </c>
      <c r="X36" s="265">
        <v>1109</v>
      </c>
      <c r="Y36" s="265">
        <v>0</v>
      </c>
      <c r="Z36" s="265">
        <v>41915</v>
      </c>
      <c r="AA36" s="266">
        <v>3730</v>
      </c>
      <c r="AB36" s="267">
        <f t="shared" ref="AB36:AB67" si="1">Z36/AA36</f>
        <v>11.237265415549597</v>
      </c>
    </row>
    <row r="37" spans="1:28" ht="13.8" thickBot="1" x14ac:dyDescent="0.3">
      <c r="A37" s="7" t="s">
        <v>420</v>
      </c>
      <c r="B37" s="1" t="s">
        <v>419</v>
      </c>
      <c r="C37" s="7" t="s">
        <v>35</v>
      </c>
      <c r="D37" s="7" t="s">
        <v>1629</v>
      </c>
      <c r="E37" s="9" t="s">
        <v>101</v>
      </c>
      <c r="F37" s="9" t="s">
        <v>102</v>
      </c>
      <c r="G37" s="286">
        <v>767</v>
      </c>
      <c r="H37" s="287">
        <v>0</v>
      </c>
      <c r="I37" s="289">
        <v>0</v>
      </c>
      <c r="J37" s="287">
        <v>10000</v>
      </c>
      <c r="K37" s="287">
        <v>1000</v>
      </c>
      <c r="L37" s="287">
        <v>11000</v>
      </c>
      <c r="M37" s="288">
        <v>8103</v>
      </c>
      <c r="N37" s="276">
        <v>1968</v>
      </c>
      <c r="O37" s="277">
        <v>5441</v>
      </c>
      <c r="P37" s="277">
        <v>0</v>
      </c>
      <c r="Q37" s="277">
        <v>0</v>
      </c>
      <c r="R37" s="277">
        <v>1200</v>
      </c>
      <c r="S37" s="277">
        <v>6641</v>
      </c>
      <c r="T37" s="279">
        <v>0</v>
      </c>
      <c r="U37" s="264">
        <v>17641</v>
      </c>
      <c r="V37" s="265">
        <v>8103</v>
      </c>
      <c r="W37" s="265">
        <v>25744</v>
      </c>
      <c r="X37" s="265">
        <v>1450</v>
      </c>
      <c r="Y37" s="265">
        <v>0</v>
      </c>
      <c r="Z37" s="265">
        <v>27194</v>
      </c>
      <c r="AA37" s="266">
        <v>2735</v>
      </c>
      <c r="AB37" s="267">
        <f t="shared" si="1"/>
        <v>9.9429616087751373</v>
      </c>
    </row>
    <row r="38" spans="1:28" ht="13.8" thickBot="1" x14ac:dyDescent="0.3">
      <c r="A38" s="7" t="s">
        <v>422</v>
      </c>
      <c r="B38" s="1" t="s">
        <v>421</v>
      </c>
      <c r="C38" s="7" t="s">
        <v>35</v>
      </c>
      <c r="D38" s="7" t="s">
        <v>2031</v>
      </c>
      <c r="E38" s="9" t="s">
        <v>255</v>
      </c>
      <c r="F38" s="9" t="s">
        <v>423</v>
      </c>
      <c r="G38" s="286">
        <v>1900</v>
      </c>
      <c r="H38" s="287">
        <v>18100</v>
      </c>
      <c r="I38" s="287">
        <v>117000</v>
      </c>
      <c r="J38" s="287">
        <v>0</v>
      </c>
      <c r="K38" s="287">
        <v>0</v>
      </c>
      <c r="L38" s="287">
        <v>135100</v>
      </c>
      <c r="M38" s="288">
        <v>5200</v>
      </c>
      <c r="N38" s="280">
        <v>0</v>
      </c>
      <c r="O38" s="277">
        <v>0</v>
      </c>
      <c r="P38" s="277">
        <v>0</v>
      </c>
      <c r="Q38" s="277">
        <v>0</v>
      </c>
      <c r="R38" s="277">
        <v>0</v>
      </c>
      <c r="S38" s="277">
        <v>0</v>
      </c>
      <c r="T38" s="281">
        <v>0</v>
      </c>
      <c r="U38" s="264">
        <v>135100</v>
      </c>
      <c r="V38" s="265">
        <v>5200</v>
      </c>
      <c r="W38" s="265">
        <v>140300</v>
      </c>
      <c r="X38" s="265">
        <v>1500</v>
      </c>
      <c r="Y38" s="265">
        <v>0</v>
      </c>
      <c r="Z38" s="265">
        <v>141800</v>
      </c>
      <c r="AA38" s="266">
        <v>1900</v>
      </c>
      <c r="AB38" s="267">
        <f t="shared" si="1"/>
        <v>74.631578947368425</v>
      </c>
    </row>
    <row r="39" spans="1:28" ht="13.8" thickBot="1" x14ac:dyDescent="0.3">
      <c r="A39" s="7" t="s">
        <v>427</v>
      </c>
      <c r="B39" s="1" t="s">
        <v>426</v>
      </c>
      <c r="C39" s="7" t="s">
        <v>35</v>
      </c>
      <c r="D39" s="7" t="s">
        <v>1979</v>
      </c>
      <c r="E39" s="9" t="s">
        <v>62</v>
      </c>
      <c r="F39" s="9" t="s">
        <v>63</v>
      </c>
      <c r="G39" s="286">
        <v>2027</v>
      </c>
      <c r="H39" s="287">
        <v>4013</v>
      </c>
      <c r="I39" s="287">
        <v>0</v>
      </c>
      <c r="J39" s="287">
        <v>107134</v>
      </c>
      <c r="K39" s="287">
        <v>0</v>
      </c>
      <c r="L39" s="287">
        <v>111147</v>
      </c>
      <c r="M39" s="288">
        <v>15626</v>
      </c>
      <c r="N39" s="280">
        <v>0</v>
      </c>
      <c r="O39" s="278">
        <v>0</v>
      </c>
      <c r="P39" s="278">
        <v>0</v>
      </c>
      <c r="Q39" s="278">
        <v>0</v>
      </c>
      <c r="R39" s="278">
        <v>0</v>
      </c>
      <c r="S39" s="278">
        <v>0</v>
      </c>
      <c r="T39" s="279">
        <v>0</v>
      </c>
      <c r="U39" s="264">
        <v>111147</v>
      </c>
      <c r="V39" s="265">
        <v>15626</v>
      </c>
      <c r="W39" s="265">
        <v>126773</v>
      </c>
      <c r="X39" s="265">
        <v>1194</v>
      </c>
      <c r="Y39" s="265">
        <v>0</v>
      </c>
      <c r="Z39" s="265">
        <v>127967</v>
      </c>
      <c r="AA39" s="266">
        <v>2027</v>
      </c>
      <c r="AB39" s="267">
        <f t="shared" si="1"/>
        <v>63.131228416378882</v>
      </c>
    </row>
    <row r="40" spans="1:28" ht="13.8" thickBot="1" x14ac:dyDescent="0.3">
      <c r="A40" s="7" t="s">
        <v>437</v>
      </c>
      <c r="B40" s="1" t="s">
        <v>436</v>
      </c>
      <c r="C40" s="7" t="s">
        <v>35</v>
      </c>
      <c r="D40" s="7" t="s">
        <v>1909</v>
      </c>
      <c r="E40" s="9" t="s">
        <v>21</v>
      </c>
      <c r="F40" s="9" t="s">
        <v>22</v>
      </c>
      <c r="G40" s="286">
        <v>2585</v>
      </c>
      <c r="H40" s="287">
        <v>22586</v>
      </c>
      <c r="I40" s="287">
        <v>0</v>
      </c>
      <c r="J40" s="287">
        <v>0</v>
      </c>
      <c r="K40" s="287">
        <v>880</v>
      </c>
      <c r="L40" s="287">
        <v>23466</v>
      </c>
      <c r="M40" s="288">
        <v>2518</v>
      </c>
      <c r="N40" s="276">
        <v>250</v>
      </c>
      <c r="O40" s="277">
        <v>0</v>
      </c>
      <c r="P40" s="277">
        <v>0</v>
      </c>
      <c r="Q40" s="277">
        <v>0</v>
      </c>
      <c r="R40" s="277">
        <v>0</v>
      </c>
      <c r="S40" s="277">
        <v>0</v>
      </c>
      <c r="T40" s="281">
        <v>0</v>
      </c>
      <c r="U40" s="264">
        <v>23466</v>
      </c>
      <c r="V40" s="265">
        <v>2518</v>
      </c>
      <c r="W40" s="265">
        <v>25984</v>
      </c>
      <c r="X40" s="265">
        <v>768</v>
      </c>
      <c r="Y40" s="265">
        <v>0</v>
      </c>
      <c r="Z40" s="265">
        <v>26752</v>
      </c>
      <c r="AA40" s="266">
        <v>2835</v>
      </c>
      <c r="AB40" s="267">
        <f t="shared" si="1"/>
        <v>9.4363315696649028</v>
      </c>
    </row>
    <row r="41" spans="1:28" ht="13.8" thickBot="1" x14ac:dyDescent="0.3">
      <c r="A41" s="7" t="s">
        <v>443</v>
      </c>
      <c r="B41" s="1" t="s">
        <v>442</v>
      </c>
      <c r="C41" s="7" t="s">
        <v>35</v>
      </c>
      <c r="D41" s="7" t="s">
        <v>1733</v>
      </c>
      <c r="E41" s="9" t="s">
        <v>62</v>
      </c>
      <c r="F41" s="9" t="s">
        <v>63</v>
      </c>
      <c r="G41" s="286">
        <v>2372</v>
      </c>
      <c r="H41" s="287">
        <v>9693</v>
      </c>
      <c r="I41" s="287">
        <v>58840</v>
      </c>
      <c r="J41" s="287">
        <v>698</v>
      </c>
      <c r="K41" s="287">
        <v>500</v>
      </c>
      <c r="L41" s="287">
        <v>69731</v>
      </c>
      <c r="M41" s="288">
        <v>3449</v>
      </c>
      <c r="N41" s="280">
        <v>0</v>
      </c>
      <c r="O41" s="278">
        <v>0</v>
      </c>
      <c r="P41" s="278">
        <v>0</v>
      </c>
      <c r="Q41" s="278">
        <v>0</v>
      </c>
      <c r="R41" s="278">
        <v>0</v>
      </c>
      <c r="S41" s="278">
        <v>0</v>
      </c>
      <c r="T41" s="279">
        <v>0</v>
      </c>
      <c r="U41" s="264">
        <v>69731</v>
      </c>
      <c r="V41" s="265">
        <v>3449</v>
      </c>
      <c r="W41" s="265">
        <v>73180</v>
      </c>
      <c r="X41" s="265">
        <v>698</v>
      </c>
      <c r="Y41" s="265">
        <v>0</v>
      </c>
      <c r="Z41" s="265">
        <v>73878</v>
      </c>
      <c r="AA41" s="266">
        <v>2372</v>
      </c>
      <c r="AB41" s="267">
        <f t="shared" si="1"/>
        <v>31.145868465430016</v>
      </c>
    </row>
    <row r="42" spans="1:28" ht="13.8" thickBot="1" x14ac:dyDescent="0.3">
      <c r="A42" s="7" t="s">
        <v>455</v>
      </c>
      <c r="B42" s="1" t="s">
        <v>454</v>
      </c>
      <c r="C42" s="7" t="s">
        <v>35</v>
      </c>
      <c r="D42" s="7" t="s">
        <v>1610</v>
      </c>
      <c r="E42" s="9" t="s">
        <v>255</v>
      </c>
      <c r="F42" s="9" t="s">
        <v>256</v>
      </c>
      <c r="G42" s="286">
        <v>3465</v>
      </c>
      <c r="H42" s="287">
        <v>26997</v>
      </c>
      <c r="I42" s="287">
        <v>85870</v>
      </c>
      <c r="J42" s="287">
        <v>0</v>
      </c>
      <c r="K42" s="287">
        <v>0</v>
      </c>
      <c r="L42" s="287">
        <v>112867</v>
      </c>
      <c r="M42" s="288">
        <v>10199</v>
      </c>
      <c r="N42" s="276">
        <v>202</v>
      </c>
      <c r="O42" s="277">
        <v>1496</v>
      </c>
      <c r="P42" s="277">
        <v>0</v>
      </c>
      <c r="Q42" s="277">
        <v>0</v>
      </c>
      <c r="R42" s="277">
        <v>0</v>
      </c>
      <c r="S42" s="277">
        <v>1496</v>
      </c>
      <c r="T42" s="281">
        <v>0</v>
      </c>
      <c r="U42" s="264">
        <v>114363</v>
      </c>
      <c r="V42" s="265">
        <v>10199</v>
      </c>
      <c r="W42" s="265">
        <v>124562</v>
      </c>
      <c r="X42" s="265">
        <v>2159</v>
      </c>
      <c r="Y42" s="265">
        <v>0</v>
      </c>
      <c r="Z42" s="265">
        <v>126721</v>
      </c>
      <c r="AA42" s="266">
        <v>3667</v>
      </c>
      <c r="AB42" s="267">
        <f t="shared" si="1"/>
        <v>34.557131169893644</v>
      </c>
    </row>
    <row r="43" spans="1:28" ht="13.8" thickBot="1" x14ac:dyDescent="0.3">
      <c r="A43" s="7" t="s">
        <v>461</v>
      </c>
      <c r="B43" s="1" t="s">
        <v>460</v>
      </c>
      <c r="C43" s="7" t="s">
        <v>35</v>
      </c>
      <c r="D43" s="7" t="s">
        <v>2152</v>
      </c>
      <c r="E43" s="9" t="s">
        <v>62</v>
      </c>
      <c r="F43" s="9" t="s">
        <v>63</v>
      </c>
      <c r="G43" s="286">
        <v>492</v>
      </c>
      <c r="H43" s="287">
        <v>6276</v>
      </c>
      <c r="I43" s="287">
        <v>0</v>
      </c>
      <c r="J43" s="287">
        <v>34747</v>
      </c>
      <c r="K43" s="289">
        <v>0</v>
      </c>
      <c r="L43" s="287">
        <v>41023</v>
      </c>
      <c r="M43" s="288">
        <v>29069</v>
      </c>
      <c r="N43" s="280">
        <v>0</v>
      </c>
      <c r="O43" s="278">
        <v>0</v>
      </c>
      <c r="P43" s="278">
        <v>0</v>
      </c>
      <c r="Q43" s="278">
        <v>0</v>
      </c>
      <c r="R43" s="278">
        <v>0</v>
      </c>
      <c r="S43" s="278">
        <v>0</v>
      </c>
      <c r="T43" s="279">
        <v>0</v>
      </c>
      <c r="U43" s="264">
        <v>41023</v>
      </c>
      <c r="V43" s="265">
        <v>29069</v>
      </c>
      <c r="W43" s="265">
        <v>70092</v>
      </c>
      <c r="X43" s="265">
        <v>290</v>
      </c>
      <c r="Y43" s="265">
        <v>0</v>
      </c>
      <c r="Z43" s="265">
        <v>70382</v>
      </c>
      <c r="AA43" s="266">
        <v>492</v>
      </c>
      <c r="AB43" s="267">
        <f t="shared" si="1"/>
        <v>143.05284552845529</v>
      </c>
    </row>
    <row r="44" spans="1:28" ht="13.8" thickBot="1" x14ac:dyDescent="0.3">
      <c r="A44" s="7" t="s">
        <v>477</v>
      </c>
      <c r="B44" s="1" t="s">
        <v>476</v>
      </c>
      <c r="C44" s="7" t="s">
        <v>35</v>
      </c>
      <c r="D44" s="7" t="s">
        <v>1707</v>
      </c>
      <c r="E44" s="9" t="s">
        <v>16</v>
      </c>
      <c r="F44" s="9" t="s">
        <v>17</v>
      </c>
      <c r="G44" s="286">
        <v>672</v>
      </c>
      <c r="H44" s="287">
        <v>3856</v>
      </c>
      <c r="I44" s="287">
        <v>6414</v>
      </c>
      <c r="J44" s="287">
        <v>0</v>
      </c>
      <c r="K44" s="287">
        <v>0</v>
      </c>
      <c r="L44" s="287">
        <v>10270</v>
      </c>
      <c r="M44" s="288">
        <v>5367</v>
      </c>
      <c r="N44" s="276">
        <v>2654</v>
      </c>
      <c r="O44" s="277">
        <v>24632</v>
      </c>
      <c r="P44" s="277">
        <v>0</v>
      </c>
      <c r="Q44" s="277">
        <v>4211</v>
      </c>
      <c r="R44" s="277">
        <v>0</v>
      </c>
      <c r="S44" s="277">
        <v>28843</v>
      </c>
      <c r="T44" s="281">
        <v>0</v>
      </c>
      <c r="U44" s="264">
        <v>39113</v>
      </c>
      <c r="V44" s="265">
        <v>5367</v>
      </c>
      <c r="W44" s="265">
        <v>44480</v>
      </c>
      <c r="X44" s="265">
        <v>2352</v>
      </c>
      <c r="Y44" s="265">
        <v>0</v>
      </c>
      <c r="Z44" s="265">
        <v>46832</v>
      </c>
      <c r="AA44" s="266">
        <v>3326</v>
      </c>
      <c r="AB44" s="267">
        <f t="shared" si="1"/>
        <v>14.080577269993986</v>
      </c>
    </row>
    <row r="45" spans="1:28" ht="13.8" thickBot="1" x14ac:dyDescent="0.3">
      <c r="A45" s="7" t="s">
        <v>494</v>
      </c>
      <c r="B45" s="1" t="s">
        <v>493</v>
      </c>
      <c r="C45" s="7" t="s">
        <v>35</v>
      </c>
      <c r="D45" s="7" t="s">
        <v>1744</v>
      </c>
      <c r="E45" s="9" t="s">
        <v>62</v>
      </c>
      <c r="F45" s="9" t="s">
        <v>63</v>
      </c>
      <c r="G45" s="286">
        <v>478</v>
      </c>
      <c r="H45" s="287">
        <v>2997</v>
      </c>
      <c r="I45" s="287">
        <v>0</v>
      </c>
      <c r="J45" s="287">
        <v>0</v>
      </c>
      <c r="K45" s="287">
        <v>35432</v>
      </c>
      <c r="L45" s="287">
        <v>38429</v>
      </c>
      <c r="M45" s="288">
        <v>2412</v>
      </c>
      <c r="N45" s="276">
        <v>1962</v>
      </c>
      <c r="O45" s="277">
        <v>11864</v>
      </c>
      <c r="P45" s="278">
        <v>0</v>
      </c>
      <c r="Q45" s="278">
        <v>0</v>
      </c>
      <c r="R45" s="278">
        <v>0</v>
      </c>
      <c r="S45" s="277">
        <v>11864</v>
      </c>
      <c r="T45" s="279">
        <v>0</v>
      </c>
      <c r="U45" s="264">
        <v>50293</v>
      </c>
      <c r="V45" s="265">
        <v>2412</v>
      </c>
      <c r="W45" s="265">
        <v>52705</v>
      </c>
      <c r="X45" s="265">
        <v>1595</v>
      </c>
      <c r="Y45" s="265">
        <v>0</v>
      </c>
      <c r="Z45" s="265">
        <v>54300</v>
      </c>
      <c r="AA45" s="266">
        <v>2440</v>
      </c>
      <c r="AB45" s="267">
        <f t="shared" si="1"/>
        <v>22.254098360655739</v>
      </c>
    </row>
    <row r="46" spans="1:28" ht="13.8" thickBot="1" x14ac:dyDescent="0.3">
      <c r="A46" s="7" t="s">
        <v>501</v>
      </c>
      <c r="B46" s="1" t="s">
        <v>500</v>
      </c>
      <c r="C46" s="7" t="s">
        <v>35</v>
      </c>
      <c r="D46" s="7" t="s">
        <v>1699</v>
      </c>
      <c r="E46" s="9" t="s">
        <v>16</v>
      </c>
      <c r="F46" s="9" t="s">
        <v>17</v>
      </c>
      <c r="G46" s="286">
        <v>2696</v>
      </c>
      <c r="H46" s="287">
        <v>10752</v>
      </c>
      <c r="I46" s="287">
        <v>47908</v>
      </c>
      <c r="J46" s="289">
        <v>0</v>
      </c>
      <c r="K46" s="289">
        <v>0</v>
      </c>
      <c r="L46" s="287">
        <v>58660</v>
      </c>
      <c r="M46" s="290">
        <v>0</v>
      </c>
      <c r="N46" s="276">
        <v>737</v>
      </c>
      <c r="O46" s="277">
        <v>2939</v>
      </c>
      <c r="P46" s="278">
        <v>0</v>
      </c>
      <c r="Q46" s="278">
        <v>0</v>
      </c>
      <c r="R46" s="278">
        <v>0</v>
      </c>
      <c r="S46" s="277">
        <v>2939</v>
      </c>
      <c r="T46" s="281">
        <v>1000</v>
      </c>
      <c r="U46" s="264">
        <v>61599</v>
      </c>
      <c r="V46" s="265">
        <v>1000</v>
      </c>
      <c r="W46" s="265">
        <v>62599</v>
      </c>
      <c r="X46" s="265">
        <v>2021</v>
      </c>
      <c r="Y46" s="265">
        <v>0</v>
      </c>
      <c r="Z46" s="265">
        <v>64620</v>
      </c>
      <c r="AA46" s="266">
        <v>3433</v>
      </c>
      <c r="AB46" s="267">
        <f t="shared" si="1"/>
        <v>18.823186717157007</v>
      </c>
    </row>
    <row r="47" spans="1:28" ht="13.8" thickBot="1" x14ac:dyDescent="0.3">
      <c r="A47" s="7" t="s">
        <v>521</v>
      </c>
      <c r="B47" s="1" t="s">
        <v>520</v>
      </c>
      <c r="C47" s="7" t="s">
        <v>35</v>
      </c>
      <c r="D47" s="7" t="s">
        <v>1655</v>
      </c>
      <c r="E47" s="9" t="s">
        <v>62</v>
      </c>
      <c r="F47" s="9" t="s">
        <v>63</v>
      </c>
      <c r="G47" s="286">
        <v>1848</v>
      </c>
      <c r="H47" s="287">
        <v>8605</v>
      </c>
      <c r="I47" s="287">
        <v>63769</v>
      </c>
      <c r="J47" s="287">
        <v>0</v>
      </c>
      <c r="K47" s="287">
        <v>0</v>
      </c>
      <c r="L47" s="287">
        <v>72374</v>
      </c>
      <c r="M47" s="288">
        <v>1681</v>
      </c>
      <c r="N47" s="280">
        <v>0</v>
      </c>
      <c r="O47" s="278">
        <v>0</v>
      </c>
      <c r="P47" s="278">
        <v>0</v>
      </c>
      <c r="Q47" s="278">
        <v>0</v>
      </c>
      <c r="R47" s="278">
        <v>0</v>
      </c>
      <c r="S47" s="278">
        <v>0</v>
      </c>
      <c r="T47" s="279">
        <v>0</v>
      </c>
      <c r="U47" s="264">
        <v>72374</v>
      </c>
      <c r="V47" s="265">
        <v>1681</v>
      </c>
      <c r="W47" s="265">
        <v>74055</v>
      </c>
      <c r="X47" s="265">
        <v>500</v>
      </c>
      <c r="Y47" s="265">
        <v>0</v>
      </c>
      <c r="Z47" s="265">
        <v>74555</v>
      </c>
      <c r="AA47" s="266">
        <v>1848</v>
      </c>
      <c r="AB47" s="267">
        <f t="shared" si="1"/>
        <v>40.343614718614717</v>
      </c>
    </row>
    <row r="48" spans="1:28" ht="13.8" thickBot="1" x14ac:dyDescent="0.3">
      <c r="A48" s="7" t="s">
        <v>537</v>
      </c>
      <c r="B48" s="1" t="s">
        <v>536</v>
      </c>
      <c r="C48" s="7" t="s">
        <v>35</v>
      </c>
      <c r="D48" s="7" t="s">
        <v>1603</v>
      </c>
      <c r="E48" s="9" t="s">
        <v>21</v>
      </c>
      <c r="F48" s="9" t="s">
        <v>22</v>
      </c>
      <c r="G48" s="286">
        <v>3645</v>
      </c>
      <c r="H48" s="287">
        <v>11373</v>
      </c>
      <c r="I48" s="287">
        <v>94572</v>
      </c>
      <c r="J48" s="287">
        <v>0</v>
      </c>
      <c r="K48" s="287">
        <v>0</v>
      </c>
      <c r="L48" s="287">
        <v>105945</v>
      </c>
      <c r="M48" s="288">
        <v>104046</v>
      </c>
      <c r="N48" s="280">
        <v>0</v>
      </c>
      <c r="O48" s="278">
        <v>0</v>
      </c>
      <c r="P48" s="278">
        <v>0</v>
      </c>
      <c r="Q48" s="278">
        <v>0</v>
      </c>
      <c r="R48" s="278">
        <v>0</v>
      </c>
      <c r="S48" s="278">
        <v>0</v>
      </c>
      <c r="T48" s="279">
        <v>0</v>
      </c>
      <c r="U48" s="264">
        <v>105945</v>
      </c>
      <c r="V48" s="265">
        <v>104046</v>
      </c>
      <c r="W48" s="265">
        <v>209991</v>
      </c>
      <c r="X48" s="265">
        <v>1914</v>
      </c>
      <c r="Y48" s="265">
        <v>0</v>
      </c>
      <c r="Z48" s="265">
        <v>211905</v>
      </c>
      <c r="AA48" s="266">
        <v>3645</v>
      </c>
      <c r="AB48" s="267">
        <f t="shared" si="1"/>
        <v>58.135802469135804</v>
      </c>
    </row>
    <row r="49" spans="1:29" ht="15" thickBot="1" x14ac:dyDescent="0.35">
      <c r="A49" s="7" t="s">
        <v>549</v>
      </c>
      <c r="B49" s="1" t="s">
        <v>548</v>
      </c>
      <c r="C49" s="7" t="s">
        <v>35</v>
      </c>
      <c r="D49" s="7" t="s">
        <v>1549</v>
      </c>
      <c r="E49" s="9" t="s">
        <v>101</v>
      </c>
      <c r="F49" s="9" t="s">
        <v>102</v>
      </c>
      <c r="G49" s="286">
        <v>19</v>
      </c>
      <c r="H49" s="287">
        <v>40</v>
      </c>
      <c r="I49" s="289">
        <v>0</v>
      </c>
      <c r="J49" s="289">
        <v>0</v>
      </c>
      <c r="K49" s="287">
        <v>1326547</v>
      </c>
      <c r="L49" s="287">
        <v>1326587</v>
      </c>
      <c r="M49" s="290">
        <v>0</v>
      </c>
      <c r="N49" s="280">
        <v>0</v>
      </c>
      <c r="O49" s="278">
        <v>0</v>
      </c>
      <c r="P49" s="278">
        <v>0</v>
      </c>
      <c r="Q49" s="278">
        <v>0</v>
      </c>
      <c r="R49" s="278">
        <v>0</v>
      </c>
      <c r="S49" s="278">
        <v>0</v>
      </c>
      <c r="T49" s="279">
        <v>0</v>
      </c>
      <c r="U49" s="264">
        <v>1326587</v>
      </c>
      <c r="V49" s="268">
        <v>0</v>
      </c>
      <c r="W49" s="265">
        <v>1326587</v>
      </c>
      <c r="X49" s="265">
        <v>2373</v>
      </c>
      <c r="Y49" s="265">
        <v>0</v>
      </c>
      <c r="Z49" s="265">
        <v>1328960</v>
      </c>
      <c r="AA49" s="266">
        <v>19</v>
      </c>
      <c r="AB49" s="267">
        <f t="shared" si="1"/>
        <v>69945.263157894733</v>
      </c>
      <c r="AC49" s="257" t="s">
        <v>3908</v>
      </c>
    </row>
    <row r="50" spans="1:29" ht="13.8" thickBot="1" x14ac:dyDescent="0.3">
      <c r="A50" s="7" t="s">
        <v>553</v>
      </c>
      <c r="B50" s="1" t="s">
        <v>552</v>
      </c>
      <c r="C50" s="7" t="s">
        <v>35</v>
      </c>
      <c r="D50" s="7" t="s">
        <v>1744</v>
      </c>
      <c r="E50" s="9" t="s">
        <v>111</v>
      </c>
      <c r="F50" s="9" t="s">
        <v>112</v>
      </c>
      <c r="G50" s="286">
        <v>2579</v>
      </c>
      <c r="H50" s="287">
        <v>10835</v>
      </c>
      <c r="I50" s="287">
        <v>34086</v>
      </c>
      <c r="J50" s="289">
        <v>0</v>
      </c>
      <c r="K50" s="287">
        <v>10489</v>
      </c>
      <c r="L50" s="287">
        <v>55410</v>
      </c>
      <c r="M50" s="290">
        <v>0</v>
      </c>
      <c r="N50" s="276">
        <v>1100</v>
      </c>
      <c r="O50" s="277">
        <v>4621</v>
      </c>
      <c r="P50" s="278">
        <v>0</v>
      </c>
      <c r="Q50" s="278">
        <v>0</v>
      </c>
      <c r="R50" s="278">
        <v>0</v>
      </c>
      <c r="S50" s="277">
        <v>4621</v>
      </c>
      <c r="T50" s="279">
        <v>0</v>
      </c>
      <c r="U50" s="264">
        <v>60031</v>
      </c>
      <c r="V50" s="268">
        <v>0</v>
      </c>
      <c r="W50" s="265">
        <v>60031</v>
      </c>
      <c r="X50" s="265">
        <v>2166</v>
      </c>
      <c r="Y50" s="265">
        <v>0</v>
      </c>
      <c r="Z50" s="265">
        <v>62197</v>
      </c>
      <c r="AA50" s="266">
        <v>3679</v>
      </c>
      <c r="AB50" s="267">
        <f t="shared" si="1"/>
        <v>16.905952704539278</v>
      </c>
    </row>
    <row r="51" spans="1:29" ht="13.8" thickBot="1" x14ac:dyDescent="0.3">
      <c r="A51" s="7" t="s">
        <v>557</v>
      </c>
      <c r="B51" s="1" t="s">
        <v>556</v>
      </c>
      <c r="C51" s="7" t="s">
        <v>35</v>
      </c>
      <c r="D51" s="7" t="s">
        <v>1730</v>
      </c>
      <c r="E51" s="9" t="s">
        <v>21</v>
      </c>
      <c r="F51" s="9" t="s">
        <v>22</v>
      </c>
      <c r="G51" s="286">
        <v>1830</v>
      </c>
      <c r="H51" s="287">
        <v>2529</v>
      </c>
      <c r="I51" s="287">
        <v>0</v>
      </c>
      <c r="J51" s="287">
        <v>49127</v>
      </c>
      <c r="K51" s="287">
        <v>0</v>
      </c>
      <c r="L51" s="287">
        <v>51656</v>
      </c>
      <c r="M51" s="288">
        <v>9</v>
      </c>
      <c r="N51" s="280">
        <v>0</v>
      </c>
      <c r="O51" s="278">
        <v>0</v>
      </c>
      <c r="P51" s="278">
        <v>0</v>
      </c>
      <c r="Q51" s="278">
        <v>0</v>
      </c>
      <c r="R51" s="278">
        <v>0</v>
      </c>
      <c r="S51" s="278">
        <v>0</v>
      </c>
      <c r="T51" s="279">
        <v>0</v>
      </c>
      <c r="U51" s="264">
        <v>51656</v>
      </c>
      <c r="V51" s="265">
        <v>9</v>
      </c>
      <c r="W51" s="265">
        <v>51665</v>
      </c>
      <c r="X51" s="265">
        <v>544</v>
      </c>
      <c r="Y51" s="265">
        <v>0</v>
      </c>
      <c r="Z51" s="265">
        <v>52209</v>
      </c>
      <c r="AA51" s="266">
        <v>1830</v>
      </c>
      <c r="AB51" s="267">
        <f t="shared" si="1"/>
        <v>28.529508196721313</v>
      </c>
    </row>
    <row r="52" spans="1:29" ht="13.8" thickBot="1" x14ac:dyDescent="0.3">
      <c r="A52" s="7" t="s">
        <v>579</v>
      </c>
      <c r="B52" s="1" t="s">
        <v>578</v>
      </c>
      <c r="C52" s="7" t="s">
        <v>35</v>
      </c>
      <c r="D52" s="7" t="s">
        <v>2028</v>
      </c>
      <c r="E52" s="9" t="s">
        <v>62</v>
      </c>
      <c r="F52" s="9" t="s">
        <v>63</v>
      </c>
      <c r="G52" s="286">
        <v>1515</v>
      </c>
      <c r="H52" s="287">
        <v>13229</v>
      </c>
      <c r="I52" s="287">
        <v>170694</v>
      </c>
      <c r="J52" s="289">
        <v>0</v>
      </c>
      <c r="K52" s="289">
        <v>0</v>
      </c>
      <c r="L52" s="287">
        <v>183923</v>
      </c>
      <c r="M52" s="288">
        <v>9720</v>
      </c>
      <c r="N52" s="276">
        <v>424</v>
      </c>
      <c r="O52" s="278">
        <v>0</v>
      </c>
      <c r="P52" s="278">
        <v>0</v>
      </c>
      <c r="Q52" s="278">
        <v>0</v>
      </c>
      <c r="R52" s="277">
        <v>848</v>
      </c>
      <c r="S52" s="277">
        <v>848</v>
      </c>
      <c r="T52" s="279">
        <v>0</v>
      </c>
      <c r="U52" s="264">
        <v>184771</v>
      </c>
      <c r="V52" s="265">
        <v>9720</v>
      </c>
      <c r="W52" s="265">
        <v>194491</v>
      </c>
      <c r="X52" s="265">
        <v>1141</v>
      </c>
      <c r="Y52" s="265">
        <v>500</v>
      </c>
      <c r="Z52" s="265">
        <v>196132</v>
      </c>
      <c r="AA52" s="266">
        <v>1939</v>
      </c>
      <c r="AB52" s="267">
        <f t="shared" si="1"/>
        <v>101.15110881897886</v>
      </c>
    </row>
    <row r="53" spans="1:29" ht="13.8" thickBot="1" x14ac:dyDescent="0.3">
      <c r="A53" s="7" t="s">
        <v>617</v>
      </c>
      <c r="B53" s="1" t="s">
        <v>616</v>
      </c>
      <c r="C53" s="7" t="s">
        <v>35</v>
      </c>
      <c r="D53" s="7" t="s">
        <v>1617</v>
      </c>
      <c r="E53" s="9" t="s">
        <v>62</v>
      </c>
      <c r="F53" s="9" t="s">
        <v>63</v>
      </c>
      <c r="G53" s="286">
        <v>3739</v>
      </c>
      <c r="H53" s="287">
        <v>3538</v>
      </c>
      <c r="I53" s="287">
        <v>56022</v>
      </c>
      <c r="J53" s="287">
        <v>0</v>
      </c>
      <c r="K53" s="287">
        <v>2943</v>
      </c>
      <c r="L53" s="287">
        <v>62503</v>
      </c>
      <c r="M53" s="288">
        <v>1328</v>
      </c>
      <c r="N53" s="280">
        <v>0</v>
      </c>
      <c r="O53" s="277">
        <v>0</v>
      </c>
      <c r="P53" s="277">
        <v>0</v>
      </c>
      <c r="Q53" s="277">
        <v>0</v>
      </c>
      <c r="R53" s="277">
        <v>0</v>
      </c>
      <c r="S53" s="277">
        <v>0</v>
      </c>
      <c r="T53" s="281">
        <v>0</v>
      </c>
      <c r="U53" s="264">
        <v>62503</v>
      </c>
      <c r="V53" s="265">
        <v>1328</v>
      </c>
      <c r="W53" s="265">
        <v>63831</v>
      </c>
      <c r="X53" s="265">
        <v>2202</v>
      </c>
      <c r="Y53" s="265">
        <v>0</v>
      </c>
      <c r="Z53" s="265">
        <v>66033</v>
      </c>
      <c r="AA53" s="266">
        <v>3739</v>
      </c>
      <c r="AB53" s="267">
        <f t="shared" si="1"/>
        <v>17.660604439689756</v>
      </c>
    </row>
    <row r="54" spans="1:29" ht="13.8" thickBot="1" x14ac:dyDescent="0.3">
      <c r="A54" s="7" t="s">
        <v>627</v>
      </c>
      <c r="B54" s="1" t="s">
        <v>626</v>
      </c>
      <c r="C54" s="7" t="s">
        <v>35</v>
      </c>
      <c r="D54" s="7" t="s">
        <v>1944</v>
      </c>
      <c r="E54" s="9" t="s">
        <v>21</v>
      </c>
      <c r="F54" s="9" t="s">
        <v>22</v>
      </c>
      <c r="G54" s="286">
        <v>1508</v>
      </c>
      <c r="H54" s="287">
        <v>4155</v>
      </c>
      <c r="I54" s="289">
        <v>0</v>
      </c>
      <c r="J54" s="287">
        <v>20154</v>
      </c>
      <c r="K54" s="287">
        <v>6000</v>
      </c>
      <c r="L54" s="287">
        <v>30309</v>
      </c>
      <c r="M54" s="288">
        <v>1580</v>
      </c>
      <c r="N54" s="280">
        <v>0</v>
      </c>
      <c r="O54" s="278">
        <v>0</v>
      </c>
      <c r="P54" s="278">
        <v>0</v>
      </c>
      <c r="Q54" s="278">
        <v>0</v>
      </c>
      <c r="R54" s="278">
        <v>0</v>
      </c>
      <c r="S54" s="278">
        <v>0</v>
      </c>
      <c r="T54" s="279">
        <v>0</v>
      </c>
      <c r="U54" s="264">
        <v>30309</v>
      </c>
      <c r="V54" s="265">
        <v>1580</v>
      </c>
      <c r="W54" s="265">
        <v>31889</v>
      </c>
      <c r="X54" s="265">
        <v>870</v>
      </c>
      <c r="Y54" s="265">
        <v>0</v>
      </c>
      <c r="Z54" s="265">
        <v>32759</v>
      </c>
      <c r="AA54" s="266">
        <v>1508</v>
      </c>
      <c r="AB54" s="267">
        <f t="shared" si="1"/>
        <v>21.723474801061009</v>
      </c>
    </row>
    <row r="55" spans="1:29" ht="13.8" thickBot="1" x14ac:dyDescent="0.3">
      <c r="A55" s="7" t="s">
        <v>629</v>
      </c>
      <c r="B55" s="1" t="s">
        <v>628</v>
      </c>
      <c r="C55" s="7" t="s">
        <v>35</v>
      </c>
      <c r="D55" s="7" t="s">
        <v>2060</v>
      </c>
      <c r="E55" s="9" t="s">
        <v>62</v>
      </c>
      <c r="F55" s="9" t="s">
        <v>63</v>
      </c>
      <c r="G55" s="286">
        <v>3731</v>
      </c>
      <c r="H55" s="287">
        <v>36416</v>
      </c>
      <c r="I55" s="287">
        <v>0</v>
      </c>
      <c r="J55" s="287">
        <v>7103</v>
      </c>
      <c r="K55" s="287">
        <v>0</v>
      </c>
      <c r="L55" s="287">
        <v>43519</v>
      </c>
      <c r="M55" s="288">
        <v>6856</v>
      </c>
      <c r="N55" s="280">
        <v>0</v>
      </c>
      <c r="O55" s="278">
        <v>0</v>
      </c>
      <c r="P55" s="278">
        <v>0</v>
      </c>
      <c r="Q55" s="278">
        <v>0</v>
      </c>
      <c r="R55" s="278">
        <v>0</v>
      </c>
      <c r="S55" s="278">
        <v>0</v>
      </c>
      <c r="T55" s="279">
        <v>0</v>
      </c>
      <c r="U55" s="264">
        <v>43519</v>
      </c>
      <c r="V55" s="265">
        <v>6856</v>
      </c>
      <c r="W55" s="265">
        <v>50375</v>
      </c>
      <c r="X55" s="265">
        <v>3408</v>
      </c>
      <c r="Y55" s="265">
        <v>2140</v>
      </c>
      <c r="Z55" s="265">
        <v>55923</v>
      </c>
      <c r="AA55" s="266">
        <v>3731</v>
      </c>
      <c r="AB55" s="267">
        <f t="shared" si="1"/>
        <v>14.988742964352721</v>
      </c>
    </row>
    <row r="56" spans="1:29" ht="13.8" thickBot="1" x14ac:dyDescent="0.3">
      <c r="A56" s="7" t="s">
        <v>633</v>
      </c>
      <c r="B56" s="1" t="s">
        <v>632</v>
      </c>
      <c r="C56" s="7" t="s">
        <v>35</v>
      </c>
      <c r="D56" s="7" t="s">
        <v>1748</v>
      </c>
      <c r="E56" s="9" t="s">
        <v>62</v>
      </c>
      <c r="F56" s="9" t="s">
        <v>63</v>
      </c>
      <c r="G56" s="286">
        <v>2778</v>
      </c>
      <c r="H56" s="287">
        <v>15839</v>
      </c>
      <c r="I56" s="287">
        <v>35009</v>
      </c>
      <c r="J56" s="287">
        <v>0</v>
      </c>
      <c r="K56" s="287">
        <v>0</v>
      </c>
      <c r="L56" s="287">
        <v>50848</v>
      </c>
      <c r="M56" s="288">
        <v>7535</v>
      </c>
      <c r="N56" s="276">
        <v>896</v>
      </c>
      <c r="O56" s="277">
        <v>5108</v>
      </c>
      <c r="P56" s="277">
        <v>11292</v>
      </c>
      <c r="Q56" s="278">
        <v>0</v>
      </c>
      <c r="R56" s="278">
        <v>0</v>
      </c>
      <c r="S56" s="277">
        <v>16400</v>
      </c>
      <c r="T56" s="279">
        <v>0</v>
      </c>
      <c r="U56" s="264">
        <v>67248</v>
      </c>
      <c r="V56" s="265">
        <v>7535</v>
      </c>
      <c r="W56" s="265">
        <v>74783</v>
      </c>
      <c r="X56" s="265">
        <v>5200</v>
      </c>
      <c r="Y56" s="265">
        <v>0</v>
      </c>
      <c r="Z56" s="265">
        <v>79983</v>
      </c>
      <c r="AA56" s="266">
        <v>3674</v>
      </c>
      <c r="AB56" s="267">
        <f t="shared" si="1"/>
        <v>21.770005443658139</v>
      </c>
    </row>
    <row r="57" spans="1:29" ht="13.8" thickBot="1" x14ac:dyDescent="0.3">
      <c r="A57" s="7" t="s">
        <v>635</v>
      </c>
      <c r="B57" s="1" t="s">
        <v>634</v>
      </c>
      <c r="C57" s="7" t="s">
        <v>35</v>
      </c>
      <c r="D57" s="7" t="s">
        <v>1944</v>
      </c>
      <c r="E57" s="9" t="s">
        <v>62</v>
      </c>
      <c r="F57" s="9" t="s">
        <v>63</v>
      </c>
      <c r="G57" s="286">
        <v>882</v>
      </c>
      <c r="H57" s="287">
        <v>2330</v>
      </c>
      <c r="I57" s="289">
        <v>0</v>
      </c>
      <c r="J57" s="287">
        <v>30058</v>
      </c>
      <c r="K57" s="289">
        <v>0</v>
      </c>
      <c r="L57" s="287">
        <v>32388</v>
      </c>
      <c r="M57" s="288">
        <v>353</v>
      </c>
      <c r="N57" s="280">
        <v>0</v>
      </c>
      <c r="O57" s="278">
        <v>0</v>
      </c>
      <c r="P57" s="278">
        <v>0</v>
      </c>
      <c r="Q57" s="278">
        <v>0</v>
      </c>
      <c r="R57" s="278">
        <v>0</v>
      </c>
      <c r="S57" s="278">
        <v>0</v>
      </c>
      <c r="T57" s="279">
        <v>0</v>
      </c>
      <c r="U57" s="264">
        <v>32388</v>
      </c>
      <c r="V57" s="265">
        <v>353</v>
      </c>
      <c r="W57" s="265">
        <v>32741</v>
      </c>
      <c r="X57" s="265">
        <v>727</v>
      </c>
      <c r="Y57" s="265">
        <v>0</v>
      </c>
      <c r="Z57" s="265">
        <v>33468</v>
      </c>
      <c r="AA57" s="266">
        <v>882</v>
      </c>
      <c r="AB57" s="267">
        <f t="shared" si="1"/>
        <v>37.945578231292515</v>
      </c>
    </row>
    <row r="58" spans="1:29" ht="13.8" thickBot="1" x14ac:dyDescent="0.3">
      <c r="A58" s="7" t="s">
        <v>655</v>
      </c>
      <c r="B58" s="1" t="s">
        <v>654</v>
      </c>
      <c r="C58" s="7" t="s">
        <v>35</v>
      </c>
      <c r="D58" s="7" t="s">
        <v>1549</v>
      </c>
      <c r="E58" s="9" t="s">
        <v>16</v>
      </c>
      <c r="F58" s="9" t="s">
        <v>16</v>
      </c>
      <c r="G58" s="286">
        <v>2419</v>
      </c>
      <c r="H58" s="287">
        <v>5116</v>
      </c>
      <c r="I58" s="287">
        <v>63485</v>
      </c>
      <c r="J58" s="287">
        <v>0</v>
      </c>
      <c r="K58" s="287">
        <v>1582</v>
      </c>
      <c r="L58" s="287">
        <v>70183</v>
      </c>
      <c r="M58" s="288">
        <v>140</v>
      </c>
      <c r="N58" s="280">
        <v>0</v>
      </c>
      <c r="O58" s="278">
        <v>0</v>
      </c>
      <c r="P58" s="278">
        <v>0</v>
      </c>
      <c r="Q58" s="278">
        <v>0</v>
      </c>
      <c r="R58" s="278">
        <v>0</v>
      </c>
      <c r="S58" s="278">
        <v>0</v>
      </c>
      <c r="T58" s="279">
        <v>0</v>
      </c>
      <c r="U58" s="264">
        <v>70183</v>
      </c>
      <c r="V58" s="265">
        <v>140</v>
      </c>
      <c r="W58" s="265">
        <v>70323</v>
      </c>
      <c r="X58" s="265">
        <v>500</v>
      </c>
      <c r="Y58" s="265">
        <v>0</v>
      </c>
      <c r="Z58" s="265">
        <v>70823</v>
      </c>
      <c r="AA58" s="266">
        <v>2419</v>
      </c>
      <c r="AB58" s="267">
        <f t="shared" si="1"/>
        <v>29.277800744109136</v>
      </c>
    </row>
    <row r="59" spans="1:29" ht="13.8" thickBot="1" x14ac:dyDescent="0.3">
      <c r="A59" s="7" t="s">
        <v>681</v>
      </c>
      <c r="B59" s="1" t="s">
        <v>680</v>
      </c>
      <c r="C59" s="7" t="s">
        <v>35</v>
      </c>
      <c r="D59" s="7" t="s">
        <v>1629</v>
      </c>
      <c r="E59" s="9" t="s">
        <v>255</v>
      </c>
      <c r="F59" s="9" t="s">
        <v>256</v>
      </c>
      <c r="G59" s="286">
        <v>1525</v>
      </c>
      <c r="H59" s="287">
        <v>8340</v>
      </c>
      <c r="I59" s="287">
        <v>35021</v>
      </c>
      <c r="J59" s="287">
        <v>5678</v>
      </c>
      <c r="K59" s="287">
        <v>69843</v>
      </c>
      <c r="L59" s="287">
        <v>118882</v>
      </c>
      <c r="M59" s="288">
        <v>21581</v>
      </c>
      <c r="N59" s="276">
        <v>2250</v>
      </c>
      <c r="O59" s="277">
        <v>0</v>
      </c>
      <c r="P59" s="277">
        <v>45403</v>
      </c>
      <c r="Q59" s="277">
        <v>1531</v>
      </c>
      <c r="R59" s="278">
        <v>0</v>
      </c>
      <c r="S59" s="277">
        <v>46934</v>
      </c>
      <c r="T59" s="279">
        <v>0</v>
      </c>
      <c r="U59" s="264">
        <v>165816</v>
      </c>
      <c r="V59" s="265">
        <v>21581</v>
      </c>
      <c r="W59" s="265">
        <v>187397</v>
      </c>
      <c r="X59" s="265">
        <v>3524</v>
      </c>
      <c r="Y59" s="265">
        <v>0</v>
      </c>
      <c r="Z59" s="265">
        <v>190921</v>
      </c>
      <c r="AA59" s="266">
        <v>3775</v>
      </c>
      <c r="AB59" s="267">
        <f t="shared" si="1"/>
        <v>50.575099337748341</v>
      </c>
    </row>
    <row r="60" spans="1:29" ht="13.8" thickBot="1" x14ac:dyDescent="0.3">
      <c r="A60" s="7" t="s">
        <v>687</v>
      </c>
      <c r="B60" s="1" t="s">
        <v>686</v>
      </c>
      <c r="C60" s="7" t="s">
        <v>35</v>
      </c>
      <c r="D60" s="7" t="s">
        <v>1595</v>
      </c>
      <c r="E60" s="9" t="s">
        <v>62</v>
      </c>
      <c r="F60" s="9" t="s">
        <v>63</v>
      </c>
      <c r="G60" s="286">
        <v>2173</v>
      </c>
      <c r="H60" s="287">
        <v>22047</v>
      </c>
      <c r="I60" s="287">
        <v>70124</v>
      </c>
      <c r="J60" s="287">
        <v>0</v>
      </c>
      <c r="K60" s="287">
        <v>0</v>
      </c>
      <c r="L60" s="287">
        <v>92171</v>
      </c>
      <c r="M60" s="288">
        <v>3576</v>
      </c>
      <c r="N60" s="276">
        <v>965</v>
      </c>
      <c r="O60" s="277">
        <v>9790</v>
      </c>
      <c r="P60" s="277">
        <v>0</v>
      </c>
      <c r="Q60" s="277">
        <v>0</v>
      </c>
      <c r="R60" s="277">
        <v>0</v>
      </c>
      <c r="S60" s="277">
        <v>9790</v>
      </c>
      <c r="T60" s="281">
        <v>0</v>
      </c>
      <c r="U60" s="264">
        <v>101961</v>
      </c>
      <c r="V60" s="265">
        <v>3576</v>
      </c>
      <c r="W60" s="265">
        <v>105537</v>
      </c>
      <c r="X60" s="265">
        <v>1847</v>
      </c>
      <c r="Y60" s="265">
        <v>0</v>
      </c>
      <c r="Z60" s="265">
        <v>107384</v>
      </c>
      <c r="AA60" s="266">
        <v>3138</v>
      </c>
      <c r="AB60" s="267">
        <f t="shared" si="1"/>
        <v>34.220522625876356</v>
      </c>
    </row>
    <row r="61" spans="1:29" ht="13.8" thickBot="1" x14ac:dyDescent="0.3">
      <c r="A61" s="7" t="s">
        <v>697</v>
      </c>
      <c r="B61" s="1" t="s">
        <v>696</v>
      </c>
      <c r="C61" s="7" t="s">
        <v>35</v>
      </c>
      <c r="D61" s="7" t="s">
        <v>1635</v>
      </c>
      <c r="E61" s="9" t="s">
        <v>255</v>
      </c>
      <c r="F61" s="9" t="s">
        <v>256</v>
      </c>
      <c r="G61" s="286">
        <v>858</v>
      </c>
      <c r="H61" s="287">
        <v>2956</v>
      </c>
      <c r="I61" s="287">
        <v>27740</v>
      </c>
      <c r="J61" s="287">
        <v>0</v>
      </c>
      <c r="K61" s="287">
        <v>0</v>
      </c>
      <c r="L61" s="287">
        <v>30696</v>
      </c>
      <c r="M61" s="288">
        <v>28214</v>
      </c>
      <c r="N61" s="276">
        <v>2570</v>
      </c>
      <c r="O61" s="277">
        <v>9009</v>
      </c>
      <c r="P61" s="277">
        <v>12145</v>
      </c>
      <c r="Q61" s="277">
        <v>0</v>
      </c>
      <c r="R61" s="277">
        <v>7495</v>
      </c>
      <c r="S61" s="277">
        <v>28649</v>
      </c>
      <c r="T61" s="281">
        <v>2727</v>
      </c>
      <c r="U61" s="264">
        <v>59345</v>
      </c>
      <c r="V61" s="265">
        <v>30941</v>
      </c>
      <c r="W61" s="265">
        <v>90286</v>
      </c>
      <c r="X61" s="265">
        <v>0</v>
      </c>
      <c r="Y61" s="265">
        <v>0</v>
      </c>
      <c r="Z61" s="265">
        <v>90286</v>
      </c>
      <c r="AA61" s="266">
        <v>3428</v>
      </c>
      <c r="AB61" s="267">
        <f t="shared" si="1"/>
        <v>26.337806301050176</v>
      </c>
    </row>
    <row r="62" spans="1:29" ht="13.8" thickBot="1" x14ac:dyDescent="0.3">
      <c r="A62" s="7" t="s">
        <v>699</v>
      </c>
      <c r="B62" s="1" t="s">
        <v>698</v>
      </c>
      <c r="C62" s="7" t="s">
        <v>35</v>
      </c>
      <c r="D62" s="7" t="s">
        <v>1657</v>
      </c>
      <c r="E62" s="9" t="s">
        <v>62</v>
      </c>
      <c r="F62" s="9" t="s">
        <v>63</v>
      </c>
      <c r="G62" s="286">
        <v>1932</v>
      </c>
      <c r="H62" s="287">
        <v>19346</v>
      </c>
      <c r="I62" s="287">
        <v>27773</v>
      </c>
      <c r="J62" s="287">
        <v>3500</v>
      </c>
      <c r="K62" s="287">
        <v>0</v>
      </c>
      <c r="L62" s="287">
        <v>50619</v>
      </c>
      <c r="M62" s="288">
        <v>2236</v>
      </c>
      <c r="N62" s="280">
        <v>0</v>
      </c>
      <c r="O62" s="278">
        <v>0</v>
      </c>
      <c r="P62" s="278">
        <v>0</v>
      </c>
      <c r="Q62" s="278">
        <v>0</v>
      </c>
      <c r="R62" s="278">
        <v>0</v>
      </c>
      <c r="S62" s="278">
        <v>0</v>
      </c>
      <c r="T62" s="279">
        <v>0</v>
      </c>
      <c r="U62" s="264">
        <v>50619</v>
      </c>
      <c r="V62" s="265">
        <v>2236</v>
      </c>
      <c r="W62" s="265">
        <v>52855</v>
      </c>
      <c r="X62" s="265">
        <v>1166</v>
      </c>
      <c r="Y62" s="265">
        <v>0</v>
      </c>
      <c r="Z62" s="265">
        <v>54021</v>
      </c>
      <c r="AA62" s="266">
        <v>1932</v>
      </c>
      <c r="AB62" s="267">
        <f t="shared" si="1"/>
        <v>27.961180124223603</v>
      </c>
    </row>
    <row r="63" spans="1:29" ht="13.8" thickBot="1" x14ac:dyDescent="0.3">
      <c r="A63" s="7" t="s">
        <v>721</v>
      </c>
      <c r="B63" s="1" t="s">
        <v>720</v>
      </c>
      <c r="C63" s="7" t="s">
        <v>35</v>
      </c>
      <c r="D63" s="7" t="s">
        <v>1655</v>
      </c>
      <c r="E63" s="9" t="s">
        <v>16</v>
      </c>
      <c r="F63" s="9" t="s">
        <v>17</v>
      </c>
      <c r="G63" s="286">
        <v>1997</v>
      </c>
      <c r="H63" s="287">
        <v>9315</v>
      </c>
      <c r="I63" s="287">
        <v>76864</v>
      </c>
      <c r="J63" s="287">
        <v>1500</v>
      </c>
      <c r="K63" s="287">
        <v>0</v>
      </c>
      <c r="L63" s="287">
        <v>87679</v>
      </c>
      <c r="M63" s="288">
        <v>9990</v>
      </c>
      <c r="N63" s="276">
        <v>390</v>
      </c>
      <c r="O63" s="277">
        <v>2889</v>
      </c>
      <c r="P63" s="277">
        <v>0</v>
      </c>
      <c r="Q63" s="277">
        <v>0</v>
      </c>
      <c r="R63" s="277">
        <v>0</v>
      </c>
      <c r="S63" s="277">
        <v>2889</v>
      </c>
      <c r="T63" s="281">
        <v>0</v>
      </c>
      <c r="U63" s="264">
        <v>90568</v>
      </c>
      <c r="V63" s="265">
        <v>9990</v>
      </c>
      <c r="W63" s="265">
        <v>100558</v>
      </c>
      <c r="X63" s="265">
        <v>1406</v>
      </c>
      <c r="Y63" s="265">
        <v>0</v>
      </c>
      <c r="Z63" s="265">
        <v>101964</v>
      </c>
      <c r="AA63" s="266">
        <v>2387</v>
      </c>
      <c r="AB63" s="267">
        <f t="shared" si="1"/>
        <v>42.716380393799746</v>
      </c>
    </row>
    <row r="64" spans="1:29" ht="13.8" thickBot="1" x14ac:dyDescent="0.3">
      <c r="A64" s="7" t="s">
        <v>739</v>
      </c>
      <c r="B64" s="1" t="s">
        <v>738</v>
      </c>
      <c r="C64" s="7" t="s">
        <v>35</v>
      </c>
      <c r="D64" s="7" t="s">
        <v>1570</v>
      </c>
      <c r="E64" s="9" t="s">
        <v>62</v>
      </c>
      <c r="F64" s="9" t="s">
        <v>63</v>
      </c>
      <c r="G64" s="286">
        <v>1645</v>
      </c>
      <c r="H64" s="287">
        <v>4311</v>
      </c>
      <c r="I64" s="287">
        <v>46199</v>
      </c>
      <c r="J64" s="287">
        <v>0</v>
      </c>
      <c r="K64" s="287">
        <v>0</v>
      </c>
      <c r="L64" s="287">
        <v>50510</v>
      </c>
      <c r="M64" s="288">
        <v>3426</v>
      </c>
      <c r="N64" s="276">
        <v>228</v>
      </c>
      <c r="O64" s="277">
        <v>597</v>
      </c>
      <c r="P64" s="277">
        <v>6091</v>
      </c>
      <c r="Q64" s="277">
        <v>0</v>
      </c>
      <c r="R64" s="277">
        <v>0</v>
      </c>
      <c r="S64" s="277">
        <v>6688</v>
      </c>
      <c r="T64" s="281">
        <v>0</v>
      </c>
      <c r="U64" s="264">
        <v>57198</v>
      </c>
      <c r="V64" s="265">
        <v>3426</v>
      </c>
      <c r="W64" s="265">
        <v>60624</v>
      </c>
      <c r="X64" s="265">
        <v>1103</v>
      </c>
      <c r="Y64" s="265">
        <v>0</v>
      </c>
      <c r="Z64" s="265">
        <v>61727</v>
      </c>
      <c r="AA64" s="266">
        <v>1873</v>
      </c>
      <c r="AB64" s="267">
        <f t="shared" si="1"/>
        <v>32.956219967965829</v>
      </c>
    </row>
    <row r="65" spans="1:28" ht="13.8" thickBot="1" x14ac:dyDescent="0.3">
      <c r="A65" s="7" t="s">
        <v>757</v>
      </c>
      <c r="B65" s="1" t="s">
        <v>756</v>
      </c>
      <c r="C65" s="7" t="s">
        <v>35</v>
      </c>
      <c r="D65" s="7" t="s">
        <v>1778</v>
      </c>
      <c r="E65" s="9" t="s">
        <v>62</v>
      </c>
      <c r="F65" s="9" t="s">
        <v>63</v>
      </c>
      <c r="G65" s="286">
        <v>1312</v>
      </c>
      <c r="H65" s="287">
        <v>9178</v>
      </c>
      <c r="I65" s="289">
        <v>0</v>
      </c>
      <c r="J65" s="287">
        <v>35000</v>
      </c>
      <c r="K65" s="289">
        <v>0</v>
      </c>
      <c r="L65" s="287">
        <v>44178</v>
      </c>
      <c r="M65" s="290">
        <v>0</v>
      </c>
      <c r="N65" s="276">
        <v>340</v>
      </c>
      <c r="O65" s="277">
        <v>3224</v>
      </c>
      <c r="P65" s="278">
        <v>0</v>
      </c>
      <c r="Q65" s="278">
        <v>0</v>
      </c>
      <c r="R65" s="278">
        <v>0</v>
      </c>
      <c r="S65" s="277">
        <v>3224</v>
      </c>
      <c r="T65" s="279">
        <v>0</v>
      </c>
      <c r="U65" s="264">
        <v>47402</v>
      </c>
      <c r="V65" s="268">
        <v>0</v>
      </c>
      <c r="W65" s="265">
        <v>47402</v>
      </c>
      <c r="X65" s="265">
        <v>858</v>
      </c>
      <c r="Y65" s="265">
        <v>0</v>
      </c>
      <c r="Z65" s="265">
        <v>48260</v>
      </c>
      <c r="AA65" s="266">
        <v>1652</v>
      </c>
      <c r="AB65" s="267">
        <f t="shared" si="1"/>
        <v>29.213075060532688</v>
      </c>
    </row>
    <row r="66" spans="1:28" ht="13.8" thickBot="1" x14ac:dyDescent="0.3">
      <c r="A66" s="7" t="s">
        <v>769</v>
      </c>
      <c r="B66" s="1" t="s">
        <v>768</v>
      </c>
      <c r="C66" s="7" t="s">
        <v>35</v>
      </c>
      <c r="D66" s="7" t="s">
        <v>1655</v>
      </c>
      <c r="E66" s="9" t="s">
        <v>62</v>
      </c>
      <c r="F66" s="9" t="s">
        <v>63</v>
      </c>
      <c r="G66" s="286">
        <v>2053</v>
      </c>
      <c r="H66" s="287">
        <v>8500</v>
      </c>
      <c r="I66" s="287">
        <v>57621</v>
      </c>
      <c r="J66" s="287">
        <v>0</v>
      </c>
      <c r="K66" s="287">
        <v>500</v>
      </c>
      <c r="L66" s="287">
        <v>66621</v>
      </c>
      <c r="M66" s="288">
        <v>5377</v>
      </c>
      <c r="N66" s="276">
        <v>1842</v>
      </c>
      <c r="O66" s="277">
        <v>7627</v>
      </c>
      <c r="P66" s="277">
        <v>0</v>
      </c>
      <c r="Q66" s="277">
        <v>0</v>
      </c>
      <c r="R66" s="277">
        <v>5800</v>
      </c>
      <c r="S66" s="277">
        <v>13427</v>
      </c>
      <c r="T66" s="281">
        <v>0</v>
      </c>
      <c r="U66" s="264">
        <v>80048</v>
      </c>
      <c r="V66" s="265">
        <v>5377</v>
      </c>
      <c r="W66" s="265">
        <v>85425</v>
      </c>
      <c r="X66" s="265">
        <v>1556</v>
      </c>
      <c r="Y66" s="265">
        <v>0</v>
      </c>
      <c r="Z66" s="265">
        <v>86981</v>
      </c>
      <c r="AA66" s="266">
        <v>3895</v>
      </c>
      <c r="AB66" s="267">
        <f t="shared" si="1"/>
        <v>22.33145057766367</v>
      </c>
    </row>
    <row r="67" spans="1:28" ht="13.8" thickBot="1" x14ac:dyDescent="0.3">
      <c r="A67" s="7" t="s">
        <v>775</v>
      </c>
      <c r="B67" s="1" t="s">
        <v>774</v>
      </c>
      <c r="C67" s="7" t="s">
        <v>35</v>
      </c>
      <c r="D67" s="7" t="s">
        <v>1670</v>
      </c>
      <c r="E67" s="9" t="s">
        <v>21</v>
      </c>
      <c r="F67" s="9" t="s">
        <v>22</v>
      </c>
      <c r="G67" s="286">
        <v>1851</v>
      </c>
      <c r="H67" s="287">
        <v>11925</v>
      </c>
      <c r="I67" s="287">
        <v>47612</v>
      </c>
      <c r="J67" s="287">
        <v>10000</v>
      </c>
      <c r="K67" s="289">
        <v>0</v>
      </c>
      <c r="L67" s="287">
        <v>69537</v>
      </c>
      <c r="M67" s="288">
        <v>4048</v>
      </c>
      <c r="N67" s="276">
        <v>305</v>
      </c>
      <c r="O67" s="277">
        <v>1965</v>
      </c>
      <c r="P67" s="277">
        <v>0</v>
      </c>
      <c r="Q67" s="277">
        <v>0</v>
      </c>
      <c r="R67" s="278">
        <v>0</v>
      </c>
      <c r="S67" s="277">
        <v>1965</v>
      </c>
      <c r="T67" s="279">
        <v>0</v>
      </c>
      <c r="U67" s="264">
        <v>71502</v>
      </c>
      <c r="V67" s="265">
        <v>4048</v>
      </c>
      <c r="W67" s="265">
        <v>75550</v>
      </c>
      <c r="X67" s="265">
        <v>1548</v>
      </c>
      <c r="Y67" s="265">
        <v>514</v>
      </c>
      <c r="Z67" s="265">
        <v>77612</v>
      </c>
      <c r="AA67" s="266">
        <v>2156</v>
      </c>
      <c r="AB67" s="267">
        <f t="shared" si="1"/>
        <v>35.998144712430424</v>
      </c>
    </row>
    <row r="68" spans="1:28" ht="13.8" thickBot="1" x14ac:dyDescent="0.3">
      <c r="A68" s="7" t="s">
        <v>777</v>
      </c>
      <c r="B68" s="1" t="s">
        <v>776</v>
      </c>
      <c r="C68" s="7" t="s">
        <v>35</v>
      </c>
      <c r="D68" s="7" t="s">
        <v>1733</v>
      </c>
      <c r="E68" s="9" t="s">
        <v>249</v>
      </c>
      <c r="F68" s="9" t="s">
        <v>250</v>
      </c>
      <c r="G68" s="286">
        <v>1655</v>
      </c>
      <c r="H68" s="287">
        <v>7794</v>
      </c>
      <c r="I68" s="287">
        <v>46390</v>
      </c>
      <c r="J68" s="287">
        <v>0</v>
      </c>
      <c r="K68" s="287">
        <v>0</v>
      </c>
      <c r="L68" s="287">
        <v>54184</v>
      </c>
      <c r="M68" s="288">
        <v>11415</v>
      </c>
      <c r="N68" s="276">
        <v>820</v>
      </c>
      <c r="O68" s="277">
        <v>3861</v>
      </c>
      <c r="P68" s="277">
        <v>0</v>
      </c>
      <c r="Q68" s="277">
        <v>700</v>
      </c>
      <c r="R68" s="277">
        <v>0</v>
      </c>
      <c r="S68" s="277">
        <v>4561</v>
      </c>
      <c r="T68" s="279">
        <v>0</v>
      </c>
      <c r="U68" s="264">
        <v>58745</v>
      </c>
      <c r="V68" s="265">
        <v>11415</v>
      </c>
      <c r="W68" s="265">
        <v>70160</v>
      </c>
      <c r="X68" s="265">
        <v>1539</v>
      </c>
      <c r="Y68" s="265">
        <v>0</v>
      </c>
      <c r="Z68" s="265">
        <v>71699</v>
      </c>
      <c r="AA68" s="266">
        <v>2475</v>
      </c>
      <c r="AB68" s="267">
        <f t="shared" ref="AB68:AB73" si="2">Z68/AA68</f>
        <v>28.96929292929293</v>
      </c>
    </row>
    <row r="69" spans="1:28" ht="13.8" thickBot="1" x14ac:dyDescent="0.3">
      <c r="A69" s="7" t="s">
        <v>779</v>
      </c>
      <c r="B69" s="1" t="s">
        <v>778</v>
      </c>
      <c r="C69" s="7" t="s">
        <v>35</v>
      </c>
      <c r="D69" s="7" t="s">
        <v>2028</v>
      </c>
      <c r="E69" s="9" t="s">
        <v>21</v>
      </c>
      <c r="F69" s="9" t="s">
        <v>22</v>
      </c>
      <c r="G69" s="286">
        <v>1560</v>
      </c>
      <c r="H69" s="287">
        <v>10361</v>
      </c>
      <c r="I69" s="289">
        <v>0</v>
      </c>
      <c r="J69" s="287">
        <v>13375</v>
      </c>
      <c r="K69" s="289">
        <v>0</v>
      </c>
      <c r="L69" s="287">
        <v>23736</v>
      </c>
      <c r="M69" s="288">
        <v>4306</v>
      </c>
      <c r="N69" s="276">
        <v>408</v>
      </c>
      <c r="O69" s="278">
        <v>0</v>
      </c>
      <c r="P69" s="278">
        <v>0</v>
      </c>
      <c r="Q69" s="278">
        <v>0</v>
      </c>
      <c r="R69" s="278">
        <v>0</v>
      </c>
      <c r="S69" s="278">
        <v>0</v>
      </c>
      <c r="T69" s="279">
        <v>0</v>
      </c>
      <c r="U69" s="264">
        <v>23736</v>
      </c>
      <c r="V69" s="265">
        <v>4306</v>
      </c>
      <c r="W69" s="265">
        <v>28042</v>
      </c>
      <c r="X69" s="265">
        <v>1287</v>
      </c>
      <c r="Y69" s="265">
        <v>0</v>
      </c>
      <c r="Z69" s="265">
        <v>29329</v>
      </c>
      <c r="AA69" s="266">
        <v>1968</v>
      </c>
      <c r="AB69" s="267">
        <f t="shared" si="2"/>
        <v>14.902947154471544</v>
      </c>
    </row>
    <row r="70" spans="1:28" ht="13.8" thickBot="1" x14ac:dyDescent="0.3">
      <c r="A70" s="7" t="s">
        <v>789</v>
      </c>
      <c r="B70" s="1" t="s">
        <v>788</v>
      </c>
      <c r="C70" s="7" t="s">
        <v>35</v>
      </c>
      <c r="D70" s="7" t="s">
        <v>1724</v>
      </c>
      <c r="E70" s="9" t="s">
        <v>62</v>
      </c>
      <c r="F70" s="9" t="s">
        <v>63</v>
      </c>
      <c r="G70" s="286">
        <v>2202</v>
      </c>
      <c r="H70" s="287">
        <v>14457</v>
      </c>
      <c r="I70" s="289">
        <v>0</v>
      </c>
      <c r="J70" s="289">
        <v>0</v>
      </c>
      <c r="K70" s="289">
        <v>0</v>
      </c>
      <c r="L70" s="287">
        <v>14457</v>
      </c>
      <c r="M70" s="288">
        <v>2745</v>
      </c>
      <c r="N70" s="280">
        <v>0</v>
      </c>
      <c r="O70" s="277">
        <v>0</v>
      </c>
      <c r="P70" s="278">
        <v>0</v>
      </c>
      <c r="Q70" s="278">
        <v>0</v>
      </c>
      <c r="R70" s="278">
        <v>0</v>
      </c>
      <c r="S70" s="277">
        <v>0</v>
      </c>
      <c r="T70" s="281">
        <v>0</v>
      </c>
      <c r="U70" s="264">
        <v>14457</v>
      </c>
      <c r="V70" s="265">
        <v>2745</v>
      </c>
      <c r="W70" s="265">
        <v>17202</v>
      </c>
      <c r="X70" s="265">
        <v>1974</v>
      </c>
      <c r="Y70" s="265">
        <v>0</v>
      </c>
      <c r="Z70" s="265">
        <v>19176</v>
      </c>
      <c r="AA70" s="266">
        <v>2202</v>
      </c>
      <c r="AB70" s="267">
        <f t="shared" si="2"/>
        <v>8.7084468664850139</v>
      </c>
    </row>
    <row r="71" spans="1:28" ht="13.8" thickBot="1" x14ac:dyDescent="0.3">
      <c r="A71" s="7" t="s">
        <v>801</v>
      </c>
      <c r="B71" s="1" t="s">
        <v>800</v>
      </c>
      <c r="C71" s="7" t="s">
        <v>35</v>
      </c>
      <c r="D71" s="7" t="s">
        <v>1641</v>
      </c>
      <c r="E71" s="9" t="s">
        <v>21</v>
      </c>
      <c r="F71" s="9" t="s">
        <v>22</v>
      </c>
      <c r="G71" s="286">
        <v>1403</v>
      </c>
      <c r="H71" s="287">
        <v>15959</v>
      </c>
      <c r="I71" s="287">
        <v>31602</v>
      </c>
      <c r="J71" s="289">
        <v>0</v>
      </c>
      <c r="K71" s="287">
        <v>0</v>
      </c>
      <c r="L71" s="287">
        <v>47561</v>
      </c>
      <c r="M71" s="288">
        <v>4789</v>
      </c>
      <c r="N71" s="276">
        <v>1510</v>
      </c>
      <c r="O71" s="278">
        <v>0</v>
      </c>
      <c r="P71" s="278">
        <v>0</v>
      </c>
      <c r="Q71" s="278">
        <v>0</v>
      </c>
      <c r="R71" s="278">
        <v>0</v>
      </c>
      <c r="S71" s="278">
        <v>0</v>
      </c>
      <c r="T71" s="279">
        <v>0</v>
      </c>
      <c r="U71" s="264">
        <v>47561</v>
      </c>
      <c r="V71" s="265">
        <v>4789</v>
      </c>
      <c r="W71" s="265">
        <v>52350</v>
      </c>
      <c r="X71" s="265">
        <v>2661</v>
      </c>
      <c r="Y71" s="265">
        <v>0</v>
      </c>
      <c r="Z71" s="265">
        <v>55011</v>
      </c>
      <c r="AA71" s="266">
        <v>2913</v>
      </c>
      <c r="AB71" s="267">
        <f t="shared" si="2"/>
        <v>18.884654994850671</v>
      </c>
    </row>
    <row r="72" spans="1:28" ht="13.8" thickBot="1" x14ac:dyDescent="0.3">
      <c r="A72" s="7" t="s">
        <v>813</v>
      </c>
      <c r="B72" s="1" t="s">
        <v>812</v>
      </c>
      <c r="C72" s="7" t="s">
        <v>35</v>
      </c>
      <c r="D72" s="7" t="s">
        <v>1859</v>
      </c>
      <c r="E72" s="9" t="s">
        <v>21</v>
      </c>
      <c r="F72" s="9" t="s">
        <v>22</v>
      </c>
      <c r="G72" s="286">
        <v>575</v>
      </c>
      <c r="H72" s="287">
        <v>1798</v>
      </c>
      <c r="I72" s="287">
        <v>38267</v>
      </c>
      <c r="J72" s="287">
        <v>0</v>
      </c>
      <c r="K72" s="287">
        <v>0</v>
      </c>
      <c r="L72" s="287">
        <v>40065</v>
      </c>
      <c r="M72" s="288">
        <v>7128</v>
      </c>
      <c r="N72" s="280">
        <v>0</v>
      </c>
      <c r="O72" s="278">
        <v>0</v>
      </c>
      <c r="P72" s="278">
        <v>0</v>
      </c>
      <c r="Q72" s="278">
        <v>0</v>
      </c>
      <c r="R72" s="278">
        <v>0</v>
      </c>
      <c r="S72" s="278">
        <v>0</v>
      </c>
      <c r="T72" s="279">
        <v>0</v>
      </c>
      <c r="U72" s="264">
        <v>40065</v>
      </c>
      <c r="V72" s="265">
        <v>7128</v>
      </c>
      <c r="W72" s="265">
        <v>47193</v>
      </c>
      <c r="X72" s="265">
        <v>171</v>
      </c>
      <c r="Y72" s="265">
        <v>0</v>
      </c>
      <c r="Z72" s="265">
        <v>47364</v>
      </c>
      <c r="AA72" s="266">
        <v>575</v>
      </c>
      <c r="AB72" s="267">
        <f t="shared" si="2"/>
        <v>82.372173913043483</v>
      </c>
    </row>
    <row r="73" spans="1:28" ht="13.8" thickBot="1" x14ac:dyDescent="0.3">
      <c r="A73" s="7" t="s">
        <v>821</v>
      </c>
      <c r="B73" s="1" t="s">
        <v>820</v>
      </c>
      <c r="C73" s="7" t="s">
        <v>35</v>
      </c>
      <c r="D73" s="7" t="s">
        <v>1778</v>
      </c>
      <c r="E73" s="9" t="s">
        <v>21</v>
      </c>
      <c r="F73" s="9" t="s">
        <v>22</v>
      </c>
      <c r="G73" s="286">
        <v>2738</v>
      </c>
      <c r="H73" s="287">
        <v>13363</v>
      </c>
      <c r="I73" s="287">
        <v>50984</v>
      </c>
      <c r="J73" s="287">
        <v>0</v>
      </c>
      <c r="K73" s="287">
        <v>6539</v>
      </c>
      <c r="L73" s="287">
        <v>70886</v>
      </c>
      <c r="M73" s="288">
        <v>4959</v>
      </c>
      <c r="N73" s="280">
        <v>0</v>
      </c>
      <c r="O73" s="278">
        <v>0</v>
      </c>
      <c r="P73" s="278">
        <v>0</v>
      </c>
      <c r="Q73" s="278">
        <v>0</v>
      </c>
      <c r="R73" s="278">
        <v>0</v>
      </c>
      <c r="S73" s="278">
        <v>0</v>
      </c>
      <c r="T73" s="279">
        <v>0</v>
      </c>
      <c r="U73" s="264">
        <v>70886</v>
      </c>
      <c r="V73" s="265">
        <v>4959</v>
      </c>
      <c r="W73" s="265">
        <v>75845</v>
      </c>
      <c r="X73" s="265">
        <v>1703</v>
      </c>
      <c r="Y73" s="265">
        <v>0</v>
      </c>
      <c r="Z73" s="265">
        <v>77548</v>
      </c>
      <c r="AA73" s="266">
        <v>2738</v>
      </c>
      <c r="AB73" s="267">
        <f t="shared" si="2"/>
        <v>28.322863403944485</v>
      </c>
    </row>
    <row r="74" spans="1:28" s="307" customFormat="1" ht="14.4" x14ac:dyDescent="0.3">
      <c r="A74" s="294"/>
      <c r="B74" s="256" t="s">
        <v>3875</v>
      </c>
      <c r="C74" s="295"/>
      <c r="D74" s="295"/>
      <c r="E74" s="296"/>
      <c r="F74" s="296"/>
      <c r="G74" s="297">
        <f>SUM(G4:G73)</f>
        <v>149215</v>
      </c>
      <c r="H74" s="416">
        <f t="shared" ref="H74:M74" si="3">SUM(H4:H73)</f>
        <v>719354</v>
      </c>
      <c r="I74" s="416">
        <f t="shared" si="3"/>
        <v>3732038</v>
      </c>
      <c r="J74" s="416">
        <f t="shared" si="3"/>
        <v>462813</v>
      </c>
      <c r="K74" s="416">
        <f t="shared" si="3"/>
        <v>1742309</v>
      </c>
      <c r="L74" s="416">
        <f t="shared" si="3"/>
        <v>6656514</v>
      </c>
      <c r="M74" s="417">
        <f t="shared" si="3"/>
        <v>698028</v>
      </c>
      <c r="N74" s="414">
        <f>SUM(N4:N73)</f>
        <v>37419</v>
      </c>
      <c r="O74" s="414">
        <f t="shared" ref="O74:T74" si="4">SUM(O4:O73)</f>
        <v>166862</v>
      </c>
      <c r="P74" s="414">
        <f t="shared" si="4"/>
        <v>132189</v>
      </c>
      <c r="Q74" s="414">
        <f t="shared" si="4"/>
        <v>8442</v>
      </c>
      <c r="R74" s="414">
        <f t="shared" si="4"/>
        <v>35830</v>
      </c>
      <c r="S74" s="414">
        <f t="shared" si="4"/>
        <v>343323</v>
      </c>
      <c r="T74" s="415">
        <f t="shared" si="4"/>
        <v>3727</v>
      </c>
      <c r="U74" s="304">
        <f>SUM(U4:U73)</f>
        <v>6999837</v>
      </c>
      <c r="V74" s="304">
        <f t="shared" ref="V74:AA74" si="5">SUM(V4:V73)</f>
        <v>701755</v>
      </c>
      <c r="W74" s="304">
        <f t="shared" si="5"/>
        <v>7701592</v>
      </c>
      <c r="X74" s="304">
        <f t="shared" si="5"/>
        <v>110948</v>
      </c>
      <c r="Y74" s="304">
        <f t="shared" si="5"/>
        <v>4610</v>
      </c>
      <c r="Z74" s="304">
        <f t="shared" si="5"/>
        <v>7817150</v>
      </c>
      <c r="AA74" s="304">
        <f t="shared" si="5"/>
        <v>186634</v>
      </c>
      <c r="AB74" s="306"/>
    </row>
    <row r="75" spans="1:28" s="307" customFormat="1" ht="15" thickBot="1" x14ac:dyDescent="0.35">
      <c r="A75" s="294"/>
      <c r="B75" s="408" t="s">
        <v>3876</v>
      </c>
      <c r="C75" s="368"/>
      <c r="D75" s="368"/>
      <c r="E75" s="409"/>
      <c r="F75" s="409"/>
      <c r="G75" s="308">
        <v>2162.2608695652175</v>
      </c>
      <c r="H75" s="309">
        <v>10424.840579710144</v>
      </c>
      <c r="I75" s="309">
        <v>54087.507246376808</v>
      </c>
      <c r="J75" s="309">
        <v>6707.434782608696</v>
      </c>
      <c r="K75" s="309">
        <v>6025.536231884058</v>
      </c>
      <c r="L75" s="309">
        <v>77245.318840579712</v>
      </c>
      <c r="M75" s="310">
        <v>10116.347826086956</v>
      </c>
      <c r="N75" s="406">
        <v>542.304347826087</v>
      </c>
      <c r="O75" s="312">
        <v>2418.289855072464</v>
      </c>
      <c r="P75" s="312">
        <v>1915.7826086956522</v>
      </c>
      <c r="Q75" s="312">
        <v>122.34782608695652</v>
      </c>
      <c r="R75" s="312">
        <v>519.27536231884062</v>
      </c>
      <c r="S75" s="312">
        <v>4975.695652173913</v>
      </c>
      <c r="T75" s="313">
        <v>54.014492753623188</v>
      </c>
      <c r="U75" s="315">
        <v>82221.014492753617</v>
      </c>
      <c r="V75" s="315">
        <v>10170.36231884058</v>
      </c>
      <c r="W75" s="315">
        <v>92391.376811594208</v>
      </c>
      <c r="X75" s="315">
        <v>1573.5507246376812</v>
      </c>
      <c r="Y75" s="315">
        <v>66.811594202898547</v>
      </c>
      <c r="Z75" s="315">
        <v>94031.739130434784</v>
      </c>
      <c r="AA75" s="316">
        <v>2704.5652173913045</v>
      </c>
      <c r="AB75" s="317">
        <v>39.149861985034143</v>
      </c>
    </row>
    <row r="76" spans="1:28" s="307" customFormat="1" ht="14.4" x14ac:dyDescent="0.3">
      <c r="A76" s="294"/>
      <c r="B76" s="401"/>
      <c r="C76" s="402"/>
      <c r="D76" s="402"/>
      <c r="E76" s="407"/>
      <c r="F76" s="407"/>
      <c r="G76" s="424" t="s">
        <v>3910</v>
      </c>
      <c r="H76" s="366"/>
      <c r="I76" s="366"/>
      <c r="J76" s="366"/>
      <c r="K76" s="366"/>
      <c r="L76" s="366"/>
      <c r="M76" s="366"/>
      <c r="N76" s="367"/>
      <c r="O76" s="366"/>
      <c r="P76" s="366"/>
      <c r="Q76" s="366"/>
      <c r="R76" s="366"/>
      <c r="S76" s="366"/>
      <c r="T76" s="366"/>
      <c r="U76" s="366"/>
      <c r="V76" s="366"/>
      <c r="W76" s="366"/>
      <c r="X76" s="366"/>
      <c r="Y76" s="366"/>
      <c r="Z76" s="366"/>
      <c r="AA76" s="367"/>
      <c r="AB76" s="366"/>
    </row>
    <row r="77" spans="1:28" s="104" customFormat="1" ht="13.8" thickBot="1" x14ac:dyDescent="0.3">
      <c r="A77" s="102"/>
      <c r="B77" s="74"/>
      <c r="C77" s="249"/>
      <c r="D77" s="249"/>
      <c r="E77" s="250"/>
      <c r="F77" s="250"/>
      <c r="G77" s="251"/>
      <c r="H77" s="252"/>
      <c r="I77" s="252"/>
      <c r="J77" s="252"/>
      <c r="K77" s="252"/>
      <c r="L77" s="252"/>
      <c r="M77" s="252"/>
      <c r="N77" s="253"/>
      <c r="O77" s="254"/>
      <c r="P77" s="254"/>
      <c r="Q77" s="254"/>
      <c r="R77" s="254"/>
      <c r="S77" s="254"/>
      <c r="T77" s="254"/>
      <c r="U77" s="252"/>
      <c r="V77" s="252"/>
      <c r="W77" s="252"/>
      <c r="X77" s="252"/>
      <c r="Y77" s="252"/>
      <c r="Z77" s="252"/>
      <c r="AA77" s="251"/>
      <c r="AB77" s="255"/>
    </row>
    <row r="78" spans="1:28" ht="13.8" thickBot="1" x14ac:dyDescent="0.3">
      <c r="A78" s="7" t="s">
        <v>15</v>
      </c>
      <c r="B78" s="143" t="s">
        <v>14</v>
      </c>
      <c r="C78" s="7" t="s">
        <v>18</v>
      </c>
      <c r="D78" s="7" t="s">
        <v>1549</v>
      </c>
      <c r="E78" s="9" t="s">
        <v>16</v>
      </c>
      <c r="F78" s="9" t="s">
        <v>17</v>
      </c>
      <c r="G78" s="283">
        <v>6351</v>
      </c>
      <c r="H78" s="284">
        <v>12832.93</v>
      </c>
      <c r="I78" s="284">
        <v>223825.5</v>
      </c>
      <c r="J78" s="324">
        <v>0</v>
      </c>
      <c r="K78" s="324">
        <v>0</v>
      </c>
      <c r="L78" s="284">
        <v>236658.43</v>
      </c>
      <c r="M78" s="285">
        <v>12122</v>
      </c>
      <c r="N78" s="320">
        <v>0</v>
      </c>
      <c r="O78" s="273">
        <v>0</v>
      </c>
      <c r="P78" s="273">
        <v>0</v>
      </c>
      <c r="Q78" s="273">
        <v>0</v>
      </c>
      <c r="R78" s="273">
        <v>0</v>
      </c>
      <c r="S78" s="273">
        <v>0</v>
      </c>
      <c r="T78" s="275">
        <v>0</v>
      </c>
      <c r="U78" s="261">
        <v>236658.43</v>
      </c>
      <c r="V78" s="262">
        <v>12122</v>
      </c>
      <c r="W78" s="262">
        <v>248780.43</v>
      </c>
      <c r="X78" s="262">
        <v>3739</v>
      </c>
      <c r="Y78" s="262">
        <v>0</v>
      </c>
      <c r="Z78" s="262">
        <v>252519.43</v>
      </c>
      <c r="AA78" s="263">
        <v>6351</v>
      </c>
      <c r="AB78" s="259">
        <f t="shared" ref="AB78:AB109" si="6">Z78/AA78</f>
        <v>39.760577861754051</v>
      </c>
    </row>
    <row r="79" spans="1:28" ht="13.8" thickBot="1" x14ac:dyDescent="0.3">
      <c r="A79" s="7" t="s">
        <v>46</v>
      </c>
      <c r="B79" s="1" t="s">
        <v>45</v>
      </c>
      <c r="C79" s="7" t="s">
        <v>18</v>
      </c>
      <c r="D79" s="7" t="s">
        <v>1603</v>
      </c>
      <c r="E79" s="9" t="s">
        <v>47</v>
      </c>
      <c r="F79" s="9" t="s">
        <v>48</v>
      </c>
      <c r="G79" s="286">
        <v>6583</v>
      </c>
      <c r="H79" s="287">
        <v>23677</v>
      </c>
      <c r="I79" s="287">
        <v>262982</v>
      </c>
      <c r="J79" s="289">
        <v>0</v>
      </c>
      <c r="K79" s="289">
        <v>0</v>
      </c>
      <c r="L79" s="287">
        <v>286659</v>
      </c>
      <c r="M79" s="288">
        <v>13374</v>
      </c>
      <c r="N79" s="280">
        <v>0</v>
      </c>
      <c r="O79" s="278">
        <v>0</v>
      </c>
      <c r="P79" s="278">
        <v>0</v>
      </c>
      <c r="Q79" s="278">
        <v>0</v>
      </c>
      <c r="R79" s="278">
        <v>0</v>
      </c>
      <c r="S79" s="278">
        <v>0</v>
      </c>
      <c r="T79" s="279">
        <v>0</v>
      </c>
      <c r="U79" s="264">
        <v>286659</v>
      </c>
      <c r="V79" s="265">
        <v>13374</v>
      </c>
      <c r="W79" s="265">
        <v>300033</v>
      </c>
      <c r="X79" s="265">
        <v>3876</v>
      </c>
      <c r="Y79" s="265">
        <v>0</v>
      </c>
      <c r="Z79" s="265">
        <v>303909</v>
      </c>
      <c r="AA79" s="266">
        <v>6583</v>
      </c>
      <c r="AB79" s="267">
        <f t="shared" si="6"/>
        <v>46.165729910375212</v>
      </c>
    </row>
    <row r="80" spans="1:28" ht="13.8" thickBot="1" x14ac:dyDescent="0.3">
      <c r="A80" s="7" t="s">
        <v>57</v>
      </c>
      <c r="B80" s="1" t="s">
        <v>56</v>
      </c>
      <c r="C80" s="7" t="s">
        <v>18</v>
      </c>
      <c r="D80" s="7" t="s">
        <v>1617</v>
      </c>
      <c r="E80" s="9" t="s">
        <v>16</v>
      </c>
      <c r="F80" s="9" t="s">
        <v>17</v>
      </c>
      <c r="G80" s="286">
        <v>5379</v>
      </c>
      <c r="H80" s="287">
        <v>5090</v>
      </c>
      <c r="I80" s="287">
        <v>303612</v>
      </c>
      <c r="J80" s="289">
        <v>0</v>
      </c>
      <c r="K80" s="289">
        <v>0</v>
      </c>
      <c r="L80" s="287">
        <v>308702</v>
      </c>
      <c r="M80" s="288">
        <v>7848</v>
      </c>
      <c r="N80" s="280">
        <v>0</v>
      </c>
      <c r="O80" s="278">
        <v>0</v>
      </c>
      <c r="P80" s="278">
        <v>0</v>
      </c>
      <c r="Q80" s="278">
        <v>0</v>
      </c>
      <c r="R80" s="278">
        <v>0</v>
      </c>
      <c r="S80" s="278">
        <v>0</v>
      </c>
      <c r="T80" s="279">
        <v>0</v>
      </c>
      <c r="U80" s="264">
        <v>308702</v>
      </c>
      <c r="V80" s="265">
        <v>7848</v>
      </c>
      <c r="W80" s="265">
        <v>316550</v>
      </c>
      <c r="X80" s="265">
        <v>3167</v>
      </c>
      <c r="Y80" s="265">
        <v>0</v>
      </c>
      <c r="Z80" s="265">
        <v>319717</v>
      </c>
      <c r="AA80" s="266">
        <v>5379</v>
      </c>
      <c r="AB80" s="267">
        <f t="shared" si="6"/>
        <v>59.437999628183675</v>
      </c>
    </row>
    <row r="81" spans="1:28" ht="13.8" thickBot="1" x14ac:dyDescent="0.3">
      <c r="A81" s="7" t="s">
        <v>61</v>
      </c>
      <c r="B81" s="1" t="s">
        <v>60</v>
      </c>
      <c r="C81" s="7" t="s">
        <v>18</v>
      </c>
      <c r="D81" s="7" t="s">
        <v>1570</v>
      </c>
      <c r="E81" s="9" t="s">
        <v>62</v>
      </c>
      <c r="F81" s="9" t="s">
        <v>63</v>
      </c>
      <c r="G81" s="286">
        <v>2554</v>
      </c>
      <c r="H81" s="287">
        <v>11362</v>
      </c>
      <c r="I81" s="289">
        <v>0</v>
      </c>
      <c r="J81" s="287">
        <v>29492</v>
      </c>
      <c r="K81" s="289">
        <v>0</v>
      </c>
      <c r="L81" s="287">
        <v>40854</v>
      </c>
      <c r="M81" s="288">
        <v>6110</v>
      </c>
      <c r="N81" s="276">
        <v>1711</v>
      </c>
      <c r="O81" s="278">
        <v>0</v>
      </c>
      <c r="P81" s="278">
        <v>0</v>
      </c>
      <c r="Q81" s="278">
        <v>0</v>
      </c>
      <c r="R81" s="278">
        <v>0</v>
      </c>
      <c r="S81" s="278">
        <v>0</v>
      </c>
      <c r="T81" s="279">
        <v>0</v>
      </c>
      <c r="U81" s="264">
        <v>40854</v>
      </c>
      <c r="V81" s="265">
        <v>6110</v>
      </c>
      <c r="W81" s="265">
        <v>46964</v>
      </c>
      <c r="X81" s="265">
        <v>2672</v>
      </c>
      <c r="Y81" s="265">
        <v>0</v>
      </c>
      <c r="Z81" s="265">
        <v>49636</v>
      </c>
      <c r="AA81" s="266">
        <v>4265</v>
      </c>
      <c r="AB81" s="267">
        <f t="shared" si="6"/>
        <v>11.637983587338804</v>
      </c>
    </row>
    <row r="82" spans="1:28" ht="13.8" thickBot="1" x14ac:dyDescent="0.3">
      <c r="A82" s="7" t="s">
        <v>71</v>
      </c>
      <c r="B82" s="1" t="s">
        <v>70</v>
      </c>
      <c r="C82" s="7" t="s">
        <v>18</v>
      </c>
      <c r="D82" s="7" t="s">
        <v>1635</v>
      </c>
      <c r="E82" s="9" t="s">
        <v>21</v>
      </c>
      <c r="F82" s="9" t="s">
        <v>22</v>
      </c>
      <c r="G82" s="286">
        <v>6621</v>
      </c>
      <c r="H82" s="287">
        <v>20117</v>
      </c>
      <c r="I82" s="287">
        <v>201645</v>
      </c>
      <c r="J82" s="287">
        <v>0</v>
      </c>
      <c r="K82" s="287">
        <v>0</v>
      </c>
      <c r="L82" s="287">
        <v>221762</v>
      </c>
      <c r="M82" s="288">
        <v>41027</v>
      </c>
      <c r="N82" s="280">
        <v>0</v>
      </c>
      <c r="O82" s="278">
        <v>0</v>
      </c>
      <c r="P82" s="278">
        <v>0</v>
      </c>
      <c r="Q82" s="278">
        <v>0</v>
      </c>
      <c r="R82" s="278">
        <v>0</v>
      </c>
      <c r="S82" s="278">
        <v>0</v>
      </c>
      <c r="T82" s="279">
        <v>0</v>
      </c>
      <c r="U82" s="264">
        <v>221762</v>
      </c>
      <c r="V82" s="265">
        <v>41027</v>
      </c>
      <c r="W82" s="265">
        <v>262789</v>
      </c>
      <c r="X82" s="265">
        <v>4118</v>
      </c>
      <c r="Y82" s="265">
        <v>0</v>
      </c>
      <c r="Z82" s="265">
        <v>266907</v>
      </c>
      <c r="AA82" s="266">
        <v>6621</v>
      </c>
      <c r="AB82" s="267">
        <f t="shared" si="6"/>
        <v>40.312188491164477</v>
      </c>
    </row>
    <row r="83" spans="1:28" ht="13.8" thickBot="1" x14ac:dyDescent="0.3">
      <c r="A83" s="7" t="s">
        <v>75</v>
      </c>
      <c r="B83" s="1" t="s">
        <v>74</v>
      </c>
      <c r="C83" s="7" t="s">
        <v>18</v>
      </c>
      <c r="D83" s="7" t="s">
        <v>1641</v>
      </c>
      <c r="E83" s="9" t="s">
        <v>21</v>
      </c>
      <c r="F83" s="9" t="s">
        <v>22</v>
      </c>
      <c r="G83" s="286">
        <v>2816</v>
      </c>
      <c r="H83" s="287">
        <v>15428</v>
      </c>
      <c r="I83" s="287">
        <v>97247</v>
      </c>
      <c r="J83" s="289">
        <v>0</v>
      </c>
      <c r="K83" s="289">
        <v>0</v>
      </c>
      <c r="L83" s="287">
        <v>112675</v>
      </c>
      <c r="M83" s="288">
        <v>15627</v>
      </c>
      <c r="N83" s="276">
        <v>1259</v>
      </c>
      <c r="O83" s="277">
        <v>6577</v>
      </c>
      <c r="P83" s="278">
        <v>0</v>
      </c>
      <c r="Q83" s="278">
        <v>0</v>
      </c>
      <c r="R83" s="278">
        <v>0</v>
      </c>
      <c r="S83" s="277">
        <v>6577</v>
      </c>
      <c r="T83" s="279">
        <v>0</v>
      </c>
      <c r="U83" s="264">
        <v>119252</v>
      </c>
      <c r="V83" s="265">
        <v>15627</v>
      </c>
      <c r="W83" s="265">
        <v>134879</v>
      </c>
      <c r="X83" s="265">
        <v>2535</v>
      </c>
      <c r="Y83" s="265">
        <v>0</v>
      </c>
      <c r="Z83" s="265">
        <v>137414</v>
      </c>
      <c r="AA83" s="266">
        <v>4075</v>
      </c>
      <c r="AB83" s="267">
        <f t="shared" si="6"/>
        <v>33.721226993865031</v>
      </c>
    </row>
    <row r="84" spans="1:28" ht="13.8" thickBot="1" x14ac:dyDescent="0.3">
      <c r="A84" s="7" t="s">
        <v>98</v>
      </c>
      <c r="B84" s="1" t="s">
        <v>97</v>
      </c>
      <c r="C84" s="7" t="s">
        <v>18</v>
      </c>
      <c r="D84" s="7" t="s">
        <v>1670</v>
      </c>
      <c r="E84" s="9" t="s">
        <v>21</v>
      </c>
      <c r="F84" s="9" t="s">
        <v>22</v>
      </c>
      <c r="G84" s="286">
        <v>1905</v>
      </c>
      <c r="H84" s="287">
        <v>14011</v>
      </c>
      <c r="I84" s="287">
        <v>0</v>
      </c>
      <c r="J84" s="287">
        <v>44396</v>
      </c>
      <c r="K84" s="287">
        <v>0</v>
      </c>
      <c r="L84" s="287">
        <v>58407</v>
      </c>
      <c r="M84" s="288">
        <v>4201</v>
      </c>
      <c r="N84" s="276">
        <v>3509</v>
      </c>
      <c r="O84" s="277">
        <v>25808</v>
      </c>
      <c r="P84" s="277">
        <v>0</v>
      </c>
      <c r="Q84" s="277">
        <v>0</v>
      </c>
      <c r="R84" s="277">
        <v>0</v>
      </c>
      <c r="S84" s="277">
        <v>25808</v>
      </c>
      <c r="T84" s="281">
        <v>0</v>
      </c>
      <c r="U84" s="264">
        <v>84215</v>
      </c>
      <c r="V84" s="265">
        <v>4201</v>
      </c>
      <c r="W84" s="265">
        <v>88416</v>
      </c>
      <c r="X84" s="265">
        <v>1770</v>
      </c>
      <c r="Y84" s="265">
        <v>0</v>
      </c>
      <c r="Z84" s="265">
        <v>90186</v>
      </c>
      <c r="AA84" s="266">
        <v>5414</v>
      </c>
      <c r="AB84" s="267">
        <f t="shared" si="6"/>
        <v>16.657923900997414</v>
      </c>
    </row>
    <row r="85" spans="1:28" ht="13.8" thickBot="1" x14ac:dyDescent="0.3">
      <c r="A85" s="7" t="s">
        <v>120</v>
      </c>
      <c r="B85" s="1" t="s">
        <v>119</v>
      </c>
      <c r="C85" s="7" t="s">
        <v>18</v>
      </c>
      <c r="D85" s="7" t="s">
        <v>1657</v>
      </c>
      <c r="E85" s="9" t="s">
        <v>21</v>
      </c>
      <c r="F85" s="9" t="s">
        <v>22</v>
      </c>
      <c r="G85" s="286">
        <v>2291</v>
      </c>
      <c r="H85" s="287">
        <v>25545</v>
      </c>
      <c r="I85" s="287">
        <v>182229</v>
      </c>
      <c r="J85" s="287">
        <v>0</v>
      </c>
      <c r="K85" s="287">
        <v>4449</v>
      </c>
      <c r="L85" s="287">
        <v>212223</v>
      </c>
      <c r="M85" s="288">
        <v>41813</v>
      </c>
      <c r="N85" s="276">
        <v>3592</v>
      </c>
      <c r="O85" s="277">
        <v>40051</v>
      </c>
      <c r="P85" s="277">
        <v>0</v>
      </c>
      <c r="Q85" s="277">
        <v>0</v>
      </c>
      <c r="R85" s="277">
        <v>122141</v>
      </c>
      <c r="S85" s="277">
        <v>162192</v>
      </c>
      <c r="T85" s="281">
        <v>0</v>
      </c>
      <c r="U85" s="264">
        <v>374415</v>
      </c>
      <c r="V85" s="265">
        <v>41813</v>
      </c>
      <c r="W85" s="265">
        <v>416228</v>
      </c>
      <c r="X85" s="265">
        <v>4294</v>
      </c>
      <c r="Y85" s="265">
        <v>0</v>
      </c>
      <c r="Z85" s="265">
        <v>420522</v>
      </c>
      <c r="AA85" s="266">
        <v>5883</v>
      </c>
      <c r="AB85" s="267">
        <f t="shared" si="6"/>
        <v>71.480877103518608</v>
      </c>
    </row>
    <row r="86" spans="1:28" ht="13.8" thickBot="1" x14ac:dyDescent="0.3">
      <c r="A86" s="7" t="s">
        <v>126</v>
      </c>
      <c r="B86" s="1" t="s">
        <v>125</v>
      </c>
      <c r="C86" s="7" t="s">
        <v>18</v>
      </c>
      <c r="D86" s="7" t="s">
        <v>1562</v>
      </c>
      <c r="E86" s="9" t="s">
        <v>111</v>
      </c>
      <c r="F86" s="9" t="s">
        <v>112</v>
      </c>
      <c r="G86" s="286">
        <v>1325</v>
      </c>
      <c r="H86" s="287">
        <v>8805</v>
      </c>
      <c r="I86" s="287">
        <v>5803</v>
      </c>
      <c r="J86" s="289">
        <v>0</v>
      </c>
      <c r="K86" s="289">
        <v>0</v>
      </c>
      <c r="L86" s="287">
        <v>14608</v>
      </c>
      <c r="M86" s="290">
        <v>0</v>
      </c>
      <c r="N86" s="276">
        <v>2680</v>
      </c>
      <c r="O86" s="277">
        <v>9620</v>
      </c>
      <c r="P86" s="277">
        <v>11737</v>
      </c>
      <c r="Q86" s="278">
        <v>0</v>
      </c>
      <c r="R86" s="278">
        <v>0</v>
      </c>
      <c r="S86" s="277">
        <v>21357</v>
      </c>
      <c r="T86" s="279">
        <v>0</v>
      </c>
      <c r="U86" s="264">
        <v>35965</v>
      </c>
      <c r="V86" s="268">
        <v>0</v>
      </c>
      <c r="W86" s="265">
        <v>35965</v>
      </c>
      <c r="X86" s="265">
        <v>2491</v>
      </c>
      <c r="Y86" s="265">
        <v>0</v>
      </c>
      <c r="Z86" s="265">
        <v>38456</v>
      </c>
      <c r="AA86" s="266">
        <v>4005</v>
      </c>
      <c r="AB86" s="267">
        <f t="shared" si="6"/>
        <v>9.6019975031210993</v>
      </c>
    </row>
    <row r="87" spans="1:28" ht="13.8" thickBot="1" x14ac:dyDescent="0.3">
      <c r="A87" s="7" t="s">
        <v>138</v>
      </c>
      <c r="B87" s="1" t="s">
        <v>137</v>
      </c>
      <c r="C87" s="7" t="s">
        <v>18</v>
      </c>
      <c r="D87" s="7" t="s">
        <v>1733</v>
      </c>
      <c r="E87" s="9" t="s">
        <v>62</v>
      </c>
      <c r="F87" s="9" t="s">
        <v>63</v>
      </c>
      <c r="G87" s="286">
        <v>2047</v>
      </c>
      <c r="H87" s="287">
        <v>8366</v>
      </c>
      <c r="I87" s="287">
        <v>35067</v>
      </c>
      <c r="J87" s="287">
        <v>0</v>
      </c>
      <c r="K87" s="287">
        <v>3000</v>
      </c>
      <c r="L87" s="287">
        <v>46433</v>
      </c>
      <c r="M87" s="288">
        <v>5529</v>
      </c>
      <c r="N87" s="276">
        <v>2144</v>
      </c>
      <c r="O87" s="277">
        <v>8762</v>
      </c>
      <c r="P87" s="277">
        <v>0</v>
      </c>
      <c r="Q87" s="277">
        <v>0</v>
      </c>
      <c r="R87" s="277">
        <v>1050</v>
      </c>
      <c r="S87" s="277">
        <v>9812</v>
      </c>
      <c r="T87" s="281">
        <v>0</v>
      </c>
      <c r="U87" s="264">
        <v>56245</v>
      </c>
      <c r="V87" s="265">
        <v>5529</v>
      </c>
      <c r="W87" s="265">
        <v>61774</v>
      </c>
      <c r="X87" s="265">
        <v>2468</v>
      </c>
      <c r="Y87" s="265">
        <v>0</v>
      </c>
      <c r="Z87" s="265">
        <v>64242</v>
      </c>
      <c r="AA87" s="266">
        <v>4191</v>
      </c>
      <c r="AB87" s="267">
        <f t="shared" si="6"/>
        <v>15.328561202576951</v>
      </c>
    </row>
    <row r="88" spans="1:28" ht="13.8" thickBot="1" x14ac:dyDescent="0.3">
      <c r="A88" s="7" t="s">
        <v>180</v>
      </c>
      <c r="B88" s="1" t="s">
        <v>179</v>
      </c>
      <c r="C88" s="7" t="s">
        <v>18</v>
      </c>
      <c r="D88" s="7" t="s">
        <v>1796</v>
      </c>
      <c r="E88" s="9" t="s">
        <v>16</v>
      </c>
      <c r="F88" s="9" t="s">
        <v>17</v>
      </c>
      <c r="G88" s="286">
        <v>4418</v>
      </c>
      <c r="H88" s="287">
        <v>19099</v>
      </c>
      <c r="I88" s="287">
        <v>112777</v>
      </c>
      <c r="J88" s="289">
        <v>0</v>
      </c>
      <c r="K88" s="289">
        <v>0</v>
      </c>
      <c r="L88" s="287">
        <v>131876</v>
      </c>
      <c r="M88" s="288">
        <v>42742</v>
      </c>
      <c r="N88" s="276">
        <v>204</v>
      </c>
      <c r="O88" s="277">
        <v>882</v>
      </c>
      <c r="P88" s="278">
        <v>0</v>
      </c>
      <c r="Q88" s="278">
        <v>0</v>
      </c>
      <c r="R88" s="277">
        <v>1559</v>
      </c>
      <c r="S88" s="277">
        <v>2441</v>
      </c>
      <c r="T88" s="281">
        <v>704</v>
      </c>
      <c r="U88" s="264">
        <v>134317</v>
      </c>
      <c r="V88" s="265">
        <v>43446</v>
      </c>
      <c r="W88" s="265">
        <v>177763</v>
      </c>
      <c r="X88" s="265">
        <v>3113</v>
      </c>
      <c r="Y88" s="265">
        <v>0</v>
      </c>
      <c r="Z88" s="265">
        <v>180876</v>
      </c>
      <c r="AA88" s="266">
        <v>4622</v>
      </c>
      <c r="AB88" s="267">
        <f t="shared" si="6"/>
        <v>39.133708351363047</v>
      </c>
    </row>
    <row r="89" spans="1:28" ht="13.8" thickBot="1" x14ac:dyDescent="0.3">
      <c r="A89" s="7" t="s">
        <v>194</v>
      </c>
      <c r="B89" s="1" t="s">
        <v>193</v>
      </c>
      <c r="C89" s="7" t="s">
        <v>18</v>
      </c>
      <c r="D89" s="7" t="s">
        <v>1726</v>
      </c>
      <c r="E89" s="9" t="s">
        <v>16</v>
      </c>
      <c r="F89" s="9" t="s">
        <v>17</v>
      </c>
      <c r="G89" s="286">
        <v>4217</v>
      </c>
      <c r="H89" s="287">
        <v>15406</v>
      </c>
      <c r="I89" s="287">
        <v>115347</v>
      </c>
      <c r="J89" s="287">
        <v>0</v>
      </c>
      <c r="K89" s="287">
        <v>7800</v>
      </c>
      <c r="L89" s="287">
        <v>138553</v>
      </c>
      <c r="M89" s="288">
        <v>10835</v>
      </c>
      <c r="N89" s="276">
        <v>769</v>
      </c>
      <c r="O89" s="277">
        <v>2810</v>
      </c>
      <c r="P89" s="277">
        <v>0</v>
      </c>
      <c r="Q89" s="277">
        <v>2100</v>
      </c>
      <c r="R89" s="277">
        <v>0</v>
      </c>
      <c r="S89" s="277">
        <v>4910</v>
      </c>
      <c r="T89" s="279">
        <v>0</v>
      </c>
      <c r="U89" s="264">
        <v>143463</v>
      </c>
      <c r="V89" s="265">
        <v>10835</v>
      </c>
      <c r="W89" s="265">
        <v>154298</v>
      </c>
      <c r="X89" s="265">
        <v>2936</v>
      </c>
      <c r="Y89" s="265">
        <v>2606</v>
      </c>
      <c r="Z89" s="265">
        <v>159840</v>
      </c>
      <c r="AA89" s="266">
        <v>4986</v>
      </c>
      <c r="AB89" s="267">
        <f t="shared" si="6"/>
        <v>32.057761732851986</v>
      </c>
    </row>
    <row r="90" spans="1:28" ht="13.8" thickBot="1" x14ac:dyDescent="0.3">
      <c r="A90" s="7" t="s">
        <v>216</v>
      </c>
      <c r="B90" s="1" t="s">
        <v>215</v>
      </c>
      <c r="C90" s="7" t="s">
        <v>18</v>
      </c>
      <c r="D90" s="7" t="s">
        <v>1562</v>
      </c>
      <c r="E90" s="9" t="s">
        <v>62</v>
      </c>
      <c r="F90" s="9" t="s">
        <v>63</v>
      </c>
      <c r="G90" s="286">
        <v>830</v>
      </c>
      <c r="H90" s="287">
        <v>3029</v>
      </c>
      <c r="I90" s="287">
        <v>11213</v>
      </c>
      <c r="J90" s="287">
        <v>0</v>
      </c>
      <c r="K90" s="287">
        <v>0</v>
      </c>
      <c r="L90" s="287">
        <v>14242</v>
      </c>
      <c r="M90" s="288">
        <v>4627</v>
      </c>
      <c r="N90" s="276">
        <v>3684</v>
      </c>
      <c r="O90" s="277">
        <v>13442</v>
      </c>
      <c r="P90" s="277">
        <v>45118</v>
      </c>
      <c r="Q90" s="278">
        <v>0</v>
      </c>
      <c r="R90" s="278">
        <v>0</v>
      </c>
      <c r="S90" s="277">
        <v>58560</v>
      </c>
      <c r="T90" s="279">
        <v>0</v>
      </c>
      <c r="U90" s="264">
        <v>72802</v>
      </c>
      <c r="V90" s="265">
        <v>4627</v>
      </c>
      <c r="W90" s="265">
        <v>77429</v>
      </c>
      <c r="X90" s="265">
        <v>1116</v>
      </c>
      <c r="Y90" s="265">
        <v>0</v>
      </c>
      <c r="Z90" s="265">
        <v>78545</v>
      </c>
      <c r="AA90" s="266">
        <v>4514</v>
      </c>
      <c r="AB90" s="267">
        <f t="shared" si="6"/>
        <v>17.400310146211787</v>
      </c>
    </row>
    <row r="91" spans="1:28" ht="13.8" thickBot="1" x14ac:dyDescent="0.3">
      <c r="A91" s="7" t="s">
        <v>232</v>
      </c>
      <c r="B91" s="1" t="s">
        <v>231</v>
      </c>
      <c r="C91" s="7" t="s">
        <v>18</v>
      </c>
      <c r="D91" s="7" t="s">
        <v>1655</v>
      </c>
      <c r="E91" s="9" t="s">
        <v>16</v>
      </c>
      <c r="F91" s="9" t="s">
        <v>17</v>
      </c>
      <c r="G91" s="286">
        <v>6838</v>
      </c>
      <c r="H91" s="287">
        <v>31896</v>
      </c>
      <c r="I91" s="287">
        <v>0</v>
      </c>
      <c r="J91" s="287">
        <v>39000</v>
      </c>
      <c r="K91" s="287">
        <v>10000</v>
      </c>
      <c r="L91" s="287">
        <v>80896</v>
      </c>
      <c r="M91" s="288">
        <v>4921</v>
      </c>
      <c r="N91" s="280">
        <v>0</v>
      </c>
      <c r="O91" s="278">
        <v>0</v>
      </c>
      <c r="P91" s="278">
        <v>0</v>
      </c>
      <c r="Q91" s="278">
        <v>0</v>
      </c>
      <c r="R91" s="278">
        <v>0</v>
      </c>
      <c r="S91" s="278">
        <v>0</v>
      </c>
      <c r="T91" s="279">
        <v>0</v>
      </c>
      <c r="U91" s="264">
        <v>80896</v>
      </c>
      <c r="V91" s="265">
        <v>4921</v>
      </c>
      <c r="W91" s="265">
        <v>85817</v>
      </c>
      <c r="X91" s="265">
        <v>5026</v>
      </c>
      <c r="Y91" s="265">
        <v>0</v>
      </c>
      <c r="Z91" s="265">
        <v>90843</v>
      </c>
      <c r="AA91" s="266">
        <v>6838</v>
      </c>
      <c r="AB91" s="267">
        <f t="shared" si="6"/>
        <v>13.285024861070488</v>
      </c>
    </row>
    <row r="92" spans="1:28" ht="13.8" thickBot="1" x14ac:dyDescent="0.3">
      <c r="A92" s="7" t="s">
        <v>238</v>
      </c>
      <c r="B92" s="1" t="s">
        <v>237</v>
      </c>
      <c r="C92" s="7" t="s">
        <v>18</v>
      </c>
      <c r="D92" s="7" t="s">
        <v>1857</v>
      </c>
      <c r="E92" s="9" t="s">
        <v>62</v>
      </c>
      <c r="F92" s="9" t="s">
        <v>63</v>
      </c>
      <c r="G92" s="286">
        <v>1861</v>
      </c>
      <c r="H92" s="287">
        <v>3106</v>
      </c>
      <c r="I92" s="287">
        <v>17002</v>
      </c>
      <c r="J92" s="289">
        <v>0</v>
      </c>
      <c r="K92" s="289">
        <v>0</v>
      </c>
      <c r="L92" s="287">
        <v>20108</v>
      </c>
      <c r="M92" s="288">
        <v>2088</v>
      </c>
      <c r="N92" s="276">
        <v>3008</v>
      </c>
      <c r="O92" s="277">
        <v>5019</v>
      </c>
      <c r="P92" s="277">
        <v>29248</v>
      </c>
      <c r="Q92" s="278">
        <v>0</v>
      </c>
      <c r="R92" s="278">
        <v>0</v>
      </c>
      <c r="S92" s="277">
        <v>34267</v>
      </c>
      <c r="T92" s="279">
        <v>0</v>
      </c>
      <c r="U92" s="264">
        <v>54375</v>
      </c>
      <c r="V92" s="265">
        <v>2088</v>
      </c>
      <c r="W92" s="265">
        <v>56463</v>
      </c>
      <c r="X92" s="265">
        <v>2867</v>
      </c>
      <c r="Y92" s="265">
        <v>0</v>
      </c>
      <c r="Z92" s="265">
        <v>59330</v>
      </c>
      <c r="AA92" s="266">
        <v>4869</v>
      </c>
      <c r="AB92" s="267">
        <f t="shared" si="6"/>
        <v>12.185253645512425</v>
      </c>
    </row>
    <row r="93" spans="1:28" ht="13.8" thickBot="1" x14ac:dyDescent="0.3">
      <c r="A93" s="7" t="s">
        <v>240</v>
      </c>
      <c r="B93" s="1" t="s">
        <v>239</v>
      </c>
      <c r="C93" s="7" t="s">
        <v>18</v>
      </c>
      <c r="D93" s="7" t="s">
        <v>1603</v>
      </c>
      <c r="E93" s="9" t="s">
        <v>21</v>
      </c>
      <c r="F93" s="9" t="s">
        <v>22</v>
      </c>
      <c r="G93" s="286">
        <v>4768</v>
      </c>
      <c r="H93" s="287">
        <v>14877</v>
      </c>
      <c r="I93" s="287">
        <v>67648</v>
      </c>
      <c r="J93" s="289">
        <v>0</v>
      </c>
      <c r="K93" s="289">
        <v>0</v>
      </c>
      <c r="L93" s="287">
        <v>82525</v>
      </c>
      <c r="M93" s="288">
        <v>10922</v>
      </c>
      <c r="N93" s="280">
        <v>0</v>
      </c>
      <c r="O93" s="278">
        <v>0</v>
      </c>
      <c r="P93" s="278">
        <v>0</v>
      </c>
      <c r="Q93" s="278">
        <v>0</v>
      </c>
      <c r="R93" s="278">
        <v>0</v>
      </c>
      <c r="S93" s="278">
        <v>0</v>
      </c>
      <c r="T93" s="279">
        <v>0</v>
      </c>
      <c r="U93" s="264">
        <v>82525</v>
      </c>
      <c r="V93" s="265">
        <v>10922</v>
      </c>
      <c r="W93" s="265">
        <v>93447</v>
      </c>
      <c r="X93" s="265">
        <v>3118</v>
      </c>
      <c r="Y93" s="265">
        <v>0</v>
      </c>
      <c r="Z93" s="265">
        <v>96565</v>
      </c>
      <c r="AA93" s="266">
        <v>4768</v>
      </c>
      <c r="AB93" s="267">
        <f t="shared" si="6"/>
        <v>20.252726510067113</v>
      </c>
    </row>
    <row r="94" spans="1:28" ht="13.8" thickBot="1" x14ac:dyDescent="0.3">
      <c r="A94" s="7" t="s">
        <v>254</v>
      </c>
      <c r="B94" s="1" t="s">
        <v>253</v>
      </c>
      <c r="C94" s="7" t="s">
        <v>18</v>
      </c>
      <c r="D94" s="7" t="s">
        <v>1581</v>
      </c>
      <c r="E94" s="9" t="s">
        <v>255</v>
      </c>
      <c r="F94" s="9" t="s">
        <v>256</v>
      </c>
      <c r="G94" s="286">
        <v>4835</v>
      </c>
      <c r="H94" s="287">
        <v>12281</v>
      </c>
      <c r="I94" s="287">
        <v>285825</v>
      </c>
      <c r="J94" s="287">
        <v>0</v>
      </c>
      <c r="K94" s="287">
        <v>0</v>
      </c>
      <c r="L94" s="287">
        <v>298106</v>
      </c>
      <c r="M94" s="288">
        <v>16976</v>
      </c>
      <c r="N94" s="276">
        <v>597</v>
      </c>
      <c r="O94" s="277">
        <v>1499</v>
      </c>
      <c r="P94" s="277">
        <v>0</v>
      </c>
      <c r="Q94" s="277">
        <v>0</v>
      </c>
      <c r="R94" s="277">
        <v>3500</v>
      </c>
      <c r="S94" s="277">
        <v>4999</v>
      </c>
      <c r="T94" s="281">
        <v>0</v>
      </c>
      <c r="U94" s="264">
        <v>303105</v>
      </c>
      <c r="V94" s="265">
        <v>16976</v>
      </c>
      <c r="W94" s="265">
        <v>320081</v>
      </c>
      <c r="X94" s="265">
        <v>3199</v>
      </c>
      <c r="Y94" s="265">
        <v>0</v>
      </c>
      <c r="Z94" s="265">
        <v>323280</v>
      </c>
      <c r="AA94" s="266">
        <v>5432</v>
      </c>
      <c r="AB94" s="267">
        <f t="shared" si="6"/>
        <v>59.513991163475701</v>
      </c>
    </row>
    <row r="95" spans="1:28" ht="13.8" thickBot="1" x14ac:dyDescent="0.3">
      <c r="A95" s="7" t="s">
        <v>282</v>
      </c>
      <c r="B95" s="1" t="s">
        <v>281</v>
      </c>
      <c r="C95" s="7" t="s">
        <v>18</v>
      </c>
      <c r="D95" s="7" t="s">
        <v>1944</v>
      </c>
      <c r="E95" s="9" t="s">
        <v>62</v>
      </c>
      <c r="F95" s="9" t="s">
        <v>63</v>
      </c>
      <c r="G95" s="286">
        <v>6164</v>
      </c>
      <c r="H95" s="287">
        <v>17740</v>
      </c>
      <c r="I95" s="287">
        <v>94741</v>
      </c>
      <c r="J95" s="287">
        <v>60500</v>
      </c>
      <c r="K95" s="287">
        <v>130085</v>
      </c>
      <c r="L95" s="287">
        <v>303066</v>
      </c>
      <c r="M95" s="288">
        <v>6445</v>
      </c>
      <c r="N95" s="280">
        <v>0</v>
      </c>
      <c r="O95" s="277">
        <v>0</v>
      </c>
      <c r="P95" s="277">
        <v>0</v>
      </c>
      <c r="Q95" s="277">
        <v>0</v>
      </c>
      <c r="R95" s="277">
        <v>0</v>
      </c>
      <c r="S95" s="277">
        <v>0</v>
      </c>
      <c r="T95" s="281">
        <v>0</v>
      </c>
      <c r="U95" s="264">
        <v>303066</v>
      </c>
      <c r="V95" s="265">
        <v>6445</v>
      </c>
      <c r="W95" s="265">
        <v>309511</v>
      </c>
      <c r="X95" s="265">
        <v>3629</v>
      </c>
      <c r="Y95" s="265">
        <v>0</v>
      </c>
      <c r="Z95" s="265">
        <v>313140</v>
      </c>
      <c r="AA95" s="266">
        <v>6164</v>
      </c>
      <c r="AB95" s="267">
        <f t="shared" si="6"/>
        <v>50.801427644386763</v>
      </c>
    </row>
    <row r="96" spans="1:28" ht="13.8" thickBot="1" x14ac:dyDescent="0.3">
      <c r="A96" s="7" t="s">
        <v>292</v>
      </c>
      <c r="B96" s="1" t="s">
        <v>291</v>
      </c>
      <c r="C96" s="7" t="s">
        <v>18</v>
      </c>
      <c r="D96" s="7" t="s">
        <v>1857</v>
      </c>
      <c r="E96" s="9" t="s">
        <v>21</v>
      </c>
      <c r="F96" s="9" t="s">
        <v>22</v>
      </c>
      <c r="G96" s="286">
        <v>5641</v>
      </c>
      <c r="H96" s="287">
        <v>5354</v>
      </c>
      <c r="I96" s="287">
        <v>82986</v>
      </c>
      <c r="J96" s="287">
        <v>0</v>
      </c>
      <c r="K96" s="287">
        <v>0</v>
      </c>
      <c r="L96" s="287">
        <v>88340</v>
      </c>
      <c r="M96" s="288">
        <v>9802</v>
      </c>
      <c r="N96" s="280">
        <v>0</v>
      </c>
      <c r="O96" s="278">
        <v>0</v>
      </c>
      <c r="P96" s="278">
        <v>0</v>
      </c>
      <c r="Q96" s="278">
        <v>0</v>
      </c>
      <c r="R96" s="278">
        <v>0</v>
      </c>
      <c r="S96" s="278">
        <v>0</v>
      </c>
      <c r="T96" s="279">
        <v>0</v>
      </c>
      <c r="U96" s="264">
        <v>88340</v>
      </c>
      <c r="V96" s="265">
        <v>9802</v>
      </c>
      <c r="W96" s="265">
        <v>98142</v>
      </c>
      <c r="X96" s="265">
        <v>3689</v>
      </c>
      <c r="Y96" s="265">
        <v>0</v>
      </c>
      <c r="Z96" s="265">
        <v>101831</v>
      </c>
      <c r="AA96" s="266">
        <v>5641</v>
      </c>
      <c r="AB96" s="267">
        <f t="shared" si="6"/>
        <v>18.051941145187023</v>
      </c>
    </row>
    <row r="97" spans="1:28" ht="13.8" thickBot="1" x14ac:dyDescent="0.3">
      <c r="A97" s="7" t="s">
        <v>334</v>
      </c>
      <c r="B97" s="1" t="s">
        <v>333</v>
      </c>
      <c r="C97" s="7" t="s">
        <v>18</v>
      </c>
      <c r="D97" s="7" t="s">
        <v>1730</v>
      </c>
      <c r="E97" s="9" t="s">
        <v>21</v>
      </c>
      <c r="F97" s="9" t="s">
        <v>22</v>
      </c>
      <c r="G97" s="286">
        <v>6831</v>
      </c>
      <c r="H97" s="287">
        <v>9442</v>
      </c>
      <c r="I97" s="287">
        <v>0</v>
      </c>
      <c r="J97" s="287">
        <v>49463</v>
      </c>
      <c r="K97" s="287">
        <v>0</v>
      </c>
      <c r="L97" s="287">
        <v>58905</v>
      </c>
      <c r="M97" s="288">
        <v>0</v>
      </c>
      <c r="N97" s="280">
        <v>0</v>
      </c>
      <c r="O97" s="278">
        <v>0</v>
      </c>
      <c r="P97" s="278">
        <v>0</v>
      </c>
      <c r="Q97" s="278">
        <v>0</v>
      </c>
      <c r="R97" s="278">
        <v>0</v>
      </c>
      <c r="S97" s="278">
        <v>0</v>
      </c>
      <c r="T97" s="279">
        <v>0</v>
      </c>
      <c r="U97" s="264">
        <v>58905</v>
      </c>
      <c r="V97" s="265">
        <v>0</v>
      </c>
      <c r="W97" s="265">
        <v>58905</v>
      </c>
      <c r="X97" s="265">
        <v>2031</v>
      </c>
      <c r="Y97" s="265">
        <v>0</v>
      </c>
      <c r="Z97" s="265">
        <v>60936</v>
      </c>
      <c r="AA97" s="266">
        <v>6831</v>
      </c>
      <c r="AB97" s="267">
        <f t="shared" si="6"/>
        <v>8.9205094422485729</v>
      </c>
    </row>
    <row r="98" spans="1:28" ht="13.8" thickBot="1" x14ac:dyDescent="0.3">
      <c r="A98" s="7" t="s">
        <v>336</v>
      </c>
      <c r="B98" s="1" t="s">
        <v>335</v>
      </c>
      <c r="C98" s="7" t="s">
        <v>18</v>
      </c>
      <c r="D98" s="7" t="s">
        <v>1635</v>
      </c>
      <c r="E98" s="9" t="s">
        <v>21</v>
      </c>
      <c r="F98" s="9" t="s">
        <v>22</v>
      </c>
      <c r="G98" s="286">
        <v>4585</v>
      </c>
      <c r="H98" s="287">
        <v>14179</v>
      </c>
      <c r="I98" s="287">
        <v>465263</v>
      </c>
      <c r="J98" s="289">
        <v>0</v>
      </c>
      <c r="K98" s="287">
        <v>56764</v>
      </c>
      <c r="L98" s="287">
        <v>536206</v>
      </c>
      <c r="M98" s="290">
        <v>0</v>
      </c>
      <c r="N98" s="276">
        <v>1534</v>
      </c>
      <c r="O98" s="277">
        <v>4660</v>
      </c>
      <c r="P98" s="278">
        <v>0</v>
      </c>
      <c r="Q98" s="278">
        <v>0</v>
      </c>
      <c r="R98" s="278">
        <v>0</v>
      </c>
      <c r="S98" s="277">
        <v>4660</v>
      </c>
      <c r="T98" s="279">
        <v>0</v>
      </c>
      <c r="U98" s="264">
        <v>540866</v>
      </c>
      <c r="V98" s="268">
        <v>0</v>
      </c>
      <c r="W98" s="265">
        <v>540866</v>
      </c>
      <c r="X98" s="265">
        <v>3806</v>
      </c>
      <c r="Y98" s="265">
        <v>0</v>
      </c>
      <c r="Z98" s="265">
        <v>544672</v>
      </c>
      <c r="AA98" s="266">
        <v>6119</v>
      </c>
      <c r="AB98" s="267">
        <f t="shared" si="6"/>
        <v>89.013237457100828</v>
      </c>
    </row>
    <row r="99" spans="1:28" ht="13.8" thickBot="1" x14ac:dyDescent="0.3">
      <c r="A99" s="7" t="s">
        <v>346</v>
      </c>
      <c r="B99" s="1" t="s">
        <v>345</v>
      </c>
      <c r="C99" s="7" t="s">
        <v>18</v>
      </c>
      <c r="D99" s="7" t="s">
        <v>2031</v>
      </c>
      <c r="E99" s="9" t="s">
        <v>16</v>
      </c>
      <c r="F99" s="9" t="s">
        <v>17</v>
      </c>
      <c r="G99" s="286">
        <v>5962</v>
      </c>
      <c r="H99" s="287">
        <v>30400</v>
      </c>
      <c r="I99" s="287">
        <v>157573</v>
      </c>
      <c r="J99" s="287">
        <v>0</v>
      </c>
      <c r="K99" s="287">
        <v>0</v>
      </c>
      <c r="L99" s="287">
        <v>187973</v>
      </c>
      <c r="M99" s="288">
        <v>31200</v>
      </c>
      <c r="N99" s="276">
        <v>620</v>
      </c>
      <c r="O99" s="277">
        <v>3156</v>
      </c>
      <c r="P99" s="277">
        <v>0</v>
      </c>
      <c r="Q99" s="277">
        <v>0</v>
      </c>
      <c r="R99" s="277">
        <v>0</v>
      </c>
      <c r="S99" s="277">
        <v>3156</v>
      </c>
      <c r="T99" s="281">
        <v>0</v>
      </c>
      <c r="U99" s="264">
        <v>191129</v>
      </c>
      <c r="V99" s="265">
        <v>31200</v>
      </c>
      <c r="W99" s="265">
        <v>222329</v>
      </c>
      <c r="X99" s="265">
        <v>3939</v>
      </c>
      <c r="Y99" s="265">
        <v>0</v>
      </c>
      <c r="Z99" s="265">
        <v>226268</v>
      </c>
      <c r="AA99" s="266">
        <v>6582</v>
      </c>
      <c r="AB99" s="267">
        <f t="shared" si="6"/>
        <v>34.376785171680339</v>
      </c>
    </row>
    <row r="100" spans="1:28" ht="13.8" thickBot="1" x14ac:dyDescent="0.3">
      <c r="A100" s="7" t="s">
        <v>356</v>
      </c>
      <c r="B100" s="1" t="s">
        <v>355</v>
      </c>
      <c r="C100" s="7" t="s">
        <v>18</v>
      </c>
      <c r="D100" s="7" t="s">
        <v>1830</v>
      </c>
      <c r="E100" s="9" t="s">
        <v>21</v>
      </c>
      <c r="F100" s="9" t="s">
        <v>22</v>
      </c>
      <c r="G100" s="286">
        <v>5933</v>
      </c>
      <c r="H100" s="287">
        <v>28229</v>
      </c>
      <c r="I100" s="287">
        <v>104332</v>
      </c>
      <c r="J100" s="287">
        <v>0</v>
      </c>
      <c r="K100" s="287">
        <v>0</v>
      </c>
      <c r="L100" s="287">
        <v>132561</v>
      </c>
      <c r="M100" s="288">
        <v>89659</v>
      </c>
      <c r="N100" s="280">
        <v>0</v>
      </c>
      <c r="O100" s="278">
        <v>0</v>
      </c>
      <c r="P100" s="278">
        <v>0</v>
      </c>
      <c r="Q100" s="278">
        <v>0</v>
      </c>
      <c r="R100" s="278">
        <v>0</v>
      </c>
      <c r="S100" s="278">
        <v>0</v>
      </c>
      <c r="T100" s="279">
        <v>0</v>
      </c>
      <c r="U100" s="264">
        <v>132561</v>
      </c>
      <c r="V100" s="265">
        <v>89659</v>
      </c>
      <c r="W100" s="265">
        <v>222220</v>
      </c>
      <c r="X100" s="265">
        <v>3580</v>
      </c>
      <c r="Y100" s="265">
        <v>8732</v>
      </c>
      <c r="Z100" s="265">
        <v>234532</v>
      </c>
      <c r="AA100" s="266">
        <v>5933</v>
      </c>
      <c r="AB100" s="267">
        <f t="shared" si="6"/>
        <v>39.530085959885383</v>
      </c>
    </row>
    <row r="101" spans="1:28" ht="13.8" thickBot="1" x14ac:dyDescent="0.3">
      <c r="A101" s="7" t="s">
        <v>364</v>
      </c>
      <c r="B101" s="1" t="s">
        <v>363</v>
      </c>
      <c r="C101" s="7" t="s">
        <v>18</v>
      </c>
      <c r="D101" s="7" t="s">
        <v>1748</v>
      </c>
      <c r="E101" s="9" t="s">
        <v>21</v>
      </c>
      <c r="F101" s="9" t="s">
        <v>22</v>
      </c>
      <c r="G101" s="286">
        <v>2542</v>
      </c>
      <c r="H101" s="287">
        <v>14493</v>
      </c>
      <c r="I101" s="287">
        <v>32672</v>
      </c>
      <c r="J101" s="287">
        <v>0</v>
      </c>
      <c r="K101" s="287">
        <v>2117</v>
      </c>
      <c r="L101" s="287">
        <v>49282</v>
      </c>
      <c r="M101" s="288">
        <v>27840</v>
      </c>
      <c r="N101" s="276">
        <v>1678</v>
      </c>
      <c r="O101" s="277">
        <v>9567</v>
      </c>
      <c r="P101" s="277">
        <v>21565</v>
      </c>
      <c r="Q101" s="277">
        <v>0</v>
      </c>
      <c r="R101" s="277">
        <v>0</v>
      </c>
      <c r="S101" s="277">
        <v>31132</v>
      </c>
      <c r="T101" s="281">
        <v>0</v>
      </c>
      <c r="U101" s="264">
        <v>80414</v>
      </c>
      <c r="V101" s="265">
        <v>27840</v>
      </c>
      <c r="W101" s="265">
        <v>108254</v>
      </c>
      <c r="X101" s="265">
        <v>2625</v>
      </c>
      <c r="Y101" s="265">
        <v>0</v>
      </c>
      <c r="Z101" s="265">
        <v>110879</v>
      </c>
      <c r="AA101" s="266">
        <v>4220</v>
      </c>
      <c r="AB101" s="267">
        <f t="shared" si="6"/>
        <v>26.274644549763032</v>
      </c>
    </row>
    <row r="102" spans="1:28" ht="13.8" thickBot="1" x14ac:dyDescent="0.3">
      <c r="A102" s="7" t="s">
        <v>368</v>
      </c>
      <c r="B102" s="1" t="s">
        <v>367</v>
      </c>
      <c r="C102" s="7" t="s">
        <v>18</v>
      </c>
      <c r="D102" s="7" t="s">
        <v>1585</v>
      </c>
      <c r="E102" s="9" t="s">
        <v>16</v>
      </c>
      <c r="F102" s="9" t="s">
        <v>17</v>
      </c>
      <c r="G102" s="286">
        <v>4610</v>
      </c>
      <c r="H102" s="287">
        <v>30245</v>
      </c>
      <c r="I102" s="287">
        <v>80665</v>
      </c>
      <c r="J102" s="287">
        <v>0</v>
      </c>
      <c r="K102" s="287">
        <v>0</v>
      </c>
      <c r="L102" s="287">
        <v>110910</v>
      </c>
      <c r="M102" s="288">
        <v>1909</v>
      </c>
      <c r="N102" s="280">
        <v>0</v>
      </c>
      <c r="O102" s="278">
        <v>0</v>
      </c>
      <c r="P102" s="278">
        <v>0</v>
      </c>
      <c r="Q102" s="278">
        <v>0</v>
      </c>
      <c r="R102" s="278">
        <v>0</v>
      </c>
      <c r="S102" s="278">
        <v>0</v>
      </c>
      <c r="T102" s="279">
        <v>0</v>
      </c>
      <c r="U102" s="264">
        <v>110910</v>
      </c>
      <c r="V102" s="265">
        <v>1909</v>
      </c>
      <c r="W102" s="265">
        <v>112819</v>
      </c>
      <c r="X102" s="265">
        <v>3014</v>
      </c>
      <c r="Y102" s="265">
        <v>0</v>
      </c>
      <c r="Z102" s="265">
        <v>115833</v>
      </c>
      <c r="AA102" s="266">
        <v>4610</v>
      </c>
      <c r="AB102" s="267">
        <f t="shared" si="6"/>
        <v>25.12646420824295</v>
      </c>
    </row>
    <row r="103" spans="1:28" ht="13.8" thickBot="1" x14ac:dyDescent="0.3">
      <c r="A103" s="7" t="s">
        <v>374</v>
      </c>
      <c r="B103" s="1" t="s">
        <v>373</v>
      </c>
      <c r="C103" s="7" t="s">
        <v>18</v>
      </c>
      <c r="D103" s="7" t="s">
        <v>1595</v>
      </c>
      <c r="E103" s="9" t="s">
        <v>255</v>
      </c>
      <c r="F103" s="9" t="s">
        <v>256</v>
      </c>
      <c r="G103" s="286">
        <v>1328</v>
      </c>
      <c r="H103" s="287">
        <v>13474</v>
      </c>
      <c r="I103" s="287">
        <v>29760</v>
      </c>
      <c r="J103" s="287">
        <v>0</v>
      </c>
      <c r="K103" s="287">
        <v>0</v>
      </c>
      <c r="L103" s="287">
        <v>43234</v>
      </c>
      <c r="M103" s="288">
        <v>17128</v>
      </c>
      <c r="N103" s="276">
        <v>4203</v>
      </c>
      <c r="O103" s="277">
        <v>32458</v>
      </c>
      <c r="P103" s="277">
        <v>54984</v>
      </c>
      <c r="Q103" s="277">
        <v>0</v>
      </c>
      <c r="R103" s="277">
        <v>1000</v>
      </c>
      <c r="S103" s="277">
        <v>88442</v>
      </c>
      <c r="T103" s="281">
        <v>0</v>
      </c>
      <c r="U103" s="264">
        <v>131676</v>
      </c>
      <c r="V103" s="265">
        <v>17128</v>
      </c>
      <c r="W103" s="265">
        <v>148804</v>
      </c>
      <c r="X103" s="265">
        <v>1398</v>
      </c>
      <c r="Y103" s="265">
        <v>0</v>
      </c>
      <c r="Z103" s="265">
        <v>150202</v>
      </c>
      <c r="AA103" s="266">
        <v>5531</v>
      </c>
      <c r="AB103" s="267">
        <f t="shared" si="6"/>
        <v>27.156391249322002</v>
      </c>
    </row>
    <row r="104" spans="1:28" ht="13.8" thickBot="1" x14ac:dyDescent="0.3">
      <c r="A104" s="7" t="s">
        <v>378</v>
      </c>
      <c r="B104" s="1" t="s">
        <v>377</v>
      </c>
      <c r="C104" s="7" t="s">
        <v>18</v>
      </c>
      <c r="D104" s="7" t="s">
        <v>1556</v>
      </c>
      <c r="E104" s="9" t="s">
        <v>21</v>
      </c>
      <c r="F104" s="9" t="s">
        <v>22</v>
      </c>
      <c r="G104" s="286">
        <v>4978</v>
      </c>
      <c r="H104" s="287">
        <v>16354</v>
      </c>
      <c r="I104" s="287">
        <v>110891</v>
      </c>
      <c r="J104" s="289">
        <v>0</v>
      </c>
      <c r="K104" s="289">
        <v>0</v>
      </c>
      <c r="L104" s="287">
        <v>127245</v>
      </c>
      <c r="M104" s="288">
        <v>5998</v>
      </c>
      <c r="N104" s="276">
        <v>129</v>
      </c>
      <c r="O104" s="277">
        <v>1996</v>
      </c>
      <c r="P104" s="278">
        <v>0</v>
      </c>
      <c r="Q104" s="278">
        <v>0</v>
      </c>
      <c r="R104" s="278">
        <v>0</v>
      </c>
      <c r="S104" s="277">
        <v>1996</v>
      </c>
      <c r="T104" s="279">
        <v>0</v>
      </c>
      <c r="U104" s="264">
        <v>129241</v>
      </c>
      <c r="V104" s="265">
        <v>5998</v>
      </c>
      <c r="W104" s="265">
        <v>135239</v>
      </c>
      <c r="X104" s="265">
        <v>3096</v>
      </c>
      <c r="Y104" s="265">
        <v>0</v>
      </c>
      <c r="Z104" s="265">
        <v>138335</v>
      </c>
      <c r="AA104" s="266">
        <v>5107</v>
      </c>
      <c r="AB104" s="267">
        <f t="shared" si="6"/>
        <v>27.087331114157038</v>
      </c>
    </row>
    <row r="105" spans="1:28" ht="13.8" thickBot="1" x14ac:dyDescent="0.3">
      <c r="A105" s="7" t="s">
        <v>384</v>
      </c>
      <c r="B105" s="1" t="s">
        <v>383</v>
      </c>
      <c r="C105" s="7" t="s">
        <v>18</v>
      </c>
      <c r="D105" s="7" t="s">
        <v>1928</v>
      </c>
      <c r="E105" s="9" t="s">
        <v>16</v>
      </c>
      <c r="F105" s="9" t="s">
        <v>17</v>
      </c>
      <c r="G105" s="286">
        <v>5784</v>
      </c>
      <c r="H105" s="287">
        <v>16689</v>
      </c>
      <c r="I105" s="287">
        <v>0</v>
      </c>
      <c r="J105" s="287">
        <v>170698</v>
      </c>
      <c r="K105" s="287">
        <v>6000</v>
      </c>
      <c r="L105" s="287">
        <v>193387</v>
      </c>
      <c r="M105" s="288">
        <v>14581</v>
      </c>
      <c r="N105" s="280">
        <v>0</v>
      </c>
      <c r="O105" s="278">
        <v>0</v>
      </c>
      <c r="P105" s="278">
        <v>0</v>
      </c>
      <c r="Q105" s="278">
        <v>0</v>
      </c>
      <c r="R105" s="278">
        <v>0</v>
      </c>
      <c r="S105" s="278">
        <v>0</v>
      </c>
      <c r="T105" s="279">
        <v>0</v>
      </c>
      <c r="U105" s="264">
        <v>193387</v>
      </c>
      <c r="V105" s="265">
        <v>14581</v>
      </c>
      <c r="W105" s="265">
        <v>207968</v>
      </c>
      <c r="X105" s="265">
        <v>3406</v>
      </c>
      <c r="Y105" s="265">
        <v>0</v>
      </c>
      <c r="Z105" s="265">
        <v>211374</v>
      </c>
      <c r="AA105" s="266">
        <v>5784</v>
      </c>
      <c r="AB105" s="267">
        <f t="shared" si="6"/>
        <v>36.544605809128633</v>
      </c>
    </row>
    <row r="106" spans="1:28" ht="13.8" thickBot="1" x14ac:dyDescent="0.3">
      <c r="A106" s="7" t="s">
        <v>390</v>
      </c>
      <c r="B106" s="1" t="s">
        <v>389</v>
      </c>
      <c r="C106" s="7" t="s">
        <v>18</v>
      </c>
      <c r="D106" s="7" t="s">
        <v>1670</v>
      </c>
      <c r="E106" s="9" t="s">
        <v>21</v>
      </c>
      <c r="F106" s="9" t="s">
        <v>22</v>
      </c>
      <c r="G106" s="286">
        <v>5387</v>
      </c>
      <c r="H106" s="287">
        <v>34707</v>
      </c>
      <c r="I106" s="287">
        <v>85677</v>
      </c>
      <c r="J106" s="287">
        <v>0</v>
      </c>
      <c r="K106" s="287">
        <v>1128</v>
      </c>
      <c r="L106" s="287">
        <v>121512</v>
      </c>
      <c r="M106" s="288">
        <v>40961</v>
      </c>
      <c r="N106" s="276">
        <v>326</v>
      </c>
      <c r="O106" s="277">
        <v>2100</v>
      </c>
      <c r="P106" s="278">
        <v>0</v>
      </c>
      <c r="Q106" s="278">
        <v>0</v>
      </c>
      <c r="R106" s="277">
        <v>900</v>
      </c>
      <c r="S106" s="277">
        <v>3000</v>
      </c>
      <c r="T106" s="279">
        <v>0</v>
      </c>
      <c r="U106" s="264">
        <v>124512</v>
      </c>
      <c r="V106" s="265">
        <v>40961</v>
      </c>
      <c r="W106" s="265">
        <v>165473</v>
      </c>
      <c r="X106" s="265">
        <v>4247</v>
      </c>
      <c r="Y106" s="265">
        <v>0</v>
      </c>
      <c r="Z106" s="265">
        <v>169720</v>
      </c>
      <c r="AA106" s="266">
        <v>5713</v>
      </c>
      <c r="AB106" s="267">
        <f t="shared" si="6"/>
        <v>29.707684228951514</v>
      </c>
    </row>
    <row r="107" spans="1:28" ht="13.8" thickBot="1" x14ac:dyDescent="0.3">
      <c r="A107" s="7" t="s">
        <v>394</v>
      </c>
      <c r="B107" s="1" t="s">
        <v>393</v>
      </c>
      <c r="C107" s="7" t="s">
        <v>18</v>
      </c>
      <c r="D107" s="7" t="s">
        <v>1585</v>
      </c>
      <c r="E107" s="9" t="s">
        <v>21</v>
      </c>
      <c r="F107" s="9" t="s">
        <v>22</v>
      </c>
      <c r="G107" s="286">
        <v>2629</v>
      </c>
      <c r="H107" s="287">
        <v>28380</v>
      </c>
      <c r="I107" s="287">
        <v>0</v>
      </c>
      <c r="J107" s="287">
        <v>0</v>
      </c>
      <c r="K107" s="287">
        <v>0</v>
      </c>
      <c r="L107" s="287">
        <v>28380</v>
      </c>
      <c r="M107" s="288">
        <v>32876</v>
      </c>
      <c r="N107" s="276">
        <v>3814</v>
      </c>
      <c r="O107" s="277">
        <v>2968</v>
      </c>
      <c r="P107" s="277">
        <v>0</v>
      </c>
      <c r="Q107" s="277">
        <v>0</v>
      </c>
      <c r="R107" s="277">
        <v>6750</v>
      </c>
      <c r="S107" s="277">
        <v>9718</v>
      </c>
      <c r="T107" s="281">
        <v>0</v>
      </c>
      <c r="U107" s="264">
        <v>38098</v>
      </c>
      <c r="V107" s="265">
        <v>32876</v>
      </c>
      <c r="W107" s="265">
        <v>70974</v>
      </c>
      <c r="X107" s="265">
        <v>4007</v>
      </c>
      <c r="Y107" s="265">
        <v>0</v>
      </c>
      <c r="Z107" s="265">
        <v>74981</v>
      </c>
      <c r="AA107" s="266">
        <v>6443</v>
      </c>
      <c r="AB107" s="267">
        <f t="shared" si="6"/>
        <v>11.637591184230949</v>
      </c>
    </row>
    <row r="108" spans="1:28" ht="13.8" thickBot="1" x14ac:dyDescent="0.3">
      <c r="A108" s="7" t="s">
        <v>398</v>
      </c>
      <c r="B108" s="1" t="s">
        <v>397</v>
      </c>
      <c r="C108" s="7" t="s">
        <v>18</v>
      </c>
      <c r="D108" s="7" t="s">
        <v>1724</v>
      </c>
      <c r="E108" s="9" t="s">
        <v>21</v>
      </c>
      <c r="F108" s="9" t="s">
        <v>22</v>
      </c>
      <c r="G108" s="286">
        <v>3581</v>
      </c>
      <c r="H108" s="287">
        <v>23584</v>
      </c>
      <c r="I108" s="287">
        <v>0</v>
      </c>
      <c r="J108" s="287">
        <v>0</v>
      </c>
      <c r="K108" s="287">
        <v>0</v>
      </c>
      <c r="L108" s="287">
        <v>23584</v>
      </c>
      <c r="M108" s="288">
        <v>26532</v>
      </c>
      <c r="N108" s="276">
        <v>499</v>
      </c>
      <c r="O108" s="277">
        <v>3523</v>
      </c>
      <c r="P108" s="277">
        <v>0</v>
      </c>
      <c r="Q108" s="277">
        <v>0</v>
      </c>
      <c r="R108" s="277">
        <v>0</v>
      </c>
      <c r="S108" s="277">
        <v>3523</v>
      </c>
      <c r="T108" s="281">
        <v>3968</v>
      </c>
      <c r="U108" s="264">
        <v>27107</v>
      </c>
      <c r="V108" s="265">
        <v>30500</v>
      </c>
      <c r="W108" s="265">
        <v>57607</v>
      </c>
      <c r="X108" s="265">
        <v>1330</v>
      </c>
      <c r="Y108" s="265">
        <v>0</v>
      </c>
      <c r="Z108" s="265">
        <v>58937</v>
      </c>
      <c r="AA108" s="266">
        <v>4080</v>
      </c>
      <c r="AB108" s="267">
        <f t="shared" si="6"/>
        <v>14.445343137254902</v>
      </c>
    </row>
    <row r="109" spans="1:28" ht="13.8" thickBot="1" x14ac:dyDescent="0.3">
      <c r="A109" s="7" t="s">
        <v>400</v>
      </c>
      <c r="B109" s="1" t="s">
        <v>399</v>
      </c>
      <c r="C109" s="7" t="s">
        <v>18</v>
      </c>
      <c r="D109" s="7" t="s">
        <v>1733</v>
      </c>
      <c r="E109" s="9" t="s">
        <v>16</v>
      </c>
      <c r="F109" s="9" t="s">
        <v>17</v>
      </c>
      <c r="G109" s="286">
        <v>3326</v>
      </c>
      <c r="H109" s="287">
        <v>13603</v>
      </c>
      <c r="I109" s="287">
        <v>96814</v>
      </c>
      <c r="J109" s="289">
        <v>0</v>
      </c>
      <c r="K109" s="289">
        <v>0</v>
      </c>
      <c r="L109" s="287">
        <v>110417</v>
      </c>
      <c r="M109" s="288">
        <v>17773</v>
      </c>
      <c r="N109" s="276">
        <v>1884</v>
      </c>
      <c r="O109" s="277">
        <v>7686</v>
      </c>
      <c r="P109" s="278">
        <v>0</v>
      </c>
      <c r="Q109" s="278">
        <v>0</v>
      </c>
      <c r="R109" s="277">
        <v>1000</v>
      </c>
      <c r="S109" s="277">
        <v>8686</v>
      </c>
      <c r="T109" s="279">
        <v>0</v>
      </c>
      <c r="U109" s="264">
        <v>119103</v>
      </c>
      <c r="V109" s="265">
        <v>17773</v>
      </c>
      <c r="W109" s="265">
        <v>136876</v>
      </c>
      <c r="X109" s="265">
        <v>3501</v>
      </c>
      <c r="Y109" s="265">
        <v>0</v>
      </c>
      <c r="Z109" s="265">
        <v>140377</v>
      </c>
      <c r="AA109" s="266">
        <v>5210</v>
      </c>
      <c r="AB109" s="267">
        <f t="shared" si="6"/>
        <v>26.943761996161228</v>
      </c>
    </row>
    <row r="110" spans="1:28" ht="13.8" thickBot="1" x14ac:dyDescent="0.3">
      <c r="A110" s="7" t="s">
        <v>402</v>
      </c>
      <c r="B110" s="1" t="s">
        <v>401</v>
      </c>
      <c r="C110" s="7" t="s">
        <v>18</v>
      </c>
      <c r="D110" s="7" t="s">
        <v>1646</v>
      </c>
      <c r="E110" s="9" t="s">
        <v>21</v>
      </c>
      <c r="F110" s="9" t="s">
        <v>22</v>
      </c>
      <c r="G110" s="286">
        <v>6752</v>
      </c>
      <c r="H110" s="287">
        <v>19418</v>
      </c>
      <c r="I110" s="287">
        <v>307950</v>
      </c>
      <c r="J110" s="289">
        <v>0</v>
      </c>
      <c r="K110" s="287">
        <v>22125</v>
      </c>
      <c r="L110" s="287">
        <v>349493</v>
      </c>
      <c r="M110" s="288">
        <v>0</v>
      </c>
      <c r="N110" s="276">
        <v>245</v>
      </c>
      <c r="O110" s="278">
        <v>0</v>
      </c>
      <c r="P110" s="278">
        <v>0</v>
      </c>
      <c r="Q110" s="278">
        <v>0</v>
      </c>
      <c r="R110" s="278">
        <v>0</v>
      </c>
      <c r="S110" s="278">
        <v>0</v>
      </c>
      <c r="T110" s="279">
        <v>0</v>
      </c>
      <c r="U110" s="264">
        <v>349493</v>
      </c>
      <c r="V110" s="265">
        <v>0</v>
      </c>
      <c r="W110" s="265">
        <v>349493</v>
      </c>
      <c r="X110" s="265">
        <v>0</v>
      </c>
      <c r="Y110" s="265">
        <v>0</v>
      </c>
      <c r="Z110" s="265">
        <v>349493</v>
      </c>
      <c r="AA110" s="266">
        <v>6997</v>
      </c>
      <c r="AB110" s="267">
        <f t="shared" ref="AB110:AB141" si="7">Z110/AA110</f>
        <v>49.948978133485781</v>
      </c>
    </row>
    <row r="111" spans="1:28" ht="13.8" thickBot="1" x14ac:dyDescent="0.3">
      <c r="A111" s="7" t="s">
        <v>416</v>
      </c>
      <c r="B111" s="1" t="s">
        <v>415</v>
      </c>
      <c r="C111" s="7" t="s">
        <v>18</v>
      </c>
      <c r="D111" s="7" t="s">
        <v>1610</v>
      </c>
      <c r="E111" s="9" t="s">
        <v>255</v>
      </c>
      <c r="F111" s="9" t="s">
        <v>256</v>
      </c>
      <c r="G111" s="286">
        <v>3778</v>
      </c>
      <c r="H111" s="287">
        <v>27957</v>
      </c>
      <c r="I111" s="287">
        <v>174543</v>
      </c>
      <c r="J111" s="287">
        <v>0</v>
      </c>
      <c r="K111" s="287">
        <v>0</v>
      </c>
      <c r="L111" s="287">
        <v>202500</v>
      </c>
      <c r="M111" s="288">
        <v>41104</v>
      </c>
      <c r="N111" s="276">
        <v>390</v>
      </c>
      <c r="O111" s="277">
        <v>2914</v>
      </c>
      <c r="P111" s="277">
        <v>18000</v>
      </c>
      <c r="Q111" s="277">
        <v>0</v>
      </c>
      <c r="R111" s="277">
        <v>0</v>
      </c>
      <c r="S111" s="277">
        <v>20914</v>
      </c>
      <c r="T111" s="281">
        <v>0</v>
      </c>
      <c r="U111" s="264">
        <v>223414</v>
      </c>
      <c r="V111" s="265">
        <v>41104</v>
      </c>
      <c r="W111" s="265">
        <v>264518</v>
      </c>
      <c r="X111" s="265">
        <v>2454</v>
      </c>
      <c r="Y111" s="265">
        <v>0</v>
      </c>
      <c r="Z111" s="265">
        <v>266972</v>
      </c>
      <c r="AA111" s="266">
        <v>4168</v>
      </c>
      <c r="AB111" s="267">
        <f t="shared" si="7"/>
        <v>64.052783109404984</v>
      </c>
    </row>
    <row r="112" spans="1:28" ht="13.8" thickBot="1" x14ac:dyDescent="0.3">
      <c r="A112" s="7" t="s">
        <v>429</v>
      </c>
      <c r="B112" s="1" t="s">
        <v>428</v>
      </c>
      <c r="C112" s="7" t="s">
        <v>18</v>
      </c>
      <c r="D112" s="7" t="s">
        <v>1585</v>
      </c>
      <c r="E112" s="9" t="s">
        <v>62</v>
      </c>
      <c r="F112" s="9" t="s">
        <v>63</v>
      </c>
      <c r="G112" s="286">
        <v>4934</v>
      </c>
      <c r="H112" s="287">
        <v>35212</v>
      </c>
      <c r="I112" s="287">
        <v>205101</v>
      </c>
      <c r="J112" s="289">
        <v>0</v>
      </c>
      <c r="K112" s="287">
        <v>810</v>
      </c>
      <c r="L112" s="287">
        <v>241123</v>
      </c>
      <c r="M112" s="288">
        <v>13036</v>
      </c>
      <c r="N112" s="280">
        <v>0</v>
      </c>
      <c r="O112" s="278">
        <v>0</v>
      </c>
      <c r="P112" s="278">
        <v>0</v>
      </c>
      <c r="Q112" s="278">
        <v>0</v>
      </c>
      <c r="R112" s="278">
        <v>0</v>
      </c>
      <c r="S112" s="278">
        <v>0</v>
      </c>
      <c r="T112" s="279">
        <v>0</v>
      </c>
      <c r="U112" s="264">
        <v>241123</v>
      </c>
      <c r="V112" s="265">
        <v>13036</v>
      </c>
      <c r="W112" s="265">
        <v>254159</v>
      </c>
      <c r="X112" s="265">
        <v>2905</v>
      </c>
      <c r="Y112" s="265">
        <v>3800</v>
      </c>
      <c r="Z112" s="265">
        <v>260864</v>
      </c>
      <c r="AA112" s="266">
        <v>4934</v>
      </c>
      <c r="AB112" s="267">
        <f t="shared" si="7"/>
        <v>52.870693149574379</v>
      </c>
    </row>
    <row r="113" spans="1:28" ht="13.8" thickBot="1" x14ac:dyDescent="0.3">
      <c r="A113" s="7" t="s">
        <v>431</v>
      </c>
      <c r="B113" s="1" t="s">
        <v>430</v>
      </c>
      <c r="C113" s="7" t="s">
        <v>18</v>
      </c>
      <c r="D113" s="7" t="s">
        <v>1979</v>
      </c>
      <c r="E113" s="9" t="s">
        <v>62</v>
      </c>
      <c r="F113" s="9" t="s">
        <v>63</v>
      </c>
      <c r="G113" s="286">
        <v>2043</v>
      </c>
      <c r="H113" s="287">
        <v>4044</v>
      </c>
      <c r="I113" s="287">
        <v>0</v>
      </c>
      <c r="J113" s="287">
        <v>93500</v>
      </c>
      <c r="K113" s="287">
        <v>0</v>
      </c>
      <c r="L113" s="287">
        <v>97544</v>
      </c>
      <c r="M113" s="288">
        <v>28456</v>
      </c>
      <c r="N113" s="276">
        <v>3814</v>
      </c>
      <c r="O113" s="277">
        <v>7550</v>
      </c>
      <c r="P113" s="277">
        <v>0</v>
      </c>
      <c r="Q113" s="277">
        <v>0</v>
      </c>
      <c r="R113" s="277">
        <v>0</v>
      </c>
      <c r="S113" s="277">
        <v>7550</v>
      </c>
      <c r="T113" s="281">
        <v>46797</v>
      </c>
      <c r="U113" s="264">
        <v>105094</v>
      </c>
      <c r="V113" s="265">
        <v>75253</v>
      </c>
      <c r="W113" s="265">
        <v>180347</v>
      </c>
      <c r="X113" s="265">
        <v>2092</v>
      </c>
      <c r="Y113" s="265">
        <v>0</v>
      </c>
      <c r="Z113" s="265">
        <v>182439</v>
      </c>
      <c r="AA113" s="266">
        <v>5857</v>
      </c>
      <c r="AB113" s="267">
        <f t="shared" si="7"/>
        <v>31.148881680040976</v>
      </c>
    </row>
    <row r="114" spans="1:28" ht="13.8" thickBot="1" x14ac:dyDescent="0.3">
      <c r="A114" s="7" t="s">
        <v>451</v>
      </c>
      <c r="B114" s="1" t="s">
        <v>450</v>
      </c>
      <c r="C114" s="7" t="s">
        <v>18</v>
      </c>
      <c r="D114" s="7" t="s">
        <v>1775</v>
      </c>
      <c r="E114" s="9" t="s">
        <v>62</v>
      </c>
      <c r="F114" s="9" t="s">
        <v>63</v>
      </c>
      <c r="G114" s="286">
        <v>1844</v>
      </c>
      <c r="H114" s="287">
        <v>8390</v>
      </c>
      <c r="I114" s="287">
        <v>21741</v>
      </c>
      <c r="J114" s="289">
        <v>0</v>
      </c>
      <c r="K114" s="287">
        <v>8174</v>
      </c>
      <c r="L114" s="287">
        <v>38305</v>
      </c>
      <c r="M114" s="288">
        <v>21369</v>
      </c>
      <c r="N114" s="276">
        <v>2297</v>
      </c>
      <c r="O114" s="277">
        <v>10452</v>
      </c>
      <c r="P114" s="277">
        <v>27082</v>
      </c>
      <c r="Q114" s="278">
        <v>0</v>
      </c>
      <c r="R114" s="278">
        <v>0</v>
      </c>
      <c r="S114" s="277">
        <v>37534</v>
      </c>
      <c r="T114" s="279">
        <v>0</v>
      </c>
      <c r="U114" s="264">
        <v>75839</v>
      </c>
      <c r="V114" s="265">
        <v>21369</v>
      </c>
      <c r="W114" s="265">
        <v>97208</v>
      </c>
      <c r="X114" s="265">
        <v>2438</v>
      </c>
      <c r="Y114" s="265">
        <v>0</v>
      </c>
      <c r="Z114" s="265">
        <v>99646</v>
      </c>
      <c r="AA114" s="266">
        <v>4141</v>
      </c>
      <c r="AB114" s="267">
        <f t="shared" si="7"/>
        <v>24.063269741608305</v>
      </c>
    </row>
    <row r="115" spans="1:28" ht="13.8" thickBot="1" x14ac:dyDescent="0.3">
      <c r="A115" s="7" t="s">
        <v>457</v>
      </c>
      <c r="B115" s="1" t="s">
        <v>456</v>
      </c>
      <c r="C115" s="7" t="s">
        <v>18</v>
      </c>
      <c r="D115" s="7" t="s">
        <v>1909</v>
      </c>
      <c r="E115" s="9" t="s">
        <v>255</v>
      </c>
      <c r="F115" s="9" t="s">
        <v>256</v>
      </c>
      <c r="G115" s="286">
        <v>872</v>
      </c>
      <c r="H115" s="287">
        <v>2991</v>
      </c>
      <c r="I115" s="287">
        <v>10793</v>
      </c>
      <c r="J115" s="287">
        <v>0</v>
      </c>
      <c r="K115" s="287">
        <v>0</v>
      </c>
      <c r="L115" s="287">
        <v>13784</v>
      </c>
      <c r="M115" s="288">
        <v>3995</v>
      </c>
      <c r="N115" s="276">
        <v>3325</v>
      </c>
      <c r="O115" s="277">
        <v>14549</v>
      </c>
      <c r="P115" s="277">
        <v>0</v>
      </c>
      <c r="Q115" s="277">
        <v>0</v>
      </c>
      <c r="R115" s="277">
        <v>3016</v>
      </c>
      <c r="S115" s="277">
        <v>17565</v>
      </c>
      <c r="T115" s="281">
        <v>0</v>
      </c>
      <c r="U115" s="264">
        <v>31349</v>
      </c>
      <c r="V115" s="265">
        <v>3995</v>
      </c>
      <c r="W115" s="265">
        <v>35344</v>
      </c>
      <c r="X115" s="265">
        <v>0</v>
      </c>
      <c r="Y115" s="265">
        <v>0</v>
      </c>
      <c r="Z115" s="265">
        <v>35344</v>
      </c>
      <c r="AA115" s="266">
        <v>4197</v>
      </c>
      <c r="AB115" s="267">
        <f t="shared" si="7"/>
        <v>8.4212532761496313</v>
      </c>
    </row>
    <row r="116" spans="1:28" ht="13.8" thickBot="1" x14ac:dyDescent="0.3">
      <c r="A116" s="7" t="s">
        <v>463</v>
      </c>
      <c r="B116" s="1" t="s">
        <v>462</v>
      </c>
      <c r="C116" s="7" t="s">
        <v>18</v>
      </c>
      <c r="D116" s="7" t="s">
        <v>1568</v>
      </c>
      <c r="E116" s="9" t="s">
        <v>21</v>
      </c>
      <c r="F116" s="9" t="s">
        <v>22</v>
      </c>
      <c r="G116" s="286">
        <v>2579</v>
      </c>
      <c r="H116" s="287">
        <v>16296</v>
      </c>
      <c r="I116" s="287">
        <v>79303</v>
      </c>
      <c r="J116" s="287">
        <v>32196</v>
      </c>
      <c r="K116" s="287">
        <v>0</v>
      </c>
      <c r="L116" s="287">
        <v>127795</v>
      </c>
      <c r="M116" s="288">
        <v>58822</v>
      </c>
      <c r="N116" s="276">
        <v>2489</v>
      </c>
      <c r="O116" s="277">
        <v>16412</v>
      </c>
      <c r="P116" s="277">
        <v>0</v>
      </c>
      <c r="Q116" s="277">
        <v>6221</v>
      </c>
      <c r="R116" s="277">
        <v>0</v>
      </c>
      <c r="S116" s="277">
        <v>22633</v>
      </c>
      <c r="T116" s="279">
        <v>0</v>
      </c>
      <c r="U116" s="264">
        <v>150428</v>
      </c>
      <c r="V116" s="265">
        <v>58822</v>
      </c>
      <c r="W116" s="265">
        <v>209250</v>
      </c>
      <c r="X116" s="265">
        <v>3152</v>
      </c>
      <c r="Y116" s="265">
        <v>0</v>
      </c>
      <c r="Z116" s="265">
        <v>212402</v>
      </c>
      <c r="AA116" s="266">
        <v>5068</v>
      </c>
      <c r="AB116" s="267">
        <f t="shared" si="7"/>
        <v>41.910418310970798</v>
      </c>
    </row>
    <row r="117" spans="1:28" ht="13.8" thickBot="1" x14ac:dyDescent="0.3">
      <c r="A117" s="7" t="s">
        <v>467</v>
      </c>
      <c r="B117" s="1" t="s">
        <v>466</v>
      </c>
      <c r="C117" s="7" t="s">
        <v>18</v>
      </c>
      <c r="D117" s="7" t="s">
        <v>1581</v>
      </c>
      <c r="E117" s="9" t="s">
        <v>62</v>
      </c>
      <c r="F117" s="9" t="s">
        <v>63</v>
      </c>
      <c r="G117" s="286">
        <v>4400</v>
      </c>
      <c r="H117" s="287">
        <v>12603</v>
      </c>
      <c r="I117" s="289">
        <v>0</v>
      </c>
      <c r="J117" s="289">
        <v>0</v>
      </c>
      <c r="K117" s="287">
        <v>69378</v>
      </c>
      <c r="L117" s="287">
        <v>81981</v>
      </c>
      <c r="M117" s="288">
        <v>2790</v>
      </c>
      <c r="N117" s="276">
        <v>568</v>
      </c>
      <c r="O117" s="277">
        <v>1440</v>
      </c>
      <c r="P117" s="278">
        <v>0</v>
      </c>
      <c r="Q117" s="278">
        <v>0</v>
      </c>
      <c r="R117" s="277">
        <v>4000</v>
      </c>
      <c r="S117" s="277">
        <v>5440</v>
      </c>
      <c r="T117" s="279">
        <v>0</v>
      </c>
      <c r="U117" s="264">
        <v>87421</v>
      </c>
      <c r="V117" s="265">
        <v>2790</v>
      </c>
      <c r="W117" s="265">
        <v>90211</v>
      </c>
      <c r="X117" s="265">
        <v>2925</v>
      </c>
      <c r="Y117" s="265">
        <v>0</v>
      </c>
      <c r="Z117" s="265">
        <v>93136</v>
      </c>
      <c r="AA117" s="266">
        <v>4968</v>
      </c>
      <c r="AB117" s="267">
        <f t="shared" si="7"/>
        <v>18.747181964573269</v>
      </c>
    </row>
    <row r="118" spans="1:28" ht="13.8" thickBot="1" x14ac:dyDescent="0.3">
      <c r="A118" s="7" t="s">
        <v>479</v>
      </c>
      <c r="B118" s="1" t="s">
        <v>478</v>
      </c>
      <c r="C118" s="7" t="s">
        <v>18</v>
      </c>
      <c r="D118" s="7" t="s">
        <v>1752</v>
      </c>
      <c r="E118" s="9" t="s">
        <v>21</v>
      </c>
      <c r="F118" s="9" t="s">
        <v>22</v>
      </c>
      <c r="G118" s="286">
        <v>2539</v>
      </c>
      <c r="H118" s="287">
        <v>10539</v>
      </c>
      <c r="I118" s="287">
        <v>140314</v>
      </c>
      <c r="J118" s="287">
        <v>0</v>
      </c>
      <c r="K118" s="287">
        <v>0</v>
      </c>
      <c r="L118" s="287">
        <v>150853</v>
      </c>
      <c r="M118" s="288">
        <v>20295</v>
      </c>
      <c r="N118" s="276">
        <v>1562</v>
      </c>
      <c r="O118" s="277">
        <v>5706</v>
      </c>
      <c r="P118" s="277">
        <v>0</v>
      </c>
      <c r="Q118" s="277">
        <v>0</v>
      </c>
      <c r="R118" s="277">
        <v>0</v>
      </c>
      <c r="S118" s="277">
        <v>5706</v>
      </c>
      <c r="T118" s="281">
        <v>0</v>
      </c>
      <c r="U118" s="264">
        <v>156559</v>
      </c>
      <c r="V118" s="265">
        <v>20295</v>
      </c>
      <c r="W118" s="265">
        <v>176854</v>
      </c>
      <c r="X118" s="265">
        <v>2550</v>
      </c>
      <c r="Y118" s="265">
        <v>0</v>
      </c>
      <c r="Z118" s="265">
        <v>179404</v>
      </c>
      <c r="AA118" s="266">
        <v>4101</v>
      </c>
      <c r="AB118" s="267">
        <f t="shared" si="7"/>
        <v>43.746403316264328</v>
      </c>
    </row>
    <row r="119" spans="1:28" ht="13.8" thickBot="1" x14ac:dyDescent="0.3">
      <c r="A119" s="7" t="s">
        <v>482</v>
      </c>
      <c r="B119" s="1" t="s">
        <v>481</v>
      </c>
      <c r="C119" s="7" t="s">
        <v>18</v>
      </c>
      <c r="D119" s="7" t="s">
        <v>1562</v>
      </c>
      <c r="E119" s="9" t="s">
        <v>62</v>
      </c>
      <c r="F119" s="9" t="s">
        <v>63</v>
      </c>
      <c r="G119" s="286">
        <v>3638</v>
      </c>
      <c r="H119" s="287">
        <v>13058</v>
      </c>
      <c r="I119" s="287">
        <v>25051</v>
      </c>
      <c r="J119" s="287">
        <v>0</v>
      </c>
      <c r="K119" s="287">
        <v>0</v>
      </c>
      <c r="L119" s="287">
        <v>38109</v>
      </c>
      <c r="M119" s="288">
        <v>22427</v>
      </c>
      <c r="N119" s="276">
        <v>1603</v>
      </c>
      <c r="O119" s="277">
        <v>7123</v>
      </c>
      <c r="P119" s="277">
        <v>0</v>
      </c>
      <c r="Q119" s="277">
        <v>0</v>
      </c>
      <c r="R119" s="277">
        <v>0</v>
      </c>
      <c r="S119" s="277">
        <v>7123</v>
      </c>
      <c r="T119" s="281">
        <v>0</v>
      </c>
      <c r="U119" s="264">
        <v>45232</v>
      </c>
      <c r="V119" s="265">
        <v>22427</v>
      </c>
      <c r="W119" s="265">
        <v>67659</v>
      </c>
      <c r="X119" s="265">
        <v>3086</v>
      </c>
      <c r="Y119" s="265">
        <v>0</v>
      </c>
      <c r="Z119" s="265">
        <v>70745</v>
      </c>
      <c r="AA119" s="266">
        <v>5241</v>
      </c>
      <c r="AB119" s="267">
        <f t="shared" si="7"/>
        <v>13.498378172104561</v>
      </c>
    </row>
    <row r="120" spans="1:28" ht="13.8" thickBot="1" x14ac:dyDescent="0.3">
      <c r="A120" s="7" t="s">
        <v>490</v>
      </c>
      <c r="B120" s="1" t="s">
        <v>489</v>
      </c>
      <c r="C120" s="7" t="s">
        <v>18</v>
      </c>
      <c r="D120" s="7" t="s">
        <v>1724</v>
      </c>
      <c r="E120" s="9" t="s">
        <v>21</v>
      </c>
      <c r="F120" s="9" t="s">
        <v>22</v>
      </c>
      <c r="G120" s="286">
        <v>5160</v>
      </c>
      <c r="H120" s="287">
        <v>34956</v>
      </c>
      <c r="I120" s="287">
        <v>88849</v>
      </c>
      <c r="J120" s="289">
        <v>0</v>
      </c>
      <c r="K120" s="287">
        <v>3151</v>
      </c>
      <c r="L120" s="287">
        <v>126956</v>
      </c>
      <c r="M120" s="288">
        <v>35057</v>
      </c>
      <c r="N120" s="280">
        <v>0</v>
      </c>
      <c r="O120" s="278">
        <v>0</v>
      </c>
      <c r="P120" s="278">
        <v>0</v>
      </c>
      <c r="Q120" s="278">
        <v>0</v>
      </c>
      <c r="R120" s="278">
        <v>0</v>
      </c>
      <c r="S120" s="278">
        <v>0</v>
      </c>
      <c r="T120" s="279">
        <v>0</v>
      </c>
      <c r="U120" s="264">
        <v>126956</v>
      </c>
      <c r="V120" s="265">
        <v>35057</v>
      </c>
      <c r="W120" s="265">
        <v>162013</v>
      </c>
      <c r="X120" s="265">
        <v>3210</v>
      </c>
      <c r="Y120" s="265">
        <v>7413</v>
      </c>
      <c r="Z120" s="265">
        <v>172636</v>
      </c>
      <c r="AA120" s="266">
        <v>5160</v>
      </c>
      <c r="AB120" s="267">
        <f t="shared" si="7"/>
        <v>33.45658914728682</v>
      </c>
    </row>
    <row r="121" spans="1:28" ht="13.8" thickBot="1" x14ac:dyDescent="0.3">
      <c r="A121" s="7" t="s">
        <v>492</v>
      </c>
      <c r="B121" s="1" t="s">
        <v>491</v>
      </c>
      <c r="C121" s="7" t="s">
        <v>18</v>
      </c>
      <c r="D121" s="7" t="s">
        <v>1917</v>
      </c>
      <c r="E121" s="9" t="s">
        <v>21</v>
      </c>
      <c r="F121" s="9" t="s">
        <v>22</v>
      </c>
      <c r="G121" s="286">
        <v>5841</v>
      </c>
      <c r="H121" s="287">
        <v>18979</v>
      </c>
      <c r="I121" s="289">
        <v>0</v>
      </c>
      <c r="J121" s="287">
        <v>112623</v>
      </c>
      <c r="K121" s="289">
        <v>0</v>
      </c>
      <c r="L121" s="287">
        <v>131602</v>
      </c>
      <c r="M121" s="288">
        <v>2244</v>
      </c>
      <c r="N121" s="280">
        <v>0</v>
      </c>
      <c r="O121" s="278">
        <v>0</v>
      </c>
      <c r="P121" s="278">
        <v>0</v>
      </c>
      <c r="Q121" s="278">
        <v>0</v>
      </c>
      <c r="R121" s="278">
        <v>0</v>
      </c>
      <c r="S121" s="278">
        <v>0</v>
      </c>
      <c r="T121" s="279">
        <v>0</v>
      </c>
      <c r="U121" s="264">
        <v>131602</v>
      </c>
      <c r="V121" s="265">
        <v>2244</v>
      </c>
      <c r="W121" s="265">
        <v>133846</v>
      </c>
      <c r="X121" s="265">
        <v>1817</v>
      </c>
      <c r="Y121" s="265">
        <v>0</v>
      </c>
      <c r="Z121" s="265">
        <v>135663</v>
      </c>
      <c r="AA121" s="266">
        <v>5841</v>
      </c>
      <c r="AB121" s="267">
        <f t="shared" si="7"/>
        <v>23.225988700564972</v>
      </c>
    </row>
    <row r="122" spans="1:28" ht="13.8" thickBot="1" x14ac:dyDescent="0.3">
      <c r="A122" s="7" t="s">
        <v>497</v>
      </c>
      <c r="B122" s="1" t="s">
        <v>496</v>
      </c>
      <c r="C122" s="7" t="s">
        <v>18</v>
      </c>
      <c r="D122" s="7" t="s">
        <v>1726</v>
      </c>
      <c r="E122" s="9" t="s">
        <v>62</v>
      </c>
      <c r="F122" s="9" t="s">
        <v>63</v>
      </c>
      <c r="G122" s="286">
        <v>2719</v>
      </c>
      <c r="H122" s="287">
        <v>18866</v>
      </c>
      <c r="I122" s="287">
        <v>77471</v>
      </c>
      <c r="J122" s="287">
        <v>3093</v>
      </c>
      <c r="K122" s="287">
        <v>0</v>
      </c>
      <c r="L122" s="287">
        <v>99430</v>
      </c>
      <c r="M122" s="288">
        <v>5177</v>
      </c>
      <c r="N122" s="276">
        <v>2011</v>
      </c>
      <c r="O122" s="278">
        <v>0</v>
      </c>
      <c r="P122" s="278">
        <v>0</v>
      </c>
      <c r="Q122" s="278">
        <v>0</v>
      </c>
      <c r="R122" s="278">
        <v>0</v>
      </c>
      <c r="S122" s="278">
        <v>0</v>
      </c>
      <c r="T122" s="281">
        <v>400</v>
      </c>
      <c r="U122" s="264">
        <v>99430</v>
      </c>
      <c r="V122" s="265">
        <v>5577</v>
      </c>
      <c r="W122" s="265">
        <v>105007</v>
      </c>
      <c r="X122" s="265">
        <v>1178</v>
      </c>
      <c r="Y122" s="265">
        <v>0</v>
      </c>
      <c r="Z122" s="265">
        <v>106185</v>
      </c>
      <c r="AA122" s="266">
        <v>4730</v>
      </c>
      <c r="AB122" s="267">
        <f t="shared" si="7"/>
        <v>22.449260042283299</v>
      </c>
    </row>
    <row r="123" spans="1:28" ht="13.8" thickBot="1" x14ac:dyDescent="0.3">
      <c r="A123" s="7" t="s">
        <v>515</v>
      </c>
      <c r="B123" s="1" t="s">
        <v>514</v>
      </c>
      <c r="C123" s="7" t="s">
        <v>18</v>
      </c>
      <c r="D123" s="7" t="s">
        <v>1562</v>
      </c>
      <c r="E123" s="9" t="s">
        <v>16</v>
      </c>
      <c r="F123" s="9" t="s">
        <v>17</v>
      </c>
      <c r="G123" s="286">
        <v>5072</v>
      </c>
      <c r="H123" s="287">
        <v>18208</v>
      </c>
      <c r="I123" s="287">
        <v>166046</v>
      </c>
      <c r="J123" s="287">
        <v>0</v>
      </c>
      <c r="K123" s="287">
        <v>0</v>
      </c>
      <c r="L123" s="287">
        <v>184254</v>
      </c>
      <c r="M123" s="288">
        <v>8248</v>
      </c>
      <c r="N123" s="280">
        <v>0</v>
      </c>
      <c r="O123" s="277">
        <v>0</v>
      </c>
      <c r="P123" s="277">
        <v>0</v>
      </c>
      <c r="Q123" s="277">
        <v>0</v>
      </c>
      <c r="R123" s="277">
        <v>0</v>
      </c>
      <c r="S123" s="277">
        <v>0</v>
      </c>
      <c r="T123" s="281">
        <v>0</v>
      </c>
      <c r="U123" s="264">
        <v>184254</v>
      </c>
      <c r="V123" s="265">
        <v>8248</v>
      </c>
      <c r="W123" s="265">
        <v>192502</v>
      </c>
      <c r="X123" s="265">
        <v>2986</v>
      </c>
      <c r="Y123" s="265">
        <v>0</v>
      </c>
      <c r="Z123" s="265">
        <v>195488</v>
      </c>
      <c r="AA123" s="266">
        <v>5072</v>
      </c>
      <c r="AB123" s="267">
        <f t="shared" si="7"/>
        <v>38.542586750788644</v>
      </c>
    </row>
    <row r="124" spans="1:28" ht="13.8" thickBot="1" x14ac:dyDescent="0.3">
      <c r="A124" s="7" t="s">
        <v>517</v>
      </c>
      <c r="B124" s="1" t="s">
        <v>516</v>
      </c>
      <c r="C124" s="7" t="s">
        <v>18</v>
      </c>
      <c r="D124" s="7" t="s">
        <v>1641</v>
      </c>
      <c r="E124" s="9" t="s">
        <v>21</v>
      </c>
      <c r="F124" s="9" t="s">
        <v>22</v>
      </c>
      <c r="G124" s="286">
        <v>4311</v>
      </c>
      <c r="H124" s="287">
        <v>23619</v>
      </c>
      <c r="I124" s="287">
        <v>192502</v>
      </c>
      <c r="J124" s="287">
        <v>0</v>
      </c>
      <c r="K124" s="287">
        <v>0</v>
      </c>
      <c r="L124" s="287">
        <v>216121</v>
      </c>
      <c r="M124" s="288">
        <v>39779</v>
      </c>
      <c r="N124" s="276">
        <v>2323</v>
      </c>
      <c r="O124" s="277">
        <v>12728</v>
      </c>
      <c r="P124" s="277">
        <v>0</v>
      </c>
      <c r="Q124" s="277">
        <v>0</v>
      </c>
      <c r="R124" s="277">
        <v>0</v>
      </c>
      <c r="S124" s="277">
        <v>12728</v>
      </c>
      <c r="T124" s="281">
        <v>1800</v>
      </c>
      <c r="U124" s="264">
        <v>228849</v>
      </c>
      <c r="V124" s="265">
        <v>41579</v>
      </c>
      <c r="W124" s="265">
        <v>270428</v>
      </c>
      <c r="X124" s="265">
        <v>7621</v>
      </c>
      <c r="Y124" s="265">
        <v>0</v>
      </c>
      <c r="Z124" s="265">
        <v>278049</v>
      </c>
      <c r="AA124" s="266">
        <v>6634</v>
      </c>
      <c r="AB124" s="267">
        <f t="shared" si="7"/>
        <v>41.912722339463372</v>
      </c>
    </row>
    <row r="125" spans="1:28" ht="13.8" thickBot="1" x14ac:dyDescent="0.3">
      <c r="A125" s="7" t="s">
        <v>529</v>
      </c>
      <c r="B125" s="1" t="s">
        <v>528</v>
      </c>
      <c r="C125" s="7" t="s">
        <v>18</v>
      </c>
      <c r="D125" s="7" t="s">
        <v>1657</v>
      </c>
      <c r="E125" s="9" t="s">
        <v>16</v>
      </c>
      <c r="F125" s="9" t="s">
        <v>17</v>
      </c>
      <c r="G125" s="286">
        <v>2386</v>
      </c>
      <c r="H125" s="287">
        <v>44186</v>
      </c>
      <c r="I125" s="287">
        <v>255485</v>
      </c>
      <c r="J125" s="287">
        <v>0</v>
      </c>
      <c r="K125" s="287">
        <v>68520</v>
      </c>
      <c r="L125" s="287">
        <v>368191</v>
      </c>
      <c r="M125" s="290">
        <v>0</v>
      </c>
      <c r="N125" s="276">
        <v>3123</v>
      </c>
      <c r="O125" s="277">
        <v>10980</v>
      </c>
      <c r="P125" s="278">
        <v>0</v>
      </c>
      <c r="Q125" s="278">
        <v>0</v>
      </c>
      <c r="R125" s="278">
        <v>0</v>
      </c>
      <c r="S125" s="277">
        <v>10980</v>
      </c>
      <c r="T125" s="279">
        <v>0</v>
      </c>
      <c r="U125" s="264">
        <v>379171</v>
      </c>
      <c r="V125" s="268">
        <v>0</v>
      </c>
      <c r="W125" s="265">
        <v>379171</v>
      </c>
      <c r="X125" s="265">
        <v>3426</v>
      </c>
      <c r="Y125" s="265">
        <v>0</v>
      </c>
      <c r="Z125" s="265">
        <v>382597</v>
      </c>
      <c r="AA125" s="266">
        <v>5509</v>
      </c>
      <c r="AB125" s="267">
        <f t="shared" si="7"/>
        <v>69.449446360501</v>
      </c>
    </row>
    <row r="126" spans="1:28" ht="13.8" thickBot="1" x14ac:dyDescent="0.3">
      <c r="A126" s="7" t="s">
        <v>531</v>
      </c>
      <c r="B126" s="1" t="s">
        <v>530</v>
      </c>
      <c r="C126" s="7" t="s">
        <v>18</v>
      </c>
      <c r="D126" s="7" t="s">
        <v>1830</v>
      </c>
      <c r="E126" s="9" t="s">
        <v>16</v>
      </c>
      <c r="F126" s="9" t="s">
        <v>17</v>
      </c>
      <c r="G126" s="286">
        <v>6834</v>
      </c>
      <c r="H126" s="287">
        <v>33998</v>
      </c>
      <c r="I126" s="287">
        <v>203203</v>
      </c>
      <c r="J126" s="289">
        <v>0</v>
      </c>
      <c r="K126" s="287">
        <v>17044</v>
      </c>
      <c r="L126" s="287">
        <v>254245</v>
      </c>
      <c r="M126" s="288">
        <v>42713</v>
      </c>
      <c r="N126" s="280">
        <v>0</v>
      </c>
      <c r="O126" s="278">
        <v>0</v>
      </c>
      <c r="P126" s="278">
        <v>0</v>
      </c>
      <c r="Q126" s="278">
        <v>0</v>
      </c>
      <c r="R126" s="278">
        <v>0</v>
      </c>
      <c r="S126" s="278">
        <v>0</v>
      </c>
      <c r="T126" s="279">
        <v>0</v>
      </c>
      <c r="U126" s="264">
        <v>254245</v>
      </c>
      <c r="V126" s="265">
        <v>42713</v>
      </c>
      <c r="W126" s="265">
        <v>296958</v>
      </c>
      <c r="X126" s="265">
        <v>4024</v>
      </c>
      <c r="Y126" s="265">
        <v>0</v>
      </c>
      <c r="Z126" s="265">
        <v>300982</v>
      </c>
      <c r="AA126" s="266">
        <v>6834</v>
      </c>
      <c r="AB126" s="267">
        <f t="shared" si="7"/>
        <v>44.041849575651156</v>
      </c>
    </row>
    <row r="127" spans="1:28" ht="13.8" thickBot="1" x14ac:dyDescent="0.3">
      <c r="A127" s="7" t="s">
        <v>535</v>
      </c>
      <c r="B127" s="1" t="s">
        <v>534</v>
      </c>
      <c r="C127" s="7" t="s">
        <v>18</v>
      </c>
      <c r="D127" s="7" t="s">
        <v>1733</v>
      </c>
      <c r="E127" s="9" t="s">
        <v>21</v>
      </c>
      <c r="F127" s="9" t="s">
        <v>22</v>
      </c>
      <c r="G127" s="286">
        <v>3963</v>
      </c>
      <c r="H127" s="287">
        <v>18662</v>
      </c>
      <c r="I127" s="287">
        <v>0</v>
      </c>
      <c r="J127" s="287">
        <v>0</v>
      </c>
      <c r="K127" s="287">
        <v>19569</v>
      </c>
      <c r="L127" s="287">
        <v>38231</v>
      </c>
      <c r="M127" s="288">
        <v>15919</v>
      </c>
      <c r="N127" s="276">
        <v>506</v>
      </c>
      <c r="O127" s="277">
        <v>2383</v>
      </c>
      <c r="P127" s="277">
        <v>0</v>
      </c>
      <c r="Q127" s="277">
        <v>0</v>
      </c>
      <c r="R127" s="277">
        <v>500</v>
      </c>
      <c r="S127" s="277">
        <v>2883</v>
      </c>
      <c r="T127" s="281">
        <v>0</v>
      </c>
      <c r="U127" s="264">
        <v>41114</v>
      </c>
      <c r="V127" s="265">
        <v>15919</v>
      </c>
      <c r="W127" s="265">
        <v>57033</v>
      </c>
      <c r="X127" s="265">
        <v>2779</v>
      </c>
      <c r="Y127" s="265">
        <v>0</v>
      </c>
      <c r="Z127" s="265">
        <v>59812</v>
      </c>
      <c r="AA127" s="266">
        <v>4469</v>
      </c>
      <c r="AB127" s="267">
        <f t="shared" si="7"/>
        <v>13.383754754978742</v>
      </c>
    </row>
    <row r="128" spans="1:28" ht="13.8" thickBot="1" x14ac:dyDescent="0.3">
      <c r="A128" s="7" t="s">
        <v>543</v>
      </c>
      <c r="B128" s="1" t="s">
        <v>542</v>
      </c>
      <c r="C128" s="7" t="s">
        <v>18</v>
      </c>
      <c r="D128" s="7" t="s">
        <v>1726</v>
      </c>
      <c r="E128" s="9" t="s">
        <v>21</v>
      </c>
      <c r="F128" s="9" t="s">
        <v>22</v>
      </c>
      <c r="G128" s="286">
        <v>3858</v>
      </c>
      <c r="H128" s="287">
        <v>24626</v>
      </c>
      <c r="I128" s="287">
        <v>188978</v>
      </c>
      <c r="J128" s="287">
        <v>0</v>
      </c>
      <c r="K128" s="287">
        <v>0</v>
      </c>
      <c r="L128" s="287">
        <v>213604</v>
      </c>
      <c r="M128" s="288">
        <v>10717</v>
      </c>
      <c r="N128" s="276">
        <v>2316</v>
      </c>
      <c r="O128" s="278">
        <v>0</v>
      </c>
      <c r="P128" s="278">
        <v>0</v>
      </c>
      <c r="Q128" s="278">
        <v>0</v>
      </c>
      <c r="R128" s="277">
        <v>17702</v>
      </c>
      <c r="S128" s="277">
        <v>17702</v>
      </c>
      <c r="T128" s="279">
        <v>0</v>
      </c>
      <c r="U128" s="264">
        <v>231306</v>
      </c>
      <c r="V128" s="265">
        <v>10717</v>
      </c>
      <c r="W128" s="265">
        <v>242023</v>
      </c>
      <c r="X128" s="265">
        <v>5840</v>
      </c>
      <c r="Y128" s="265">
        <v>0</v>
      </c>
      <c r="Z128" s="265">
        <v>247863</v>
      </c>
      <c r="AA128" s="266">
        <v>6174</v>
      </c>
      <c r="AB128" s="267">
        <f t="shared" si="7"/>
        <v>40.146258503401363</v>
      </c>
    </row>
    <row r="129" spans="1:28" ht="13.8" thickBot="1" x14ac:dyDescent="0.3">
      <c r="A129" s="7" t="s">
        <v>565</v>
      </c>
      <c r="B129" s="1" t="s">
        <v>564</v>
      </c>
      <c r="C129" s="7" t="s">
        <v>18</v>
      </c>
      <c r="D129" s="7" t="s">
        <v>1707</v>
      </c>
      <c r="E129" s="9" t="s">
        <v>21</v>
      </c>
      <c r="F129" s="9" t="s">
        <v>22</v>
      </c>
      <c r="G129" s="286">
        <v>5305</v>
      </c>
      <c r="H129" s="287">
        <v>35196</v>
      </c>
      <c r="I129" s="287">
        <v>93340</v>
      </c>
      <c r="J129" s="287">
        <v>0</v>
      </c>
      <c r="K129" s="287">
        <v>0</v>
      </c>
      <c r="L129" s="287">
        <v>128536</v>
      </c>
      <c r="M129" s="288">
        <v>1700</v>
      </c>
      <c r="N129" s="280">
        <v>0</v>
      </c>
      <c r="O129" s="277">
        <v>0</v>
      </c>
      <c r="P129" s="277">
        <v>0</v>
      </c>
      <c r="Q129" s="277">
        <v>0</v>
      </c>
      <c r="R129" s="277">
        <v>0</v>
      </c>
      <c r="S129" s="277">
        <v>0</v>
      </c>
      <c r="T129" s="281">
        <v>0</v>
      </c>
      <c r="U129" s="264">
        <v>128536</v>
      </c>
      <c r="V129" s="265">
        <v>1700</v>
      </c>
      <c r="W129" s="265">
        <v>130236</v>
      </c>
      <c r="X129" s="265">
        <v>11926</v>
      </c>
      <c r="Y129" s="265">
        <v>0</v>
      </c>
      <c r="Z129" s="265">
        <v>142162</v>
      </c>
      <c r="AA129" s="266">
        <v>5305</v>
      </c>
      <c r="AB129" s="267">
        <f t="shared" si="7"/>
        <v>26.797737983034875</v>
      </c>
    </row>
    <row r="130" spans="1:28" ht="13.8" thickBot="1" x14ac:dyDescent="0.3">
      <c r="A130" s="7" t="s">
        <v>571</v>
      </c>
      <c r="B130" s="1" t="s">
        <v>570</v>
      </c>
      <c r="C130" s="7" t="s">
        <v>18</v>
      </c>
      <c r="D130" s="7" t="s">
        <v>1775</v>
      </c>
      <c r="E130" s="9" t="s">
        <v>62</v>
      </c>
      <c r="F130" s="9" t="s">
        <v>63</v>
      </c>
      <c r="G130" s="286">
        <v>2229</v>
      </c>
      <c r="H130" s="287">
        <v>30222</v>
      </c>
      <c r="I130" s="287">
        <v>116534</v>
      </c>
      <c r="J130" s="287">
        <v>0</v>
      </c>
      <c r="K130" s="287">
        <v>0</v>
      </c>
      <c r="L130" s="287">
        <v>146756</v>
      </c>
      <c r="M130" s="288">
        <v>36309</v>
      </c>
      <c r="N130" s="276">
        <v>4112</v>
      </c>
      <c r="O130" s="277">
        <v>2941</v>
      </c>
      <c r="P130" s="277">
        <v>0</v>
      </c>
      <c r="Q130" s="277">
        <v>0</v>
      </c>
      <c r="R130" s="277">
        <v>0</v>
      </c>
      <c r="S130" s="277">
        <v>2941</v>
      </c>
      <c r="T130" s="281">
        <v>0</v>
      </c>
      <c r="U130" s="264">
        <v>149697</v>
      </c>
      <c r="V130" s="265">
        <v>36309</v>
      </c>
      <c r="W130" s="265">
        <v>186006</v>
      </c>
      <c r="X130" s="265">
        <v>3733</v>
      </c>
      <c r="Y130" s="265">
        <v>0</v>
      </c>
      <c r="Z130" s="265">
        <v>189739</v>
      </c>
      <c r="AA130" s="266">
        <v>6341</v>
      </c>
      <c r="AB130" s="267">
        <f t="shared" si="7"/>
        <v>29.922567418388265</v>
      </c>
    </row>
    <row r="131" spans="1:28" ht="13.8" thickBot="1" x14ac:dyDescent="0.3">
      <c r="A131" s="7" t="s">
        <v>577</v>
      </c>
      <c r="B131" s="1" t="s">
        <v>576</v>
      </c>
      <c r="C131" s="7" t="s">
        <v>18</v>
      </c>
      <c r="D131" s="7" t="s">
        <v>1928</v>
      </c>
      <c r="E131" s="9" t="s">
        <v>21</v>
      </c>
      <c r="F131" s="9" t="s">
        <v>22</v>
      </c>
      <c r="G131" s="286">
        <v>5433</v>
      </c>
      <c r="H131" s="287">
        <v>15810</v>
      </c>
      <c r="I131" s="287">
        <v>0</v>
      </c>
      <c r="J131" s="287">
        <v>0</v>
      </c>
      <c r="K131" s="287">
        <v>176173</v>
      </c>
      <c r="L131" s="287">
        <v>191983</v>
      </c>
      <c r="M131" s="288">
        <v>26833</v>
      </c>
      <c r="N131" s="280">
        <v>0</v>
      </c>
      <c r="O131" s="278">
        <v>0</v>
      </c>
      <c r="P131" s="278">
        <v>0</v>
      </c>
      <c r="Q131" s="278">
        <v>0</v>
      </c>
      <c r="R131" s="278">
        <v>0</v>
      </c>
      <c r="S131" s="278">
        <v>0</v>
      </c>
      <c r="T131" s="279">
        <v>0</v>
      </c>
      <c r="U131" s="264">
        <v>191983</v>
      </c>
      <c r="V131" s="265">
        <v>26833</v>
      </c>
      <c r="W131" s="265">
        <v>218816</v>
      </c>
      <c r="X131" s="265">
        <v>3379</v>
      </c>
      <c r="Y131" s="265">
        <v>0</v>
      </c>
      <c r="Z131" s="265">
        <v>222195</v>
      </c>
      <c r="AA131" s="266">
        <v>5433</v>
      </c>
      <c r="AB131" s="267">
        <f t="shared" si="7"/>
        <v>40.897294312534513</v>
      </c>
    </row>
    <row r="132" spans="1:28" ht="13.8" thickBot="1" x14ac:dyDescent="0.3">
      <c r="A132" s="7" t="s">
        <v>587</v>
      </c>
      <c r="B132" s="1" t="s">
        <v>586</v>
      </c>
      <c r="C132" s="7" t="s">
        <v>18</v>
      </c>
      <c r="D132" s="7" t="s">
        <v>1635</v>
      </c>
      <c r="E132" s="9" t="s">
        <v>21</v>
      </c>
      <c r="F132" s="9" t="s">
        <v>22</v>
      </c>
      <c r="G132" s="286">
        <v>2824</v>
      </c>
      <c r="H132" s="287">
        <v>9582</v>
      </c>
      <c r="I132" s="287">
        <v>298529</v>
      </c>
      <c r="J132" s="289">
        <v>0</v>
      </c>
      <c r="K132" s="289">
        <v>0</v>
      </c>
      <c r="L132" s="287">
        <v>308111</v>
      </c>
      <c r="M132" s="288">
        <v>23358</v>
      </c>
      <c r="N132" s="276">
        <v>3830</v>
      </c>
      <c r="O132" s="277">
        <v>12996</v>
      </c>
      <c r="P132" s="277">
        <v>0</v>
      </c>
      <c r="Q132" s="278">
        <v>0</v>
      </c>
      <c r="R132" s="277">
        <v>53625</v>
      </c>
      <c r="S132" s="277">
        <v>66621</v>
      </c>
      <c r="T132" s="279">
        <v>0</v>
      </c>
      <c r="U132" s="264">
        <v>374732</v>
      </c>
      <c r="V132" s="265">
        <v>23358</v>
      </c>
      <c r="W132" s="265">
        <v>398090</v>
      </c>
      <c r="X132" s="265">
        <v>4622</v>
      </c>
      <c r="Y132" s="265">
        <v>0</v>
      </c>
      <c r="Z132" s="265">
        <v>402712</v>
      </c>
      <c r="AA132" s="266">
        <v>6654</v>
      </c>
      <c r="AB132" s="267">
        <f t="shared" si="7"/>
        <v>60.521791403666967</v>
      </c>
    </row>
    <row r="133" spans="1:28" ht="13.8" thickBot="1" x14ac:dyDescent="0.3">
      <c r="A133" s="7" t="s">
        <v>591</v>
      </c>
      <c r="B133" s="1" t="s">
        <v>590</v>
      </c>
      <c r="C133" s="7" t="s">
        <v>18</v>
      </c>
      <c r="D133" s="7" t="s">
        <v>1733</v>
      </c>
      <c r="E133" s="9" t="s">
        <v>21</v>
      </c>
      <c r="F133" s="9" t="s">
        <v>22</v>
      </c>
      <c r="G133" s="286">
        <v>1603</v>
      </c>
      <c r="H133" s="287">
        <v>7549</v>
      </c>
      <c r="I133" s="287">
        <v>34746</v>
      </c>
      <c r="J133" s="287">
        <v>0</v>
      </c>
      <c r="K133" s="287">
        <v>0</v>
      </c>
      <c r="L133" s="287">
        <v>42295</v>
      </c>
      <c r="M133" s="288">
        <v>4668</v>
      </c>
      <c r="N133" s="276">
        <v>2502</v>
      </c>
      <c r="O133" s="277">
        <v>11783</v>
      </c>
      <c r="P133" s="277">
        <v>0</v>
      </c>
      <c r="Q133" s="277">
        <v>0</v>
      </c>
      <c r="R133" s="277">
        <v>6000</v>
      </c>
      <c r="S133" s="277">
        <v>17783</v>
      </c>
      <c r="T133" s="281">
        <v>0</v>
      </c>
      <c r="U133" s="264">
        <v>60078</v>
      </c>
      <c r="V133" s="265">
        <v>4668</v>
      </c>
      <c r="W133" s="265">
        <v>64746</v>
      </c>
      <c r="X133" s="265">
        <v>1220</v>
      </c>
      <c r="Y133" s="265">
        <v>0</v>
      </c>
      <c r="Z133" s="265">
        <v>65966</v>
      </c>
      <c r="AA133" s="266">
        <v>4105</v>
      </c>
      <c r="AB133" s="267">
        <f t="shared" si="7"/>
        <v>16.06967113276492</v>
      </c>
    </row>
    <row r="134" spans="1:28" ht="13.8" thickBot="1" x14ac:dyDescent="0.3">
      <c r="A134" s="7" t="s">
        <v>597</v>
      </c>
      <c r="B134" s="1" t="s">
        <v>596</v>
      </c>
      <c r="C134" s="7" t="s">
        <v>18</v>
      </c>
      <c r="D134" s="7" t="s">
        <v>1635</v>
      </c>
      <c r="E134" s="9" t="s">
        <v>62</v>
      </c>
      <c r="F134" s="9" t="s">
        <v>63</v>
      </c>
      <c r="G134" s="286">
        <v>1424</v>
      </c>
      <c r="H134" s="287">
        <v>2635</v>
      </c>
      <c r="I134" s="287">
        <v>88526</v>
      </c>
      <c r="J134" s="289">
        <v>0</v>
      </c>
      <c r="K134" s="289">
        <v>0</v>
      </c>
      <c r="L134" s="287">
        <v>91161</v>
      </c>
      <c r="M134" s="288">
        <v>6055</v>
      </c>
      <c r="N134" s="276">
        <v>3609</v>
      </c>
      <c r="O134" s="277">
        <v>6751</v>
      </c>
      <c r="P134" s="278">
        <v>0</v>
      </c>
      <c r="Q134" s="278">
        <v>0</v>
      </c>
      <c r="R134" s="277">
        <v>4000</v>
      </c>
      <c r="S134" s="277">
        <v>10751</v>
      </c>
      <c r="T134" s="279">
        <v>0</v>
      </c>
      <c r="U134" s="264">
        <v>101912</v>
      </c>
      <c r="V134" s="265">
        <v>6055</v>
      </c>
      <c r="W134" s="265">
        <v>107967</v>
      </c>
      <c r="X134" s="265">
        <v>2962</v>
      </c>
      <c r="Y134" s="265">
        <v>0</v>
      </c>
      <c r="Z134" s="265">
        <v>110929</v>
      </c>
      <c r="AA134" s="266">
        <v>5033</v>
      </c>
      <c r="AB134" s="267">
        <f t="shared" si="7"/>
        <v>22.040333796940196</v>
      </c>
    </row>
    <row r="135" spans="1:28" ht="13.8" thickBot="1" x14ac:dyDescent="0.3">
      <c r="A135" s="7" t="s">
        <v>605</v>
      </c>
      <c r="B135" s="1" t="s">
        <v>604</v>
      </c>
      <c r="C135" s="7" t="s">
        <v>18</v>
      </c>
      <c r="D135" s="7" t="s">
        <v>1655</v>
      </c>
      <c r="E135" s="9" t="s">
        <v>21</v>
      </c>
      <c r="F135" s="9" t="s">
        <v>22</v>
      </c>
      <c r="G135" s="286">
        <v>5413</v>
      </c>
      <c r="H135" s="287">
        <v>22414</v>
      </c>
      <c r="I135" s="287">
        <v>62314</v>
      </c>
      <c r="J135" s="287">
        <v>0</v>
      </c>
      <c r="K135" s="287">
        <v>1468</v>
      </c>
      <c r="L135" s="287">
        <v>86196</v>
      </c>
      <c r="M135" s="288">
        <v>4734</v>
      </c>
      <c r="N135" s="280">
        <v>0</v>
      </c>
      <c r="O135" s="277">
        <v>0</v>
      </c>
      <c r="P135" s="277">
        <v>0</v>
      </c>
      <c r="Q135" s="277">
        <v>0</v>
      </c>
      <c r="R135" s="277">
        <v>0</v>
      </c>
      <c r="S135" s="277">
        <v>0</v>
      </c>
      <c r="T135" s="281">
        <v>0</v>
      </c>
      <c r="U135" s="264">
        <v>86196</v>
      </c>
      <c r="V135" s="265">
        <v>4734</v>
      </c>
      <c r="W135" s="265">
        <v>90930</v>
      </c>
      <c r="X135" s="265">
        <v>3540</v>
      </c>
      <c r="Y135" s="265">
        <v>0</v>
      </c>
      <c r="Z135" s="265">
        <v>94470</v>
      </c>
      <c r="AA135" s="266">
        <v>5413</v>
      </c>
      <c r="AB135" s="267">
        <f t="shared" si="7"/>
        <v>17.452429336781822</v>
      </c>
    </row>
    <row r="136" spans="1:28" ht="13.8" thickBot="1" x14ac:dyDescent="0.3">
      <c r="A136" s="7" t="s">
        <v>611</v>
      </c>
      <c r="B136" s="1" t="s">
        <v>610</v>
      </c>
      <c r="C136" s="7" t="s">
        <v>18</v>
      </c>
      <c r="D136" s="7" t="s">
        <v>1857</v>
      </c>
      <c r="E136" s="9" t="s">
        <v>62</v>
      </c>
      <c r="F136" s="9" t="s">
        <v>63</v>
      </c>
      <c r="G136" s="286">
        <v>5064</v>
      </c>
      <c r="H136" s="287">
        <v>4807</v>
      </c>
      <c r="I136" s="287">
        <v>52804</v>
      </c>
      <c r="J136" s="287">
        <v>0</v>
      </c>
      <c r="K136" s="287">
        <v>0</v>
      </c>
      <c r="L136" s="287">
        <v>57611</v>
      </c>
      <c r="M136" s="288">
        <v>28885</v>
      </c>
      <c r="N136" s="276">
        <v>1783</v>
      </c>
      <c r="O136" s="277">
        <v>1692</v>
      </c>
      <c r="P136" s="278">
        <v>0</v>
      </c>
      <c r="Q136" s="278">
        <v>0</v>
      </c>
      <c r="R136" s="278">
        <v>0</v>
      </c>
      <c r="S136" s="277">
        <v>1692</v>
      </c>
      <c r="T136" s="279">
        <v>0</v>
      </c>
      <c r="U136" s="264">
        <v>59303</v>
      </c>
      <c r="V136" s="265">
        <v>28885</v>
      </c>
      <c r="W136" s="265">
        <v>88188</v>
      </c>
      <c r="X136" s="265">
        <v>4259</v>
      </c>
      <c r="Y136" s="265">
        <v>0</v>
      </c>
      <c r="Z136" s="265">
        <v>92447</v>
      </c>
      <c r="AA136" s="266">
        <v>6847</v>
      </c>
      <c r="AB136" s="267">
        <f t="shared" si="7"/>
        <v>13.501825617058566</v>
      </c>
    </row>
    <row r="137" spans="1:28" ht="13.8" thickBot="1" x14ac:dyDescent="0.3">
      <c r="A137" s="7" t="s">
        <v>613</v>
      </c>
      <c r="B137" s="1" t="s">
        <v>612</v>
      </c>
      <c r="C137" s="7" t="s">
        <v>18</v>
      </c>
      <c r="D137" s="7" t="s">
        <v>1699</v>
      </c>
      <c r="E137" s="9" t="s">
        <v>62</v>
      </c>
      <c r="F137" s="9" t="s">
        <v>63</v>
      </c>
      <c r="G137" s="286">
        <v>4144</v>
      </c>
      <c r="H137" s="287">
        <v>16528</v>
      </c>
      <c r="I137" s="287">
        <v>109883</v>
      </c>
      <c r="J137" s="287">
        <v>0</v>
      </c>
      <c r="K137" s="287">
        <v>0</v>
      </c>
      <c r="L137" s="287">
        <v>126411</v>
      </c>
      <c r="M137" s="288">
        <v>85924</v>
      </c>
      <c r="N137" s="276">
        <v>2096</v>
      </c>
      <c r="O137" s="277">
        <v>8360</v>
      </c>
      <c r="P137" s="277">
        <v>0</v>
      </c>
      <c r="Q137" s="277">
        <v>0</v>
      </c>
      <c r="R137" s="277">
        <v>4100</v>
      </c>
      <c r="S137" s="277">
        <v>12460</v>
      </c>
      <c r="T137" s="281">
        <v>0</v>
      </c>
      <c r="U137" s="264">
        <v>138871</v>
      </c>
      <c r="V137" s="265">
        <v>85924</v>
      </c>
      <c r="W137" s="265">
        <v>224795</v>
      </c>
      <c r="X137" s="265">
        <v>3881</v>
      </c>
      <c r="Y137" s="265">
        <v>0</v>
      </c>
      <c r="Z137" s="265">
        <v>228676</v>
      </c>
      <c r="AA137" s="266">
        <v>6240</v>
      </c>
      <c r="AB137" s="267">
        <f t="shared" si="7"/>
        <v>36.646794871794874</v>
      </c>
    </row>
    <row r="138" spans="1:28" ht="13.8" thickBot="1" x14ac:dyDescent="0.3">
      <c r="A138" s="7" t="s">
        <v>619</v>
      </c>
      <c r="B138" s="1" t="s">
        <v>618</v>
      </c>
      <c r="C138" s="7" t="s">
        <v>18</v>
      </c>
      <c r="D138" s="7" t="s">
        <v>1733</v>
      </c>
      <c r="E138" s="9" t="s">
        <v>21</v>
      </c>
      <c r="F138" s="9" t="s">
        <v>22</v>
      </c>
      <c r="G138" s="286">
        <v>2843</v>
      </c>
      <c r="H138" s="287">
        <v>11644</v>
      </c>
      <c r="I138" s="287">
        <v>81803</v>
      </c>
      <c r="J138" s="287">
        <v>0</v>
      </c>
      <c r="K138" s="287">
        <v>0</v>
      </c>
      <c r="L138" s="287">
        <v>93447</v>
      </c>
      <c r="M138" s="288">
        <v>11283</v>
      </c>
      <c r="N138" s="276">
        <v>2533</v>
      </c>
      <c r="O138" s="277">
        <v>10326</v>
      </c>
      <c r="P138" s="277">
        <v>0</v>
      </c>
      <c r="Q138" s="277">
        <v>0</v>
      </c>
      <c r="R138" s="277">
        <v>0</v>
      </c>
      <c r="S138" s="277">
        <v>10326</v>
      </c>
      <c r="T138" s="279">
        <v>0</v>
      </c>
      <c r="U138" s="264">
        <v>103773</v>
      </c>
      <c r="V138" s="265">
        <v>11283</v>
      </c>
      <c r="W138" s="265">
        <v>115056</v>
      </c>
      <c r="X138" s="265">
        <v>1758</v>
      </c>
      <c r="Y138" s="265">
        <v>0</v>
      </c>
      <c r="Z138" s="265">
        <v>116814</v>
      </c>
      <c r="AA138" s="266">
        <v>5376</v>
      </c>
      <c r="AB138" s="267">
        <f t="shared" si="7"/>
        <v>21.728794642857142</v>
      </c>
    </row>
    <row r="139" spans="1:28" ht="13.8" thickBot="1" x14ac:dyDescent="0.3">
      <c r="A139" s="7" t="s">
        <v>625</v>
      </c>
      <c r="B139" s="1" t="s">
        <v>624</v>
      </c>
      <c r="C139" s="7" t="s">
        <v>18</v>
      </c>
      <c r="D139" s="7" t="s">
        <v>1724</v>
      </c>
      <c r="E139" s="9" t="s">
        <v>16</v>
      </c>
      <c r="F139" s="9" t="s">
        <v>17</v>
      </c>
      <c r="G139" s="286">
        <v>5523</v>
      </c>
      <c r="H139" s="287">
        <v>31894</v>
      </c>
      <c r="I139" s="287">
        <v>240746</v>
      </c>
      <c r="J139" s="289">
        <v>0</v>
      </c>
      <c r="K139" s="289">
        <v>0</v>
      </c>
      <c r="L139" s="287">
        <v>272640</v>
      </c>
      <c r="M139" s="288">
        <v>4059</v>
      </c>
      <c r="N139" s="280">
        <v>0</v>
      </c>
      <c r="O139" s="278">
        <v>0</v>
      </c>
      <c r="P139" s="278">
        <v>0</v>
      </c>
      <c r="Q139" s="278">
        <v>0</v>
      </c>
      <c r="R139" s="278">
        <v>0</v>
      </c>
      <c r="S139" s="278">
        <v>0</v>
      </c>
      <c r="T139" s="279">
        <v>0</v>
      </c>
      <c r="U139" s="264">
        <v>272640</v>
      </c>
      <c r="V139" s="265">
        <v>4059</v>
      </c>
      <c r="W139" s="265">
        <v>276699</v>
      </c>
      <c r="X139" s="265">
        <v>3291</v>
      </c>
      <c r="Y139" s="265">
        <v>0</v>
      </c>
      <c r="Z139" s="265">
        <v>279990</v>
      </c>
      <c r="AA139" s="266">
        <v>5523</v>
      </c>
      <c r="AB139" s="267">
        <f t="shared" si="7"/>
        <v>50.695274307441608</v>
      </c>
    </row>
    <row r="140" spans="1:28" ht="13.8" thickBot="1" x14ac:dyDescent="0.3">
      <c r="A140" s="7" t="s">
        <v>637</v>
      </c>
      <c r="B140" s="1" t="s">
        <v>636</v>
      </c>
      <c r="C140" s="7" t="s">
        <v>18</v>
      </c>
      <c r="D140" s="7" t="s">
        <v>1699</v>
      </c>
      <c r="E140" s="9" t="s">
        <v>101</v>
      </c>
      <c r="F140" s="9" t="s">
        <v>102</v>
      </c>
      <c r="G140" s="286">
        <v>4659</v>
      </c>
      <c r="H140" s="287">
        <v>14580</v>
      </c>
      <c r="I140" s="287">
        <v>115632</v>
      </c>
      <c r="J140" s="287">
        <v>0</v>
      </c>
      <c r="K140" s="287">
        <v>0</v>
      </c>
      <c r="L140" s="287">
        <v>130212</v>
      </c>
      <c r="M140" s="288">
        <v>20392</v>
      </c>
      <c r="N140" s="280">
        <v>0</v>
      </c>
      <c r="O140" s="277">
        <v>0</v>
      </c>
      <c r="P140" s="277">
        <v>0</v>
      </c>
      <c r="Q140" s="277">
        <v>0</v>
      </c>
      <c r="R140" s="277">
        <v>0</v>
      </c>
      <c r="S140" s="277">
        <v>0</v>
      </c>
      <c r="T140" s="279">
        <v>0</v>
      </c>
      <c r="U140" s="264">
        <v>130212</v>
      </c>
      <c r="V140" s="265">
        <v>20392</v>
      </c>
      <c r="W140" s="265">
        <v>150604</v>
      </c>
      <c r="X140" s="265">
        <v>3047</v>
      </c>
      <c r="Y140" s="265">
        <v>0</v>
      </c>
      <c r="Z140" s="265">
        <v>153651</v>
      </c>
      <c r="AA140" s="266">
        <v>4659</v>
      </c>
      <c r="AB140" s="267">
        <f t="shared" si="7"/>
        <v>32.979394719896973</v>
      </c>
    </row>
    <row r="141" spans="1:28" ht="13.8" thickBot="1" x14ac:dyDescent="0.3">
      <c r="A141" s="7" t="s">
        <v>649</v>
      </c>
      <c r="B141" s="1" t="s">
        <v>648</v>
      </c>
      <c r="C141" s="7" t="s">
        <v>18</v>
      </c>
      <c r="D141" s="7" t="s">
        <v>2060</v>
      </c>
      <c r="E141" s="9" t="s">
        <v>101</v>
      </c>
      <c r="F141" s="9" t="s">
        <v>102</v>
      </c>
      <c r="G141" s="286">
        <v>6295</v>
      </c>
      <c r="H141" s="287">
        <v>69020</v>
      </c>
      <c r="I141" s="287">
        <v>356403</v>
      </c>
      <c r="J141" s="287">
        <v>0</v>
      </c>
      <c r="K141" s="287">
        <v>8383</v>
      </c>
      <c r="L141" s="287">
        <v>433806</v>
      </c>
      <c r="M141" s="288">
        <v>44029</v>
      </c>
      <c r="N141" s="280">
        <v>0</v>
      </c>
      <c r="O141" s="278">
        <v>0</v>
      </c>
      <c r="P141" s="278">
        <v>0</v>
      </c>
      <c r="Q141" s="278">
        <v>0</v>
      </c>
      <c r="R141" s="278">
        <v>0</v>
      </c>
      <c r="S141" s="278">
        <v>0</v>
      </c>
      <c r="T141" s="279">
        <v>0</v>
      </c>
      <c r="U141" s="264">
        <v>433806</v>
      </c>
      <c r="V141" s="265">
        <v>44029</v>
      </c>
      <c r="W141" s="265">
        <v>477835</v>
      </c>
      <c r="X141" s="265">
        <v>4126</v>
      </c>
      <c r="Y141" s="265">
        <v>0</v>
      </c>
      <c r="Z141" s="265">
        <v>481961</v>
      </c>
      <c r="AA141" s="266">
        <v>6295</v>
      </c>
      <c r="AB141" s="267">
        <f t="shared" si="7"/>
        <v>76.5625099285147</v>
      </c>
    </row>
    <row r="142" spans="1:28" ht="13.8" thickBot="1" x14ac:dyDescent="0.3">
      <c r="A142" s="7" t="s">
        <v>665</v>
      </c>
      <c r="B142" s="1" t="s">
        <v>664</v>
      </c>
      <c r="C142" s="7" t="s">
        <v>18</v>
      </c>
      <c r="D142" s="7" t="s">
        <v>2152</v>
      </c>
      <c r="E142" s="9" t="s">
        <v>16</v>
      </c>
      <c r="F142" s="9" t="s">
        <v>17</v>
      </c>
      <c r="G142" s="286">
        <v>2452</v>
      </c>
      <c r="H142" s="287">
        <v>22272</v>
      </c>
      <c r="I142" s="287">
        <v>73726</v>
      </c>
      <c r="J142" s="287">
        <v>129</v>
      </c>
      <c r="K142" s="287">
        <v>0</v>
      </c>
      <c r="L142" s="287">
        <v>96127</v>
      </c>
      <c r="M142" s="288">
        <v>35310</v>
      </c>
      <c r="N142" s="276">
        <v>1982</v>
      </c>
      <c r="O142" s="277">
        <v>25289</v>
      </c>
      <c r="P142" s="277">
        <v>0</v>
      </c>
      <c r="Q142" s="277">
        <v>0</v>
      </c>
      <c r="R142" s="277">
        <v>0</v>
      </c>
      <c r="S142" s="277">
        <v>25289</v>
      </c>
      <c r="T142" s="281">
        <v>0</v>
      </c>
      <c r="U142" s="264">
        <v>121416</v>
      </c>
      <c r="V142" s="265">
        <v>35310</v>
      </c>
      <c r="W142" s="265">
        <v>156726</v>
      </c>
      <c r="X142" s="265">
        <v>2611</v>
      </c>
      <c r="Y142" s="265">
        <v>0</v>
      </c>
      <c r="Z142" s="265">
        <v>159337</v>
      </c>
      <c r="AA142" s="266">
        <v>4434</v>
      </c>
      <c r="AB142" s="267">
        <f t="shared" ref="AB142:AB156" si="8">Z142/AA142</f>
        <v>35.935272891294545</v>
      </c>
    </row>
    <row r="143" spans="1:28" ht="13.8" thickBot="1" x14ac:dyDescent="0.3">
      <c r="A143" s="7" t="s">
        <v>675</v>
      </c>
      <c r="B143" s="1" t="s">
        <v>674</v>
      </c>
      <c r="C143" s="7" t="s">
        <v>18</v>
      </c>
      <c r="D143" s="7" t="s">
        <v>1562</v>
      </c>
      <c r="E143" s="9" t="s">
        <v>16</v>
      </c>
      <c r="F143" s="9" t="s">
        <v>17</v>
      </c>
      <c r="G143" s="286">
        <v>4122</v>
      </c>
      <c r="H143" s="287">
        <v>14794</v>
      </c>
      <c r="I143" s="287">
        <v>129344</v>
      </c>
      <c r="J143" s="287">
        <v>0</v>
      </c>
      <c r="K143" s="287">
        <v>0</v>
      </c>
      <c r="L143" s="287">
        <v>144138</v>
      </c>
      <c r="M143" s="288">
        <v>18677</v>
      </c>
      <c r="N143" s="276">
        <v>253</v>
      </c>
      <c r="O143" s="277">
        <v>908</v>
      </c>
      <c r="P143" s="277">
        <v>3742</v>
      </c>
      <c r="Q143" s="277">
        <v>0</v>
      </c>
      <c r="R143" s="277">
        <v>0</v>
      </c>
      <c r="S143" s="277">
        <v>4650</v>
      </c>
      <c r="T143" s="281">
        <v>0</v>
      </c>
      <c r="U143" s="264">
        <v>148788</v>
      </c>
      <c r="V143" s="265">
        <v>18677</v>
      </c>
      <c r="W143" s="265">
        <v>167465</v>
      </c>
      <c r="X143" s="265">
        <v>2576</v>
      </c>
      <c r="Y143" s="265">
        <v>0</v>
      </c>
      <c r="Z143" s="265">
        <v>170041</v>
      </c>
      <c r="AA143" s="266">
        <v>4375</v>
      </c>
      <c r="AB143" s="267">
        <f t="shared" si="8"/>
        <v>38.866514285714288</v>
      </c>
    </row>
    <row r="144" spans="1:28" ht="13.8" thickBot="1" x14ac:dyDescent="0.3">
      <c r="A144" s="7" t="s">
        <v>679</v>
      </c>
      <c r="B144" s="1" t="s">
        <v>678</v>
      </c>
      <c r="C144" s="7" t="s">
        <v>18</v>
      </c>
      <c r="D144" s="7" t="s">
        <v>1585</v>
      </c>
      <c r="E144" s="9" t="s">
        <v>21</v>
      </c>
      <c r="F144" s="9" t="s">
        <v>22</v>
      </c>
      <c r="G144" s="286">
        <v>5101</v>
      </c>
      <c r="H144" s="287">
        <v>35638</v>
      </c>
      <c r="I144" s="287">
        <v>277881</v>
      </c>
      <c r="J144" s="289">
        <v>0</v>
      </c>
      <c r="K144" s="287">
        <v>19225</v>
      </c>
      <c r="L144" s="287">
        <v>332744</v>
      </c>
      <c r="M144" s="288">
        <v>21813</v>
      </c>
      <c r="N144" s="280">
        <v>0</v>
      </c>
      <c r="O144" s="278">
        <v>0</v>
      </c>
      <c r="P144" s="278">
        <v>0</v>
      </c>
      <c r="Q144" s="278">
        <v>0</v>
      </c>
      <c r="R144" s="278">
        <v>0</v>
      </c>
      <c r="S144" s="278">
        <v>0</v>
      </c>
      <c r="T144" s="279">
        <v>0</v>
      </c>
      <c r="U144" s="264">
        <v>332744</v>
      </c>
      <c r="V144" s="265">
        <v>21813</v>
      </c>
      <c r="W144" s="265">
        <v>354557</v>
      </c>
      <c r="X144" s="265">
        <v>3335</v>
      </c>
      <c r="Y144" s="265">
        <v>0</v>
      </c>
      <c r="Z144" s="265">
        <v>357892</v>
      </c>
      <c r="AA144" s="266">
        <v>5101</v>
      </c>
      <c r="AB144" s="267">
        <f t="shared" si="8"/>
        <v>70.161144873554207</v>
      </c>
    </row>
    <row r="145" spans="1:28" ht="13.8" thickBot="1" x14ac:dyDescent="0.3">
      <c r="A145" s="7" t="s">
        <v>685</v>
      </c>
      <c r="B145" s="1" t="s">
        <v>684</v>
      </c>
      <c r="C145" s="7" t="s">
        <v>18</v>
      </c>
      <c r="D145" s="7" t="s">
        <v>1635</v>
      </c>
      <c r="E145" s="9" t="s">
        <v>62</v>
      </c>
      <c r="F145" s="9" t="s">
        <v>63</v>
      </c>
      <c r="G145" s="286">
        <v>2724</v>
      </c>
      <c r="H145" s="287">
        <v>12269</v>
      </c>
      <c r="I145" s="287">
        <v>85981</v>
      </c>
      <c r="J145" s="289">
        <v>0</v>
      </c>
      <c r="K145" s="289">
        <v>0</v>
      </c>
      <c r="L145" s="287">
        <v>98250</v>
      </c>
      <c r="M145" s="288">
        <v>52791</v>
      </c>
      <c r="N145" s="276">
        <v>1314</v>
      </c>
      <c r="O145" s="278">
        <v>0</v>
      </c>
      <c r="P145" s="277">
        <v>4134</v>
      </c>
      <c r="Q145" s="278">
        <v>0</v>
      </c>
      <c r="R145" s="278">
        <v>0</v>
      </c>
      <c r="S145" s="277">
        <v>4134</v>
      </c>
      <c r="T145" s="279">
        <v>0</v>
      </c>
      <c r="U145" s="264">
        <v>102384</v>
      </c>
      <c r="V145" s="265">
        <v>52791</v>
      </c>
      <c r="W145" s="265">
        <v>155175</v>
      </c>
      <c r="X145" s="265">
        <v>2378</v>
      </c>
      <c r="Y145" s="265">
        <v>0</v>
      </c>
      <c r="Z145" s="265">
        <v>157553</v>
      </c>
      <c r="AA145" s="266">
        <v>4038</v>
      </c>
      <c r="AB145" s="267">
        <f t="shared" si="8"/>
        <v>39.01758296186231</v>
      </c>
    </row>
    <row r="146" spans="1:28" ht="13.8" thickBot="1" x14ac:dyDescent="0.3">
      <c r="A146" s="7" t="s">
        <v>693</v>
      </c>
      <c r="B146" s="1" t="s">
        <v>692</v>
      </c>
      <c r="C146" s="7" t="s">
        <v>18</v>
      </c>
      <c r="D146" s="7" t="s">
        <v>1788</v>
      </c>
      <c r="E146" s="9" t="s">
        <v>62</v>
      </c>
      <c r="F146" s="9" t="s">
        <v>63</v>
      </c>
      <c r="G146" s="286">
        <v>2991</v>
      </c>
      <c r="H146" s="287">
        <v>13416</v>
      </c>
      <c r="I146" s="287">
        <v>70311</v>
      </c>
      <c r="J146" s="287">
        <v>0</v>
      </c>
      <c r="K146" s="287">
        <v>0</v>
      </c>
      <c r="L146" s="287">
        <v>83727</v>
      </c>
      <c r="M146" s="288">
        <v>4587</v>
      </c>
      <c r="N146" s="276">
        <v>2255</v>
      </c>
      <c r="O146" s="277">
        <v>10120</v>
      </c>
      <c r="P146" s="277">
        <v>0</v>
      </c>
      <c r="Q146" s="277">
        <v>0</v>
      </c>
      <c r="R146" s="277">
        <v>0</v>
      </c>
      <c r="S146" s="277">
        <v>10120</v>
      </c>
      <c r="T146" s="281">
        <v>0</v>
      </c>
      <c r="U146" s="264">
        <v>93847</v>
      </c>
      <c r="V146" s="265">
        <v>4587</v>
      </c>
      <c r="W146" s="265">
        <v>98434</v>
      </c>
      <c r="X146" s="265">
        <v>3089</v>
      </c>
      <c r="Y146" s="265">
        <v>0</v>
      </c>
      <c r="Z146" s="265">
        <v>101523</v>
      </c>
      <c r="AA146" s="266">
        <v>5246</v>
      </c>
      <c r="AB146" s="267">
        <f t="shared" si="8"/>
        <v>19.352459016393443</v>
      </c>
    </row>
    <row r="147" spans="1:28" ht="13.8" thickBot="1" x14ac:dyDescent="0.3">
      <c r="A147" s="7" t="s">
        <v>715</v>
      </c>
      <c r="B147" s="1" t="s">
        <v>714</v>
      </c>
      <c r="C147" s="7" t="s">
        <v>18</v>
      </c>
      <c r="D147" s="7" t="s">
        <v>1556</v>
      </c>
      <c r="E147" s="9" t="s">
        <v>21</v>
      </c>
      <c r="F147" s="9" t="s">
        <v>22</v>
      </c>
      <c r="G147" s="286">
        <v>4046</v>
      </c>
      <c r="H147" s="287">
        <v>13054</v>
      </c>
      <c r="I147" s="287">
        <v>131079.15</v>
      </c>
      <c r="J147" s="287">
        <v>40000</v>
      </c>
      <c r="K147" s="287">
        <v>0</v>
      </c>
      <c r="L147" s="287">
        <v>184133.15</v>
      </c>
      <c r="M147" s="288">
        <v>30086</v>
      </c>
      <c r="N147" s="280">
        <v>0</v>
      </c>
      <c r="O147" s="278">
        <v>0</v>
      </c>
      <c r="P147" s="278">
        <v>0</v>
      </c>
      <c r="Q147" s="278">
        <v>0</v>
      </c>
      <c r="R147" s="278">
        <v>0</v>
      </c>
      <c r="S147" s="278">
        <v>0</v>
      </c>
      <c r="T147" s="279">
        <v>0</v>
      </c>
      <c r="U147" s="264">
        <v>184133.15</v>
      </c>
      <c r="V147" s="265">
        <v>30086</v>
      </c>
      <c r="W147" s="265">
        <v>214219.15</v>
      </c>
      <c r="X147" s="265">
        <v>2604</v>
      </c>
      <c r="Y147" s="265">
        <v>0</v>
      </c>
      <c r="Z147" s="265">
        <v>216823.15</v>
      </c>
      <c r="AA147" s="266">
        <v>4046</v>
      </c>
      <c r="AB147" s="267">
        <f t="shared" si="8"/>
        <v>53.589508156203657</v>
      </c>
    </row>
    <row r="148" spans="1:28" ht="13.8" thickBot="1" x14ac:dyDescent="0.3">
      <c r="A148" s="7" t="s">
        <v>727</v>
      </c>
      <c r="B148" s="1" t="s">
        <v>726</v>
      </c>
      <c r="C148" s="7" t="s">
        <v>18</v>
      </c>
      <c r="D148" s="7" t="s">
        <v>1979</v>
      </c>
      <c r="E148" s="9" t="s">
        <v>21</v>
      </c>
      <c r="F148" s="9" t="s">
        <v>22</v>
      </c>
      <c r="G148" s="286">
        <v>5479</v>
      </c>
      <c r="H148" s="287">
        <v>10846</v>
      </c>
      <c r="I148" s="289">
        <v>0</v>
      </c>
      <c r="J148" s="287">
        <v>121758</v>
      </c>
      <c r="K148" s="289">
        <v>0</v>
      </c>
      <c r="L148" s="287">
        <v>132604</v>
      </c>
      <c r="M148" s="288">
        <v>6750</v>
      </c>
      <c r="N148" s="280">
        <v>0</v>
      </c>
      <c r="O148" s="278">
        <v>0</v>
      </c>
      <c r="P148" s="278">
        <v>0</v>
      </c>
      <c r="Q148" s="278">
        <v>0</v>
      </c>
      <c r="R148" s="278">
        <v>0</v>
      </c>
      <c r="S148" s="278">
        <v>0</v>
      </c>
      <c r="T148" s="279">
        <v>0</v>
      </c>
      <c r="U148" s="264">
        <v>132604</v>
      </c>
      <c r="V148" s="265">
        <v>6750</v>
      </c>
      <c r="W148" s="265">
        <v>139354</v>
      </c>
      <c r="X148" s="265">
        <v>3408</v>
      </c>
      <c r="Y148" s="265">
        <v>0</v>
      </c>
      <c r="Z148" s="265">
        <v>142762</v>
      </c>
      <c r="AA148" s="266">
        <v>5479</v>
      </c>
      <c r="AB148" s="267">
        <f t="shared" si="8"/>
        <v>26.056214637707612</v>
      </c>
    </row>
    <row r="149" spans="1:28" ht="13.8" thickBot="1" x14ac:dyDescent="0.3">
      <c r="A149" s="7" t="s">
        <v>735</v>
      </c>
      <c r="B149" s="1" t="s">
        <v>734</v>
      </c>
      <c r="C149" s="7" t="s">
        <v>18</v>
      </c>
      <c r="D149" s="7" t="s">
        <v>1699</v>
      </c>
      <c r="E149" s="9" t="s">
        <v>21</v>
      </c>
      <c r="F149" s="9" t="s">
        <v>22</v>
      </c>
      <c r="G149" s="286">
        <v>4520</v>
      </c>
      <c r="H149" s="287">
        <v>14633</v>
      </c>
      <c r="I149" s="289">
        <v>0</v>
      </c>
      <c r="J149" s="287">
        <v>34047</v>
      </c>
      <c r="K149" s="287">
        <v>0</v>
      </c>
      <c r="L149" s="287">
        <v>48680</v>
      </c>
      <c r="M149" s="288">
        <v>4450</v>
      </c>
      <c r="N149" s="276">
        <v>2160</v>
      </c>
      <c r="O149" s="277">
        <v>6271</v>
      </c>
      <c r="P149" s="278">
        <v>0</v>
      </c>
      <c r="Q149" s="278">
        <v>0</v>
      </c>
      <c r="R149" s="278">
        <v>0</v>
      </c>
      <c r="S149" s="277">
        <v>6271</v>
      </c>
      <c r="T149" s="279">
        <v>0</v>
      </c>
      <c r="U149" s="264">
        <v>54951</v>
      </c>
      <c r="V149" s="265">
        <v>4450</v>
      </c>
      <c r="W149" s="265">
        <v>59401</v>
      </c>
      <c r="X149" s="265">
        <v>4368</v>
      </c>
      <c r="Y149" s="265">
        <v>0</v>
      </c>
      <c r="Z149" s="265">
        <v>63769</v>
      </c>
      <c r="AA149" s="266">
        <v>6680</v>
      </c>
      <c r="AB149" s="267">
        <f t="shared" si="8"/>
        <v>9.5462574850299404</v>
      </c>
    </row>
    <row r="150" spans="1:28" ht="13.8" thickBot="1" x14ac:dyDescent="0.3">
      <c r="A150" s="7" t="s">
        <v>743</v>
      </c>
      <c r="B150" s="1" t="s">
        <v>742</v>
      </c>
      <c r="C150" s="7" t="s">
        <v>18</v>
      </c>
      <c r="D150" s="7" t="s">
        <v>1699</v>
      </c>
      <c r="E150" s="9" t="s">
        <v>62</v>
      </c>
      <c r="F150" s="9" t="s">
        <v>63</v>
      </c>
      <c r="G150" s="286">
        <v>6033</v>
      </c>
      <c r="H150" s="287">
        <v>24062</v>
      </c>
      <c r="I150" s="287">
        <v>0</v>
      </c>
      <c r="J150" s="287">
        <v>78840</v>
      </c>
      <c r="K150" s="287">
        <v>0</v>
      </c>
      <c r="L150" s="287">
        <v>102902</v>
      </c>
      <c r="M150" s="288">
        <v>4722</v>
      </c>
      <c r="N150" s="280">
        <v>0</v>
      </c>
      <c r="O150" s="278">
        <v>0</v>
      </c>
      <c r="P150" s="278">
        <v>0</v>
      </c>
      <c r="Q150" s="278">
        <v>0</v>
      </c>
      <c r="R150" s="278">
        <v>0</v>
      </c>
      <c r="S150" s="278">
        <v>0</v>
      </c>
      <c r="T150" s="279">
        <v>0</v>
      </c>
      <c r="U150" s="264">
        <v>102902</v>
      </c>
      <c r="V150" s="265">
        <v>4722</v>
      </c>
      <c r="W150" s="265">
        <v>107624</v>
      </c>
      <c r="X150" s="265">
        <v>3552</v>
      </c>
      <c r="Y150" s="265">
        <v>0</v>
      </c>
      <c r="Z150" s="265">
        <v>111176</v>
      </c>
      <c r="AA150" s="266">
        <v>6033</v>
      </c>
      <c r="AB150" s="267">
        <f t="shared" si="8"/>
        <v>18.427979446378252</v>
      </c>
    </row>
    <row r="151" spans="1:28" ht="13.8" thickBot="1" x14ac:dyDescent="0.3">
      <c r="A151" s="7" t="s">
        <v>751</v>
      </c>
      <c r="B151" s="1" t="s">
        <v>750</v>
      </c>
      <c r="C151" s="7" t="s">
        <v>18</v>
      </c>
      <c r="D151" s="7" t="s">
        <v>1657</v>
      </c>
      <c r="E151" s="9" t="s">
        <v>62</v>
      </c>
      <c r="F151" s="9" t="s">
        <v>63</v>
      </c>
      <c r="G151" s="286">
        <v>2574</v>
      </c>
      <c r="H151" s="287">
        <v>25832</v>
      </c>
      <c r="I151" s="287">
        <v>130443</v>
      </c>
      <c r="J151" s="287">
        <v>0</v>
      </c>
      <c r="K151" s="287">
        <v>1756</v>
      </c>
      <c r="L151" s="287">
        <v>158031</v>
      </c>
      <c r="M151" s="288">
        <v>3649</v>
      </c>
      <c r="N151" s="276">
        <v>2208</v>
      </c>
      <c r="O151" s="277">
        <v>22157</v>
      </c>
      <c r="P151" s="278">
        <v>0</v>
      </c>
      <c r="Q151" s="278">
        <v>0</v>
      </c>
      <c r="R151" s="278">
        <v>0</v>
      </c>
      <c r="S151" s="277">
        <v>22157</v>
      </c>
      <c r="T151" s="281">
        <v>111</v>
      </c>
      <c r="U151" s="264">
        <v>180188</v>
      </c>
      <c r="V151" s="265">
        <v>3760</v>
      </c>
      <c r="W151" s="265">
        <v>183948</v>
      </c>
      <c r="X151" s="265">
        <v>2998</v>
      </c>
      <c r="Y151" s="265">
        <v>2998</v>
      </c>
      <c r="Z151" s="265">
        <v>189944</v>
      </c>
      <c r="AA151" s="266">
        <v>4782</v>
      </c>
      <c r="AB151" s="267">
        <f t="shared" si="8"/>
        <v>39.720618987871184</v>
      </c>
    </row>
    <row r="152" spans="1:28" ht="13.8" thickBot="1" x14ac:dyDescent="0.3">
      <c r="A152" s="7" t="s">
        <v>765</v>
      </c>
      <c r="B152" s="1" t="s">
        <v>764</v>
      </c>
      <c r="C152" s="7" t="s">
        <v>18</v>
      </c>
      <c r="D152" s="7" t="s">
        <v>1617</v>
      </c>
      <c r="E152" s="9" t="s">
        <v>21</v>
      </c>
      <c r="F152" s="9" t="s">
        <v>22</v>
      </c>
      <c r="G152" s="286">
        <v>4757</v>
      </c>
      <c r="H152" s="287">
        <v>4552</v>
      </c>
      <c r="I152" s="287">
        <v>139441</v>
      </c>
      <c r="J152" s="287">
        <v>0</v>
      </c>
      <c r="K152" s="287">
        <v>7871</v>
      </c>
      <c r="L152" s="287">
        <v>151864</v>
      </c>
      <c r="M152" s="288">
        <v>13802</v>
      </c>
      <c r="N152" s="280">
        <v>0</v>
      </c>
      <c r="O152" s="277">
        <v>0</v>
      </c>
      <c r="P152" s="277">
        <v>0</v>
      </c>
      <c r="Q152" s="277">
        <v>0</v>
      </c>
      <c r="R152" s="277">
        <v>0</v>
      </c>
      <c r="S152" s="277">
        <v>0</v>
      </c>
      <c r="T152" s="281">
        <v>0</v>
      </c>
      <c r="U152" s="264">
        <v>151864</v>
      </c>
      <c r="V152" s="265">
        <v>13802</v>
      </c>
      <c r="W152" s="265">
        <v>165666</v>
      </c>
      <c r="X152" s="265">
        <v>2959</v>
      </c>
      <c r="Y152" s="265">
        <v>0</v>
      </c>
      <c r="Z152" s="265">
        <v>168625</v>
      </c>
      <c r="AA152" s="266">
        <v>4757</v>
      </c>
      <c r="AB152" s="267">
        <f t="shared" si="8"/>
        <v>35.447761194029852</v>
      </c>
    </row>
    <row r="153" spans="1:28" ht="13.8" thickBot="1" x14ac:dyDescent="0.3">
      <c r="A153" s="7" t="s">
        <v>771</v>
      </c>
      <c r="B153" s="1" t="s">
        <v>770</v>
      </c>
      <c r="C153" s="7" t="s">
        <v>18</v>
      </c>
      <c r="D153" s="7" t="s">
        <v>1811</v>
      </c>
      <c r="E153" s="9" t="s">
        <v>16</v>
      </c>
      <c r="F153" s="9" t="s">
        <v>17</v>
      </c>
      <c r="G153" s="286">
        <v>4614</v>
      </c>
      <c r="H153" s="287">
        <v>12103</v>
      </c>
      <c r="I153" s="287">
        <v>54978</v>
      </c>
      <c r="J153" s="287">
        <v>0</v>
      </c>
      <c r="K153" s="287">
        <v>0</v>
      </c>
      <c r="L153" s="287">
        <v>67081</v>
      </c>
      <c r="M153" s="288">
        <v>3255</v>
      </c>
      <c r="N153" s="280">
        <v>0</v>
      </c>
      <c r="O153" s="278">
        <v>0</v>
      </c>
      <c r="P153" s="278">
        <v>0</v>
      </c>
      <c r="Q153" s="278">
        <v>0</v>
      </c>
      <c r="R153" s="278">
        <v>0</v>
      </c>
      <c r="S153" s="278">
        <v>0</v>
      </c>
      <c r="T153" s="281">
        <v>0</v>
      </c>
      <c r="U153" s="264">
        <v>67081</v>
      </c>
      <c r="V153" s="265">
        <v>3255</v>
      </c>
      <c r="W153" s="265">
        <v>70336</v>
      </c>
      <c r="X153" s="265">
        <v>5948</v>
      </c>
      <c r="Y153" s="265">
        <v>0</v>
      </c>
      <c r="Z153" s="265">
        <v>76284</v>
      </c>
      <c r="AA153" s="266">
        <v>4614</v>
      </c>
      <c r="AB153" s="267">
        <f t="shared" si="8"/>
        <v>16.533159947984394</v>
      </c>
    </row>
    <row r="154" spans="1:28" ht="13.8" thickBot="1" x14ac:dyDescent="0.3">
      <c r="A154" s="7" t="s">
        <v>781</v>
      </c>
      <c r="B154" s="1" t="s">
        <v>780</v>
      </c>
      <c r="C154" s="7" t="s">
        <v>18</v>
      </c>
      <c r="D154" s="7" t="s">
        <v>1549</v>
      </c>
      <c r="E154" s="9" t="s">
        <v>21</v>
      </c>
      <c r="F154" s="9" t="s">
        <v>22</v>
      </c>
      <c r="G154" s="286">
        <v>6999</v>
      </c>
      <c r="H154" s="287">
        <v>14803</v>
      </c>
      <c r="I154" s="287">
        <v>300155</v>
      </c>
      <c r="J154" s="289">
        <v>0</v>
      </c>
      <c r="K154" s="287">
        <v>2464</v>
      </c>
      <c r="L154" s="287">
        <v>317422</v>
      </c>
      <c r="M154" s="288">
        <v>11339</v>
      </c>
      <c r="N154" s="280">
        <v>0</v>
      </c>
      <c r="O154" s="278">
        <v>0</v>
      </c>
      <c r="P154" s="278">
        <v>0</v>
      </c>
      <c r="Q154" s="278">
        <v>0</v>
      </c>
      <c r="R154" s="278">
        <v>0</v>
      </c>
      <c r="S154" s="278">
        <v>0</v>
      </c>
      <c r="T154" s="279">
        <v>0</v>
      </c>
      <c r="U154" s="264">
        <v>317422</v>
      </c>
      <c r="V154" s="265">
        <v>11339</v>
      </c>
      <c r="W154" s="265">
        <v>328761</v>
      </c>
      <c r="X154" s="265">
        <v>4576</v>
      </c>
      <c r="Y154" s="265">
        <v>0</v>
      </c>
      <c r="Z154" s="265">
        <v>333337</v>
      </c>
      <c r="AA154" s="266">
        <v>6999</v>
      </c>
      <c r="AB154" s="267">
        <f t="shared" si="8"/>
        <v>47.626375196456635</v>
      </c>
    </row>
    <row r="155" spans="1:28" ht="13.8" thickBot="1" x14ac:dyDescent="0.3">
      <c r="A155" s="7" t="s">
        <v>791</v>
      </c>
      <c r="B155" s="1" t="s">
        <v>790</v>
      </c>
      <c r="C155" s="7" t="s">
        <v>18</v>
      </c>
      <c r="D155" s="7" t="s">
        <v>1657</v>
      </c>
      <c r="E155" s="9" t="s">
        <v>21</v>
      </c>
      <c r="F155" s="9" t="s">
        <v>22</v>
      </c>
      <c r="G155" s="286">
        <v>4837</v>
      </c>
      <c r="H155" s="287">
        <v>42432</v>
      </c>
      <c r="I155" s="287">
        <v>168109</v>
      </c>
      <c r="J155" s="289">
        <v>0</v>
      </c>
      <c r="K155" s="289">
        <v>0</v>
      </c>
      <c r="L155" s="287">
        <v>210541</v>
      </c>
      <c r="M155" s="288">
        <v>12955</v>
      </c>
      <c r="N155" s="280">
        <v>0</v>
      </c>
      <c r="O155" s="278">
        <v>0</v>
      </c>
      <c r="P155" s="278">
        <v>0</v>
      </c>
      <c r="Q155" s="278">
        <v>0</v>
      </c>
      <c r="R155" s="278">
        <v>0</v>
      </c>
      <c r="S155" s="278">
        <v>0</v>
      </c>
      <c r="T155" s="279">
        <v>0</v>
      </c>
      <c r="U155" s="264">
        <v>210541</v>
      </c>
      <c r="V155" s="265">
        <v>12955</v>
      </c>
      <c r="W155" s="265">
        <v>223496</v>
      </c>
      <c r="X155" s="265">
        <v>3163</v>
      </c>
      <c r="Y155" s="265">
        <v>0</v>
      </c>
      <c r="Z155" s="265">
        <v>226659</v>
      </c>
      <c r="AA155" s="266">
        <v>4837</v>
      </c>
      <c r="AB155" s="267">
        <f t="shared" si="8"/>
        <v>46.859416994004548</v>
      </c>
    </row>
    <row r="156" spans="1:28" ht="13.8" thickBot="1" x14ac:dyDescent="0.3">
      <c r="A156" s="7" t="s">
        <v>809</v>
      </c>
      <c r="B156" s="149" t="s">
        <v>808</v>
      </c>
      <c r="C156" s="7" t="s">
        <v>18</v>
      </c>
      <c r="D156" s="7" t="s">
        <v>1726</v>
      </c>
      <c r="E156" s="9" t="s">
        <v>21</v>
      </c>
      <c r="F156" s="9" t="s">
        <v>22</v>
      </c>
      <c r="G156" s="291">
        <v>3753</v>
      </c>
      <c r="H156" s="292">
        <v>13710</v>
      </c>
      <c r="I156" s="292">
        <v>171995</v>
      </c>
      <c r="J156" s="292">
        <v>0</v>
      </c>
      <c r="K156" s="292">
        <v>0</v>
      </c>
      <c r="L156" s="292">
        <v>185705</v>
      </c>
      <c r="M156" s="293">
        <v>14496</v>
      </c>
      <c r="N156" s="321">
        <v>1487</v>
      </c>
      <c r="O156" s="322">
        <v>5428</v>
      </c>
      <c r="P156" s="322">
        <v>0</v>
      </c>
      <c r="Q156" s="322">
        <v>0</v>
      </c>
      <c r="R156" s="322">
        <v>1750</v>
      </c>
      <c r="S156" s="322">
        <v>7178</v>
      </c>
      <c r="T156" s="323">
        <v>0</v>
      </c>
      <c r="U156" s="269">
        <v>192883</v>
      </c>
      <c r="V156" s="270">
        <v>14496</v>
      </c>
      <c r="W156" s="270">
        <v>207379</v>
      </c>
      <c r="X156" s="270">
        <v>3259</v>
      </c>
      <c r="Y156" s="270">
        <v>0</v>
      </c>
      <c r="Z156" s="270">
        <v>210638</v>
      </c>
      <c r="AA156" s="271">
        <v>5240</v>
      </c>
      <c r="AB156" s="260">
        <f t="shared" si="8"/>
        <v>40.198091603053435</v>
      </c>
    </row>
    <row r="157" spans="1:28" x14ac:dyDescent="0.25">
      <c r="A157" s="7"/>
      <c r="B157" s="358" t="s">
        <v>3877</v>
      </c>
      <c r="C157" s="82"/>
      <c r="D157" s="93"/>
      <c r="E157" s="169"/>
      <c r="F157" s="318"/>
      <c r="G157" s="325">
        <f>SUM(G78:G156)</f>
        <v>326204</v>
      </c>
      <c r="H157" s="326">
        <f t="shared" ref="H157:AA157" si="9">SUM(H78:H156)</f>
        <v>1474705.93</v>
      </c>
      <c r="I157" s="326">
        <f t="shared" si="9"/>
        <v>8785629.6500000004</v>
      </c>
      <c r="J157" s="326">
        <f t="shared" si="9"/>
        <v>909735</v>
      </c>
      <c r="K157" s="326">
        <f t="shared" si="9"/>
        <v>647454</v>
      </c>
      <c r="L157" s="326">
        <f t="shared" si="9"/>
        <v>11817524.58</v>
      </c>
      <c r="M157" s="326">
        <f t="shared" si="9"/>
        <v>1472525</v>
      </c>
      <c r="N157" s="327">
        <f t="shared" si="9"/>
        <v>96540</v>
      </c>
      <c r="O157" s="328">
        <f t="shared" si="9"/>
        <v>399843</v>
      </c>
      <c r="P157" s="328">
        <f t="shared" si="9"/>
        <v>215610</v>
      </c>
      <c r="Q157" s="328">
        <f t="shared" si="9"/>
        <v>8321</v>
      </c>
      <c r="R157" s="328">
        <f t="shared" si="9"/>
        <v>232593</v>
      </c>
      <c r="S157" s="328">
        <f t="shared" si="9"/>
        <v>856367</v>
      </c>
      <c r="T157" s="329">
        <f t="shared" si="9"/>
        <v>53780</v>
      </c>
      <c r="U157" s="330">
        <f t="shared" si="9"/>
        <v>12673891.58</v>
      </c>
      <c r="V157" s="331">
        <f t="shared" si="9"/>
        <v>1526305</v>
      </c>
      <c r="W157" s="331">
        <f t="shared" si="9"/>
        <v>14200196.58</v>
      </c>
      <c r="X157" s="331">
        <f t="shared" si="9"/>
        <v>256854</v>
      </c>
      <c r="Y157" s="331">
        <f t="shared" si="9"/>
        <v>25549</v>
      </c>
      <c r="Z157" s="331">
        <f t="shared" si="9"/>
        <v>14482599.58</v>
      </c>
      <c r="AA157" s="332">
        <f t="shared" si="9"/>
        <v>422744</v>
      </c>
      <c r="AB157" s="333"/>
    </row>
    <row r="158" spans="1:28" ht="13.8" thickBot="1" x14ac:dyDescent="0.3">
      <c r="A158" s="7"/>
      <c r="B158" s="359" t="s">
        <v>3878</v>
      </c>
      <c r="C158" s="84"/>
      <c r="D158" s="171"/>
      <c r="E158" s="171"/>
      <c r="F158" s="319"/>
      <c r="G158" s="334">
        <f>AVERAGE(G78:G156)</f>
        <v>4129.164556962025</v>
      </c>
      <c r="H158" s="335">
        <f t="shared" ref="H158:AB158" si="10">AVERAGE(H78:H156)</f>
        <v>18667.163670886075</v>
      </c>
      <c r="I158" s="335">
        <f t="shared" si="10"/>
        <v>111210.50189873418</v>
      </c>
      <c r="J158" s="335">
        <f t="shared" si="10"/>
        <v>11515.632911392406</v>
      </c>
      <c r="K158" s="335">
        <f t="shared" si="10"/>
        <v>8195.6202531645577</v>
      </c>
      <c r="L158" s="335">
        <f t="shared" si="10"/>
        <v>149588.91873417722</v>
      </c>
      <c r="M158" s="335">
        <f t="shared" si="10"/>
        <v>18639.556962025315</v>
      </c>
      <c r="N158" s="336">
        <f t="shared" si="10"/>
        <v>1222.0253164556962</v>
      </c>
      <c r="O158" s="337">
        <f t="shared" si="10"/>
        <v>5061.3037974683548</v>
      </c>
      <c r="P158" s="337">
        <f t="shared" si="10"/>
        <v>2729.2405063291139</v>
      </c>
      <c r="Q158" s="337">
        <f t="shared" si="10"/>
        <v>105.32911392405063</v>
      </c>
      <c r="R158" s="337">
        <f t="shared" si="10"/>
        <v>2944.2151898734178</v>
      </c>
      <c r="S158" s="337">
        <f t="shared" si="10"/>
        <v>10840.088607594937</v>
      </c>
      <c r="T158" s="338">
        <f t="shared" si="10"/>
        <v>680.75949367088606</v>
      </c>
      <c r="U158" s="339">
        <f t="shared" si="10"/>
        <v>160429.00734177214</v>
      </c>
      <c r="V158" s="340">
        <f t="shared" si="10"/>
        <v>19320.316455696204</v>
      </c>
      <c r="W158" s="340">
        <f t="shared" si="10"/>
        <v>179749.32379746836</v>
      </c>
      <c r="X158" s="340">
        <f t="shared" si="10"/>
        <v>3251.3164556962024</v>
      </c>
      <c r="Y158" s="340">
        <f t="shared" si="10"/>
        <v>323.40506329113924</v>
      </c>
      <c r="Z158" s="340">
        <f t="shared" si="10"/>
        <v>183324.04531645571</v>
      </c>
      <c r="AA158" s="341">
        <f t="shared" si="10"/>
        <v>5351.1898734177212</v>
      </c>
      <c r="AB158" s="342">
        <f t="shared" si="10"/>
        <v>33.692697735056448</v>
      </c>
    </row>
    <row r="159" spans="1:28" s="104" customFormat="1" ht="13.8" thickBot="1" x14ac:dyDescent="0.3">
      <c r="A159" s="102"/>
      <c r="B159" s="74"/>
      <c r="C159" s="249"/>
      <c r="D159" s="249"/>
      <c r="E159" s="250"/>
      <c r="F159" s="250"/>
      <c r="G159" s="251"/>
      <c r="H159" s="252"/>
      <c r="I159" s="252"/>
      <c r="J159" s="252"/>
      <c r="K159" s="252"/>
      <c r="L159" s="252"/>
      <c r="M159" s="252"/>
      <c r="N159" s="251"/>
      <c r="O159" s="252"/>
      <c r="P159" s="252"/>
      <c r="Q159" s="252"/>
      <c r="R159" s="252"/>
      <c r="S159" s="252"/>
      <c r="T159" s="252"/>
      <c r="U159" s="252"/>
      <c r="V159" s="252"/>
      <c r="W159" s="252"/>
      <c r="X159" s="252"/>
      <c r="Y159" s="252"/>
      <c r="Z159" s="252"/>
      <c r="AA159" s="251"/>
      <c r="AB159" s="255"/>
    </row>
    <row r="160" spans="1:28" ht="13.8" thickBot="1" x14ac:dyDescent="0.3">
      <c r="A160" s="7" t="s">
        <v>25</v>
      </c>
      <c r="B160" s="143" t="s">
        <v>24</v>
      </c>
      <c r="C160" s="7" t="s">
        <v>26</v>
      </c>
      <c r="D160" s="7" t="s">
        <v>1562</v>
      </c>
      <c r="E160" s="9" t="s">
        <v>21</v>
      </c>
      <c r="F160" s="9" t="s">
        <v>22</v>
      </c>
      <c r="G160" s="286">
        <v>7410</v>
      </c>
      <c r="H160" s="287">
        <v>23340</v>
      </c>
      <c r="I160" s="287">
        <v>199733</v>
      </c>
      <c r="J160" s="289">
        <v>0</v>
      </c>
      <c r="K160" s="289">
        <v>0</v>
      </c>
      <c r="L160" s="287">
        <v>223073</v>
      </c>
      <c r="M160" s="288">
        <v>16394</v>
      </c>
      <c r="N160" s="280">
        <v>0</v>
      </c>
      <c r="O160" s="278">
        <v>0</v>
      </c>
      <c r="P160" s="278">
        <v>0</v>
      </c>
      <c r="Q160" s="278">
        <v>0</v>
      </c>
      <c r="R160" s="278">
        <v>0</v>
      </c>
      <c r="S160" s="278">
        <v>0</v>
      </c>
      <c r="T160" s="279">
        <v>0</v>
      </c>
      <c r="U160" s="264">
        <v>223073</v>
      </c>
      <c r="V160" s="265">
        <v>16394</v>
      </c>
      <c r="W160" s="265">
        <v>239467</v>
      </c>
      <c r="X160" s="265">
        <v>4609</v>
      </c>
      <c r="Y160" s="265">
        <v>0</v>
      </c>
      <c r="Z160" s="265">
        <v>244076</v>
      </c>
      <c r="AA160" s="266">
        <v>7410</v>
      </c>
      <c r="AB160" s="267">
        <f t="shared" ref="AB160:AB191" si="11">Z160/AA160</f>
        <v>32.938731443994605</v>
      </c>
    </row>
    <row r="161" spans="1:28" ht="13.8" thickBot="1" x14ac:dyDescent="0.3">
      <c r="A161" s="7" t="s">
        <v>30</v>
      </c>
      <c r="B161" s="1" t="s">
        <v>29</v>
      </c>
      <c r="C161" s="7" t="s">
        <v>26</v>
      </c>
      <c r="D161" s="7" t="s">
        <v>1570</v>
      </c>
      <c r="E161" s="9" t="s">
        <v>16</v>
      </c>
      <c r="F161" s="9" t="s">
        <v>17</v>
      </c>
      <c r="G161" s="286">
        <v>11569</v>
      </c>
      <c r="H161" s="287">
        <v>30318</v>
      </c>
      <c r="I161" s="287">
        <v>427635</v>
      </c>
      <c r="J161" s="289">
        <v>0</v>
      </c>
      <c r="K161" s="289">
        <v>0</v>
      </c>
      <c r="L161" s="287">
        <v>457953</v>
      </c>
      <c r="M161" s="288">
        <v>36175</v>
      </c>
      <c r="N161" s="280">
        <v>0</v>
      </c>
      <c r="O161" s="278">
        <v>0</v>
      </c>
      <c r="P161" s="278">
        <v>0</v>
      </c>
      <c r="Q161" s="278">
        <v>0</v>
      </c>
      <c r="R161" s="278">
        <v>0</v>
      </c>
      <c r="S161" s="278">
        <v>0</v>
      </c>
      <c r="T161" s="279">
        <v>0</v>
      </c>
      <c r="U161" s="264">
        <v>457953</v>
      </c>
      <c r="V161" s="265">
        <v>36175</v>
      </c>
      <c r="W161" s="265">
        <v>494128</v>
      </c>
      <c r="X161" s="265">
        <v>46650</v>
      </c>
      <c r="Y161" s="265">
        <v>9667</v>
      </c>
      <c r="Z161" s="265">
        <v>550445</v>
      </c>
      <c r="AA161" s="266">
        <v>11569</v>
      </c>
      <c r="AB161" s="267">
        <f t="shared" si="11"/>
        <v>47.579306768087129</v>
      </c>
    </row>
    <row r="162" spans="1:28" ht="13.8" thickBot="1" x14ac:dyDescent="0.3">
      <c r="A162" s="7" t="s">
        <v>32</v>
      </c>
      <c r="B162" s="1" t="s">
        <v>31</v>
      </c>
      <c r="C162" s="7" t="s">
        <v>26</v>
      </c>
      <c r="D162" s="7" t="s">
        <v>1574</v>
      </c>
      <c r="E162" s="9" t="s">
        <v>16</v>
      </c>
      <c r="F162" s="9" t="s">
        <v>17</v>
      </c>
      <c r="G162" s="286">
        <v>9706</v>
      </c>
      <c r="H162" s="287">
        <v>55872</v>
      </c>
      <c r="I162" s="287">
        <v>371764</v>
      </c>
      <c r="J162" s="287">
        <v>0</v>
      </c>
      <c r="K162" s="287">
        <v>4502</v>
      </c>
      <c r="L162" s="287">
        <v>432138</v>
      </c>
      <c r="M162" s="288">
        <v>38900</v>
      </c>
      <c r="N162" s="280">
        <v>0</v>
      </c>
      <c r="O162" s="278">
        <v>0</v>
      </c>
      <c r="P162" s="278">
        <v>0</v>
      </c>
      <c r="Q162" s="278">
        <v>0</v>
      </c>
      <c r="R162" s="278">
        <v>0</v>
      </c>
      <c r="S162" s="278">
        <v>0</v>
      </c>
      <c r="T162" s="279">
        <v>0</v>
      </c>
      <c r="U162" s="264">
        <v>432138</v>
      </c>
      <c r="V162" s="265">
        <v>38900</v>
      </c>
      <c r="W162" s="265">
        <v>471038</v>
      </c>
      <c r="X162" s="265">
        <v>5715</v>
      </c>
      <c r="Y162" s="265">
        <v>0</v>
      </c>
      <c r="Z162" s="265">
        <v>476753</v>
      </c>
      <c r="AA162" s="266">
        <v>9706</v>
      </c>
      <c r="AB162" s="267">
        <f t="shared" si="11"/>
        <v>49.119410673810016</v>
      </c>
    </row>
    <row r="163" spans="1:28" ht="13.8" thickBot="1" x14ac:dyDescent="0.3">
      <c r="A163" s="7" t="s">
        <v>44</v>
      </c>
      <c r="B163" s="1" t="s">
        <v>43</v>
      </c>
      <c r="C163" s="7" t="s">
        <v>26</v>
      </c>
      <c r="D163" s="7" t="s">
        <v>1595</v>
      </c>
      <c r="E163" s="9" t="s">
        <v>21</v>
      </c>
      <c r="F163" s="9" t="s">
        <v>22</v>
      </c>
      <c r="G163" s="286">
        <v>9383</v>
      </c>
      <c r="H163" s="287">
        <v>81745</v>
      </c>
      <c r="I163" s="287">
        <v>276294</v>
      </c>
      <c r="J163" s="287">
        <v>175000</v>
      </c>
      <c r="K163" s="287">
        <v>7783</v>
      </c>
      <c r="L163" s="287">
        <v>540822</v>
      </c>
      <c r="M163" s="288">
        <v>31183</v>
      </c>
      <c r="N163" s="276">
        <v>2519</v>
      </c>
      <c r="O163" s="277">
        <v>21946</v>
      </c>
      <c r="P163" s="277">
        <v>0</v>
      </c>
      <c r="Q163" s="277">
        <v>0</v>
      </c>
      <c r="R163" s="277">
        <v>0</v>
      </c>
      <c r="S163" s="277">
        <v>21946</v>
      </c>
      <c r="T163" s="281">
        <v>0</v>
      </c>
      <c r="U163" s="264">
        <v>562768</v>
      </c>
      <c r="V163" s="265">
        <v>31183</v>
      </c>
      <c r="W163" s="265">
        <v>593951</v>
      </c>
      <c r="X163" s="265">
        <v>7077</v>
      </c>
      <c r="Y163" s="265">
        <v>0</v>
      </c>
      <c r="Z163" s="265">
        <v>601028</v>
      </c>
      <c r="AA163" s="266">
        <v>11902</v>
      </c>
      <c r="AB163" s="267">
        <f t="shared" si="11"/>
        <v>50.498067551671987</v>
      </c>
    </row>
    <row r="164" spans="1:28" ht="13.8" thickBot="1" x14ac:dyDescent="0.3">
      <c r="A164" s="7" t="s">
        <v>52</v>
      </c>
      <c r="B164" s="1" t="s">
        <v>51</v>
      </c>
      <c r="C164" s="7" t="s">
        <v>26</v>
      </c>
      <c r="D164" s="7" t="s">
        <v>1610</v>
      </c>
      <c r="E164" s="9" t="s">
        <v>21</v>
      </c>
      <c r="F164" s="9" t="s">
        <v>22</v>
      </c>
      <c r="G164" s="286">
        <v>5757</v>
      </c>
      <c r="H164" s="287">
        <v>81473</v>
      </c>
      <c r="I164" s="287">
        <v>81719</v>
      </c>
      <c r="J164" s="287">
        <v>12175</v>
      </c>
      <c r="K164" s="287">
        <v>20670</v>
      </c>
      <c r="L164" s="287">
        <v>196037</v>
      </c>
      <c r="M164" s="288">
        <v>0</v>
      </c>
      <c r="N164" s="276">
        <v>5243</v>
      </c>
      <c r="O164" s="277">
        <v>119</v>
      </c>
      <c r="P164" s="277">
        <v>163777</v>
      </c>
      <c r="Q164" s="277">
        <v>14462</v>
      </c>
      <c r="R164" s="278">
        <v>0</v>
      </c>
      <c r="S164" s="277">
        <v>178358</v>
      </c>
      <c r="T164" s="279">
        <v>0</v>
      </c>
      <c r="U164" s="264">
        <v>374395</v>
      </c>
      <c r="V164" s="265">
        <v>0</v>
      </c>
      <c r="W164" s="265">
        <v>374395</v>
      </c>
      <c r="X164" s="265">
        <v>4246</v>
      </c>
      <c r="Y164" s="265">
        <v>0</v>
      </c>
      <c r="Z164" s="265">
        <v>378641</v>
      </c>
      <c r="AA164" s="266">
        <v>11000</v>
      </c>
      <c r="AB164" s="267">
        <f t="shared" si="11"/>
        <v>34.421909090909089</v>
      </c>
    </row>
    <row r="165" spans="1:28" ht="13.8" thickBot="1" x14ac:dyDescent="0.3">
      <c r="A165" s="7" t="s">
        <v>67</v>
      </c>
      <c r="B165" s="1" t="s">
        <v>66</v>
      </c>
      <c r="C165" s="7" t="s">
        <v>26</v>
      </c>
      <c r="D165" s="7" t="s">
        <v>1629</v>
      </c>
      <c r="E165" s="9" t="s">
        <v>16</v>
      </c>
      <c r="F165" s="9" t="s">
        <v>17</v>
      </c>
      <c r="G165" s="286">
        <v>4697</v>
      </c>
      <c r="H165" s="287">
        <v>10377</v>
      </c>
      <c r="I165" s="287">
        <v>150962</v>
      </c>
      <c r="J165" s="289">
        <v>0</v>
      </c>
      <c r="K165" s="287">
        <v>0</v>
      </c>
      <c r="L165" s="287">
        <v>161339</v>
      </c>
      <c r="M165" s="288">
        <v>10781</v>
      </c>
      <c r="N165" s="276">
        <v>2475</v>
      </c>
      <c r="O165" s="277">
        <v>6834</v>
      </c>
      <c r="P165" s="278">
        <v>0</v>
      </c>
      <c r="Q165" s="278">
        <v>0</v>
      </c>
      <c r="R165" s="278">
        <v>0</v>
      </c>
      <c r="S165" s="277">
        <v>6834</v>
      </c>
      <c r="T165" s="279">
        <v>0</v>
      </c>
      <c r="U165" s="264">
        <v>168173</v>
      </c>
      <c r="V165" s="265">
        <v>10781</v>
      </c>
      <c r="W165" s="265">
        <v>178954</v>
      </c>
      <c r="X165" s="265">
        <v>4223</v>
      </c>
      <c r="Y165" s="265">
        <v>0</v>
      </c>
      <c r="Z165" s="265">
        <v>183177</v>
      </c>
      <c r="AA165" s="266">
        <v>7172</v>
      </c>
      <c r="AB165" s="267">
        <f t="shared" si="11"/>
        <v>25.540574456218629</v>
      </c>
    </row>
    <row r="166" spans="1:28" ht="13.8" thickBot="1" x14ac:dyDescent="0.3">
      <c r="A166" s="7" t="s">
        <v>96</v>
      </c>
      <c r="B166" s="1" t="s">
        <v>95</v>
      </c>
      <c r="C166" s="7" t="s">
        <v>26</v>
      </c>
      <c r="D166" s="7" t="s">
        <v>1657</v>
      </c>
      <c r="E166" s="9" t="s">
        <v>62</v>
      </c>
      <c r="F166" s="9" t="s">
        <v>63</v>
      </c>
      <c r="G166" s="286">
        <v>9197</v>
      </c>
      <c r="H166" s="287">
        <v>92098</v>
      </c>
      <c r="I166" s="287">
        <v>233934</v>
      </c>
      <c r="J166" s="289">
        <v>0</v>
      </c>
      <c r="K166" s="289">
        <v>0</v>
      </c>
      <c r="L166" s="287">
        <v>326032</v>
      </c>
      <c r="M166" s="288">
        <v>27065</v>
      </c>
      <c r="N166" s="280">
        <v>0</v>
      </c>
      <c r="O166" s="278">
        <v>0</v>
      </c>
      <c r="P166" s="278">
        <v>0</v>
      </c>
      <c r="Q166" s="278">
        <v>0</v>
      </c>
      <c r="R166" s="278">
        <v>0</v>
      </c>
      <c r="S166" s="278">
        <v>0</v>
      </c>
      <c r="T166" s="279">
        <v>0</v>
      </c>
      <c r="U166" s="264">
        <v>326032</v>
      </c>
      <c r="V166" s="265">
        <v>27065</v>
      </c>
      <c r="W166" s="265">
        <v>353097</v>
      </c>
      <c r="X166" s="265">
        <v>5415</v>
      </c>
      <c r="Y166" s="265">
        <v>0</v>
      </c>
      <c r="Z166" s="265">
        <v>358512</v>
      </c>
      <c r="AA166" s="266">
        <v>9197</v>
      </c>
      <c r="AB166" s="267">
        <f t="shared" si="11"/>
        <v>38.98140698053713</v>
      </c>
    </row>
    <row r="167" spans="1:28" ht="13.8" thickBot="1" x14ac:dyDescent="0.3">
      <c r="A167" s="7" t="s">
        <v>106</v>
      </c>
      <c r="B167" s="1" t="s">
        <v>105</v>
      </c>
      <c r="C167" s="7" t="s">
        <v>26</v>
      </c>
      <c r="D167" s="7" t="s">
        <v>1549</v>
      </c>
      <c r="E167" s="9" t="s">
        <v>21</v>
      </c>
      <c r="F167" s="9" t="s">
        <v>22</v>
      </c>
      <c r="G167" s="286">
        <v>11825</v>
      </c>
      <c r="H167" s="287">
        <v>23894</v>
      </c>
      <c r="I167" s="287">
        <v>422325</v>
      </c>
      <c r="J167" s="287">
        <v>0</v>
      </c>
      <c r="K167" s="287">
        <v>0</v>
      </c>
      <c r="L167" s="287">
        <v>446219</v>
      </c>
      <c r="M167" s="288">
        <v>32584</v>
      </c>
      <c r="N167" s="280">
        <v>0</v>
      </c>
      <c r="O167" s="278">
        <v>0</v>
      </c>
      <c r="P167" s="278">
        <v>0</v>
      </c>
      <c r="Q167" s="278">
        <v>0</v>
      </c>
      <c r="R167" s="278">
        <v>0</v>
      </c>
      <c r="S167" s="278">
        <v>0</v>
      </c>
      <c r="T167" s="279">
        <v>0</v>
      </c>
      <c r="U167" s="264">
        <v>446219</v>
      </c>
      <c r="V167" s="265">
        <v>32584</v>
      </c>
      <c r="W167" s="265">
        <v>478803</v>
      </c>
      <c r="X167" s="265">
        <v>7355</v>
      </c>
      <c r="Y167" s="265">
        <v>0</v>
      </c>
      <c r="Z167" s="265">
        <v>486158</v>
      </c>
      <c r="AA167" s="266">
        <v>11825</v>
      </c>
      <c r="AB167" s="267">
        <f t="shared" si="11"/>
        <v>41.11272727272727</v>
      </c>
    </row>
    <row r="168" spans="1:28" ht="13.8" thickBot="1" x14ac:dyDescent="0.3">
      <c r="A168" s="7" t="s">
        <v>110</v>
      </c>
      <c r="B168" s="1" t="s">
        <v>109</v>
      </c>
      <c r="C168" s="7" t="s">
        <v>26</v>
      </c>
      <c r="D168" s="7" t="s">
        <v>1646</v>
      </c>
      <c r="E168" s="9" t="s">
        <v>111</v>
      </c>
      <c r="F168" s="9" t="s">
        <v>112</v>
      </c>
      <c r="G168" s="286">
        <v>7226</v>
      </c>
      <c r="H168" s="287">
        <v>20441</v>
      </c>
      <c r="I168" s="287">
        <v>457907</v>
      </c>
      <c r="J168" s="289">
        <v>0</v>
      </c>
      <c r="K168" s="289">
        <v>0</v>
      </c>
      <c r="L168" s="287">
        <v>478348</v>
      </c>
      <c r="M168" s="288">
        <v>35437</v>
      </c>
      <c r="N168" s="280">
        <v>0</v>
      </c>
      <c r="O168" s="278">
        <v>0</v>
      </c>
      <c r="P168" s="278">
        <v>0</v>
      </c>
      <c r="Q168" s="278">
        <v>0</v>
      </c>
      <c r="R168" s="278">
        <v>0</v>
      </c>
      <c r="S168" s="278">
        <v>0</v>
      </c>
      <c r="T168" s="279">
        <v>0</v>
      </c>
      <c r="U168" s="264">
        <v>478348</v>
      </c>
      <c r="V168" s="265">
        <v>35437</v>
      </c>
      <c r="W168" s="265">
        <v>513785</v>
      </c>
      <c r="X168" s="265">
        <v>2148</v>
      </c>
      <c r="Y168" s="265">
        <v>0</v>
      </c>
      <c r="Z168" s="265">
        <v>515933</v>
      </c>
      <c r="AA168" s="266">
        <v>7226</v>
      </c>
      <c r="AB168" s="267">
        <f t="shared" si="11"/>
        <v>71.399529476889015</v>
      </c>
    </row>
    <row r="169" spans="1:28" ht="13.8" thickBot="1" x14ac:dyDescent="0.3">
      <c r="A169" s="7" t="s">
        <v>128</v>
      </c>
      <c r="B169" s="1" t="s">
        <v>127</v>
      </c>
      <c r="C169" s="7" t="s">
        <v>26</v>
      </c>
      <c r="D169" s="7" t="s">
        <v>1657</v>
      </c>
      <c r="E169" s="9" t="s">
        <v>21</v>
      </c>
      <c r="F169" s="9" t="s">
        <v>22</v>
      </c>
      <c r="G169" s="286">
        <v>9878</v>
      </c>
      <c r="H169" s="287">
        <v>100951</v>
      </c>
      <c r="I169" s="287">
        <v>352419</v>
      </c>
      <c r="J169" s="289">
        <v>0</v>
      </c>
      <c r="K169" s="287">
        <v>11682</v>
      </c>
      <c r="L169" s="287">
        <v>465052</v>
      </c>
      <c r="M169" s="290">
        <v>0</v>
      </c>
      <c r="N169" s="276">
        <v>212</v>
      </c>
      <c r="O169" s="277">
        <v>0</v>
      </c>
      <c r="P169" s="277">
        <v>0</v>
      </c>
      <c r="Q169" s="277">
        <v>0</v>
      </c>
      <c r="R169" s="277">
        <v>0</v>
      </c>
      <c r="S169" s="277">
        <v>0</v>
      </c>
      <c r="T169" s="281">
        <v>0</v>
      </c>
      <c r="U169" s="264">
        <v>465052</v>
      </c>
      <c r="V169" s="265">
        <v>0</v>
      </c>
      <c r="W169" s="265">
        <v>465052</v>
      </c>
      <c r="X169" s="265">
        <v>6276</v>
      </c>
      <c r="Y169" s="265">
        <v>0</v>
      </c>
      <c r="Z169" s="265">
        <v>471328</v>
      </c>
      <c r="AA169" s="266">
        <v>10090</v>
      </c>
      <c r="AB169" s="267">
        <f t="shared" si="11"/>
        <v>46.71238850346878</v>
      </c>
    </row>
    <row r="170" spans="1:28" ht="13.8" thickBot="1" x14ac:dyDescent="0.3">
      <c r="A170" s="7" t="s">
        <v>130</v>
      </c>
      <c r="B170" s="1" t="s">
        <v>129</v>
      </c>
      <c r="C170" s="7" t="s">
        <v>26</v>
      </c>
      <c r="D170" s="7" t="s">
        <v>1724</v>
      </c>
      <c r="E170" s="9" t="s">
        <v>21</v>
      </c>
      <c r="F170" s="9" t="s">
        <v>22</v>
      </c>
      <c r="G170" s="286">
        <v>9705</v>
      </c>
      <c r="H170" s="287">
        <v>62151</v>
      </c>
      <c r="I170" s="287">
        <v>267635</v>
      </c>
      <c r="J170" s="289">
        <v>0</v>
      </c>
      <c r="K170" s="289">
        <v>0</v>
      </c>
      <c r="L170" s="287">
        <v>329786</v>
      </c>
      <c r="M170" s="288">
        <v>13855</v>
      </c>
      <c r="N170" s="280">
        <v>0</v>
      </c>
      <c r="O170" s="278">
        <v>0</v>
      </c>
      <c r="P170" s="278">
        <v>0</v>
      </c>
      <c r="Q170" s="278">
        <v>0</v>
      </c>
      <c r="R170" s="278">
        <v>0</v>
      </c>
      <c r="S170" s="278">
        <v>0</v>
      </c>
      <c r="T170" s="279">
        <v>0</v>
      </c>
      <c r="U170" s="264">
        <v>329786</v>
      </c>
      <c r="V170" s="265">
        <v>13855</v>
      </c>
      <c r="W170" s="265">
        <v>343641</v>
      </c>
      <c r="X170" s="265">
        <v>14821</v>
      </c>
      <c r="Y170" s="265">
        <v>1997</v>
      </c>
      <c r="Z170" s="265">
        <v>360459</v>
      </c>
      <c r="AA170" s="266">
        <v>9705</v>
      </c>
      <c r="AB170" s="267">
        <f t="shared" si="11"/>
        <v>37.141576506955175</v>
      </c>
    </row>
    <row r="171" spans="1:28" ht="13.8" thickBot="1" x14ac:dyDescent="0.3">
      <c r="A171" s="7" t="s">
        <v>136</v>
      </c>
      <c r="B171" s="1" t="s">
        <v>135</v>
      </c>
      <c r="C171" s="7" t="s">
        <v>26</v>
      </c>
      <c r="D171" s="7" t="s">
        <v>1730</v>
      </c>
      <c r="E171" s="9" t="s">
        <v>21</v>
      </c>
      <c r="F171" s="9" t="s">
        <v>22</v>
      </c>
      <c r="G171" s="286">
        <v>8473</v>
      </c>
      <c r="H171" s="287">
        <v>9127</v>
      </c>
      <c r="I171" s="289">
        <v>0</v>
      </c>
      <c r="J171" s="287">
        <v>114973</v>
      </c>
      <c r="K171" s="289">
        <v>0</v>
      </c>
      <c r="L171" s="287">
        <v>124100</v>
      </c>
      <c r="M171" s="288">
        <v>2488</v>
      </c>
      <c r="N171" s="276">
        <v>219</v>
      </c>
      <c r="O171" s="277">
        <v>2438</v>
      </c>
      <c r="P171" s="278">
        <v>0</v>
      </c>
      <c r="Q171" s="278">
        <v>0</v>
      </c>
      <c r="R171" s="278">
        <v>0</v>
      </c>
      <c r="S171" s="277">
        <v>2438</v>
      </c>
      <c r="T171" s="279">
        <v>0</v>
      </c>
      <c r="U171" s="264">
        <v>126538</v>
      </c>
      <c r="V171" s="265">
        <v>2488</v>
      </c>
      <c r="W171" s="265">
        <v>129026</v>
      </c>
      <c r="X171" s="265">
        <v>8267</v>
      </c>
      <c r="Y171" s="265">
        <v>0</v>
      </c>
      <c r="Z171" s="265">
        <v>137293</v>
      </c>
      <c r="AA171" s="266">
        <v>8692</v>
      </c>
      <c r="AB171" s="267">
        <f t="shared" si="11"/>
        <v>15.795329038196043</v>
      </c>
    </row>
    <row r="172" spans="1:28" ht="13.8" thickBot="1" x14ac:dyDescent="0.3">
      <c r="A172" s="7" t="s">
        <v>144</v>
      </c>
      <c r="B172" s="1" t="s">
        <v>143</v>
      </c>
      <c r="C172" s="7" t="s">
        <v>26</v>
      </c>
      <c r="D172" s="7" t="s">
        <v>1724</v>
      </c>
      <c r="E172" s="9" t="s">
        <v>16</v>
      </c>
      <c r="F172" s="9" t="s">
        <v>17</v>
      </c>
      <c r="G172" s="286">
        <v>11747</v>
      </c>
      <c r="H172" s="287">
        <v>79387</v>
      </c>
      <c r="I172" s="287">
        <v>388366</v>
      </c>
      <c r="J172" s="289">
        <v>0</v>
      </c>
      <c r="K172" s="287">
        <v>0</v>
      </c>
      <c r="L172" s="287">
        <v>467753</v>
      </c>
      <c r="M172" s="288">
        <v>79969</v>
      </c>
      <c r="N172" s="276">
        <v>86</v>
      </c>
      <c r="O172" s="277">
        <v>581</v>
      </c>
      <c r="P172" s="278">
        <v>0</v>
      </c>
      <c r="Q172" s="278">
        <v>0</v>
      </c>
      <c r="R172" s="278">
        <v>0</v>
      </c>
      <c r="S172" s="277">
        <v>581</v>
      </c>
      <c r="T172" s="279">
        <v>0</v>
      </c>
      <c r="U172" s="264">
        <v>468334</v>
      </c>
      <c r="V172" s="265">
        <v>79969</v>
      </c>
      <c r="W172" s="265">
        <v>548303</v>
      </c>
      <c r="X172" s="265">
        <v>6968</v>
      </c>
      <c r="Y172" s="265">
        <v>0</v>
      </c>
      <c r="Z172" s="265">
        <v>555271</v>
      </c>
      <c r="AA172" s="266">
        <v>11833</v>
      </c>
      <c r="AB172" s="267">
        <f t="shared" si="11"/>
        <v>46.925631707935437</v>
      </c>
    </row>
    <row r="173" spans="1:28" ht="13.8" thickBot="1" x14ac:dyDescent="0.3">
      <c r="A173" s="7" t="s">
        <v>148</v>
      </c>
      <c r="B173" s="1" t="s">
        <v>147</v>
      </c>
      <c r="C173" s="7" t="s">
        <v>26</v>
      </c>
      <c r="D173" s="7" t="s">
        <v>1748</v>
      </c>
      <c r="E173" s="9" t="s">
        <v>21</v>
      </c>
      <c r="F173" s="9" t="s">
        <v>22</v>
      </c>
      <c r="G173" s="286">
        <v>1093</v>
      </c>
      <c r="H173" s="287">
        <v>6232</v>
      </c>
      <c r="I173" s="287">
        <v>112121</v>
      </c>
      <c r="J173" s="289">
        <v>0</v>
      </c>
      <c r="K173" s="289">
        <v>0</v>
      </c>
      <c r="L173" s="287">
        <v>118353</v>
      </c>
      <c r="M173" s="288">
        <v>23540</v>
      </c>
      <c r="N173" s="276">
        <v>9764</v>
      </c>
      <c r="O173" s="277">
        <v>64433</v>
      </c>
      <c r="P173" s="278">
        <v>0</v>
      </c>
      <c r="Q173" s="278">
        <v>0</v>
      </c>
      <c r="R173" s="278">
        <v>0</v>
      </c>
      <c r="S173" s="277">
        <v>64433</v>
      </c>
      <c r="T173" s="279">
        <v>0</v>
      </c>
      <c r="U173" s="264">
        <v>182786</v>
      </c>
      <c r="V173" s="265">
        <v>23540</v>
      </c>
      <c r="W173" s="265">
        <v>206326</v>
      </c>
      <c r="X173" s="265">
        <v>6753</v>
      </c>
      <c r="Y173" s="265">
        <v>0</v>
      </c>
      <c r="Z173" s="265">
        <v>213079</v>
      </c>
      <c r="AA173" s="266">
        <v>10857</v>
      </c>
      <c r="AB173" s="267">
        <f t="shared" si="11"/>
        <v>19.62595560467901</v>
      </c>
    </row>
    <row r="174" spans="1:28" ht="13.8" thickBot="1" x14ac:dyDescent="0.3">
      <c r="A174" s="7" t="s">
        <v>152</v>
      </c>
      <c r="B174" s="1" t="s">
        <v>151</v>
      </c>
      <c r="C174" s="7" t="s">
        <v>26</v>
      </c>
      <c r="D174" s="7" t="s">
        <v>1755</v>
      </c>
      <c r="E174" s="9" t="s">
        <v>21</v>
      </c>
      <c r="F174" s="9" t="s">
        <v>22</v>
      </c>
      <c r="G174" s="286">
        <v>3509</v>
      </c>
      <c r="H174" s="287">
        <v>7008</v>
      </c>
      <c r="I174" s="287">
        <v>0</v>
      </c>
      <c r="J174" s="287">
        <v>59797</v>
      </c>
      <c r="K174" s="287">
        <v>2098</v>
      </c>
      <c r="L174" s="287">
        <v>68903</v>
      </c>
      <c r="M174" s="288">
        <v>18376</v>
      </c>
      <c r="N174" s="276">
        <v>5958</v>
      </c>
      <c r="O174" s="277">
        <v>11899</v>
      </c>
      <c r="P174" s="277">
        <v>0</v>
      </c>
      <c r="Q174" s="277">
        <v>0</v>
      </c>
      <c r="R174" s="277">
        <v>47116</v>
      </c>
      <c r="S174" s="277">
        <v>59015</v>
      </c>
      <c r="T174" s="281">
        <v>0</v>
      </c>
      <c r="U174" s="264">
        <v>127918</v>
      </c>
      <c r="V174" s="265">
        <v>18376</v>
      </c>
      <c r="W174" s="265">
        <v>146294</v>
      </c>
      <c r="X174" s="265">
        <v>7670</v>
      </c>
      <c r="Y174" s="265">
        <v>0</v>
      </c>
      <c r="Z174" s="265">
        <v>153964</v>
      </c>
      <c r="AA174" s="266">
        <v>9467</v>
      </c>
      <c r="AB174" s="267">
        <f t="shared" si="11"/>
        <v>16.263230167951832</v>
      </c>
    </row>
    <row r="175" spans="1:28" ht="13.8" thickBot="1" x14ac:dyDescent="0.3">
      <c r="A175" s="7" t="s">
        <v>154</v>
      </c>
      <c r="B175" s="1" t="s">
        <v>153</v>
      </c>
      <c r="C175" s="7" t="s">
        <v>26</v>
      </c>
      <c r="D175" s="7" t="s">
        <v>1617</v>
      </c>
      <c r="E175" s="9" t="s">
        <v>21</v>
      </c>
      <c r="F175" s="9" t="s">
        <v>22</v>
      </c>
      <c r="G175" s="286">
        <v>8257</v>
      </c>
      <c r="H175" s="287">
        <v>7813</v>
      </c>
      <c r="I175" s="287">
        <v>0</v>
      </c>
      <c r="J175" s="287">
        <v>262473</v>
      </c>
      <c r="K175" s="287">
        <v>0</v>
      </c>
      <c r="L175" s="287">
        <v>270286</v>
      </c>
      <c r="M175" s="288">
        <v>18251</v>
      </c>
      <c r="N175" s="280">
        <v>0</v>
      </c>
      <c r="O175" s="278">
        <v>0</v>
      </c>
      <c r="P175" s="278">
        <v>0</v>
      </c>
      <c r="Q175" s="278">
        <v>0</v>
      </c>
      <c r="R175" s="278">
        <v>0</v>
      </c>
      <c r="S175" s="278">
        <v>0</v>
      </c>
      <c r="T175" s="279">
        <v>0</v>
      </c>
      <c r="U175" s="264">
        <v>270286</v>
      </c>
      <c r="V175" s="265">
        <v>18251</v>
      </c>
      <c r="W175" s="265">
        <v>288537</v>
      </c>
      <c r="X175" s="265">
        <v>5136</v>
      </c>
      <c r="Y175" s="265">
        <v>0</v>
      </c>
      <c r="Z175" s="265">
        <v>293673</v>
      </c>
      <c r="AA175" s="266">
        <v>8257</v>
      </c>
      <c r="AB175" s="267">
        <f t="shared" si="11"/>
        <v>35.566549594283636</v>
      </c>
    </row>
    <row r="176" spans="1:28" ht="13.8" thickBot="1" x14ac:dyDescent="0.3">
      <c r="A176" s="7" t="s">
        <v>160</v>
      </c>
      <c r="B176" s="1" t="s">
        <v>159</v>
      </c>
      <c r="C176" s="7" t="s">
        <v>26</v>
      </c>
      <c r="D176" s="7" t="s">
        <v>1646</v>
      </c>
      <c r="E176" s="9" t="s">
        <v>21</v>
      </c>
      <c r="F176" s="9" t="s">
        <v>22</v>
      </c>
      <c r="G176" s="286">
        <v>8917</v>
      </c>
      <c r="H176" s="287">
        <v>26471</v>
      </c>
      <c r="I176" s="287">
        <v>830602</v>
      </c>
      <c r="J176" s="287">
        <v>0</v>
      </c>
      <c r="K176" s="287">
        <v>171698</v>
      </c>
      <c r="L176" s="287">
        <v>1028771</v>
      </c>
      <c r="M176" s="288">
        <v>171698</v>
      </c>
      <c r="N176" s="276">
        <v>503</v>
      </c>
      <c r="O176" s="277">
        <v>0</v>
      </c>
      <c r="P176" s="277">
        <v>0</v>
      </c>
      <c r="Q176" s="277">
        <v>0</v>
      </c>
      <c r="R176" s="277">
        <v>3500</v>
      </c>
      <c r="S176" s="277">
        <v>3500</v>
      </c>
      <c r="T176" s="281">
        <v>0</v>
      </c>
      <c r="U176" s="264">
        <v>1032271</v>
      </c>
      <c r="V176" s="265">
        <v>171698</v>
      </c>
      <c r="W176" s="265">
        <v>1203969</v>
      </c>
      <c r="X176" s="265">
        <v>5859</v>
      </c>
      <c r="Y176" s="265">
        <v>0</v>
      </c>
      <c r="Z176" s="265">
        <v>1209828</v>
      </c>
      <c r="AA176" s="266">
        <v>9420</v>
      </c>
      <c r="AB176" s="267">
        <f t="shared" si="11"/>
        <v>128.43184713375797</v>
      </c>
    </row>
    <row r="177" spans="1:28" ht="13.8" thickBot="1" x14ac:dyDescent="0.3">
      <c r="A177" s="7" t="s">
        <v>196</v>
      </c>
      <c r="B177" s="1" t="s">
        <v>195</v>
      </c>
      <c r="C177" s="7" t="s">
        <v>26</v>
      </c>
      <c r="D177" s="7" t="s">
        <v>1593</v>
      </c>
      <c r="E177" s="9" t="s">
        <v>21</v>
      </c>
      <c r="F177" s="9" t="s">
        <v>22</v>
      </c>
      <c r="G177" s="286">
        <v>11862</v>
      </c>
      <c r="H177" s="287">
        <v>36905</v>
      </c>
      <c r="I177" s="287">
        <v>264922</v>
      </c>
      <c r="J177" s="289">
        <v>0</v>
      </c>
      <c r="K177" s="287">
        <v>0</v>
      </c>
      <c r="L177" s="287">
        <v>301827</v>
      </c>
      <c r="M177" s="288">
        <v>43191</v>
      </c>
      <c r="N177" s="280">
        <v>0</v>
      </c>
      <c r="O177" s="278">
        <v>0</v>
      </c>
      <c r="P177" s="278">
        <v>0</v>
      </c>
      <c r="Q177" s="278">
        <v>0</v>
      </c>
      <c r="R177" s="278">
        <v>0</v>
      </c>
      <c r="S177" s="278">
        <v>0</v>
      </c>
      <c r="T177" s="279">
        <v>0</v>
      </c>
      <c r="U177" s="264">
        <v>301827</v>
      </c>
      <c r="V177" s="265">
        <v>43191</v>
      </c>
      <c r="W177" s="265">
        <v>345018</v>
      </c>
      <c r="X177" s="265">
        <v>6273</v>
      </c>
      <c r="Y177" s="265">
        <v>1067</v>
      </c>
      <c r="Z177" s="265">
        <v>352358</v>
      </c>
      <c r="AA177" s="266">
        <v>11862</v>
      </c>
      <c r="AB177" s="267">
        <f t="shared" si="11"/>
        <v>29.704771539369414</v>
      </c>
    </row>
    <row r="178" spans="1:28" ht="13.8" thickBot="1" x14ac:dyDescent="0.3">
      <c r="A178" s="7" t="s">
        <v>220</v>
      </c>
      <c r="B178" s="1" t="s">
        <v>219</v>
      </c>
      <c r="C178" s="7" t="s">
        <v>26</v>
      </c>
      <c r="D178" s="7" t="s">
        <v>1857</v>
      </c>
      <c r="E178" s="9" t="s">
        <v>62</v>
      </c>
      <c r="F178" s="9" t="s">
        <v>63</v>
      </c>
      <c r="G178" s="286">
        <v>10021</v>
      </c>
      <c r="H178" s="287">
        <v>18338</v>
      </c>
      <c r="I178" s="287">
        <v>0</v>
      </c>
      <c r="J178" s="287">
        <v>0</v>
      </c>
      <c r="K178" s="287">
        <v>113618</v>
      </c>
      <c r="L178" s="287">
        <v>131956</v>
      </c>
      <c r="M178" s="288">
        <v>0</v>
      </c>
      <c r="N178" s="280">
        <v>0</v>
      </c>
      <c r="O178" s="277">
        <v>0</v>
      </c>
      <c r="P178" s="278">
        <v>0</v>
      </c>
      <c r="Q178" s="278">
        <v>0</v>
      </c>
      <c r="R178" s="278">
        <v>0</v>
      </c>
      <c r="S178" s="277">
        <v>0</v>
      </c>
      <c r="T178" s="279">
        <v>0</v>
      </c>
      <c r="U178" s="264">
        <v>131956</v>
      </c>
      <c r="V178" s="265">
        <v>0</v>
      </c>
      <c r="W178" s="265">
        <v>131956</v>
      </c>
      <c r="X178" s="265">
        <v>5900</v>
      </c>
      <c r="Y178" s="265">
        <v>0</v>
      </c>
      <c r="Z178" s="265">
        <v>137856</v>
      </c>
      <c r="AA178" s="266">
        <v>10021</v>
      </c>
      <c r="AB178" s="267">
        <f t="shared" si="11"/>
        <v>13.756710907095099</v>
      </c>
    </row>
    <row r="179" spans="1:28" ht="13.8" thickBot="1" x14ac:dyDescent="0.3">
      <c r="A179" s="7" t="s">
        <v>234</v>
      </c>
      <c r="B179" s="1" t="s">
        <v>233</v>
      </c>
      <c r="C179" s="7" t="s">
        <v>26</v>
      </c>
      <c r="D179" s="7" t="s">
        <v>1585</v>
      </c>
      <c r="E179" s="9" t="s">
        <v>62</v>
      </c>
      <c r="F179" s="9" t="s">
        <v>63</v>
      </c>
      <c r="G179" s="286">
        <v>7439</v>
      </c>
      <c r="H179" s="287">
        <v>41682</v>
      </c>
      <c r="I179" s="287">
        <v>86526</v>
      </c>
      <c r="J179" s="287">
        <v>0</v>
      </c>
      <c r="K179" s="287">
        <v>40000</v>
      </c>
      <c r="L179" s="287">
        <v>168208</v>
      </c>
      <c r="M179" s="288">
        <v>6890</v>
      </c>
      <c r="N179" s="280">
        <v>0</v>
      </c>
      <c r="O179" s="277">
        <v>0</v>
      </c>
      <c r="P179" s="277">
        <v>0</v>
      </c>
      <c r="Q179" s="277">
        <v>0</v>
      </c>
      <c r="R179" s="277">
        <v>0</v>
      </c>
      <c r="S179" s="277">
        <v>0</v>
      </c>
      <c r="T179" s="281">
        <v>0</v>
      </c>
      <c r="U179" s="264">
        <v>168208</v>
      </c>
      <c r="V179" s="265">
        <v>6890</v>
      </c>
      <c r="W179" s="265">
        <v>175098</v>
      </c>
      <c r="X179" s="265">
        <v>6324</v>
      </c>
      <c r="Y179" s="265">
        <v>0</v>
      </c>
      <c r="Z179" s="265">
        <v>181422</v>
      </c>
      <c r="AA179" s="266">
        <v>7439</v>
      </c>
      <c r="AB179" s="267">
        <f t="shared" si="11"/>
        <v>24.387955370345477</v>
      </c>
    </row>
    <row r="180" spans="1:28" ht="13.8" thickBot="1" x14ac:dyDescent="0.3">
      <c r="A180" s="7" t="s">
        <v>248</v>
      </c>
      <c r="B180" s="1" t="s">
        <v>247</v>
      </c>
      <c r="C180" s="7" t="s">
        <v>26</v>
      </c>
      <c r="D180" s="7" t="s">
        <v>1657</v>
      </c>
      <c r="E180" s="9" t="s">
        <v>249</v>
      </c>
      <c r="F180" s="9" t="s">
        <v>250</v>
      </c>
      <c r="G180" s="286">
        <v>7392</v>
      </c>
      <c r="H180" s="287">
        <v>74023</v>
      </c>
      <c r="I180" s="287">
        <v>150710</v>
      </c>
      <c r="J180" s="287">
        <v>0</v>
      </c>
      <c r="K180" s="287">
        <v>2188</v>
      </c>
      <c r="L180" s="287">
        <v>226921</v>
      </c>
      <c r="M180" s="288">
        <v>4382</v>
      </c>
      <c r="N180" s="280">
        <v>0</v>
      </c>
      <c r="O180" s="278">
        <v>0</v>
      </c>
      <c r="P180" s="278">
        <v>0</v>
      </c>
      <c r="Q180" s="278">
        <v>0</v>
      </c>
      <c r="R180" s="278">
        <v>0</v>
      </c>
      <c r="S180" s="278">
        <v>0</v>
      </c>
      <c r="T180" s="279">
        <v>0</v>
      </c>
      <c r="U180" s="264">
        <v>226921</v>
      </c>
      <c r="V180" s="265">
        <v>4382</v>
      </c>
      <c r="W180" s="265">
        <v>231303</v>
      </c>
      <c r="X180" s="265">
        <v>4597</v>
      </c>
      <c r="Y180" s="265">
        <v>0</v>
      </c>
      <c r="Z180" s="265">
        <v>235900</v>
      </c>
      <c r="AA180" s="266">
        <v>7392</v>
      </c>
      <c r="AB180" s="267">
        <f t="shared" si="11"/>
        <v>31.912878787878789</v>
      </c>
    </row>
    <row r="181" spans="1:28" ht="13.8" thickBot="1" x14ac:dyDescent="0.3">
      <c r="A181" s="7" t="s">
        <v>252</v>
      </c>
      <c r="B181" s="1" t="s">
        <v>251</v>
      </c>
      <c r="C181" s="7" t="s">
        <v>26</v>
      </c>
      <c r="D181" s="7" t="s">
        <v>1591</v>
      </c>
      <c r="E181" s="9" t="s">
        <v>21</v>
      </c>
      <c r="F181" s="9" t="s">
        <v>22</v>
      </c>
      <c r="G181" s="286">
        <v>9512</v>
      </c>
      <c r="H181" s="287">
        <v>10814</v>
      </c>
      <c r="I181" s="287">
        <v>0</v>
      </c>
      <c r="J181" s="287">
        <v>229581</v>
      </c>
      <c r="K181" s="287">
        <v>0</v>
      </c>
      <c r="L181" s="287">
        <v>240395</v>
      </c>
      <c r="M181" s="288">
        <v>7638</v>
      </c>
      <c r="N181" s="280">
        <v>0</v>
      </c>
      <c r="O181" s="278">
        <v>0</v>
      </c>
      <c r="P181" s="278">
        <v>0</v>
      </c>
      <c r="Q181" s="278">
        <v>0</v>
      </c>
      <c r="R181" s="278">
        <v>0</v>
      </c>
      <c r="S181" s="278">
        <v>0</v>
      </c>
      <c r="T181" s="279">
        <v>0</v>
      </c>
      <c r="U181" s="264">
        <v>240395</v>
      </c>
      <c r="V181" s="265">
        <v>7638</v>
      </c>
      <c r="W181" s="265">
        <v>248033</v>
      </c>
      <c r="X181" s="265">
        <v>6220</v>
      </c>
      <c r="Y181" s="265">
        <v>0</v>
      </c>
      <c r="Z181" s="265">
        <v>254253</v>
      </c>
      <c r="AA181" s="266">
        <v>9512</v>
      </c>
      <c r="AB181" s="267">
        <f t="shared" si="11"/>
        <v>26.729709840201849</v>
      </c>
    </row>
    <row r="182" spans="1:28" ht="13.8" thickBot="1" x14ac:dyDescent="0.3">
      <c r="A182" s="7" t="s">
        <v>264</v>
      </c>
      <c r="B182" s="1" t="s">
        <v>263</v>
      </c>
      <c r="C182" s="7" t="s">
        <v>26</v>
      </c>
      <c r="D182" s="7" t="s">
        <v>1909</v>
      </c>
      <c r="E182" s="9" t="s">
        <v>21</v>
      </c>
      <c r="F182" s="9" t="s">
        <v>22</v>
      </c>
      <c r="G182" s="286">
        <v>4462</v>
      </c>
      <c r="H182" s="287">
        <v>31418</v>
      </c>
      <c r="I182" s="287">
        <v>44387</v>
      </c>
      <c r="J182" s="287">
        <v>0</v>
      </c>
      <c r="K182" s="287">
        <v>14299</v>
      </c>
      <c r="L182" s="287">
        <v>90104</v>
      </c>
      <c r="M182" s="288">
        <v>0</v>
      </c>
      <c r="N182" s="276">
        <v>3255</v>
      </c>
      <c r="O182" s="277">
        <v>22693</v>
      </c>
      <c r="P182" s="277">
        <v>0</v>
      </c>
      <c r="Q182" s="277">
        <v>0</v>
      </c>
      <c r="R182" s="277">
        <v>800</v>
      </c>
      <c r="S182" s="277">
        <v>23493</v>
      </c>
      <c r="T182" s="279">
        <v>0</v>
      </c>
      <c r="U182" s="264">
        <v>113597</v>
      </c>
      <c r="V182" s="265">
        <v>0</v>
      </c>
      <c r="W182" s="265">
        <v>113597</v>
      </c>
      <c r="X182" s="265">
        <v>4115</v>
      </c>
      <c r="Y182" s="265">
        <v>0</v>
      </c>
      <c r="Z182" s="265">
        <v>117712</v>
      </c>
      <c r="AA182" s="266">
        <v>7717</v>
      </c>
      <c r="AB182" s="267">
        <f t="shared" si="11"/>
        <v>15.253595956978101</v>
      </c>
    </row>
    <row r="183" spans="1:28" ht="13.8" thickBot="1" x14ac:dyDescent="0.3">
      <c r="A183" s="7" t="s">
        <v>286</v>
      </c>
      <c r="B183" s="1" t="s">
        <v>285</v>
      </c>
      <c r="C183" s="7" t="s">
        <v>26</v>
      </c>
      <c r="D183" s="7" t="s">
        <v>1699</v>
      </c>
      <c r="E183" s="9" t="s">
        <v>21</v>
      </c>
      <c r="F183" s="9" t="s">
        <v>22</v>
      </c>
      <c r="G183" s="286">
        <v>7824</v>
      </c>
      <c r="H183" s="287">
        <v>24484</v>
      </c>
      <c r="I183" s="287">
        <v>301266</v>
      </c>
      <c r="J183" s="287">
        <v>0</v>
      </c>
      <c r="K183" s="289">
        <v>0</v>
      </c>
      <c r="L183" s="287">
        <v>325750</v>
      </c>
      <c r="M183" s="288">
        <v>54680</v>
      </c>
      <c r="N183" s="280">
        <v>0</v>
      </c>
      <c r="O183" s="278">
        <v>0</v>
      </c>
      <c r="P183" s="278">
        <v>0</v>
      </c>
      <c r="Q183" s="278">
        <v>0</v>
      </c>
      <c r="R183" s="278">
        <v>0</v>
      </c>
      <c r="S183" s="278">
        <v>0</v>
      </c>
      <c r="T183" s="279">
        <v>0</v>
      </c>
      <c r="U183" s="264">
        <v>325750</v>
      </c>
      <c r="V183" s="265">
        <v>54680</v>
      </c>
      <c r="W183" s="265">
        <v>380430</v>
      </c>
      <c r="X183" s="265">
        <v>5116</v>
      </c>
      <c r="Y183" s="265">
        <v>0</v>
      </c>
      <c r="Z183" s="265">
        <v>385546</v>
      </c>
      <c r="AA183" s="266">
        <v>7824</v>
      </c>
      <c r="AB183" s="267">
        <f t="shared" si="11"/>
        <v>49.277351738241308</v>
      </c>
    </row>
    <row r="184" spans="1:28" ht="13.8" thickBot="1" x14ac:dyDescent="0.3">
      <c r="A184" s="7" t="s">
        <v>296</v>
      </c>
      <c r="B184" s="1" t="s">
        <v>295</v>
      </c>
      <c r="C184" s="7" t="s">
        <v>26</v>
      </c>
      <c r="D184" s="7" t="s">
        <v>1629</v>
      </c>
      <c r="E184" s="9" t="s">
        <v>21</v>
      </c>
      <c r="F184" s="9" t="s">
        <v>22</v>
      </c>
      <c r="G184" s="286">
        <v>3951</v>
      </c>
      <c r="H184" s="287">
        <v>8728</v>
      </c>
      <c r="I184" s="287">
        <v>132113</v>
      </c>
      <c r="J184" s="287">
        <v>0</v>
      </c>
      <c r="K184" s="287">
        <v>0</v>
      </c>
      <c r="L184" s="287">
        <v>140841</v>
      </c>
      <c r="M184" s="288">
        <v>0</v>
      </c>
      <c r="N184" s="276">
        <v>5525</v>
      </c>
      <c r="O184" s="277">
        <v>12206</v>
      </c>
      <c r="P184" s="277">
        <v>0</v>
      </c>
      <c r="Q184" s="277">
        <v>0</v>
      </c>
      <c r="R184" s="277">
        <v>0</v>
      </c>
      <c r="S184" s="277">
        <v>12206</v>
      </c>
      <c r="T184" s="281">
        <v>0</v>
      </c>
      <c r="U184" s="264">
        <v>153047</v>
      </c>
      <c r="V184" s="265">
        <v>0</v>
      </c>
      <c r="W184" s="265">
        <v>153047</v>
      </c>
      <c r="X184" s="265">
        <v>5894</v>
      </c>
      <c r="Y184" s="265">
        <v>0</v>
      </c>
      <c r="Z184" s="265">
        <v>158941</v>
      </c>
      <c r="AA184" s="266">
        <v>9476</v>
      </c>
      <c r="AB184" s="267">
        <f t="shared" si="11"/>
        <v>16.77300548754749</v>
      </c>
    </row>
    <row r="185" spans="1:28" ht="13.8" thickBot="1" x14ac:dyDescent="0.3">
      <c r="A185" s="7" t="s">
        <v>302</v>
      </c>
      <c r="B185" s="1" t="s">
        <v>301</v>
      </c>
      <c r="C185" s="7" t="s">
        <v>26</v>
      </c>
      <c r="D185" s="7" t="s">
        <v>1593</v>
      </c>
      <c r="E185" s="9" t="s">
        <v>21</v>
      </c>
      <c r="F185" s="9" t="s">
        <v>22</v>
      </c>
      <c r="G185" s="286">
        <v>7116</v>
      </c>
      <c r="H185" s="287">
        <v>22140</v>
      </c>
      <c r="I185" s="289">
        <v>0</v>
      </c>
      <c r="J185" s="287">
        <v>209997</v>
      </c>
      <c r="K185" s="289">
        <v>0</v>
      </c>
      <c r="L185" s="287">
        <v>232137</v>
      </c>
      <c r="M185" s="288">
        <v>44673</v>
      </c>
      <c r="N185" s="276">
        <v>3463</v>
      </c>
      <c r="O185" s="277">
        <v>10774</v>
      </c>
      <c r="P185" s="277">
        <v>40334</v>
      </c>
      <c r="Q185" s="278">
        <v>0</v>
      </c>
      <c r="R185" s="278">
        <v>0</v>
      </c>
      <c r="S185" s="277">
        <v>51108</v>
      </c>
      <c r="T185" s="279">
        <v>0</v>
      </c>
      <c r="U185" s="264">
        <v>283245</v>
      </c>
      <c r="V185" s="265">
        <v>44673</v>
      </c>
      <c r="W185" s="265">
        <v>327918</v>
      </c>
      <c r="X185" s="265">
        <v>6608</v>
      </c>
      <c r="Y185" s="265">
        <v>551</v>
      </c>
      <c r="Z185" s="265">
        <v>335077</v>
      </c>
      <c r="AA185" s="266">
        <v>10579</v>
      </c>
      <c r="AB185" s="267">
        <f t="shared" si="11"/>
        <v>31.673787692598545</v>
      </c>
    </row>
    <row r="186" spans="1:28" ht="13.8" thickBot="1" x14ac:dyDescent="0.3">
      <c r="A186" s="7" t="s">
        <v>310</v>
      </c>
      <c r="B186" s="1" t="s">
        <v>309</v>
      </c>
      <c r="C186" s="7" t="s">
        <v>26</v>
      </c>
      <c r="D186" s="7" t="s">
        <v>1855</v>
      </c>
      <c r="E186" s="9" t="s">
        <v>21</v>
      </c>
      <c r="F186" s="9" t="s">
        <v>22</v>
      </c>
      <c r="G186" s="286">
        <v>9505</v>
      </c>
      <c r="H186" s="287">
        <v>36774</v>
      </c>
      <c r="I186" s="289">
        <v>0</v>
      </c>
      <c r="J186" s="287">
        <v>15245</v>
      </c>
      <c r="K186" s="289">
        <v>0</v>
      </c>
      <c r="L186" s="287">
        <v>52019</v>
      </c>
      <c r="M186" s="288">
        <v>29806</v>
      </c>
      <c r="N186" s="276">
        <v>1734</v>
      </c>
      <c r="O186" s="277">
        <v>6490</v>
      </c>
      <c r="P186" s="278">
        <v>0</v>
      </c>
      <c r="Q186" s="278">
        <v>0</v>
      </c>
      <c r="R186" s="278">
        <v>0</v>
      </c>
      <c r="S186" s="277">
        <v>6490</v>
      </c>
      <c r="T186" s="281">
        <v>5260</v>
      </c>
      <c r="U186" s="264">
        <v>58509</v>
      </c>
      <c r="V186" s="265">
        <v>35066</v>
      </c>
      <c r="W186" s="265">
        <v>93575</v>
      </c>
      <c r="X186" s="265">
        <v>6991</v>
      </c>
      <c r="Y186" s="265">
        <v>0</v>
      </c>
      <c r="Z186" s="265">
        <v>100566</v>
      </c>
      <c r="AA186" s="266">
        <v>11239</v>
      </c>
      <c r="AB186" s="267">
        <f t="shared" si="11"/>
        <v>8.9479491057923308</v>
      </c>
    </row>
    <row r="187" spans="1:28" ht="13.8" thickBot="1" x14ac:dyDescent="0.3">
      <c r="A187" s="7" t="s">
        <v>324</v>
      </c>
      <c r="B187" s="1" t="s">
        <v>323</v>
      </c>
      <c r="C187" s="7" t="s">
        <v>26</v>
      </c>
      <c r="D187" s="7" t="s">
        <v>1830</v>
      </c>
      <c r="E187" s="9" t="s">
        <v>21</v>
      </c>
      <c r="F187" s="9" t="s">
        <v>22</v>
      </c>
      <c r="G187" s="286">
        <v>8891</v>
      </c>
      <c r="H187" s="287">
        <v>33050</v>
      </c>
      <c r="I187" s="287">
        <v>175126</v>
      </c>
      <c r="J187" s="289">
        <v>0</v>
      </c>
      <c r="K187" s="287">
        <v>40042</v>
      </c>
      <c r="L187" s="287">
        <v>248218</v>
      </c>
      <c r="M187" s="288">
        <v>24574</v>
      </c>
      <c r="N187" s="280">
        <v>0</v>
      </c>
      <c r="O187" s="278">
        <v>0</v>
      </c>
      <c r="P187" s="278">
        <v>0</v>
      </c>
      <c r="Q187" s="278">
        <v>0</v>
      </c>
      <c r="R187" s="278">
        <v>0</v>
      </c>
      <c r="S187" s="278">
        <v>0</v>
      </c>
      <c r="T187" s="279">
        <v>0</v>
      </c>
      <c r="U187" s="264">
        <v>248218</v>
      </c>
      <c r="V187" s="265">
        <v>24574</v>
      </c>
      <c r="W187" s="265">
        <v>272792</v>
      </c>
      <c r="X187" s="265">
        <v>5775</v>
      </c>
      <c r="Y187" s="265">
        <v>0</v>
      </c>
      <c r="Z187" s="265">
        <v>278567</v>
      </c>
      <c r="AA187" s="266">
        <v>8891</v>
      </c>
      <c r="AB187" s="267">
        <f t="shared" si="11"/>
        <v>31.331346305252502</v>
      </c>
    </row>
    <row r="188" spans="1:28" ht="13.8" thickBot="1" x14ac:dyDescent="0.3">
      <c r="A188" s="7" t="s">
        <v>340</v>
      </c>
      <c r="B188" s="1" t="s">
        <v>339</v>
      </c>
      <c r="C188" s="7" t="s">
        <v>26</v>
      </c>
      <c r="D188" s="7" t="s">
        <v>2022</v>
      </c>
      <c r="E188" s="9" t="s">
        <v>16</v>
      </c>
      <c r="F188" s="9" t="s">
        <v>17</v>
      </c>
      <c r="G188" s="286">
        <v>7830</v>
      </c>
      <c r="H188" s="287">
        <v>52295</v>
      </c>
      <c r="I188" s="287">
        <v>191444</v>
      </c>
      <c r="J188" s="287">
        <v>0</v>
      </c>
      <c r="K188" s="287">
        <v>0</v>
      </c>
      <c r="L188" s="287">
        <v>243739</v>
      </c>
      <c r="M188" s="288">
        <v>55835</v>
      </c>
      <c r="N188" s="276">
        <v>3809</v>
      </c>
      <c r="O188" s="277">
        <v>25405</v>
      </c>
      <c r="P188" s="277">
        <v>0</v>
      </c>
      <c r="Q188" s="277">
        <v>0</v>
      </c>
      <c r="R188" s="277">
        <v>0</v>
      </c>
      <c r="S188" s="277">
        <v>25405</v>
      </c>
      <c r="T188" s="281">
        <v>0</v>
      </c>
      <c r="U188" s="264">
        <v>269144</v>
      </c>
      <c r="V188" s="265">
        <v>55835</v>
      </c>
      <c r="W188" s="265">
        <v>324979</v>
      </c>
      <c r="X188" s="265">
        <v>6800</v>
      </c>
      <c r="Y188" s="265">
        <v>0</v>
      </c>
      <c r="Z188" s="265">
        <v>331779</v>
      </c>
      <c r="AA188" s="266">
        <v>11639</v>
      </c>
      <c r="AB188" s="267">
        <f t="shared" si="11"/>
        <v>28.505799467308186</v>
      </c>
    </row>
    <row r="189" spans="1:28" ht="13.8" thickBot="1" x14ac:dyDescent="0.3">
      <c r="A189" s="7" t="s">
        <v>344</v>
      </c>
      <c r="B189" s="1" t="s">
        <v>343</v>
      </c>
      <c r="C189" s="7" t="s">
        <v>26</v>
      </c>
      <c r="D189" s="7" t="s">
        <v>2028</v>
      </c>
      <c r="E189" s="9" t="s">
        <v>62</v>
      </c>
      <c r="F189" s="9" t="s">
        <v>63</v>
      </c>
      <c r="G189" s="286">
        <v>3979</v>
      </c>
      <c r="H189" s="287">
        <v>28663</v>
      </c>
      <c r="I189" s="287">
        <v>270076</v>
      </c>
      <c r="J189" s="287">
        <v>39675</v>
      </c>
      <c r="K189" s="287">
        <v>0</v>
      </c>
      <c r="L189" s="287">
        <v>338414</v>
      </c>
      <c r="M189" s="288">
        <v>20857</v>
      </c>
      <c r="N189" s="276">
        <v>4154</v>
      </c>
      <c r="O189" s="277">
        <v>23269</v>
      </c>
      <c r="P189" s="277">
        <v>0</v>
      </c>
      <c r="Q189" s="277">
        <v>0</v>
      </c>
      <c r="R189" s="277">
        <v>19764</v>
      </c>
      <c r="S189" s="277">
        <v>43033</v>
      </c>
      <c r="T189" s="281">
        <v>0</v>
      </c>
      <c r="U189" s="264">
        <v>381447</v>
      </c>
      <c r="V189" s="265">
        <v>20857</v>
      </c>
      <c r="W189" s="265">
        <v>402304</v>
      </c>
      <c r="X189" s="265">
        <v>4789</v>
      </c>
      <c r="Y189" s="265">
        <v>0</v>
      </c>
      <c r="Z189" s="265">
        <v>407093</v>
      </c>
      <c r="AA189" s="266">
        <v>8133</v>
      </c>
      <c r="AB189" s="267">
        <f t="shared" si="11"/>
        <v>50.054469445469074</v>
      </c>
    </row>
    <row r="190" spans="1:28" ht="13.8" thickBot="1" x14ac:dyDescent="0.3">
      <c r="A190" s="7" t="s">
        <v>352</v>
      </c>
      <c r="B190" s="1" t="s">
        <v>351</v>
      </c>
      <c r="C190" s="7" t="s">
        <v>26</v>
      </c>
      <c r="D190" s="7" t="s">
        <v>1585</v>
      </c>
      <c r="E190" s="9" t="s">
        <v>16</v>
      </c>
      <c r="F190" s="9" t="s">
        <v>17</v>
      </c>
      <c r="G190" s="286">
        <v>7135</v>
      </c>
      <c r="H190" s="287">
        <v>49758</v>
      </c>
      <c r="I190" s="287">
        <v>253786</v>
      </c>
      <c r="J190" s="289">
        <v>0</v>
      </c>
      <c r="K190" s="289">
        <v>0</v>
      </c>
      <c r="L190" s="287">
        <v>303544</v>
      </c>
      <c r="M190" s="290">
        <v>0</v>
      </c>
      <c r="N190" s="280">
        <v>0</v>
      </c>
      <c r="O190" s="278">
        <v>0</v>
      </c>
      <c r="P190" s="278">
        <v>0</v>
      </c>
      <c r="Q190" s="278">
        <v>0</v>
      </c>
      <c r="R190" s="278">
        <v>0</v>
      </c>
      <c r="S190" s="278">
        <v>0</v>
      </c>
      <c r="T190" s="279">
        <v>0</v>
      </c>
      <c r="U190" s="264">
        <v>303544</v>
      </c>
      <c r="V190" s="268">
        <v>0</v>
      </c>
      <c r="W190" s="265">
        <v>303544</v>
      </c>
      <c r="X190" s="265">
        <v>4201</v>
      </c>
      <c r="Y190" s="265">
        <v>0</v>
      </c>
      <c r="Z190" s="265">
        <v>307745</v>
      </c>
      <c r="AA190" s="266">
        <v>7135</v>
      </c>
      <c r="AB190" s="267">
        <f t="shared" si="11"/>
        <v>43.131744919411354</v>
      </c>
    </row>
    <row r="191" spans="1:28" ht="13.8" thickBot="1" x14ac:dyDescent="0.3">
      <c r="A191" s="7" t="s">
        <v>360</v>
      </c>
      <c r="B191" s="1" t="s">
        <v>359</v>
      </c>
      <c r="C191" s="7" t="s">
        <v>26</v>
      </c>
      <c r="D191" s="7" t="s">
        <v>1733</v>
      </c>
      <c r="E191" s="9" t="s">
        <v>21</v>
      </c>
      <c r="F191" s="9" t="s">
        <v>22</v>
      </c>
      <c r="G191" s="286">
        <v>8305</v>
      </c>
      <c r="H191" s="287">
        <v>39114</v>
      </c>
      <c r="I191" s="287">
        <v>128403</v>
      </c>
      <c r="J191" s="289">
        <v>0</v>
      </c>
      <c r="K191" s="287">
        <v>5450</v>
      </c>
      <c r="L191" s="287">
        <v>172967</v>
      </c>
      <c r="M191" s="288">
        <v>13092</v>
      </c>
      <c r="N191" s="276">
        <v>3565</v>
      </c>
      <c r="O191" s="277">
        <v>16789</v>
      </c>
      <c r="P191" s="278">
        <v>0</v>
      </c>
      <c r="Q191" s="278">
        <v>0</v>
      </c>
      <c r="R191" s="277">
        <v>13800</v>
      </c>
      <c r="S191" s="277">
        <v>30589</v>
      </c>
      <c r="T191" s="279">
        <v>0</v>
      </c>
      <c r="U191" s="264">
        <v>203556</v>
      </c>
      <c r="V191" s="265">
        <v>13092</v>
      </c>
      <c r="W191" s="265">
        <v>216648</v>
      </c>
      <c r="X191" s="265">
        <v>15491</v>
      </c>
      <c r="Y191" s="265">
        <v>0</v>
      </c>
      <c r="Z191" s="265">
        <v>232139</v>
      </c>
      <c r="AA191" s="266">
        <v>11870</v>
      </c>
      <c r="AB191" s="267">
        <f t="shared" si="11"/>
        <v>19.556781802864364</v>
      </c>
    </row>
    <row r="192" spans="1:28" ht="13.8" thickBot="1" x14ac:dyDescent="0.3">
      <c r="A192" s="7" t="s">
        <v>380</v>
      </c>
      <c r="B192" s="1" t="s">
        <v>379</v>
      </c>
      <c r="C192" s="7" t="s">
        <v>26</v>
      </c>
      <c r="D192" s="7" t="s">
        <v>1549</v>
      </c>
      <c r="E192" s="9" t="s">
        <v>101</v>
      </c>
      <c r="F192" s="9" t="s">
        <v>102</v>
      </c>
      <c r="G192" s="286">
        <v>6238</v>
      </c>
      <c r="H192" s="287">
        <v>18046</v>
      </c>
      <c r="I192" s="287">
        <v>0</v>
      </c>
      <c r="J192" s="287">
        <v>373214</v>
      </c>
      <c r="K192" s="287">
        <v>7349</v>
      </c>
      <c r="L192" s="287">
        <v>398609</v>
      </c>
      <c r="M192" s="288">
        <v>0</v>
      </c>
      <c r="N192" s="276">
        <v>2526</v>
      </c>
      <c r="O192" s="277">
        <v>0</v>
      </c>
      <c r="P192" s="277">
        <v>0</v>
      </c>
      <c r="Q192" s="277">
        <v>0</v>
      </c>
      <c r="R192" s="277">
        <v>40647</v>
      </c>
      <c r="S192" s="277">
        <v>40647</v>
      </c>
      <c r="T192" s="281">
        <v>0</v>
      </c>
      <c r="U192" s="264">
        <v>439256</v>
      </c>
      <c r="V192" s="265">
        <v>0</v>
      </c>
      <c r="W192" s="265">
        <v>439256</v>
      </c>
      <c r="X192" s="265">
        <v>5451</v>
      </c>
      <c r="Y192" s="265">
        <v>0</v>
      </c>
      <c r="Z192" s="265">
        <v>444707</v>
      </c>
      <c r="AA192" s="266">
        <v>8764</v>
      </c>
      <c r="AB192" s="267">
        <f t="shared" ref="AB192:AB223" si="12">Z192/AA192</f>
        <v>50.742469192149706</v>
      </c>
    </row>
    <row r="193" spans="1:28" ht="13.8" thickBot="1" x14ac:dyDescent="0.3">
      <c r="A193" s="7" t="s">
        <v>412</v>
      </c>
      <c r="B193" s="1" t="s">
        <v>411</v>
      </c>
      <c r="C193" s="7" t="s">
        <v>26</v>
      </c>
      <c r="D193" s="7" t="s">
        <v>1811</v>
      </c>
      <c r="E193" s="9" t="s">
        <v>21</v>
      </c>
      <c r="F193" s="9" t="s">
        <v>22</v>
      </c>
      <c r="G193" s="286">
        <v>1283</v>
      </c>
      <c r="H193" s="287">
        <v>2000</v>
      </c>
      <c r="I193" s="287">
        <v>0</v>
      </c>
      <c r="J193" s="287">
        <v>24247</v>
      </c>
      <c r="K193" s="287">
        <v>800</v>
      </c>
      <c r="L193" s="287">
        <v>27047</v>
      </c>
      <c r="M193" s="290">
        <v>0</v>
      </c>
      <c r="N193" s="276">
        <v>8272</v>
      </c>
      <c r="O193" s="277">
        <v>29951</v>
      </c>
      <c r="P193" s="277">
        <v>0</v>
      </c>
      <c r="Q193" s="277">
        <v>16500</v>
      </c>
      <c r="R193" s="278">
        <v>0</v>
      </c>
      <c r="S193" s="277">
        <v>46451</v>
      </c>
      <c r="T193" s="281">
        <v>12426</v>
      </c>
      <c r="U193" s="264">
        <v>73498</v>
      </c>
      <c r="V193" s="265">
        <v>12426</v>
      </c>
      <c r="W193" s="265">
        <v>85924</v>
      </c>
      <c r="X193" s="265">
        <v>6036</v>
      </c>
      <c r="Y193" s="265">
        <v>0</v>
      </c>
      <c r="Z193" s="265">
        <v>91960</v>
      </c>
      <c r="AA193" s="266">
        <v>9555</v>
      </c>
      <c r="AB193" s="267">
        <f t="shared" si="12"/>
        <v>9.6242804814233391</v>
      </c>
    </row>
    <row r="194" spans="1:28" ht="13.8" thickBot="1" x14ac:dyDescent="0.3">
      <c r="A194" s="7" t="s">
        <v>410</v>
      </c>
      <c r="B194" s="1" t="s">
        <v>409</v>
      </c>
      <c r="C194" s="7" t="s">
        <v>26</v>
      </c>
      <c r="D194" s="7" t="s">
        <v>2104</v>
      </c>
      <c r="E194" s="9" t="s">
        <v>21</v>
      </c>
      <c r="F194" s="9" t="s">
        <v>22</v>
      </c>
      <c r="G194" s="286">
        <v>4992</v>
      </c>
      <c r="H194" s="287">
        <v>16623</v>
      </c>
      <c r="I194" s="289">
        <v>0</v>
      </c>
      <c r="J194" s="287">
        <v>22467</v>
      </c>
      <c r="K194" s="287">
        <v>0</v>
      </c>
      <c r="L194" s="287">
        <v>39090</v>
      </c>
      <c r="M194" s="288">
        <v>1333</v>
      </c>
      <c r="N194" s="276">
        <v>4541</v>
      </c>
      <c r="O194" s="277">
        <v>16540</v>
      </c>
      <c r="P194" s="278">
        <v>0</v>
      </c>
      <c r="Q194" s="278">
        <v>0</v>
      </c>
      <c r="R194" s="278">
        <v>0</v>
      </c>
      <c r="S194" s="277">
        <v>16540</v>
      </c>
      <c r="T194" s="281">
        <v>1212</v>
      </c>
      <c r="U194" s="264">
        <v>55630</v>
      </c>
      <c r="V194" s="265">
        <v>2545</v>
      </c>
      <c r="W194" s="265">
        <v>58175</v>
      </c>
      <c r="X194" s="265">
        <v>6234</v>
      </c>
      <c r="Y194" s="265">
        <v>0</v>
      </c>
      <c r="Z194" s="265">
        <v>64409</v>
      </c>
      <c r="AA194" s="266">
        <v>9533</v>
      </c>
      <c r="AB194" s="267">
        <f t="shared" si="12"/>
        <v>6.7564250498269169</v>
      </c>
    </row>
    <row r="195" spans="1:28" ht="13.8" thickBot="1" x14ac:dyDescent="0.3">
      <c r="A195" s="7" t="s">
        <v>435</v>
      </c>
      <c r="B195" s="1" t="s">
        <v>434</v>
      </c>
      <c r="C195" s="7" t="s">
        <v>26</v>
      </c>
      <c r="D195" s="7" t="s">
        <v>1617</v>
      </c>
      <c r="E195" s="9" t="s">
        <v>21</v>
      </c>
      <c r="F195" s="9" t="s">
        <v>22</v>
      </c>
      <c r="G195" s="286">
        <v>10470</v>
      </c>
      <c r="H195" s="287">
        <v>6513</v>
      </c>
      <c r="I195" s="287">
        <v>324712</v>
      </c>
      <c r="J195" s="287">
        <v>0</v>
      </c>
      <c r="K195" s="287">
        <v>106</v>
      </c>
      <c r="L195" s="287">
        <v>331331</v>
      </c>
      <c r="M195" s="288">
        <v>11285</v>
      </c>
      <c r="N195" s="280">
        <v>0</v>
      </c>
      <c r="O195" s="278">
        <v>0</v>
      </c>
      <c r="P195" s="278">
        <v>0</v>
      </c>
      <c r="Q195" s="278">
        <v>0</v>
      </c>
      <c r="R195" s="278">
        <v>0</v>
      </c>
      <c r="S195" s="278">
        <v>0</v>
      </c>
      <c r="T195" s="279">
        <v>0</v>
      </c>
      <c r="U195" s="264">
        <v>331331</v>
      </c>
      <c r="V195" s="265">
        <v>11285</v>
      </c>
      <c r="W195" s="265">
        <v>342616</v>
      </c>
      <c r="X195" s="265">
        <v>6513</v>
      </c>
      <c r="Y195" s="265">
        <v>0</v>
      </c>
      <c r="Z195" s="265">
        <v>349129</v>
      </c>
      <c r="AA195" s="266">
        <v>10470</v>
      </c>
      <c r="AB195" s="267">
        <f t="shared" si="12"/>
        <v>33.34565425023878</v>
      </c>
    </row>
    <row r="196" spans="1:28" ht="13.8" thickBot="1" x14ac:dyDescent="0.3">
      <c r="A196" s="7" t="s">
        <v>447</v>
      </c>
      <c r="B196" s="1" t="s">
        <v>446</v>
      </c>
      <c r="C196" s="7" t="s">
        <v>26</v>
      </c>
      <c r="D196" s="7" t="s">
        <v>1617</v>
      </c>
      <c r="E196" s="9" t="s">
        <v>21</v>
      </c>
      <c r="F196" s="9" t="s">
        <v>22</v>
      </c>
      <c r="G196" s="286">
        <v>5735</v>
      </c>
      <c r="H196" s="287">
        <v>5088</v>
      </c>
      <c r="I196" s="287">
        <v>0</v>
      </c>
      <c r="J196" s="287">
        <v>246973</v>
      </c>
      <c r="K196" s="287">
        <v>0</v>
      </c>
      <c r="L196" s="287">
        <v>252061</v>
      </c>
      <c r="M196" s="288">
        <v>15750</v>
      </c>
      <c r="N196" s="276">
        <v>5846</v>
      </c>
      <c r="O196" s="277">
        <v>14961</v>
      </c>
      <c r="P196" s="277">
        <v>0</v>
      </c>
      <c r="Q196" s="277">
        <v>0</v>
      </c>
      <c r="R196" s="277">
        <v>0</v>
      </c>
      <c r="S196" s="277">
        <v>14961</v>
      </c>
      <c r="T196" s="281">
        <v>0</v>
      </c>
      <c r="U196" s="264">
        <v>267022</v>
      </c>
      <c r="V196" s="265">
        <v>15750</v>
      </c>
      <c r="W196" s="265">
        <v>282772</v>
      </c>
      <c r="X196" s="265">
        <v>6444</v>
      </c>
      <c r="Y196" s="265">
        <v>0</v>
      </c>
      <c r="Z196" s="265">
        <v>289216</v>
      </c>
      <c r="AA196" s="266">
        <v>11581</v>
      </c>
      <c r="AB196" s="267">
        <f t="shared" si="12"/>
        <v>24.973318366289611</v>
      </c>
    </row>
    <row r="197" spans="1:28" ht="13.8" thickBot="1" x14ac:dyDescent="0.3">
      <c r="A197" s="7" t="s">
        <v>469</v>
      </c>
      <c r="B197" s="1" t="s">
        <v>468</v>
      </c>
      <c r="C197" s="7" t="s">
        <v>26</v>
      </c>
      <c r="D197" s="7" t="s">
        <v>1614</v>
      </c>
      <c r="E197" s="9" t="s">
        <v>470</v>
      </c>
      <c r="F197" s="9" t="s">
        <v>471</v>
      </c>
      <c r="G197" s="286">
        <v>7312</v>
      </c>
      <c r="H197" s="287">
        <v>12201</v>
      </c>
      <c r="I197" s="287">
        <v>347010</v>
      </c>
      <c r="J197" s="287">
        <v>0</v>
      </c>
      <c r="K197" s="287">
        <v>0</v>
      </c>
      <c r="L197" s="287">
        <v>359211</v>
      </c>
      <c r="M197" s="288">
        <v>14006</v>
      </c>
      <c r="N197" s="280">
        <v>0</v>
      </c>
      <c r="O197" s="278">
        <v>0</v>
      </c>
      <c r="P197" s="278">
        <v>0</v>
      </c>
      <c r="Q197" s="278">
        <v>0</v>
      </c>
      <c r="R197" s="278">
        <v>0</v>
      </c>
      <c r="S197" s="278">
        <v>0</v>
      </c>
      <c r="T197" s="279">
        <v>0</v>
      </c>
      <c r="U197" s="264">
        <v>359211</v>
      </c>
      <c r="V197" s="265">
        <v>14006</v>
      </c>
      <c r="W197" s="265">
        <v>373217</v>
      </c>
      <c r="X197" s="265">
        <v>4326</v>
      </c>
      <c r="Y197" s="265">
        <v>0</v>
      </c>
      <c r="Z197" s="265">
        <v>377543</v>
      </c>
      <c r="AA197" s="266">
        <v>7312</v>
      </c>
      <c r="AB197" s="267">
        <f t="shared" si="12"/>
        <v>51.633342450765866</v>
      </c>
    </row>
    <row r="198" spans="1:28" ht="13.8" thickBot="1" x14ac:dyDescent="0.3">
      <c r="A198" s="7" t="s">
        <v>475</v>
      </c>
      <c r="B198" s="1" t="s">
        <v>474</v>
      </c>
      <c r="C198" s="7" t="s">
        <v>26</v>
      </c>
      <c r="D198" s="7" t="s">
        <v>2163</v>
      </c>
      <c r="E198" s="9" t="s">
        <v>21</v>
      </c>
      <c r="F198" s="9" t="s">
        <v>22</v>
      </c>
      <c r="G198" s="286">
        <v>7611</v>
      </c>
      <c r="H198" s="287">
        <v>46852</v>
      </c>
      <c r="I198" s="289">
        <v>0</v>
      </c>
      <c r="J198" s="289">
        <v>0</v>
      </c>
      <c r="K198" s="287">
        <v>0</v>
      </c>
      <c r="L198" s="287">
        <v>46852</v>
      </c>
      <c r="M198" s="288">
        <v>109255</v>
      </c>
      <c r="N198" s="276">
        <v>733</v>
      </c>
      <c r="O198" s="277">
        <v>4518</v>
      </c>
      <c r="P198" s="278">
        <v>0</v>
      </c>
      <c r="Q198" s="278">
        <v>0</v>
      </c>
      <c r="R198" s="278">
        <v>0</v>
      </c>
      <c r="S198" s="277">
        <v>4518</v>
      </c>
      <c r="T198" s="279">
        <v>0</v>
      </c>
      <c r="U198" s="264">
        <v>51370</v>
      </c>
      <c r="V198" s="265">
        <v>109255</v>
      </c>
      <c r="W198" s="265">
        <v>160625</v>
      </c>
      <c r="X198" s="265">
        <v>5190</v>
      </c>
      <c r="Y198" s="265">
        <v>0</v>
      </c>
      <c r="Z198" s="265">
        <v>165815</v>
      </c>
      <c r="AA198" s="266">
        <v>8344</v>
      </c>
      <c r="AB198" s="267">
        <f t="shared" si="12"/>
        <v>19.872363374880152</v>
      </c>
    </row>
    <row r="199" spans="1:28" ht="13.8" thickBot="1" x14ac:dyDescent="0.3">
      <c r="A199" s="7" t="s">
        <v>480</v>
      </c>
      <c r="B199" s="1" t="s">
        <v>495</v>
      </c>
      <c r="C199" s="7" t="s">
        <v>26</v>
      </c>
      <c r="D199" s="7" t="s">
        <v>1591</v>
      </c>
      <c r="E199" s="9" t="s">
        <v>101</v>
      </c>
      <c r="F199" s="9" t="s">
        <v>102</v>
      </c>
      <c r="G199" s="286">
        <v>10715</v>
      </c>
      <c r="H199" s="287">
        <v>12179</v>
      </c>
      <c r="I199" s="287">
        <v>186994</v>
      </c>
      <c r="J199" s="289">
        <v>0</v>
      </c>
      <c r="K199" s="287">
        <v>1800</v>
      </c>
      <c r="L199" s="287">
        <v>200973</v>
      </c>
      <c r="M199" s="288">
        <v>15681</v>
      </c>
      <c r="N199" s="280">
        <v>0</v>
      </c>
      <c r="O199" s="278">
        <v>0</v>
      </c>
      <c r="P199" s="278">
        <v>0</v>
      </c>
      <c r="Q199" s="278">
        <v>0</v>
      </c>
      <c r="R199" s="278">
        <v>0</v>
      </c>
      <c r="S199" s="278">
        <v>0</v>
      </c>
      <c r="T199" s="279">
        <v>0</v>
      </c>
      <c r="U199" s="264">
        <v>200973</v>
      </c>
      <c r="V199" s="265">
        <v>15681</v>
      </c>
      <c r="W199" s="265">
        <v>216654</v>
      </c>
      <c r="X199" s="265">
        <v>7006</v>
      </c>
      <c r="Y199" s="265">
        <v>7139</v>
      </c>
      <c r="Z199" s="265">
        <v>230799</v>
      </c>
      <c r="AA199" s="266">
        <v>10715</v>
      </c>
      <c r="AB199" s="267">
        <f t="shared" si="12"/>
        <v>21.539804013065794</v>
      </c>
    </row>
    <row r="200" spans="1:28" ht="13.8" thickBot="1" x14ac:dyDescent="0.3">
      <c r="A200" s="7" t="s">
        <v>507</v>
      </c>
      <c r="B200" s="1" t="s">
        <v>506</v>
      </c>
      <c r="C200" s="7" t="s">
        <v>26</v>
      </c>
      <c r="D200" s="7" t="s">
        <v>1724</v>
      </c>
      <c r="E200" s="9" t="s">
        <v>62</v>
      </c>
      <c r="F200" s="9" t="s">
        <v>63</v>
      </c>
      <c r="G200" s="286">
        <v>7424</v>
      </c>
      <c r="H200" s="287">
        <v>50827</v>
      </c>
      <c r="I200" s="287">
        <v>163484</v>
      </c>
      <c r="J200" s="287">
        <v>0</v>
      </c>
      <c r="K200" s="287">
        <v>2206</v>
      </c>
      <c r="L200" s="287">
        <v>216517</v>
      </c>
      <c r="M200" s="288">
        <v>13126</v>
      </c>
      <c r="N200" s="280">
        <v>0</v>
      </c>
      <c r="O200" s="277">
        <v>0</v>
      </c>
      <c r="P200" s="277">
        <v>0</v>
      </c>
      <c r="Q200" s="277">
        <v>0</v>
      </c>
      <c r="R200" s="277">
        <v>0</v>
      </c>
      <c r="S200" s="277">
        <v>0</v>
      </c>
      <c r="T200" s="281">
        <v>0</v>
      </c>
      <c r="U200" s="264">
        <v>216517</v>
      </c>
      <c r="V200" s="265">
        <v>13126</v>
      </c>
      <c r="W200" s="265">
        <v>229643</v>
      </c>
      <c r="X200" s="265">
        <v>4576</v>
      </c>
      <c r="Y200" s="265">
        <v>0</v>
      </c>
      <c r="Z200" s="265">
        <v>234219</v>
      </c>
      <c r="AA200" s="266">
        <v>7424</v>
      </c>
      <c r="AB200" s="267">
        <f t="shared" si="12"/>
        <v>31.548895474137932</v>
      </c>
    </row>
    <row r="201" spans="1:28" ht="13.8" thickBot="1" x14ac:dyDescent="0.3">
      <c r="A201" s="7" t="s">
        <v>513</v>
      </c>
      <c r="B201" s="1" t="s">
        <v>512</v>
      </c>
      <c r="C201" s="7" t="s">
        <v>26</v>
      </c>
      <c r="D201" s="7" t="s">
        <v>2200</v>
      </c>
      <c r="E201" s="9" t="s">
        <v>16</v>
      </c>
      <c r="F201" s="9" t="s">
        <v>17</v>
      </c>
      <c r="G201" s="286">
        <v>9765</v>
      </c>
      <c r="H201" s="287">
        <v>50657</v>
      </c>
      <c r="I201" s="287">
        <v>256137</v>
      </c>
      <c r="J201" s="289">
        <v>0</v>
      </c>
      <c r="K201" s="289">
        <v>0</v>
      </c>
      <c r="L201" s="287">
        <v>306794</v>
      </c>
      <c r="M201" s="288">
        <v>15197</v>
      </c>
      <c r="N201" s="280">
        <v>0</v>
      </c>
      <c r="O201" s="278">
        <v>0</v>
      </c>
      <c r="P201" s="278">
        <v>0</v>
      </c>
      <c r="Q201" s="278">
        <v>0</v>
      </c>
      <c r="R201" s="278">
        <v>0</v>
      </c>
      <c r="S201" s="278">
        <v>0</v>
      </c>
      <c r="T201" s="279">
        <v>0</v>
      </c>
      <c r="U201" s="264">
        <v>306794</v>
      </c>
      <c r="V201" s="265">
        <v>15197</v>
      </c>
      <c r="W201" s="265">
        <v>321991</v>
      </c>
      <c r="X201" s="265">
        <v>5750</v>
      </c>
      <c r="Y201" s="265">
        <v>0</v>
      </c>
      <c r="Z201" s="265">
        <v>327741</v>
      </c>
      <c r="AA201" s="266">
        <v>9765</v>
      </c>
      <c r="AB201" s="267">
        <f t="shared" si="12"/>
        <v>33.562826420890936</v>
      </c>
    </row>
    <row r="202" spans="1:28" ht="13.8" thickBot="1" x14ac:dyDescent="0.3">
      <c r="A202" s="7" t="s">
        <v>523</v>
      </c>
      <c r="B202" s="1" t="s">
        <v>522</v>
      </c>
      <c r="C202" s="7" t="s">
        <v>26</v>
      </c>
      <c r="D202" s="7" t="s">
        <v>2212</v>
      </c>
      <c r="E202" s="9" t="s">
        <v>21</v>
      </c>
      <c r="F202" s="9" t="s">
        <v>22</v>
      </c>
      <c r="G202" s="286">
        <v>6030</v>
      </c>
      <c r="H202" s="287">
        <v>27479</v>
      </c>
      <c r="I202" s="289">
        <v>0</v>
      </c>
      <c r="J202" s="289">
        <v>0</v>
      </c>
      <c r="K202" s="287">
        <v>48484</v>
      </c>
      <c r="L202" s="287">
        <v>75963</v>
      </c>
      <c r="M202" s="288">
        <v>4824</v>
      </c>
      <c r="N202" s="276">
        <v>3593</v>
      </c>
      <c r="O202" s="277">
        <v>16349</v>
      </c>
      <c r="P202" s="278">
        <v>0</v>
      </c>
      <c r="Q202" s="278">
        <v>0</v>
      </c>
      <c r="R202" s="277">
        <v>59644</v>
      </c>
      <c r="S202" s="277">
        <v>75993</v>
      </c>
      <c r="T202" s="281">
        <v>2854</v>
      </c>
      <c r="U202" s="264">
        <v>151956</v>
      </c>
      <c r="V202" s="265">
        <v>7678</v>
      </c>
      <c r="W202" s="265">
        <v>159634</v>
      </c>
      <c r="X202" s="265">
        <v>3125</v>
      </c>
      <c r="Y202" s="265">
        <v>0</v>
      </c>
      <c r="Z202" s="265">
        <v>162759</v>
      </c>
      <c r="AA202" s="266">
        <v>9623</v>
      </c>
      <c r="AB202" s="267">
        <f t="shared" si="12"/>
        <v>16.913540475943051</v>
      </c>
    </row>
    <row r="203" spans="1:28" ht="13.8" thickBot="1" x14ac:dyDescent="0.3">
      <c r="A203" s="7" t="s">
        <v>527</v>
      </c>
      <c r="B203" s="1" t="s">
        <v>526</v>
      </c>
      <c r="C203" s="7" t="s">
        <v>26</v>
      </c>
      <c r="D203" s="7" t="s">
        <v>1944</v>
      </c>
      <c r="E203" s="9" t="s">
        <v>16</v>
      </c>
      <c r="F203" s="9" t="s">
        <v>17</v>
      </c>
      <c r="G203" s="286">
        <v>4568</v>
      </c>
      <c r="H203" s="287">
        <v>12613</v>
      </c>
      <c r="I203" s="287">
        <v>0</v>
      </c>
      <c r="J203" s="287">
        <v>52435</v>
      </c>
      <c r="K203" s="287">
        <v>0</v>
      </c>
      <c r="L203" s="287">
        <v>65048</v>
      </c>
      <c r="M203" s="288">
        <v>1798</v>
      </c>
      <c r="N203" s="276">
        <v>3088</v>
      </c>
      <c r="O203" s="277">
        <v>8526</v>
      </c>
      <c r="P203" s="277">
        <v>0</v>
      </c>
      <c r="Q203" s="277">
        <v>0</v>
      </c>
      <c r="R203" s="277">
        <v>0</v>
      </c>
      <c r="S203" s="277">
        <v>8526</v>
      </c>
      <c r="T203" s="281">
        <v>0</v>
      </c>
      <c r="U203" s="264">
        <v>73574</v>
      </c>
      <c r="V203" s="265">
        <v>1798</v>
      </c>
      <c r="W203" s="265">
        <v>75372</v>
      </c>
      <c r="X203" s="265">
        <v>4538</v>
      </c>
      <c r="Y203" s="265">
        <v>0</v>
      </c>
      <c r="Z203" s="265">
        <v>79910</v>
      </c>
      <c r="AA203" s="266">
        <v>7656</v>
      </c>
      <c r="AB203" s="267">
        <f t="shared" si="12"/>
        <v>10.437565308254964</v>
      </c>
    </row>
    <row r="204" spans="1:28" ht="13.8" thickBot="1" x14ac:dyDescent="0.3">
      <c r="A204" s="7" t="s">
        <v>539</v>
      </c>
      <c r="B204" s="1" t="s">
        <v>538</v>
      </c>
      <c r="C204" s="7" t="s">
        <v>26</v>
      </c>
      <c r="D204" s="7" t="s">
        <v>1614</v>
      </c>
      <c r="E204" s="9" t="s">
        <v>21</v>
      </c>
      <c r="F204" s="9" t="s">
        <v>22</v>
      </c>
      <c r="G204" s="286">
        <v>8245</v>
      </c>
      <c r="H204" s="287">
        <v>20981</v>
      </c>
      <c r="I204" s="287">
        <v>496028</v>
      </c>
      <c r="J204" s="287">
        <v>0</v>
      </c>
      <c r="K204" s="287">
        <v>0</v>
      </c>
      <c r="L204" s="287">
        <v>517009</v>
      </c>
      <c r="M204" s="288">
        <v>6836</v>
      </c>
      <c r="N204" s="276">
        <v>109</v>
      </c>
      <c r="O204" s="277">
        <v>0</v>
      </c>
      <c r="P204" s="277">
        <v>0</v>
      </c>
      <c r="Q204" s="277">
        <v>0</v>
      </c>
      <c r="R204" s="277">
        <v>0</v>
      </c>
      <c r="S204" s="277">
        <v>0</v>
      </c>
      <c r="T204" s="281">
        <v>0</v>
      </c>
      <c r="U204" s="264">
        <v>517009</v>
      </c>
      <c r="V204" s="265">
        <v>6836</v>
      </c>
      <c r="W204" s="265">
        <v>523845</v>
      </c>
      <c r="X204" s="265">
        <v>5746</v>
      </c>
      <c r="Y204" s="265">
        <v>0</v>
      </c>
      <c r="Z204" s="265">
        <v>529591</v>
      </c>
      <c r="AA204" s="266">
        <v>8354</v>
      </c>
      <c r="AB204" s="267">
        <f t="shared" si="12"/>
        <v>63.393703615034717</v>
      </c>
    </row>
    <row r="205" spans="1:28" ht="13.8" thickBot="1" x14ac:dyDescent="0.3">
      <c r="A205" s="7" t="s">
        <v>559</v>
      </c>
      <c r="B205" s="1" t="s">
        <v>558</v>
      </c>
      <c r="C205" s="7" t="s">
        <v>26</v>
      </c>
      <c r="D205" s="7" t="s">
        <v>2250</v>
      </c>
      <c r="E205" s="9" t="s">
        <v>16</v>
      </c>
      <c r="F205" s="9" t="s">
        <v>17</v>
      </c>
      <c r="G205" s="286">
        <v>8640</v>
      </c>
      <c r="H205" s="287">
        <v>55051</v>
      </c>
      <c r="I205" s="287">
        <v>194151</v>
      </c>
      <c r="J205" s="289">
        <v>0</v>
      </c>
      <c r="K205" s="287">
        <v>0</v>
      </c>
      <c r="L205" s="287">
        <v>249202</v>
      </c>
      <c r="M205" s="288">
        <v>4357</v>
      </c>
      <c r="N205" s="280">
        <v>0</v>
      </c>
      <c r="O205" s="277">
        <v>0</v>
      </c>
      <c r="P205" s="277">
        <v>0</v>
      </c>
      <c r="Q205" s="277">
        <v>0</v>
      </c>
      <c r="R205" s="277">
        <v>0</v>
      </c>
      <c r="S205" s="277">
        <v>0</v>
      </c>
      <c r="T205" s="281">
        <v>0</v>
      </c>
      <c r="U205" s="264">
        <v>249202</v>
      </c>
      <c r="V205" s="265">
        <v>4357</v>
      </c>
      <c r="W205" s="265">
        <v>253559</v>
      </c>
      <c r="X205" s="265">
        <v>7362</v>
      </c>
      <c r="Y205" s="265">
        <v>0</v>
      </c>
      <c r="Z205" s="265">
        <v>260921</v>
      </c>
      <c r="AA205" s="266">
        <v>8640</v>
      </c>
      <c r="AB205" s="267">
        <f t="shared" si="12"/>
        <v>30.199189814814815</v>
      </c>
    </row>
    <row r="206" spans="1:28" ht="13.8" thickBot="1" x14ac:dyDescent="0.3">
      <c r="A206" s="7" t="s">
        <v>569</v>
      </c>
      <c r="B206" s="1" t="s">
        <v>568</v>
      </c>
      <c r="C206" s="7" t="s">
        <v>26</v>
      </c>
      <c r="D206" s="7" t="s">
        <v>1629</v>
      </c>
      <c r="E206" s="9" t="s">
        <v>101</v>
      </c>
      <c r="F206" s="9" t="s">
        <v>102</v>
      </c>
      <c r="G206" s="286">
        <v>9969</v>
      </c>
      <c r="H206" s="287">
        <v>17931</v>
      </c>
      <c r="I206" s="287">
        <v>411353</v>
      </c>
      <c r="J206" s="287">
        <v>0</v>
      </c>
      <c r="K206" s="287">
        <v>14017</v>
      </c>
      <c r="L206" s="287">
        <v>443301</v>
      </c>
      <c r="M206" s="288">
        <v>452379</v>
      </c>
      <c r="N206" s="280">
        <v>0</v>
      </c>
      <c r="O206" s="278">
        <v>0</v>
      </c>
      <c r="P206" s="278">
        <v>0</v>
      </c>
      <c r="Q206" s="278">
        <v>0</v>
      </c>
      <c r="R206" s="278">
        <v>0</v>
      </c>
      <c r="S206" s="278">
        <v>0</v>
      </c>
      <c r="T206" s="279">
        <v>0</v>
      </c>
      <c r="U206" s="264">
        <v>443301</v>
      </c>
      <c r="V206" s="265">
        <v>452379</v>
      </c>
      <c r="W206" s="265">
        <v>895680</v>
      </c>
      <c r="X206" s="265">
        <v>6519</v>
      </c>
      <c r="Y206" s="265">
        <v>0</v>
      </c>
      <c r="Z206" s="265">
        <v>902199</v>
      </c>
      <c r="AA206" s="266">
        <v>9969</v>
      </c>
      <c r="AB206" s="267">
        <f t="shared" si="12"/>
        <v>90.500451399337948</v>
      </c>
    </row>
    <row r="207" spans="1:28" ht="13.8" thickBot="1" x14ac:dyDescent="0.3">
      <c r="A207" s="7" t="s">
        <v>573</v>
      </c>
      <c r="B207" s="1" t="s">
        <v>572</v>
      </c>
      <c r="C207" s="7" t="s">
        <v>26</v>
      </c>
      <c r="D207" s="7" t="s">
        <v>1593</v>
      </c>
      <c r="E207" s="9" t="s">
        <v>62</v>
      </c>
      <c r="F207" s="9" t="s">
        <v>63</v>
      </c>
      <c r="G207" s="286">
        <v>7034</v>
      </c>
      <c r="H207" s="287">
        <v>27215</v>
      </c>
      <c r="I207" s="287">
        <v>136672</v>
      </c>
      <c r="J207" s="287">
        <v>0</v>
      </c>
      <c r="K207" s="287">
        <v>0</v>
      </c>
      <c r="L207" s="287">
        <v>163887</v>
      </c>
      <c r="M207" s="288">
        <v>17247</v>
      </c>
      <c r="N207" s="280">
        <v>0</v>
      </c>
      <c r="O207" s="278">
        <v>0</v>
      </c>
      <c r="P207" s="278">
        <v>0</v>
      </c>
      <c r="Q207" s="278">
        <v>0</v>
      </c>
      <c r="R207" s="278">
        <v>0</v>
      </c>
      <c r="S207" s="278">
        <v>0</v>
      </c>
      <c r="T207" s="279">
        <v>0</v>
      </c>
      <c r="U207" s="264">
        <v>163887</v>
      </c>
      <c r="V207" s="265">
        <v>17247</v>
      </c>
      <c r="W207" s="265">
        <v>181134</v>
      </c>
      <c r="X207" s="265">
        <v>4142</v>
      </c>
      <c r="Y207" s="265">
        <v>0</v>
      </c>
      <c r="Z207" s="265">
        <v>185276</v>
      </c>
      <c r="AA207" s="266">
        <v>7034</v>
      </c>
      <c r="AB207" s="267">
        <f t="shared" si="12"/>
        <v>26.340062553312482</v>
      </c>
    </row>
    <row r="208" spans="1:28" ht="13.8" thickBot="1" x14ac:dyDescent="0.3">
      <c r="A208" s="7" t="s">
        <v>581</v>
      </c>
      <c r="B208" s="1" t="s">
        <v>580</v>
      </c>
      <c r="C208" s="7" t="s">
        <v>26</v>
      </c>
      <c r="D208" s="7" t="s">
        <v>2022</v>
      </c>
      <c r="E208" s="9" t="s">
        <v>21</v>
      </c>
      <c r="F208" s="9" t="s">
        <v>22</v>
      </c>
      <c r="G208" s="286">
        <v>8833</v>
      </c>
      <c r="H208" s="287">
        <v>43495</v>
      </c>
      <c r="I208" s="287">
        <v>245575</v>
      </c>
      <c r="J208" s="287">
        <v>0</v>
      </c>
      <c r="K208" s="287">
        <v>54000</v>
      </c>
      <c r="L208" s="287">
        <v>343070</v>
      </c>
      <c r="M208" s="288">
        <v>57940</v>
      </c>
      <c r="N208" s="280">
        <v>0</v>
      </c>
      <c r="O208" s="278">
        <v>0</v>
      </c>
      <c r="P208" s="278">
        <v>0</v>
      </c>
      <c r="Q208" s="278">
        <v>0</v>
      </c>
      <c r="R208" s="278">
        <v>0</v>
      </c>
      <c r="S208" s="278">
        <v>0</v>
      </c>
      <c r="T208" s="279">
        <v>0</v>
      </c>
      <c r="U208" s="264">
        <v>343070</v>
      </c>
      <c r="V208" s="265">
        <v>57940</v>
      </c>
      <c r="W208" s="265">
        <v>401010</v>
      </c>
      <c r="X208" s="265">
        <v>2625</v>
      </c>
      <c r="Y208" s="265">
        <v>0</v>
      </c>
      <c r="Z208" s="265">
        <v>403635</v>
      </c>
      <c r="AA208" s="266">
        <v>8833</v>
      </c>
      <c r="AB208" s="267">
        <f t="shared" si="12"/>
        <v>45.69625268878071</v>
      </c>
    </row>
    <row r="209" spans="1:28" ht="13.8" thickBot="1" x14ac:dyDescent="0.3">
      <c r="A209" s="7" t="s">
        <v>589</v>
      </c>
      <c r="B209" s="1" t="s">
        <v>588</v>
      </c>
      <c r="C209" s="7" t="s">
        <v>26</v>
      </c>
      <c r="D209" s="7" t="s">
        <v>1711</v>
      </c>
      <c r="E209" s="9" t="s">
        <v>16</v>
      </c>
      <c r="F209" s="9" t="s">
        <v>17</v>
      </c>
      <c r="G209" s="286">
        <v>8248</v>
      </c>
      <c r="H209" s="287">
        <v>43250</v>
      </c>
      <c r="I209" s="287">
        <v>649121</v>
      </c>
      <c r="J209" s="289">
        <v>0</v>
      </c>
      <c r="K209" s="289">
        <v>0</v>
      </c>
      <c r="L209" s="287">
        <v>692371</v>
      </c>
      <c r="M209" s="288">
        <v>19993</v>
      </c>
      <c r="N209" s="276">
        <v>3255</v>
      </c>
      <c r="O209" s="278">
        <v>0</v>
      </c>
      <c r="P209" s="278">
        <v>0</v>
      </c>
      <c r="Q209" s="278">
        <v>0</v>
      </c>
      <c r="R209" s="278">
        <v>0</v>
      </c>
      <c r="S209" s="278">
        <v>0</v>
      </c>
      <c r="T209" s="279">
        <v>0</v>
      </c>
      <c r="U209" s="264">
        <v>692371</v>
      </c>
      <c r="V209" s="265">
        <v>19993</v>
      </c>
      <c r="W209" s="265">
        <v>712364</v>
      </c>
      <c r="X209" s="265">
        <v>7522</v>
      </c>
      <c r="Y209" s="265">
        <v>0</v>
      </c>
      <c r="Z209" s="265">
        <v>719886</v>
      </c>
      <c r="AA209" s="266">
        <v>11503</v>
      </c>
      <c r="AB209" s="267">
        <f t="shared" si="12"/>
        <v>62.582456750412938</v>
      </c>
    </row>
    <row r="210" spans="1:28" ht="13.8" thickBot="1" x14ac:dyDescent="0.3">
      <c r="A210" s="7" t="s">
        <v>615</v>
      </c>
      <c r="B210" s="1" t="s">
        <v>614</v>
      </c>
      <c r="C210" s="7" t="s">
        <v>26</v>
      </c>
      <c r="D210" s="7" t="s">
        <v>1724</v>
      </c>
      <c r="E210" s="9" t="s">
        <v>16</v>
      </c>
      <c r="F210" s="9" t="s">
        <v>17</v>
      </c>
      <c r="G210" s="286">
        <v>6226</v>
      </c>
      <c r="H210" s="287">
        <v>38987</v>
      </c>
      <c r="I210" s="287">
        <v>184722</v>
      </c>
      <c r="J210" s="289">
        <v>0</v>
      </c>
      <c r="K210" s="289">
        <v>0</v>
      </c>
      <c r="L210" s="287">
        <v>223709</v>
      </c>
      <c r="M210" s="290">
        <v>0</v>
      </c>
      <c r="N210" s="276">
        <v>2665</v>
      </c>
      <c r="O210" s="277">
        <v>10074</v>
      </c>
      <c r="P210" s="277">
        <v>10960</v>
      </c>
      <c r="Q210" s="278">
        <v>0</v>
      </c>
      <c r="R210" s="277">
        <v>1350</v>
      </c>
      <c r="S210" s="277">
        <v>22384</v>
      </c>
      <c r="T210" s="279">
        <v>0</v>
      </c>
      <c r="U210" s="264">
        <v>246093</v>
      </c>
      <c r="V210" s="268">
        <v>0</v>
      </c>
      <c r="W210" s="265">
        <v>246093</v>
      </c>
      <c r="X210" s="265">
        <v>5235</v>
      </c>
      <c r="Y210" s="265">
        <v>0</v>
      </c>
      <c r="Z210" s="265">
        <v>251328</v>
      </c>
      <c r="AA210" s="266">
        <v>8891</v>
      </c>
      <c r="AB210" s="267">
        <f t="shared" si="12"/>
        <v>28.267686424474189</v>
      </c>
    </row>
    <row r="211" spans="1:28" ht="13.8" thickBot="1" x14ac:dyDescent="0.3">
      <c r="A211" s="7" t="s">
        <v>623</v>
      </c>
      <c r="B211" s="1" t="s">
        <v>622</v>
      </c>
      <c r="C211" s="7" t="s">
        <v>26</v>
      </c>
      <c r="D211" s="7" t="s">
        <v>1909</v>
      </c>
      <c r="E211" s="9" t="s">
        <v>21</v>
      </c>
      <c r="F211" s="9" t="s">
        <v>22</v>
      </c>
      <c r="G211" s="286">
        <v>5479</v>
      </c>
      <c r="H211" s="287">
        <v>38659</v>
      </c>
      <c r="I211" s="287">
        <v>114315</v>
      </c>
      <c r="J211" s="287">
        <v>0</v>
      </c>
      <c r="K211" s="287">
        <v>0</v>
      </c>
      <c r="L211" s="287">
        <v>152974</v>
      </c>
      <c r="M211" s="288">
        <v>8749</v>
      </c>
      <c r="N211" s="276">
        <v>3064</v>
      </c>
      <c r="O211" s="277">
        <v>19888</v>
      </c>
      <c r="P211" s="277">
        <v>0</v>
      </c>
      <c r="Q211" s="277">
        <v>0</v>
      </c>
      <c r="R211" s="277">
        <v>2250</v>
      </c>
      <c r="S211" s="277">
        <v>22138</v>
      </c>
      <c r="T211" s="281">
        <v>0</v>
      </c>
      <c r="U211" s="264">
        <v>175112</v>
      </c>
      <c r="V211" s="265">
        <v>8749</v>
      </c>
      <c r="W211" s="265">
        <v>183861</v>
      </c>
      <c r="X211" s="265">
        <v>7713</v>
      </c>
      <c r="Y211" s="265">
        <v>974</v>
      </c>
      <c r="Z211" s="265">
        <v>192548</v>
      </c>
      <c r="AA211" s="266">
        <v>8543</v>
      </c>
      <c r="AB211" s="267">
        <f t="shared" si="12"/>
        <v>22.538686644036051</v>
      </c>
    </row>
    <row r="212" spans="1:28" ht="13.8" thickBot="1" x14ac:dyDescent="0.3">
      <c r="A212" s="7" t="s">
        <v>631</v>
      </c>
      <c r="B212" s="1" t="s">
        <v>630</v>
      </c>
      <c r="C212" s="7" t="s">
        <v>26</v>
      </c>
      <c r="D212" s="7" t="s">
        <v>1629</v>
      </c>
      <c r="E212" s="9" t="s">
        <v>101</v>
      </c>
      <c r="F212" s="9" t="s">
        <v>102</v>
      </c>
      <c r="G212" s="286">
        <v>7580</v>
      </c>
      <c r="H212" s="287">
        <v>13633</v>
      </c>
      <c r="I212" s="287">
        <v>323154</v>
      </c>
      <c r="J212" s="287">
        <v>0</v>
      </c>
      <c r="K212" s="287">
        <v>4956</v>
      </c>
      <c r="L212" s="287">
        <v>341743</v>
      </c>
      <c r="M212" s="288">
        <v>23908</v>
      </c>
      <c r="N212" s="276">
        <v>0</v>
      </c>
      <c r="O212" s="277">
        <v>0</v>
      </c>
      <c r="P212" s="277">
        <v>0</v>
      </c>
      <c r="Q212" s="277">
        <v>0</v>
      </c>
      <c r="R212" s="277">
        <v>0</v>
      </c>
      <c r="S212" s="277">
        <v>0</v>
      </c>
      <c r="T212" s="281">
        <v>0</v>
      </c>
      <c r="U212" s="264">
        <v>341743</v>
      </c>
      <c r="V212" s="265">
        <v>23908</v>
      </c>
      <c r="W212" s="265">
        <v>365651</v>
      </c>
      <c r="X212" s="265">
        <v>4956</v>
      </c>
      <c r="Y212" s="265">
        <v>0</v>
      </c>
      <c r="Z212" s="265">
        <v>370607</v>
      </c>
      <c r="AA212" s="266">
        <v>7580</v>
      </c>
      <c r="AB212" s="267">
        <f t="shared" si="12"/>
        <v>48.892744063324535</v>
      </c>
    </row>
    <row r="213" spans="1:28" ht="13.8" thickBot="1" x14ac:dyDescent="0.3">
      <c r="A213" s="7" t="s">
        <v>639</v>
      </c>
      <c r="B213" s="1" t="s">
        <v>638</v>
      </c>
      <c r="C213" s="7" t="s">
        <v>26</v>
      </c>
      <c r="D213" s="7" t="s">
        <v>1591</v>
      </c>
      <c r="E213" s="9" t="s">
        <v>21</v>
      </c>
      <c r="F213" s="9" t="s">
        <v>22</v>
      </c>
      <c r="G213" s="286">
        <v>7903</v>
      </c>
      <c r="H213" s="287">
        <v>8983</v>
      </c>
      <c r="I213" s="287">
        <v>228405</v>
      </c>
      <c r="J213" s="289">
        <v>0</v>
      </c>
      <c r="K213" s="287">
        <v>0</v>
      </c>
      <c r="L213" s="287">
        <v>237388</v>
      </c>
      <c r="M213" s="288">
        <v>15707</v>
      </c>
      <c r="N213" s="280">
        <v>0</v>
      </c>
      <c r="O213" s="278">
        <v>0</v>
      </c>
      <c r="P213" s="278">
        <v>0</v>
      </c>
      <c r="Q213" s="278">
        <v>0</v>
      </c>
      <c r="R213" s="278">
        <v>0</v>
      </c>
      <c r="S213" s="278">
        <v>0</v>
      </c>
      <c r="T213" s="279">
        <v>0</v>
      </c>
      <c r="U213" s="264">
        <v>237388</v>
      </c>
      <c r="V213" s="265">
        <v>15707</v>
      </c>
      <c r="W213" s="265">
        <v>253095</v>
      </c>
      <c r="X213" s="265">
        <v>4984</v>
      </c>
      <c r="Y213" s="265">
        <v>0</v>
      </c>
      <c r="Z213" s="265">
        <v>258079</v>
      </c>
      <c r="AA213" s="266">
        <v>7903</v>
      </c>
      <c r="AB213" s="267">
        <f t="shared" si="12"/>
        <v>32.655826901176766</v>
      </c>
    </row>
    <row r="214" spans="1:28" ht="13.8" thickBot="1" x14ac:dyDescent="0.3">
      <c r="A214" s="7" t="s">
        <v>657</v>
      </c>
      <c r="B214" s="1" t="s">
        <v>656</v>
      </c>
      <c r="C214" s="7" t="s">
        <v>26</v>
      </c>
      <c r="D214" s="7" t="s">
        <v>1603</v>
      </c>
      <c r="E214" s="9" t="s">
        <v>16</v>
      </c>
      <c r="F214" s="9" t="s">
        <v>17</v>
      </c>
      <c r="G214" s="286">
        <v>11480</v>
      </c>
      <c r="H214" s="287">
        <v>40156</v>
      </c>
      <c r="I214" s="287">
        <v>351649</v>
      </c>
      <c r="J214" s="289">
        <v>0</v>
      </c>
      <c r="K214" s="289">
        <v>0</v>
      </c>
      <c r="L214" s="287">
        <v>391805</v>
      </c>
      <c r="M214" s="288">
        <v>36058</v>
      </c>
      <c r="N214" s="280">
        <v>0</v>
      </c>
      <c r="O214" s="278">
        <v>0</v>
      </c>
      <c r="P214" s="278">
        <v>0</v>
      </c>
      <c r="Q214" s="278">
        <v>0</v>
      </c>
      <c r="R214" s="278">
        <v>0</v>
      </c>
      <c r="S214" s="278">
        <v>0</v>
      </c>
      <c r="T214" s="279">
        <v>0</v>
      </c>
      <c r="U214" s="264">
        <v>391805</v>
      </c>
      <c r="V214" s="265">
        <v>36058</v>
      </c>
      <c r="W214" s="265">
        <v>427863</v>
      </c>
      <c r="X214" s="265">
        <v>6760</v>
      </c>
      <c r="Y214" s="265">
        <v>0</v>
      </c>
      <c r="Z214" s="265">
        <v>434623</v>
      </c>
      <c r="AA214" s="266">
        <v>11480</v>
      </c>
      <c r="AB214" s="267">
        <f t="shared" si="12"/>
        <v>37.859146341463415</v>
      </c>
    </row>
    <row r="215" spans="1:28" ht="13.8" thickBot="1" x14ac:dyDescent="0.3">
      <c r="A215" s="7" t="s">
        <v>659</v>
      </c>
      <c r="B215" s="1" t="s">
        <v>658</v>
      </c>
      <c r="C215" s="7" t="s">
        <v>26</v>
      </c>
      <c r="D215" s="7" t="s">
        <v>1699</v>
      </c>
      <c r="E215" s="9" t="s">
        <v>62</v>
      </c>
      <c r="F215" s="9" t="s">
        <v>63</v>
      </c>
      <c r="G215" s="286">
        <v>7798</v>
      </c>
      <c r="H215" s="287">
        <v>31102</v>
      </c>
      <c r="I215" s="287">
        <v>155766</v>
      </c>
      <c r="J215" s="287">
        <v>0</v>
      </c>
      <c r="K215" s="287">
        <v>0</v>
      </c>
      <c r="L215" s="287">
        <v>186868</v>
      </c>
      <c r="M215" s="288">
        <v>22242</v>
      </c>
      <c r="N215" s="280">
        <v>0</v>
      </c>
      <c r="O215" s="278">
        <v>0</v>
      </c>
      <c r="P215" s="278">
        <v>0</v>
      </c>
      <c r="Q215" s="278">
        <v>0</v>
      </c>
      <c r="R215" s="278">
        <v>0</v>
      </c>
      <c r="S215" s="278">
        <v>0</v>
      </c>
      <c r="T215" s="279">
        <v>0</v>
      </c>
      <c r="U215" s="264">
        <v>186868</v>
      </c>
      <c r="V215" s="265">
        <v>22242</v>
      </c>
      <c r="W215" s="265">
        <v>209110</v>
      </c>
      <c r="X215" s="265">
        <v>4591</v>
      </c>
      <c r="Y215" s="265">
        <v>0</v>
      </c>
      <c r="Z215" s="265">
        <v>213701</v>
      </c>
      <c r="AA215" s="266">
        <v>7798</v>
      </c>
      <c r="AB215" s="267">
        <f t="shared" si="12"/>
        <v>27.404590920748909</v>
      </c>
    </row>
    <row r="216" spans="1:28" ht="13.8" thickBot="1" x14ac:dyDescent="0.3">
      <c r="A216" s="7" t="s">
        <v>667</v>
      </c>
      <c r="B216" s="1" t="s">
        <v>666</v>
      </c>
      <c r="C216" s="7" t="s">
        <v>26</v>
      </c>
      <c r="D216" s="7" t="s">
        <v>1585</v>
      </c>
      <c r="E216" s="9" t="s">
        <v>21</v>
      </c>
      <c r="F216" s="9" t="s">
        <v>22</v>
      </c>
      <c r="G216" s="286">
        <v>4446</v>
      </c>
      <c r="H216" s="287">
        <v>30996</v>
      </c>
      <c r="I216" s="287">
        <v>50814</v>
      </c>
      <c r="J216" s="287">
        <v>84400</v>
      </c>
      <c r="K216" s="287">
        <v>0</v>
      </c>
      <c r="L216" s="287">
        <v>166210</v>
      </c>
      <c r="M216" s="288">
        <v>11973</v>
      </c>
      <c r="N216" s="276">
        <v>2911</v>
      </c>
      <c r="O216" s="277">
        <v>20294</v>
      </c>
      <c r="P216" s="278">
        <v>0</v>
      </c>
      <c r="Q216" s="277">
        <v>15632</v>
      </c>
      <c r="R216" s="278">
        <v>0</v>
      </c>
      <c r="S216" s="277">
        <v>35926</v>
      </c>
      <c r="T216" s="279">
        <v>0</v>
      </c>
      <c r="U216" s="264">
        <v>202136</v>
      </c>
      <c r="V216" s="265">
        <v>11973</v>
      </c>
      <c r="W216" s="265">
        <v>214109</v>
      </c>
      <c r="X216" s="265">
        <v>4576</v>
      </c>
      <c r="Y216" s="265">
        <v>4047</v>
      </c>
      <c r="Z216" s="265">
        <v>222732</v>
      </c>
      <c r="AA216" s="266">
        <v>7357</v>
      </c>
      <c r="AB216" s="267">
        <f t="shared" si="12"/>
        <v>30.274840288160934</v>
      </c>
    </row>
    <row r="217" spans="1:28" ht="13.8" thickBot="1" x14ac:dyDescent="0.3">
      <c r="A217" s="7" t="s">
        <v>673</v>
      </c>
      <c r="B217" s="1" t="s">
        <v>672</v>
      </c>
      <c r="C217" s="7" t="s">
        <v>26</v>
      </c>
      <c r="D217" s="7" t="s">
        <v>1562</v>
      </c>
      <c r="E217" s="9" t="s">
        <v>16</v>
      </c>
      <c r="F217" s="9" t="s">
        <v>17</v>
      </c>
      <c r="G217" s="286">
        <v>7101</v>
      </c>
      <c r="H217" s="287">
        <v>25493</v>
      </c>
      <c r="I217" s="287">
        <v>188799</v>
      </c>
      <c r="J217" s="289">
        <v>0</v>
      </c>
      <c r="K217" s="287">
        <v>38547</v>
      </c>
      <c r="L217" s="287">
        <v>252839</v>
      </c>
      <c r="M217" s="288">
        <v>24166</v>
      </c>
      <c r="N217" s="276">
        <v>2</v>
      </c>
      <c r="O217" s="278">
        <v>0</v>
      </c>
      <c r="P217" s="278">
        <v>0</v>
      </c>
      <c r="Q217" s="278">
        <v>0</v>
      </c>
      <c r="R217" s="278">
        <v>0</v>
      </c>
      <c r="S217" s="278">
        <v>0</v>
      </c>
      <c r="T217" s="279">
        <v>0</v>
      </c>
      <c r="U217" s="264">
        <v>252839</v>
      </c>
      <c r="V217" s="265">
        <v>24166</v>
      </c>
      <c r="W217" s="265">
        <v>277005</v>
      </c>
      <c r="X217" s="265">
        <v>4182</v>
      </c>
      <c r="Y217" s="265">
        <v>0</v>
      </c>
      <c r="Z217" s="265">
        <v>281187</v>
      </c>
      <c r="AA217" s="266">
        <v>7103</v>
      </c>
      <c r="AB217" s="267">
        <f t="shared" si="12"/>
        <v>39.587075883429534</v>
      </c>
    </row>
    <row r="218" spans="1:28" ht="13.8" thickBot="1" x14ac:dyDescent="0.3">
      <c r="A218" s="7" t="s">
        <v>677</v>
      </c>
      <c r="B218" s="1" t="s">
        <v>676</v>
      </c>
      <c r="C218" s="7" t="s">
        <v>26</v>
      </c>
      <c r="D218" s="7" t="s">
        <v>1610</v>
      </c>
      <c r="E218" s="9" t="s">
        <v>101</v>
      </c>
      <c r="F218" s="9" t="s">
        <v>102</v>
      </c>
      <c r="G218" s="286">
        <v>1325</v>
      </c>
      <c r="H218" s="287">
        <v>13483</v>
      </c>
      <c r="I218" s="287">
        <v>10462</v>
      </c>
      <c r="J218" s="289">
        <v>0</v>
      </c>
      <c r="K218" s="289">
        <v>0</v>
      </c>
      <c r="L218" s="287">
        <v>23945</v>
      </c>
      <c r="M218" s="290">
        <v>0</v>
      </c>
      <c r="N218" s="276">
        <v>8692</v>
      </c>
      <c r="O218" s="277">
        <v>53932</v>
      </c>
      <c r="P218" s="277">
        <v>280324</v>
      </c>
      <c r="Q218" s="278">
        <v>0</v>
      </c>
      <c r="R218" s="278">
        <v>0</v>
      </c>
      <c r="S218" s="277">
        <v>334256</v>
      </c>
      <c r="T218" s="279">
        <v>0</v>
      </c>
      <c r="U218" s="264">
        <v>358201</v>
      </c>
      <c r="V218" s="268">
        <v>0</v>
      </c>
      <c r="W218" s="265">
        <v>358201</v>
      </c>
      <c r="X218" s="265">
        <v>2300</v>
      </c>
      <c r="Y218" s="265">
        <v>0</v>
      </c>
      <c r="Z218" s="265">
        <v>360501</v>
      </c>
      <c r="AA218" s="266">
        <v>10017</v>
      </c>
      <c r="AB218" s="267">
        <f t="shared" si="12"/>
        <v>35.98891883797544</v>
      </c>
    </row>
    <row r="219" spans="1:28" ht="13.8" thickBot="1" x14ac:dyDescent="0.3">
      <c r="A219" s="7" t="s">
        <v>683</v>
      </c>
      <c r="B219" s="1" t="s">
        <v>682</v>
      </c>
      <c r="C219" s="7" t="s">
        <v>26</v>
      </c>
      <c r="D219" s="7" t="s">
        <v>1556</v>
      </c>
      <c r="E219" s="9" t="s">
        <v>101</v>
      </c>
      <c r="F219" s="9" t="s">
        <v>102</v>
      </c>
      <c r="G219" s="286">
        <v>3340</v>
      </c>
      <c r="H219" s="287">
        <v>9807</v>
      </c>
      <c r="I219" s="287">
        <v>0</v>
      </c>
      <c r="J219" s="287">
        <v>199747</v>
      </c>
      <c r="K219" s="287">
        <v>0</v>
      </c>
      <c r="L219" s="287">
        <v>209554</v>
      </c>
      <c r="M219" s="288">
        <v>17977</v>
      </c>
      <c r="N219" s="276">
        <v>3932</v>
      </c>
      <c r="O219" s="277">
        <v>11545</v>
      </c>
      <c r="P219" s="277">
        <v>0</v>
      </c>
      <c r="Q219" s="277">
        <v>0</v>
      </c>
      <c r="R219" s="277">
        <v>0</v>
      </c>
      <c r="S219" s="277">
        <v>11545</v>
      </c>
      <c r="T219" s="281">
        <v>0</v>
      </c>
      <c r="U219" s="264">
        <v>221099</v>
      </c>
      <c r="V219" s="265">
        <v>17977</v>
      </c>
      <c r="W219" s="265">
        <v>239076</v>
      </c>
      <c r="X219" s="265">
        <v>4755</v>
      </c>
      <c r="Y219" s="265">
        <v>0</v>
      </c>
      <c r="Z219" s="265">
        <v>243831</v>
      </c>
      <c r="AA219" s="266">
        <v>7272</v>
      </c>
      <c r="AB219" s="267">
        <f t="shared" si="12"/>
        <v>33.530115511551152</v>
      </c>
    </row>
    <row r="220" spans="1:28" ht="13.8" thickBot="1" x14ac:dyDescent="0.3">
      <c r="A220" s="7" t="s">
        <v>689</v>
      </c>
      <c r="B220" s="1" t="s">
        <v>688</v>
      </c>
      <c r="C220" s="7" t="s">
        <v>26</v>
      </c>
      <c r="D220" s="7" t="s">
        <v>2028</v>
      </c>
      <c r="E220" s="9" t="s">
        <v>255</v>
      </c>
      <c r="F220" s="9" t="s">
        <v>256</v>
      </c>
      <c r="G220" s="286">
        <v>4069</v>
      </c>
      <c r="H220" s="287">
        <v>22733</v>
      </c>
      <c r="I220" s="287">
        <v>119083.5</v>
      </c>
      <c r="J220" s="289">
        <v>0</v>
      </c>
      <c r="K220" s="287">
        <v>14362</v>
      </c>
      <c r="L220" s="287">
        <v>156178.5</v>
      </c>
      <c r="M220" s="288">
        <v>39924</v>
      </c>
      <c r="N220" s="276">
        <v>7308</v>
      </c>
      <c r="O220" s="277">
        <v>40827</v>
      </c>
      <c r="P220" s="278">
        <v>0</v>
      </c>
      <c r="Q220" s="277">
        <v>34151.519999999997</v>
      </c>
      <c r="R220" s="277">
        <v>7300</v>
      </c>
      <c r="S220" s="277">
        <v>82278.52</v>
      </c>
      <c r="T220" s="279">
        <v>0</v>
      </c>
      <c r="U220" s="264">
        <v>238457.02</v>
      </c>
      <c r="V220" s="265">
        <v>39924</v>
      </c>
      <c r="W220" s="265">
        <v>278381.02</v>
      </c>
      <c r="X220" s="265">
        <v>6699</v>
      </c>
      <c r="Y220" s="265">
        <v>1097</v>
      </c>
      <c r="Z220" s="265">
        <v>286177.02</v>
      </c>
      <c r="AA220" s="266">
        <v>11377</v>
      </c>
      <c r="AB220" s="267">
        <f t="shared" si="12"/>
        <v>25.153996659927927</v>
      </c>
    </row>
    <row r="221" spans="1:28" ht="13.8" thickBot="1" x14ac:dyDescent="0.3">
      <c r="A221" s="7" t="s">
        <v>701</v>
      </c>
      <c r="B221" s="1" t="s">
        <v>700</v>
      </c>
      <c r="C221" s="7" t="s">
        <v>26</v>
      </c>
      <c r="D221" s="7" t="s">
        <v>2031</v>
      </c>
      <c r="E221" s="9" t="s">
        <v>21</v>
      </c>
      <c r="F221" s="9" t="s">
        <v>22</v>
      </c>
      <c r="G221" s="286">
        <v>4403</v>
      </c>
      <c r="H221" s="287">
        <v>23905</v>
      </c>
      <c r="I221" s="287">
        <v>199339</v>
      </c>
      <c r="J221" s="287">
        <v>0</v>
      </c>
      <c r="K221" s="287">
        <v>0</v>
      </c>
      <c r="L221" s="287">
        <v>223244</v>
      </c>
      <c r="M221" s="288">
        <v>19237</v>
      </c>
      <c r="N221" s="276">
        <v>3983</v>
      </c>
      <c r="O221" s="277">
        <v>10245</v>
      </c>
      <c r="P221" s="277">
        <v>87379</v>
      </c>
      <c r="Q221" s="277">
        <v>0</v>
      </c>
      <c r="R221" s="277">
        <v>0</v>
      </c>
      <c r="S221" s="277">
        <v>97624</v>
      </c>
      <c r="T221" s="281">
        <v>0</v>
      </c>
      <c r="U221" s="264">
        <v>320868</v>
      </c>
      <c r="V221" s="265">
        <v>19237</v>
      </c>
      <c r="W221" s="265">
        <v>340105</v>
      </c>
      <c r="X221" s="265">
        <v>5216</v>
      </c>
      <c r="Y221" s="265">
        <v>0</v>
      </c>
      <c r="Z221" s="265">
        <v>345321</v>
      </c>
      <c r="AA221" s="266">
        <v>8386</v>
      </c>
      <c r="AB221" s="267">
        <f t="shared" si="12"/>
        <v>41.178273312663961</v>
      </c>
    </row>
    <row r="222" spans="1:28" ht="13.8" thickBot="1" x14ac:dyDescent="0.3">
      <c r="A222" s="7" t="s">
        <v>707</v>
      </c>
      <c r="B222" s="1" t="s">
        <v>706</v>
      </c>
      <c r="C222" s="7" t="s">
        <v>26</v>
      </c>
      <c r="D222" s="7" t="s">
        <v>1755</v>
      </c>
      <c r="E222" s="9" t="s">
        <v>62</v>
      </c>
      <c r="F222" s="9" t="s">
        <v>63</v>
      </c>
      <c r="G222" s="286">
        <v>9110</v>
      </c>
      <c r="H222" s="287">
        <v>18194</v>
      </c>
      <c r="I222" s="287">
        <v>62539</v>
      </c>
      <c r="J222" s="287">
        <v>138500</v>
      </c>
      <c r="K222" s="287">
        <v>0</v>
      </c>
      <c r="L222" s="287">
        <v>219233</v>
      </c>
      <c r="M222" s="288">
        <v>12777</v>
      </c>
      <c r="N222" s="280">
        <v>0</v>
      </c>
      <c r="O222" s="278">
        <v>0</v>
      </c>
      <c r="P222" s="278">
        <v>0</v>
      </c>
      <c r="Q222" s="278">
        <v>0</v>
      </c>
      <c r="R222" s="278">
        <v>0</v>
      </c>
      <c r="S222" s="278">
        <v>0</v>
      </c>
      <c r="T222" s="279">
        <v>0</v>
      </c>
      <c r="U222" s="264">
        <v>219233</v>
      </c>
      <c r="V222" s="265">
        <v>12777</v>
      </c>
      <c r="W222" s="265">
        <v>232010</v>
      </c>
      <c r="X222" s="265">
        <v>5364</v>
      </c>
      <c r="Y222" s="265">
        <v>0</v>
      </c>
      <c r="Z222" s="265">
        <v>237374</v>
      </c>
      <c r="AA222" s="266">
        <v>9110</v>
      </c>
      <c r="AB222" s="267">
        <f t="shared" si="12"/>
        <v>26.056421514818879</v>
      </c>
    </row>
    <row r="223" spans="1:28" ht="13.8" thickBot="1" x14ac:dyDescent="0.3">
      <c r="A223" s="7" t="s">
        <v>709</v>
      </c>
      <c r="B223" s="1" t="s">
        <v>708</v>
      </c>
      <c r="C223" s="7" t="s">
        <v>26</v>
      </c>
      <c r="D223" s="7" t="s">
        <v>2185</v>
      </c>
      <c r="E223" s="9" t="s">
        <v>21</v>
      </c>
      <c r="F223" s="9" t="s">
        <v>22</v>
      </c>
      <c r="G223" s="286">
        <v>8599</v>
      </c>
      <c r="H223" s="287">
        <v>42906</v>
      </c>
      <c r="I223" s="287">
        <v>0</v>
      </c>
      <c r="J223" s="287">
        <v>394336</v>
      </c>
      <c r="K223" s="287">
        <v>0</v>
      </c>
      <c r="L223" s="287">
        <v>437242</v>
      </c>
      <c r="M223" s="288">
        <v>14030</v>
      </c>
      <c r="N223" s="276">
        <v>1046</v>
      </c>
      <c r="O223" s="277">
        <v>5219</v>
      </c>
      <c r="P223" s="277">
        <v>0</v>
      </c>
      <c r="Q223" s="277">
        <v>0</v>
      </c>
      <c r="R223" s="277">
        <v>0</v>
      </c>
      <c r="S223" s="277">
        <v>5219</v>
      </c>
      <c r="T223" s="281">
        <v>0</v>
      </c>
      <c r="U223" s="264">
        <v>442461</v>
      </c>
      <c r="V223" s="265">
        <v>14030</v>
      </c>
      <c r="W223" s="265">
        <v>456491</v>
      </c>
      <c r="X223" s="265">
        <v>6249</v>
      </c>
      <c r="Y223" s="265">
        <v>0</v>
      </c>
      <c r="Z223" s="265">
        <v>462740</v>
      </c>
      <c r="AA223" s="266">
        <v>9645</v>
      </c>
      <c r="AB223" s="267">
        <f t="shared" si="12"/>
        <v>47.977190254017628</v>
      </c>
    </row>
    <row r="224" spans="1:28" ht="13.8" thickBot="1" x14ac:dyDescent="0.3">
      <c r="A224" s="7" t="s">
        <v>725</v>
      </c>
      <c r="B224" s="1" t="s">
        <v>724</v>
      </c>
      <c r="C224" s="7" t="s">
        <v>26</v>
      </c>
      <c r="D224" s="7" t="s">
        <v>2022</v>
      </c>
      <c r="E224" s="9" t="s">
        <v>21</v>
      </c>
      <c r="F224" s="9" t="s">
        <v>22</v>
      </c>
      <c r="G224" s="286">
        <v>3606</v>
      </c>
      <c r="H224" s="287">
        <v>22948</v>
      </c>
      <c r="I224" s="287">
        <v>160203</v>
      </c>
      <c r="J224" s="287">
        <v>0</v>
      </c>
      <c r="K224" s="287">
        <v>10800</v>
      </c>
      <c r="L224" s="287">
        <v>193951</v>
      </c>
      <c r="M224" s="288">
        <v>891</v>
      </c>
      <c r="N224" s="276">
        <v>5695</v>
      </c>
      <c r="O224" s="277">
        <v>36240</v>
      </c>
      <c r="P224" s="277">
        <v>0</v>
      </c>
      <c r="Q224" s="277">
        <v>0</v>
      </c>
      <c r="R224" s="277">
        <v>5695</v>
      </c>
      <c r="S224" s="277">
        <v>41935</v>
      </c>
      <c r="T224" s="281">
        <v>0</v>
      </c>
      <c r="U224" s="264">
        <v>235886</v>
      </c>
      <c r="V224" s="265">
        <v>891</v>
      </c>
      <c r="W224" s="265">
        <v>236777</v>
      </c>
      <c r="X224" s="265">
        <v>5785</v>
      </c>
      <c r="Y224" s="265">
        <v>2604</v>
      </c>
      <c r="Z224" s="265">
        <v>245166</v>
      </c>
      <c r="AA224" s="266">
        <v>9301</v>
      </c>
      <c r="AB224" s="267">
        <f t="shared" ref="AB224:AB236" si="13">Z224/AA224</f>
        <v>26.359101171916997</v>
      </c>
    </row>
    <row r="225" spans="1:28" ht="13.8" thickBot="1" x14ac:dyDescent="0.3">
      <c r="A225" s="7" t="s">
        <v>729</v>
      </c>
      <c r="B225" s="1" t="s">
        <v>728</v>
      </c>
      <c r="C225" s="7" t="s">
        <v>26</v>
      </c>
      <c r="D225" s="7" t="s">
        <v>2455</v>
      </c>
      <c r="E225" s="9" t="s">
        <v>21</v>
      </c>
      <c r="F225" s="9" t="s">
        <v>22</v>
      </c>
      <c r="G225" s="286">
        <v>7851</v>
      </c>
      <c r="H225" s="287">
        <v>53700</v>
      </c>
      <c r="I225" s="287">
        <v>119899</v>
      </c>
      <c r="J225" s="287">
        <v>0</v>
      </c>
      <c r="K225" s="289">
        <v>0</v>
      </c>
      <c r="L225" s="287">
        <v>173599</v>
      </c>
      <c r="M225" s="288">
        <v>7642</v>
      </c>
      <c r="N225" s="280">
        <v>0</v>
      </c>
      <c r="O225" s="278">
        <v>0</v>
      </c>
      <c r="P225" s="278">
        <v>0</v>
      </c>
      <c r="Q225" s="278">
        <v>0</v>
      </c>
      <c r="R225" s="278">
        <v>0</v>
      </c>
      <c r="S225" s="278">
        <v>0</v>
      </c>
      <c r="T225" s="279">
        <v>0</v>
      </c>
      <c r="U225" s="264">
        <v>173599</v>
      </c>
      <c r="V225" s="265">
        <v>7642</v>
      </c>
      <c r="W225" s="265">
        <v>181241</v>
      </c>
      <c r="X225" s="265">
        <v>0</v>
      </c>
      <c r="Y225" s="265">
        <v>0</v>
      </c>
      <c r="Z225" s="265">
        <v>181241</v>
      </c>
      <c r="AA225" s="266">
        <v>7851</v>
      </c>
      <c r="AB225" s="267">
        <f t="shared" si="13"/>
        <v>23.085084702585657</v>
      </c>
    </row>
    <row r="226" spans="1:28" ht="13.8" thickBot="1" x14ac:dyDescent="0.3">
      <c r="A226" s="7" t="s">
        <v>731</v>
      </c>
      <c r="B226" s="1" t="s">
        <v>730</v>
      </c>
      <c r="C226" s="7" t="s">
        <v>26</v>
      </c>
      <c r="D226" s="7" t="s">
        <v>1748</v>
      </c>
      <c r="E226" s="9" t="s">
        <v>21</v>
      </c>
      <c r="F226" s="9" t="s">
        <v>22</v>
      </c>
      <c r="G226" s="286">
        <v>9845</v>
      </c>
      <c r="H226" s="287">
        <v>55871</v>
      </c>
      <c r="I226" s="287">
        <v>229775</v>
      </c>
      <c r="J226" s="287">
        <v>15437</v>
      </c>
      <c r="K226" s="287">
        <v>4568</v>
      </c>
      <c r="L226" s="287">
        <v>305651</v>
      </c>
      <c r="M226" s="288">
        <v>51278</v>
      </c>
      <c r="N226" s="276">
        <v>405</v>
      </c>
      <c r="O226" s="277">
        <v>2309</v>
      </c>
      <c r="P226" s="277">
        <v>10102</v>
      </c>
      <c r="Q226" s="278">
        <v>0</v>
      </c>
      <c r="R226" s="278">
        <v>0</v>
      </c>
      <c r="S226" s="277">
        <v>12411</v>
      </c>
      <c r="T226" s="281">
        <v>207</v>
      </c>
      <c r="U226" s="264">
        <v>318062</v>
      </c>
      <c r="V226" s="265">
        <v>51485</v>
      </c>
      <c r="W226" s="265">
        <v>369547</v>
      </c>
      <c r="X226" s="265">
        <v>6376</v>
      </c>
      <c r="Y226" s="265">
        <v>2455</v>
      </c>
      <c r="Z226" s="265">
        <v>378378</v>
      </c>
      <c r="AA226" s="266">
        <v>10250</v>
      </c>
      <c r="AB226" s="267">
        <f t="shared" si="13"/>
        <v>36.914926829268296</v>
      </c>
    </row>
    <row r="227" spans="1:28" ht="13.8" thickBot="1" x14ac:dyDescent="0.3">
      <c r="A227" s="7" t="s">
        <v>741</v>
      </c>
      <c r="B227" s="1" t="s">
        <v>740</v>
      </c>
      <c r="C227" s="7" t="s">
        <v>26</v>
      </c>
      <c r="D227" s="7" t="s">
        <v>1595</v>
      </c>
      <c r="E227" s="9" t="s">
        <v>21</v>
      </c>
      <c r="F227" s="9" t="s">
        <v>22</v>
      </c>
      <c r="G227" s="286">
        <v>7482</v>
      </c>
      <c r="H227" s="287">
        <v>75912</v>
      </c>
      <c r="I227" s="287">
        <v>122542</v>
      </c>
      <c r="J227" s="287">
        <v>22342</v>
      </c>
      <c r="K227" s="287">
        <v>0</v>
      </c>
      <c r="L227" s="287">
        <v>220796</v>
      </c>
      <c r="M227" s="288">
        <v>18657</v>
      </c>
      <c r="N227" s="276">
        <v>3180</v>
      </c>
      <c r="O227" s="277">
        <v>28141</v>
      </c>
      <c r="P227" s="277">
        <v>40487</v>
      </c>
      <c r="Q227" s="277">
        <v>0</v>
      </c>
      <c r="R227" s="277">
        <v>0</v>
      </c>
      <c r="S227" s="277">
        <v>68628</v>
      </c>
      <c r="T227" s="281">
        <v>0</v>
      </c>
      <c r="U227" s="264">
        <v>289424</v>
      </c>
      <c r="V227" s="265">
        <v>18657</v>
      </c>
      <c r="W227" s="265">
        <v>308081</v>
      </c>
      <c r="X227" s="265">
        <v>7219</v>
      </c>
      <c r="Y227" s="265">
        <v>0</v>
      </c>
      <c r="Z227" s="265">
        <v>315300</v>
      </c>
      <c r="AA227" s="266">
        <v>10662</v>
      </c>
      <c r="AB227" s="267">
        <f t="shared" si="13"/>
        <v>29.572312886888014</v>
      </c>
    </row>
    <row r="228" spans="1:28" ht="13.8" thickBot="1" x14ac:dyDescent="0.3">
      <c r="A228" s="7" t="s">
        <v>745</v>
      </c>
      <c r="B228" s="1" t="s">
        <v>744</v>
      </c>
      <c r="C228" s="7" t="s">
        <v>26</v>
      </c>
      <c r="D228" s="7" t="s">
        <v>1699</v>
      </c>
      <c r="E228" s="9" t="s">
        <v>62</v>
      </c>
      <c r="F228" s="9" t="s">
        <v>63</v>
      </c>
      <c r="G228" s="286">
        <v>11985</v>
      </c>
      <c r="H228" s="287">
        <v>47801</v>
      </c>
      <c r="I228" s="287">
        <v>236800</v>
      </c>
      <c r="J228" s="287">
        <v>0</v>
      </c>
      <c r="K228" s="287">
        <v>0</v>
      </c>
      <c r="L228" s="287">
        <v>284601</v>
      </c>
      <c r="M228" s="288">
        <v>32013</v>
      </c>
      <c r="N228" s="280">
        <v>0</v>
      </c>
      <c r="O228" s="278">
        <v>0</v>
      </c>
      <c r="P228" s="278">
        <v>0</v>
      </c>
      <c r="Q228" s="278">
        <v>0</v>
      </c>
      <c r="R228" s="278">
        <v>0</v>
      </c>
      <c r="S228" s="278">
        <v>0</v>
      </c>
      <c r="T228" s="279">
        <v>0</v>
      </c>
      <c r="U228" s="264">
        <v>284601</v>
      </c>
      <c r="V228" s="265">
        <v>32013</v>
      </c>
      <c r="W228" s="265">
        <v>316614</v>
      </c>
      <c r="X228" s="265">
        <v>7057</v>
      </c>
      <c r="Y228" s="265">
        <v>0</v>
      </c>
      <c r="Z228" s="265">
        <v>323671</v>
      </c>
      <c r="AA228" s="266">
        <v>11985</v>
      </c>
      <c r="AB228" s="267">
        <f t="shared" si="13"/>
        <v>27.006341259908218</v>
      </c>
    </row>
    <row r="229" spans="1:28" ht="13.8" thickBot="1" x14ac:dyDescent="0.3">
      <c r="A229" s="7" t="s">
        <v>747</v>
      </c>
      <c r="B229" s="1" t="s">
        <v>746</v>
      </c>
      <c r="C229" s="7" t="s">
        <v>26</v>
      </c>
      <c r="D229" s="7" t="s">
        <v>1595</v>
      </c>
      <c r="E229" s="9" t="s">
        <v>21</v>
      </c>
      <c r="F229" s="9" t="s">
        <v>22</v>
      </c>
      <c r="G229" s="286">
        <v>2910</v>
      </c>
      <c r="H229" s="287">
        <v>29524</v>
      </c>
      <c r="I229" s="287">
        <v>47660</v>
      </c>
      <c r="J229" s="287">
        <v>0</v>
      </c>
      <c r="K229" s="287">
        <v>0</v>
      </c>
      <c r="L229" s="287">
        <v>77184</v>
      </c>
      <c r="M229" s="288">
        <v>11470</v>
      </c>
      <c r="N229" s="276">
        <v>5237</v>
      </c>
      <c r="O229" s="277">
        <v>53132</v>
      </c>
      <c r="P229" s="277">
        <v>85772</v>
      </c>
      <c r="Q229" s="277">
        <v>0</v>
      </c>
      <c r="R229" s="277">
        <v>0</v>
      </c>
      <c r="S229" s="277">
        <v>138904</v>
      </c>
      <c r="T229" s="281">
        <v>0</v>
      </c>
      <c r="U229" s="264">
        <v>216088</v>
      </c>
      <c r="V229" s="265">
        <v>11470</v>
      </c>
      <c r="W229" s="265">
        <v>227558</v>
      </c>
      <c r="X229" s="265">
        <v>5292</v>
      </c>
      <c r="Y229" s="265">
        <v>473</v>
      </c>
      <c r="Z229" s="265">
        <v>233323</v>
      </c>
      <c r="AA229" s="266">
        <v>8147</v>
      </c>
      <c r="AB229" s="267">
        <f t="shared" si="13"/>
        <v>28.639130968454644</v>
      </c>
    </row>
    <row r="230" spans="1:28" ht="13.8" thickBot="1" x14ac:dyDescent="0.3">
      <c r="A230" s="7" t="s">
        <v>755</v>
      </c>
      <c r="B230" s="1" t="s">
        <v>754</v>
      </c>
      <c r="C230" s="7" t="s">
        <v>26</v>
      </c>
      <c r="D230" s="7" t="s">
        <v>1748</v>
      </c>
      <c r="E230" s="9" t="s">
        <v>62</v>
      </c>
      <c r="F230" s="9" t="s">
        <v>63</v>
      </c>
      <c r="G230" s="286">
        <v>5310</v>
      </c>
      <c r="H230" s="287">
        <v>30275</v>
      </c>
      <c r="I230" s="287">
        <v>159956</v>
      </c>
      <c r="J230" s="289">
        <v>0</v>
      </c>
      <c r="K230" s="289">
        <v>0</v>
      </c>
      <c r="L230" s="287">
        <v>190231</v>
      </c>
      <c r="M230" s="288">
        <v>27910</v>
      </c>
      <c r="N230" s="276">
        <v>4404</v>
      </c>
      <c r="O230" s="277">
        <v>25110</v>
      </c>
      <c r="P230" s="277">
        <v>58497</v>
      </c>
      <c r="Q230" s="278">
        <v>0</v>
      </c>
      <c r="R230" s="278">
        <v>0</v>
      </c>
      <c r="S230" s="277">
        <v>83607</v>
      </c>
      <c r="T230" s="279">
        <v>0</v>
      </c>
      <c r="U230" s="264">
        <v>273838</v>
      </c>
      <c r="V230" s="265">
        <v>27910</v>
      </c>
      <c r="W230" s="265">
        <v>301748</v>
      </c>
      <c r="X230" s="265">
        <v>5720</v>
      </c>
      <c r="Y230" s="265">
        <v>0</v>
      </c>
      <c r="Z230" s="265">
        <v>307468</v>
      </c>
      <c r="AA230" s="266">
        <v>9714</v>
      </c>
      <c r="AB230" s="267">
        <f t="shared" si="13"/>
        <v>31.652048589664403</v>
      </c>
    </row>
    <row r="231" spans="1:28" ht="13.8" thickBot="1" x14ac:dyDescent="0.3">
      <c r="A231" s="7" t="s">
        <v>783</v>
      </c>
      <c r="B231" s="1" t="s">
        <v>782</v>
      </c>
      <c r="C231" s="7" t="s">
        <v>26</v>
      </c>
      <c r="D231" s="7" t="s">
        <v>1641</v>
      </c>
      <c r="E231" s="9" t="s">
        <v>21</v>
      </c>
      <c r="F231" s="9" t="s">
        <v>22</v>
      </c>
      <c r="G231" s="286">
        <v>9514</v>
      </c>
      <c r="H231" s="287">
        <v>51844</v>
      </c>
      <c r="I231" s="289">
        <v>0</v>
      </c>
      <c r="J231" s="289">
        <v>0</v>
      </c>
      <c r="K231" s="287">
        <v>9300</v>
      </c>
      <c r="L231" s="287">
        <v>61144</v>
      </c>
      <c r="M231" s="288">
        <v>13490</v>
      </c>
      <c r="N231" s="280">
        <v>0</v>
      </c>
      <c r="O231" s="278">
        <v>0</v>
      </c>
      <c r="P231" s="278">
        <v>0</v>
      </c>
      <c r="Q231" s="278">
        <v>0</v>
      </c>
      <c r="R231" s="278">
        <v>0</v>
      </c>
      <c r="S231" s="278">
        <v>0</v>
      </c>
      <c r="T231" s="279">
        <v>0</v>
      </c>
      <c r="U231" s="264">
        <v>61144</v>
      </c>
      <c r="V231" s="265">
        <v>13490</v>
      </c>
      <c r="W231" s="265">
        <v>74634</v>
      </c>
      <c r="X231" s="265">
        <v>5918</v>
      </c>
      <c r="Y231" s="265">
        <v>0</v>
      </c>
      <c r="Z231" s="265">
        <v>80552</v>
      </c>
      <c r="AA231" s="266">
        <v>9514</v>
      </c>
      <c r="AB231" s="267">
        <f t="shared" si="13"/>
        <v>8.4666806811015345</v>
      </c>
    </row>
    <row r="232" spans="1:28" ht="13.8" thickBot="1" x14ac:dyDescent="0.3">
      <c r="A232" s="7" t="s">
        <v>797</v>
      </c>
      <c r="B232" s="1" t="s">
        <v>796</v>
      </c>
      <c r="C232" s="7" t="s">
        <v>26</v>
      </c>
      <c r="D232" s="7" t="s">
        <v>2244</v>
      </c>
      <c r="E232" s="9" t="s">
        <v>21</v>
      </c>
      <c r="F232" s="9" t="s">
        <v>22</v>
      </c>
      <c r="G232" s="286">
        <v>9138</v>
      </c>
      <c r="H232" s="287">
        <v>139292</v>
      </c>
      <c r="I232" s="287">
        <v>127971</v>
      </c>
      <c r="J232" s="287">
        <v>0</v>
      </c>
      <c r="K232" s="287">
        <v>0</v>
      </c>
      <c r="L232" s="287">
        <v>267263</v>
      </c>
      <c r="M232" s="288">
        <v>26166</v>
      </c>
      <c r="N232" s="280">
        <v>0</v>
      </c>
      <c r="O232" s="278">
        <v>0</v>
      </c>
      <c r="P232" s="278">
        <v>0</v>
      </c>
      <c r="Q232" s="278">
        <v>0</v>
      </c>
      <c r="R232" s="278">
        <v>0</v>
      </c>
      <c r="S232" s="278">
        <v>0</v>
      </c>
      <c r="T232" s="279">
        <v>0</v>
      </c>
      <c r="U232" s="264">
        <v>267263</v>
      </c>
      <c r="V232" s="265">
        <v>26166</v>
      </c>
      <c r="W232" s="265">
        <v>293429</v>
      </c>
      <c r="X232" s="265">
        <v>6015</v>
      </c>
      <c r="Y232" s="265">
        <v>0</v>
      </c>
      <c r="Z232" s="265">
        <v>299444</v>
      </c>
      <c r="AA232" s="266">
        <v>9138</v>
      </c>
      <c r="AB232" s="267">
        <f t="shared" si="13"/>
        <v>32.769096082293721</v>
      </c>
    </row>
    <row r="233" spans="1:28" ht="13.8" thickBot="1" x14ac:dyDescent="0.3">
      <c r="A233" s="7" t="s">
        <v>799</v>
      </c>
      <c r="B233" s="1" t="s">
        <v>798</v>
      </c>
      <c r="C233" s="7" t="s">
        <v>26</v>
      </c>
      <c r="D233" s="7" t="s">
        <v>1834</v>
      </c>
      <c r="E233" s="9" t="s">
        <v>21</v>
      </c>
      <c r="F233" s="9" t="s">
        <v>22</v>
      </c>
      <c r="G233" s="286">
        <v>7370</v>
      </c>
      <c r="H233" s="287">
        <v>36469</v>
      </c>
      <c r="I233" s="287">
        <v>380387</v>
      </c>
      <c r="J233" s="287">
        <v>2126</v>
      </c>
      <c r="K233" s="287">
        <v>0</v>
      </c>
      <c r="L233" s="287">
        <v>418982</v>
      </c>
      <c r="M233" s="288">
        <v>10219</v>
      </c>
      <c r="N233" s="280">
        <v>0</v>
      </c>
      <c r="O233" s="278">
        <v>0</v>
      </c>
      <c r="P233" s="278">
        <v>0</v>
      </c>
      <c r="Q233" s="278">
        <v>0</v>
      </c>
      <c r="R233" s="278">
        <v>0</v>
      </c>
      <c r="S233" s="278">
        <v>0</v>
      </c>
      <c r="T233" s="279">
        <v>0</v>
      </c>
      <c r="U233" s="264">
        <v>418982</v>
      </c>
      <c r="V233" s="265">
        <v>10219</v>
      </c>
      <c r="W233" s="265">
        <v>429201</v>
      </c>
      <c r="X233" s="265">
        <v>4584</v>
      </c>
      <c r="Y233" s="265">
        <v>0</v>
      </c>
      <c r="Z233" s="265">
        <v>433785</v>
      </c>
      <c r="AA233" s="266">
        <v>7370</v>
      </c>
      <c r="AB233" s="267">
        <f t="shared" si="13"/>
        <v>58.85820895522388</v>
      </c>
    </row>
    <row r="234" spans="1:28" ht="13.8" thickBot="1" x14ac:dyDescent="0.3">
      <c r="A234" s="7" t="s">
        <v>803</v>
      </c>
      <c r="B234" s="1" t="s">
        <v>802</v>
      </c>
      <c r="C234" s="7" t="s">
        <v>26</v>
      </c>
      <c r="D234" s="7" t="s">
        <v>1830</v>
      </c>
      <c r="E234" s="9" t="s">
        <v>21</v>
      </c>
      <c r="F234" s="9" t="s">
        <v>22</v>
      </c>
      <c r="G234" s="286">
        <v>7634</v>
      </c>
      <c r="H234" s="287">
        <v>28168</v>
      </c>
      <c r="I234" s="287">
        <v>202532</v>
      </c>
      <c r="J234" s="287">
        <v>0</v>
      </c>
      <c r="K234" s="287">
        <v>32432</v>
      </c>
      <c r="L234" s="287">
        <v>263132</v>
      </c>
      <c r="M234" s="288">
        <v>0</v>
      </c>
      <c r="N234" s="276">
        <v>899</v>
      </c>
      <c r="O234" s="277">
        <v>3318</v>
      </c>
      <c r="P234" s="277">
        <v>0</v>
      </c>
      <c r="Q234" s="277">
        <v>0</v>
      </c>
      <c r="R234" s="277">
        <v>0</v>
      </c>
      <c r="S234" s="277">
        <v>3318</v>
      </c>
      <c r="T234" s="281">
        <v>0</v>
      </c>
      <c r="U234" s="264">
        <v>266450</v>
      </c>
      <c r="V234" s="265">
        <v>0</v>
      </c>
      <c r="W234" s="265">
        <v>266450</v>
      </c>
      <c r="X234" s="265">
        <v>5308</v>
      </c>
      <c r="Y234" s="265">
        <v>0</v>
      </c>
      <c r="Z234" s="265">
        <v>271758</v>
      </c>
      <c r="AA234" s="266">
        <v>8533</v>
      </c>
      <c r="AB234" s="267">
        <f t="shared" si="13"/>
        <v>31.847884682995428</v>
      </c>
    </row>
    <row r="235" spans="1:28" ht="13.8" thickBot="1" x14ac:dyDescent="0.3">
      <c r="A235" s="7" t="s">
        <v>805</v>
      </c>
      <c r="B235" s="1" t="s">
        <v>804</v>
      </c>
      <c r="C235" s="7" t="s">
        <v>26</v>
      </c>
      <c r="D235" s="7" t="s">
        <v>2001</v>
      </c>
      <c r="E235" s="9" t="s">
        <v>16</v>
      </c>
      <c r="F235" s="9" t="s">
        <v>17</v>
      </c>
      <c r="G235" s="286">
        <v>11811</v>
      </c>
      <c r="H235" s="287">
        <v>23675</v>
      </c>
      <c r="I235" s="287">
        <v>284614</v>
      </c>
      <c r="J235" s="289">
        <v>0</v>
      </c>
      <c r="K235" s="287">
        <v>23938</v>
      </c>
      <c r="L235" s="287">
        <v>332227</v>
      </c>
      <c r="M235" s="288">
        <v>41311</v>
      </c>
      <c r="N235" s="280">
        <v>0</v>
      </c>
      <c r="O235" s="278">
        <v>0</v>
      </c>
      <c r="P235" s="278">
        <v>0</v>
      </c>
      <c r="Q235" s="278">
        <v>0</v>
      </c>
      <c r="R235" s="278">
        <v>0</v>
      </c>
      <c r="S235" s="278">
        <v>0</v>
      </c>
      <c r="T235" s="279">
        <v>0</v>
      </c>
      <c r="U235" s="264">
        <v>332227</v>
      </c>
      <c r="V235" s="265">
        <v>41311</v>
      </c>
      <c r="W235" s="265">
        <v>373538</v>
      </c>
      <c r="X235" s="265">
        <v>6955</v>
      </c>
      <c r="Y235" s="265">
        <v>0</v>
      </c>
      <c r="Z235" s="265">
        <v>380493</v>
      </c>
      <c r="AA235" s="266">
        <v>11811</v>
      </c>
      <c r="AB235" s="267">
        <f t="shared" si="13"/>
        <v>32.215138430276859</v>
      </c>
    </row>
    <row r="236" spans="1:28" ht="13.8" thickBot="1" x14ac:dyDescent="0.3">
      <c r="A236" s="7" t="s">
        <v>811</v>
      </c>
      <c r="B236" s="149" t="s">
        <v>810</v>
      </c>
      <c r="C236" s="7" t="s">
        <v>26</v>
      </c>
      <c r="D236" s="7" t="s">
        <v>1748</v>
      </c>
      <c r="E236" s="9" t="s">
        <v>21</v>
      </c>
      <c r="F236" s="9" t="s">
        <v>22</v>
      </c>
      <c r="G236" s="291">
        <v>10014</v>
      </c>
      <c r="H236" s="292">
        <v>57172</v>
      </c>
      <c r="I236" s="292">
        <v>128878</v>
      </c>
      <c r="J236" s="292">
        <v>0</v>
      </c>
      <c r="K236" s="292">
        <v>0</v>
      </c>
      <c r="L236" s="292">
        <v>186050</v>
      </c>
      <c r="M236" s="293">
        <v>18634</v>
      </c>
      <c r="N236" s="282">
        <v>0</v>
      </c>
      <c r="O236" s="322">
        <v>0</v>
      </c>
      <c r="P236" s="322">
        <v>0</v>
      </c>
      <c r="Q236" s="322">
        <v>0</v>
      </c>
      <c r="R236" s="322">
        <v>0</v>
      </c>
      <c r="S236" s="322">
        <v>0</v>
      </c>
      <c r="T236" s="323">
        <v>0</v>
      </c>
      <c r="U236" s="269">
        <v>186050</v>
      </c>
      <c r="V236" s="270">
        <v>18634</v>
      </c>
      <c r="W236" s="270">
        <v>204684</v>
      </c>
      <c r="X236" s="270">
        <v>11252</v>
      </c>
      <c r="Y236" s="270">
        <v>0</v>
      </c>
      <c r="Z236" s="270">
        <v>215936</v>
      </c>
      <c r="AA236" s="271">
        <v>10014</v>
      </c>
      <c r="AB236" s="260">
        <f t="shared" si="13"/>
        <v>21.563411224286</v>
      </c>
    </row>
    <row r="237" spans="1:28" ht="13.2" customHeight="1" x14ac:dyDescent="0.25">
      <c r="A237" s="7"/>
      <c r="B237" s="81" t="s">
        <v>3879</v>
      </c>
      <c r="C237" s="82"/>
      <c r="D237" s="169"/>
      <c r="E237" s="169"/>
      <c r="F237" s="170"/>
      <c r="G237" s="343">
        <f>SUM(G160:G236)</f>
        <v>580014</v>
      </c>
      <c r="H237" s="326">
        <f t="shared" ref="H237:AA237" si="14">SUM(H160:H236)</f>
        <v>2707573</v>
      </c>
      <c r="I237" s="326">
        <f t="shared" si="14"/>
        <v>14173676.5</v>
      </c>
      <c r="J237" s="326">
        <f t="shared" si="14"/>
        <v>2695140</v>
      </c>
      <c r="K237" s="326">
        <f t="shared" si="14"/>
        <v>701695</v>
      </c>
      <c r="L237" s="326">
        <f t="shared" si="14"/>
        <v>20278084.5</v>
      </c>
      <c r="M237" s="350">
        <f t="shared" si="14"/>
        <v>2129750</v>
      </c>
      <c r="N237" s="346">
        <f t="shared" si="14"/>
        <v>137870</v>
      </c>
      <c r="O237" s="351">
        <f t="shared" si="14"/>
        <v>636995</v>
      </c>
      <c r="P237" s="351">
        <f t="shared" si="14"/>
        <v>777632</v>
      </c>
      <c r="Q237" s="351">
        <f t="shared" si="14"/>
        <v>80745.51999999999</v>
      </c>
      <c r="R237" s="351">
        <f t="shared" si="14"/>
        <v>201866</v>
      </c>
      <c r="S237" s="351">
        <f t="shared" si="14"/>
        <v>1697238.52</v>
      </c>
      <c r="T237" s="352">
        <f t="shared" si="14"/>
        <v>21959</v>
      </c>
      <c r="U237" s="330">
        <f t="shared" si="14"/>
        <v>21975323.02</v>
      </c>
      <c r="V237" s="331">
        <f t="shared" si="14"/>
        <v>2151709</v>
      </c>
      <c r="W237" s="331">
        <f t="shared" si="14"/>
        <v>24127032.02</v>
      </c>
      <c r="X237" s="331">
        <f t="shared" si="14"/>
        <v>494448</v>
      </c>
      <c r="Y237" s="331">
        <f t="shared" si="14"/>
        <v>32071</v>
      </c>
      <c r="Z237" s="331">
        <f t="shared" si="14"/>
        <v>24653551.02</v>
      </c>
      <c r="AA237" s="332">
        <f t="shared" si="14"/>
        <v>717884</v>
      </c>
      <c r="AB237" s="333"/>
    </row>
    <row r="238" spans="1:28" ht="13.2" customHeight="1" thickBot="1" x14ac:dyDescent="0.3">
      <c r="A238" s="7"/>
      <c r="B238" s="83" t="s">
        <v>3880</v>
      </c>
      <c r="C238" s="84"/>
      <c r="D238" s="171"/>
      <c r="E238" s="171"/>
      <c r="F238" s="171"/>
      <c r="G238" s="345">
        <f>AVERAGE(G160:G236)</f>
        <v>7532.6493506493507</v>
      </c>
      <c r="H238" s="335">
        <f t="shared" ref="H238:AB238" si="15">AVERAGE(H160:H236)</f>
        <v>35163.285714285717</v>
      </c>
      <c r="I238" s="335">
        <f t="shared" si="15"/>
        <v>184073.72077922078</v>
      </c>
      <c r="J238" s="335">
        <f t="shared" si="15"/>
        <v>35001.818181818184</v>
      </c>
      <c r="K238" s="335">
        <f t="shared" si="15"/>
        <v>9112.9220779220777</v>
      </c>
      <c r="L238" s="335">
        <f t="shared" si="15"/>
        <v>263351.74675324676</v>
      </c>
      <c r="M238" s="344">
        <f t="shared" si="15"/>
        <v>27659.090909090908</v>
      </c>
      <c r="N238" s="347">
        <f t="shared" si="15"/>
        <v>1790.5194805194806</v>
      </c>
      <c r="O238" s="348">
        <f t="shared" si="15"/>
        <v>8272.6623376623374</v>
      </c>
      <c r="P238" s="348">
        <f t="shared" si="15"/>
        <v>10099.116883116883</v>
      </c>
      <c r="Q238" s="348">
        <f t="shared" si="15"/>
        <v>1048.6431168831168</v>
      </c>
      <c r="R238" s="348">
        <f t="shared" si="15"/>
        <v>2621.6363636363635</v>
      </c>
      <c r="S238" s="348">
        <f t="shared" si="15"/>
        <v>22042.058701298702</v>
      </c>
      <c r="T238" s="349">
        <f t="shared" si="15"/>
        <v>285.18181818181819</v>
      </c>
      <c r="U238" s="339">
        <f t="shared" si="15"/>
        <v>285393.80545454542</v>
      </c>
      <c r="V238" s="340">
        <f t="shared" si="15"/>
        <v>27944.272727272728</v>
      </c>
      <c r="W238" s="340">
        <f t="shared" si="15"/>
        <v>313338.07818181819</v>
      </c>
      <c r="X238" s="340">
        <f t="shared" si="15"/>
        <v>6421.4025974025972</v>
      </c>
      <c r="Y238" s="340">
        <f t="shared" si="15"/>
        <v>416.50649350649348</v>
      </c>
      <c r="Z238" s="340">
        <f t="shared" si="15"/>
        <v>320175.98727272724</v>
      </c>
      <c r="AA238" s="341">
        <f t="shared" si="15"/>
        <v>9323.1688311688304</v>
      </c>
      <c r="AB238" s="342">
        <f t="shared" si="15"/>
        <v>34.480902753774288</v>
      </c>
    </row>
    <row r="239" spans="1:28" s="104" customFormat="1" ht="13.8" thickBot="1" x14ac:dyDescent="0.3">
      <c r="A239" s="102"/>
      <c r="B239" s="85"/>
      <c r="C239" s="106"/>
      <c r="D239" s="106"/>
      <c r="E239" s="353"/>
      <c r="F239" s="353"/>
      <c r="G239" s="354"/>
      <c r="H239" s="355"/>
      <c r="I239" s="355"/>
      <c r="J239" s="355"/>
      <c r="K239" s="355"/>
      <c r="L239" s="355"/>
      <c r="M239" s="355"/>
      <c r="N239" s="356"/>
      <c r="O239" s="355"/>
      <c r="P239" s="355"/>
      <c r="Q239" s="355"/>
      <c r="R239" s="355"/>
      <c r="S239" s="355"/>
      <c r="T239" s="355"/>
      <c r="U239" s="355"/>
      <c r="V239" s="355"/>
      <c r="W239" s="355"/>
      <c r="X239" s="355"/>
      <c r="Y239" s="355"/>
      <c r="Z239" s="355"/>
      <c r="AA239" s="354"/>
      <c r="AB239" s="357"/>
    </row>
    <row r="240" spans="1:28" ht="13.8" thickBot="1" x14ac:dyDescent="0.3">
      <c r="A240" s="7" t="s">
        <v>20</v>
      </c>
      <c r="B240" s="143" t="s">
        <v>19</v>
      </c>
      <c r="C240" s="7" t="s">
        <v>23</v>
      </c>
      <c r="D240" s="7" t="s">
        <v>1556</v>
      </c>
      <c r="E240" s="9" t="s">
        <v>21</v>
      </c>
      <c r="F240" s="9" t="s">
        <v>22</v>
      </c>
      <c r="G240" s="283">
        <v>21133</v>
      </c>
      <c r="H240" s="284">
        <v>68186</v>
      </c>
      <c r="I240" s="284">
        <v>919234</v>
      </c>
      <c r="J240" s="324">
        <v>0</v>
      </c>
      <c r="K240" s="324">
        <v>0</v>
      </c>
      <c r="L240" s="284">
        <v>987420</v>
      </c>
      <c r="M240" s="285">
        <v>31812</v>
      </c>
      <c r="N240" s="247">
        <v>0</v>
      </c>
      <c r="O240" s="242">
        <v>0</v>
      </c>
      <c r="P240" s="242">
        <v>0</v>
      </c>
      <c r="Q240" s="242">
        <v>0</v>
      </c>
      <c r="R240" s="242">
        <v>0</v>
      </c>
      <c r="S240" s="242">
        <v>0</v>
      </c>
      <c r="T240" s="242">
        <v>0</v>
      </c>
      <c r="U240" s="261">
        <v>987420</v>
      </c>
      <c r="V240" s="262">
        <v>31812</v>
      </c>
      <c r="W240" s="262">
        <v>1019232</v>
      </c>
      <c r="X240" s="262">
        <v>6864</v>
      </c>
      <c r="Y240" s="262">
        <v>0</v>
      </c>
      <c r="Z240" s="262">
        <v>1026096</v>
      </c>
      <c r="AA240" s="263">
        <v>21133</v>
      </c>
      <c r="AB240" s="259">
        <f t="shared" ref="AB240:AB271" si="16">Z240/AA240</f>
        <v>48.554204324989357</v>
      </c>
    </row>
    <row r="241" spans="1:28" ht="13.8" thickBot="1" x14ac:dyDescent="0.3">
      <c r="A241" s="7" t="s">
        <v>28</v>
      </c>
      <c r="B241" s="1" t="s">
        <v>27</v>
      </c>
      <c r="C241" s="7" t="s">
        <v>23</v>
      </c>
      <c r="D241" s="7" t="s">
        <v>1568</v>
      </c>
      <c r="E241" s="9" t="s">
        <v>21</v>
      </c>
      <c r="F241" s="9" t="s">
        <v>22</v>
      </c>
      <c r="G241" s="286">
        <v>2978</v>
      </c>
      <c r="H241" s="287">
        <v>19955</v>
      </c>
      <c r="I241" s="289">
        <v>0</v>
      </c>
      <c r="J241" s="289">
        <v>0</v>
      </c>
      <c r="K241" s="287">
        <v>16300</v>
      </c>
      <c r="L241" s="287">
        <v>36255</v>
      </c>
      <c r="M241" s="288">
        <v>8266</v>
      </c>
      <c r="N241" s="243">
        <v>10763</v>
      </c>
      <c r="O241" s="244">
        <v>72098</v>
      </c>
      <c r="P241" s="242">
        <v>0</v>
      </c>
      <c r="Q241" s="242">
        <v>0</v>
      </c>
      <c r="R241" s="244">
        <v>32289</v>
      </c>
      <c r="S241" s="244">
        <v>104387</v>
      </c>
      <c r="T241" s="242">
        <v>0</v>
      </c>
      <c r="U241" s="264">
        <v>140642</v>
      </c>
      <c r="V241" s="265">
        <v>8266</v>
      </c>
      <c r="W241" s="265">
        <v>148908</v>
      </c>
      <c r="X241" s="265">
        <v>4187</v>
      </c>
      <c r="Y241" s="265">
        <v>0</v>
      </c>
      <c r="Z241" s="265">
        <v>153095</v>
      </c>
      <c r="AA241" s="266">
        <v>13741</v>
      </c>
      <c r="AB241" s="267">
        <f t="shared" si="16"/>
        <v>11.141474419620115</v>
      </c>
    </row>
    <row r="242" spans="1:28" ht="13.8" thickBot="1" x14ac:dyDescent="0.3">
      <c r="A242" s="7" t="s">
        <v>37</v>
      </c>
      <c r="B242" s="1" t="s">
        <v>36</v>
      </c>
      <c r="C242" s="7" t="s">
        <v>23</v>
      </c>
      <c r="D242" s="7" t="s">
        <v>1585</v>
      </c>
      <c r="E242" s="9" t="s">
        <v>21</v>
      </c>
      <c r="F242" s="9" t="s">
        <v>22</v>
      </c>
      <c r="G242" s="286">
        <v>16743</v>
      </c>
      <c r="H242" s="287">
        <v>117031</v>
      </c>
      <c r="I242" s="287">
        <v>406489</v>
      </c>
      <c r="J242" s="287">
        <v>25816</v>
      </c>
      <c r="K242" s="287">
        <v>0</v>
      </c>
      <c r="L242" s="287">
        <v>549336</v>
      </c>
      <c r="M242" s="288">
        <v>14897</v>
      </c>
      <c r="N242" s="243">
        <v>658</v>
      </c>
      <c r="O242" s="244">
        <v>4598</v>
      </c>
      <c r="P242" s="244">
        <v>0</v>
      </c>
      <c r="Q242" s="244">
        <v>0</v>
      </c>
      <c r="R242" s="244">
        <v>0</v>
      </c>
      <c r="S242" s="244">
        <v>4598</v>
      </c>
      <c r="T242" s="244">
        <v>0</v>
      </c>
      <c r="U242" s="264">
        <v>553934</v>
      </c>
      <c r="V242" s="265">
        <v>14897</v>
      </c>
      <c r="W242" s="265">
        <v>568831</v>
      </c>
      <c r="X242" s="265">
        <v>10823</v>
      </c>
      <c r="Y242" s="265">
        <v>0</v>
      </c>
      <c r="Z242" s="265">
        <v>579654</v>
      </c>
      <c r="AA242" s="266">
        <v>17401</v>
      </c>
      <c r="AB242" s="267">
        <f t="shared" si="16"/>
        <v>33.311533819895409</v>
      </c>
    </row>
    <row r="243" spans="1:28" ht="13.8" thickBot="1" x14ac:dyDescent="0.3">
      <c r="A243" s="7" t="s">
        <v>65</v>
      </c>
      <c r="B243" s="1" t="s">
        <v>64</v>
      </c>
      <c r="C243" s="7" t="s">
        <v>23</v>
      </c>
      <c r="D243" s="7" t="s">
        <v>1549</v>
      </c>
      <c r="E243" s="9" t="s">
        <v>16</v>
      </c>
      <c r="F243" s="9" t="s">
        <v>17</v>
      </c>
      <c r="G243" s="286">
        <v>21412</v>
      </c>
      <c r="H243" s="287">
        <v>43265</v>
      </c>
      <c r="I243" s="287">
        <v>1018873</v>
      </c>
      <c r="J243" s="287">
        <v>4985</v>
      </c>
      <c r="K243" s="287">
        <v>29649</v>
      </c>
      <c r="L243" s="287">
        <v>1096772</v>
      </c>
      <c r="M243" s="288">
        <v>39141</v>
      </c>
      <c r="N243" s="247">
        <v>0</v>
      </c>
      <c r="O243" s="242">
        <v>0</v>
      </c>
      <c r="P243" s="242">
        <v>0</v>
      </c>
      <c r="Q243" s="242">
        <v>0</v>
      </c>
      <c r="R243" s="242">
        <v>0</v>
      </c>
      <c r="S243" s="242">
        <v>0</v>
      </c>
      <c r="T243" s="242">
        <v>0</v>
      </c>
      <c r="U243" s="264">
        <v>1096772</v>
      </c>
      <c r="V243" s="265">
        <v>39141</v>
      </c>
      <c r="W243" s="265">
        <v>1135913</v>
      </c>
      <c r="X243" s="265">
        <v>18184</v>
      </c>
      <c r="Y243" s="265">
        <v>0</v>
      </c>
      <c r="Z243" s="265">
        <v>1154097</v>
      </c>
      <c r="AA243" s="266">
        <v>21412</v>
      </c>
      <c r="AB243" s="267">
        <f t="shared" si="16"/>
        <v>53.899542312721842</v>
      </c>
    </row>
    <row r="244" spans="1:28" ht="13.8" thickBot="1" x14ac:dyDescent="0.3">
      <c r="A244" s="7" t="s">
        <v>69</v>
      </c>
      <c r="B244" s="1" t="s">
        <v>68</v>
      </c>
      <c r="C244" s="7" t="s">
        <v>23</v>
      </c>
      <c r="D244" s="7" t="s">
        <v>1591</v>
      </c>
      <c r="E244" s="9" t="s">
        <v>21</v>
      </c>
      <c r="F244" s="9" t="s">
        <v>22</v>
      </c>
      <c r="G244" s="286">
        <v>25883</v>
      </c>
      <c r="H244" s="287">
        <v>17370</v>
      </c>
      <c r="I244" s="287">
        <v>604183</v>
      </c>
      <c r="J244" s="287">
        <v>75000</v>
      </c>
      <c r="K244" s="287">
        <v>0</v>
      </c>
      <c r="L244" s="287">
        <v>696553</v>
      </c>
      <c r="M244" s="288">
        <v>50946</v>
      </c>
      <c r="N244" s="247">
        <v>0</v>
      </c>
      <c r="O244" s="242">
        <v>0</v>
      </c>
      <c r="P244" s="242">
        <v>0</v>
      </c>
      <c r="Q244" s="242">
        <v>0</v>
      </c>
      <c r="R244" s="242">
        <v>0</v>
      </c>
      <c r="S244" s="242">
        <v>0</v>
      </c>
      <c r="T244" s="242">
        <v>0</v>
      </c>
      <c r="U244" s="264">
        <v>696553</v>
      </c>
      <c r="V244" s="265">
        <v>50946</v>
      </c>
      <c r="W244" s="265">
        <v>747499</v>
      </c>
      <c r="X244" s="265">
        <v>16959</v>
      </c>
      <c r="Y244" s="265">
        <v>0</v>
      </c>
      <c r="Z244" s="265">
        <v>764458</v>
      </c>
      <c r="AA244" s="266">
        <v>25883</v>
      </c>
      <c r="AB244" s="267">
        <f t="shared" si="16"/>
        <v>29.535138894254917</v>
      </c>
    </row>
    <row r="245" spans="1:28" ht="13.8" thickBot="1" x14ac:dyDescent="0.3">
      <c r="A245" s="7" t="s">
        <v>87</v>
      </c>
      <c r="B245" s="1" t="s">
        <v>86</v>
      </c>
      <c r="C245" s="7" t="s">
        <v>23</v>
      </c>
      <c r="D245" s="7" t="s">
        <v>1657</v>
      </c>
      <c r="E245" s="9" t="s">
        <v>21</v>
      </c>
      <c r="F245" s="9" t="s">
        <v>22</v>
      </c>
      <c r="G245" s="286">
        <v>10038</v>
      </c>
      <c r="H245" s="287">
        <v>101768</v>
      </c>
      <c r="I245" s="287">
        <v>304936</v>
      </c>
      <c r="J245" s="289">
        <v>0</v>
      </c>
      <c r="K245" s="287">
        <v>25379</v>
      </c>
      <c r="L245" s="287">
        <v>432083</v>
      </c>
      <c r="M245" s="288">
        <v>55579</v>
      </c>
      <c r="N245" s="243">
        <v>14749</v>
      </c>
      <c r="O245" s="244">
        <v>146774</v>
      </c>
      <c r="P245" s="242">
        <v>0</v>
      </c>
      <c r="Q245" s="242">
        <v>0</v>
      </c>
      <c r="R245" s="242">
        <v>0</v>
      </c>
      <c r="S245" s="244">
        <v>146774</v>
      </c>
      <c r="T245" s="244">
        <v>0</v>
      </c>
      <c r="U245" s="264">
        <v>578857</v>
      </c>
      <c r="V245" s="265">
        <v>55579</v>
      </c>
      <c r="W245" s="265">
        <v>634436</v>
      </c>
      <c r="X245" s="265">
        <v>18209</v>
      </c>
      <c r="Y245" s="265">
        <v>7150</v>
      </c>
      <c r="Z245" s="265">
        <v>659795</v>
      </c>
      <c r="AA245" s="266">
        <v>24787</v>
      </c>
      <c r="AB245" s="267">
        <f t="shared" si="16"/>
        <v>26.618590390123856</v>
      </c>
    </row>
    <row r="246" spans="1:28" ht="13.8" thickBot="1" x14ac:dyDescent="0.3">
      <c r="A246" s="7" t="s">
        <v>94</v>
      </c>
      <c r="B246" s="1" t="s">
        <v>93</v>
      </c>
      <c r="C246" s="7" t="s">
        <v>23</v>
      </c>
      <c r="D246" s="7" t="s">
        <v>1549</v>
      </c>
      <c r="E246" s="9" t="s">
        <v>21</v>
      </c>
      <c r="F246" s="9" t="s">
        <v>22</v>
      </c>
      <c r="G246" s="286">
        <v>14970</v>
      </c>
      <c r="H246" s="287">
        <v>30249</v>
      </c>
      <c r="I246" s="287">
        <v>0</v>
      </c>
      <c r="J246" s="287">
        <v>609573</v>
      </c>
      <c r="K246" s="287">
        <v>0</v>
      </c>
      <c r="L246" s="287">
        <v>639822</v>
      </c>
      <c r="M246" s="288">
        <v>63262</v>
      </c>
      <c r="N246" s="247">
        <v>0</v>
      </c>
      <c r="O246" s="244">
        <v>0</v>
      </c>
      <c r="P246" s="244">
        <v>0</v>
      </c>
      <c r="Q246" s="244">
        <v>0</v>
      </c>
      <c r="R246" s="244">
        <v>0</v>
      </c>
      <c r="S246" s="244">
        <v>0</v>
      </c>
      <c r="T246" s="244">
        <v>0</v>
      </c>
      <c r="U246" s="264">
        <v>639822</v>
      </c>
      <c r="V246" s="265">
        <v>63262</v>
      </c>
      <c r="W246" s="265">
        <v>703084</v>
      </c>
      <c r="X246" s="265">
        <v>9312</v>
      </c>
      <c r="Y246" s="265">
        <v>4861</v>
      </c>
      <c r="Z246" s="265">
        <v>717257</v>
      </c>
      <c r="AA246" s="266">
        <v>14970</v>
      </c>
      <c r="AB246" s="267">
        <f t="shared" si="16"/>
        <v>47.912959251837009</v>
      </c>
    </row>
    <row r="247" spans="1:28" ht="13.8" thickBot="1" x14ac:dyDescent="0.3">
      <c r="A247" s="7" t="s">
        <v>104</v>
      </c>
      <c r="B247" s="1" t="s">
        <v>103</v>
      </c>
      <c r="C247" s="7" t="s">
        <v>23</v>
      </c>
      <c r="D247" s="7" t="s">
        <v>1641</v>
      </c>
      <c r="E247" s="9" t="s">
        <v>21</v>
      </c>
      <c r="F247" s="9" t="s">
        <v>22</v>
      </c>
      <c r="G247" s="286">
        <v>10601</v>
      </c>
      <c r="H247" s="287">
        <v>58080</v>
      </c>
      <c r="I247" s="287">
        <v>0</v>
      </c>
      <c r="J247" s="287">
        <v>157330</v>
      </c>
      <c r="K247" s="287">
        <v>144800</v>
      </c>
      <c r="L247" s="287">
        <v>360210</v>
      </c>
      <c r="M247" s="288">
        <v>46139</v>
      </c>
      <c r="N247" s="243">
        <v>9424</v>
      </c>
      <c r="O247" s="244">
        <v>50966</v>
      </c>
      <c r="P247" s="244">
        <v>0</v>
      </c>
      <c r="Q247" s="244">
        <v>0</v>
      </c>
      <c r="R247" s="244">
        <v>0</v>
      </c>
      <c r="S247" s="244">
        <v>50966</v>
      </c>
      <c r="T247" s="244">
        <v>2500</v>
      </c>
      <c r="U247" s="264">
        <v>411176</v>
      </c>
      <c r="V247" s="265">
        <v>48639</v>
      </c>
      <c r="W247" s="265">
        <v>459815</v>
      </c>
      <c r="X247" s="265">
        <v>12490</v>
      </c>
      <c r="Y247" s="265">
        <v>0</v>
      </c>
      <c r="Z247" s="265">
        <v>472305</v>
      </c>
      <c r="AA247" s="266">
        <v>20025</v>
      </c>
      <c r="AB247" s="267">
        <f t="shared" si="16"/>
        <v>23.585767790262171</v>
      </c>
    </row>
    <row r="248" spans="1:28" ht="13.8" thickBot="1" x14ac:dyDescent="0.3">
      <c r="A248" s="7" t="s">
        <v>116</v>
      </c>
      <c r="B248" s="1" t="s">
        <v>115</v>
      </c>
      <c r="C248" s="7" t="s">
        <v>23</v>
      </c>
      <c r="D248" s="7" t="s">
        <v>1549</v>
      </c>
      <c r="E248" s="9" t="s">
        <v>16</v>
      </c>
      <c r="F248" s="9" t="s">
        <v>17</v>
      </c>
      <c r="G248" s="286">
        <v>15175</v>
      </c>
      <c r="H248" s="287">
        <v>30663</v>
      </c>
      <c r="I248" s="287">
        <v>878233</v>
      </c>
      <c r="J248" s="287">
        <v>0</v>
      </c>
      <c r="K248" s="287">
        <v>0</v>
      </c>
      <c r="L248" s="287">
        <v>908896</v>
      </c>
      <c r="M248" s="288">
        <v>47381</v>
      </c>
      <c r="N248" s="247">
        <v>0</v>
      </c>
      <c r="O248" s="242">
        <v>0</v>
      </c>
      <c r="P248" s="242">
        <v>0</v>
      </c>
      <c r="Q248" s="242">
        <v>0</v>
      </c>
      <c r="R248" s="242">
        <v>0</v>
      </c>
      <c r="S248" s="242">
        <v>0</v>
      </c>
      <c r="T248" s="242">
        <v>0</v>
      </c>
      <c r="U248" s="264">
        <v>908896</v>
      </c>
      <c r="V248" s="265">
        <v>47381</v>
      </c>
      <c r="W248" s="265">
        <v>956277</v>
      </c>
      <c r="X248" s="265">
        <v>9923</v>
      </c>
      <c r="Y248" s="265">
        <v>0</v>
      </c>
      <c r="Z248" s="265">
        <v>966200</v>
      </c>
      <c r="AA248" s="266">
        <v>15175</v>
      </c>
      <c r="AB248" s="267">
        <f t="shared" si="16"/>
        <v>63.670510708401977</v>
      </c>
    </row>
    <row r="249" spans="1:28" ht="13.8" thickBot="1" x14ac:dyDescent="0.3">
      <c r="A249" s="7" t="s">
        <v>118</v>
      </c>
      <c r="B249" s="1" t="s">
        <v>117</v>
      </c>
      <c r="C249" s="7" t="s">
        <v>23</v>
      </c>
      <c r="D249" s="7" t="s">
        <v>1699</v>
      </c>
      <c r="E249" s="9" t="s">
        <v>16</v>
      </c>
      <c r="F249" s="9" t="s">
        <v>17</v>
      </c>
      <c r="G249" s="286">
        <v>10514</v>
      </c>
      <c r="H249" s="287">
        <v>41934</v>
      </c>
      <c r="I249" s="287">
        <v>281531</v>
      </c>
      <c r="J249" s="287">
        <v>0</v>
      </c>
      <c r="K249" s="287">
        <v>0</v>
      </c>
      <c r="L249" s="287">
        <v>323465</v>
      </c>
      <c r="M249" s="288">
        <v>28951</v>
      </c>
      <c r="N249" s="243">
        <v>2153</v>
      </c>
      <c r="O249" s="244">
        <v>8588</v>
      </c>
      <c r="P249" s="244">
        <v>0</v>
      </c>
      <c r="Q249" s="244">
        <v>0</v>
      </c>
      <c r="R249" s="244">
        <v>0</v>
      </c>
      <c r="S249" s="244">
        <v>8588</v>
      </c>
      <c r="T249" s="244">
        <v>0</v>
      </c>
      <c r="U249" s="264">
        <v>332053</v>
      </c>
      <c r="V249" s="265">
        <v>28951</v>
      </c>
      <c r="W249" s="265">
        <v>361004</v>
      </c>
      <c r="X249" s="265">
        <v>7634</v>
      </c>
      <c r="Y249" s="265">
        <v>0</v>
      </c>
      <c r="Z249" s="265">
        <v>368638</v>
      </c>
      <c r="AA249" s="266">
        <v>12667</v>
      </c>
      <c r="AB249" s="267">
        <f t="shared" si="16"/>
        <v>29.102234151732848</v>
      </c>
    </row>
    <row r="250" spans="1:28" ht="13.8" thickBot="1" x14ac:dyDescent="0.3">
      <c r="A250" s="7" t="s">
        <v>122</v>
      </c>
      <c r="B250" s="1" t="s">
        <v>121</v>
      </c>
      <c r="C250" s="7" t="s">
        <v>23</v>
      </c>
      <c r="D250" s="7" t="s">
        <v>1707</v>
      </c>
      <c r="E250" s="9" t="s">
        <v>21</v>
      </c>
      <c r="F250" s="9" t="s">
        <v>22</v>
      </c>
      <c r="G250" s="286">
        <v>19336</v>
      </c>
      <c r="H250" s="287">
        <v>106442</v>
      </c>
      <c r="I250" s="287">
        <v>55544</v>
      </c>
      <c r="J250" s="287">
        <v>184335</v>
      </c>
      <c r="K250" s="287">
        <v>2203</v>
      </c>
      <c r="L250" s="287">
        <v>348524</v>
      </c>
      <c r="M250" s="288">
        <v>77503</v>
      </c>
      <c r="N250" s="243">
        <v>2369</v>
      </c>
      <c r="O250" s="244">
        <v>13040</v>
      </c>
      <c r="P250" s="242">
        <v>0</v>
      </c>
      <c r="Q250" s="244">
        <v>2323</v>
      </c>
      <c r="R250" s="244">
        <v>0</v>
      </c>
      <c r="S250" s="244">
        <v>15363</v>
      </c>
      <c r="T250" s="242">
        <v>0</v>
      </c>
      <c r="U250" s="264">
        <v>363887</v>
      </c>
      <c r="V250" s="265">
        <v>77503</v>
      </c>
      <c r="W250" s="265">
        <v>441390</v>
      </c>
      <c r="X250" s="265">
        <v>12430</v>
      </c>
      <c r="Y250" s="265">
        <v>0</v>
      </c>
      <c r="Z250" s="265">
        <v>453820</v>
      </c>
      <c r="AA250" s="266">
        <v>21705</v>
      </c>
      <c r="AB250" s="267">
        <f t="shared" si="16"/>
        <v>20.908546417876064</v>
      </c>
    </row>
    <row r="251" spans="1:28" ht="13.8" thickBot="1" x14ac:dyDescent="0.3">
      <c r="A251" s="7" t="s">
        <v>158</v>
      </c>
      <c r="B251" s="1" t="s">
        <v>157</v>
      </c>
      <c r="C251" s="7" t="s">
        <v>23</v>
      </c>
      <c r="D251" s="7" t="s">
        <v>1585</v>
      </c>
      <c r="E251" s="9" t="s">
        <v>21</v>
      </c>
      <c r="F251" s="9" t="s">
        <v>22</v>
      </c>
      <c r="G251" s="286">
        <v>15068</v>
      </c>
      <c r="H251" s="287">
        <v>80420</v>
      </c>
      <c r="I251" s="287">
        <v>539469</v>
      </c>
      <c r="J251" s="287">
        <v>0</v>
      </c>
      <c r="K251" s="287">
        <v>0</v>
      </c>
      <c r="L251" s="287">
        <v>619889</v>
      </c>
      <c r="M251" s="288">
        <v>4460</v>
      </c>
      <c r="N251" s="247">
        <v>0</v>
      </c>
      <c r="O251" s="244">
        <v>0</v>
      </c>
      <c r="P251" s="244">
        <v>0</v>
      </c>
      <c r="Q251" s="244">
        <v>0</v>
      </c>
      <c r="R251" s="244">
        <v>0</v>
      </c>
      <c r="S251" s="244">
        <v>0</v>
      </c>
      <c r="T251" s="244">
        <v>0</v>
      </c>
      <c r="U251" s="264">
        <v>619889</v>
      </c>
      <c r="V251" s="265">
        <v>4460</v>
      </c>
      <c r="W251" s="265">
        <v>624349</v>
      </c>
      <c r="X251" s="265">
        <v>9372</v>
      </c>
      <c r="Y251" s="265">
        <v>0</v>
      </c>
      <c r="Z251" s="265">
        <v>633721</v>
      </c>
      <c r="AA251" s="266">
        <v>15068</v>
      </c>
      <c r="AB251" s="267">
        <f t="shared" si="16"/>
        <v>42.057406424210249</v>
      </c>
    </row>
    <row r="252" spans="1:28" ht="13.8" thickBot="1" x14ac:dyDescent="0.3">
      <c r="A252" s="7" t="s">
        <v>162</v>
      </c>
      <c r="B252" s="1" t="s">
        <v>161</v>
      </c>
      <c r="C252" s="7" t="s">
        <v>23</v>
      </c>
      <c r="D252" s="7" t="s">
        <v>1655</v>
      </c>
      <c r="E252" s="9" t="s">
        <v>21</v>
      </c>
      <c r="F252" s="9" t="s">
        <v>22</v>
      </c>
      <c r="G252" s="286">
        <v>16002</v>
      </c>
      <c r="H252" s="287">
        <v>49137</v>
      </c>
      <c r="I252" s="287">
        <v>379983</v>
      </c>
      <c r="J252" s="289">
        <v>0</v>
      </c>
      <c r="K252" s="289">
        <v>0</v>
      </c>
      <c r="L252" s="287">
        <v>429120</v>
      </c>
      <c r="M252" s="288">
        <v>40638</v>
      </c>
      <c r="N252" s="243">
        <v>7155</v>
      </c>
      <c r="O252" s="244">
        <v>21975</v>
      </c>
      <c r="P252" s="242">
        <v>0</v>
      </c>
      <c r="Q252" s="242">
        <v>0</v>
      </c>
      <c r="R252" s="242">
        <v>0</v>
      </c>
      <c r="S252" s="244">
        <v>21975</v>
      </c>
      <c r="T252" s="244">
        <v>500</v>
      </c>
      <c r="U252" s="264">
        <v>451095</v>
      </c>
      <c r="V252" s="265">
        <v>41138</v>
      </c>
      <c r="W252" s="265">
        <v>492233</v>
      </c>
      <c r="X252" s="265">
        <v>11385</v>
      </c>
      <c r="Y252" s="265">
        <v>0</v>
      </c>
      <c r="Z252" s="265">
        <v>503618</v>
      </c>
      <c r="AA252" s="266">
        <v>23157</v>
      </c>
      <c r="AB252" s="267">
        <f t="shared" si="16"/>
        <v>21.747981171999829</v>
      </c>
    </row>
    <row r="253" spans="1:28" ht="13.8" thickBot="1" x14ac:dyDescent="0.3">
      <c r="A253" s="7" t="s">
        <v>166</v>
      </c>
      <c r="B253" s="1" t="s">
        <v>165</v>
      </c>
      <c r="C253" s="7" t="s">
        <v>23</v>
      </c>
      <c r="D253" s="7" t="s">
        <v>1778</v>
      </c>
      <c r="E253" s="9" t="s">
        <v>21</v>
      </c>
      <c r="F253" s="9" t="s">
        <v>22</v>
      </c>
      <c r="G253" s="286">
        <v>13894</v>
      </c>
      <c r="H253" s="287">
        <v>67802</v>
      </c>
      <c r="I253" s="287">
        <v>394443</v>
      </c>
      <c r="J253" s="289">
        <v>0</v>
      </c>
      <c r="K253" s="289">
        <v>0</v>
      </c>
      <c r="L253" s="287">
        <v>462245</v>
      </c>
      <c r="M253" s="288">
        <v>25909</v>
      </c>
      <c r="N253" s="247">
        <v>0</v>
      </c>
      <c r="O253" s="242">
        <v>0</v>
      </c>
      <c r="P253" s="242">
        <v>0</v>
      </c>
      <c r="Q253" s="242">
        <v>0</v>
      </c>
      <c r="R253" s="242">
        <v>0</v>
      </c>
      <c r="S253" s="242">
        <v>0</v>
      </c>
      <c r="T253" s="242">
        <v>0</v>
      </c>
      <c r="U253" s="264">
        <v>462245</v>
      </c>
      <c r="V253" s="265">
        <v>25909</v>
      </c>
      <c r="W253" s="265">
        <v>488154</v>
      </c>
      <c r="X253" s="265">
        <v>8642</v>
      </c>
      <c r="Y253" s="265">
        <v>0</v>
      </c>
      <c r="Z253" s="265">
        <v>496796</v>
      </c>
      <c r="AA253" s="266">
        <v>13894</v>
      </c>
      <c r="AB253" s="267">
        <f t="shared" si="16"/>
        <v>35.756153735425364</v>
      </c>
    </row>
    <row r="254" spans="1:28" ht="13.8" thickBot="1" x14ac:dyDescent="0.3">
      <c r="A254" s="7" t="s">
        <v>168</v>
      </c>
      <c r="B254" s="1" t="s">
        <v>167</v>
      </c>
      <c r="C254" s="7" t="s">
        <v>23</v>
      </c>
      <c r="D254" s="7" t="s">
        <v>1614</v>
      </c>
      <c r="E254" s="9" t="s">
        <v>16</v>
      </c>
      <c r="F254" s="9" t="s">
        <v>17</v>
      </c>
      <c r="G254" s="286">
        <v>15010</v>
      </c>
      <c r="H254" s="287">
        <v>25047</v>
      </c>
      <c r="I254" s="287">
        <v>1539429</v>
      </c>
      <c r="J254" s="287">
        <v>0</v>
      </c>
      <c r="K254" s="287">
        <v>0</v>
      </c>
      <c r="L254" s="287">
        <v>1564476</v>
      </c>
      <c r="M254" s="288">
        <v>118293</v>
      </c>
      <c r="N254" s="247">
        <v>0</v>
      </c>
      <c r="O254" s="244">
        <v>0</v>
      </c>
      <c r="P254" s="244">
        <v>0</v>
      </c>
      <c r="Q254" s="244">
        <v>0</v>
      </c>
      <c r="R254" s="244">
        <v>0</v>
      </c>
      <c r="S254" s="244">
        <v>0</v>
      </c>
      <c r="T254" s="244">
        <v>0</v>
      </c>
      <c r="U254" s="264">
        <v>1564476</v>
      </c>
      <c r="V254" s="265">
        <v>118293</v>
      </c>
      <c r="W254" s="265">
        <v>1682769</v>
      </c>
      <c r="X254" s="265">
        <v>8837</v>
      </c>
      <c r="Y254" s="265">
        <v>0</v>
      </c>
      <c r="Z254" s="265">
        <v>1691606</v>
      </c>
      <c r="AA254" s="266">
        <v>15010</v>
      </c>
      <c r="AB254" s="267">
        <f t="shared" si="16"/>
        <v>112.69860093271153</v>
      </c>
    </row>
    <row r="255" spans="1:28" ht="13.8" thickBot="1" x14ac:dyDescent="0.3">
      <c r="A255" s="7" t="s">
        <v>182</v>
      </c>
      <c r="B255" s="1" t="s">
        <v>181</v>
      </c>
      <c r="C255" s="7" t="s">
        <v>23</v>
      </c>
      <c r="D255" s="7" t="s">
        <v>1657</v>
      </c>
      <c r="E255" s="9" t="s">
        <v>21</v>
      </c>
      <c r="F255" s="9" t="s">
        <v>22</v>
      </c>
      <c r="G255" s="286">
        <v>6503</v>
      </c>
      <c r="H255" s="287">
        <v>65119</v>
      </c>
      <c r="I255" s="287">
        <v>221141</v>
      </c>
      <c r="J255" s="289">
        <v>0</v>
      </c>
      <c r="K255" s="287">
        <v>0</v>
      </c>
      <c r="L255" s="287">
        <v>286260</v>
      </c>
      <c r="M255" s="288">
        <v>33974</v>
      </c>
      <c r="N255" s="243">
        <v>6479</v>
      </c>
      <c r="O255" s="244">
        <v>64876</v>
      </c>
      <c r="P255" s="242">
        <v>0</v>
      </c>
      <c r="Q255" s="244">
        <v>8000</v>
      </c>
      <c r="R255" s="242">
        <v>0</v>
      </c>
      <c r="S255" s="244">
        <v>72876</v>
      </c>
      <c r="T255" s="242">
        <v>0</v>
      </c>
      <c r="U255" s="264">
        <v>359136</v>
      </c>
      <c r="V255" s="265">
        <v>33974</v>
      </c>
      <c r="W255" s="265">
        <v>393110</v>
      </c>
      <c r="X255" s="265">
        <v>8075</v>
      </c>
      <c r="Y255" s="265">
        <v>0</v>
      </c>
      <c r="Z255" s="265">
        <v>401185</v>
      </c>
      <c r="AA255" s="266">
        <v>12982</v>
      </c>
      <c r="AB255" s="267">
        <f t="shared" si="16"/>
        <v>30.903173625019257</v>
      </c>
    </row>
    <row r="256" spans="1:28" ht="13.8" thickBot="1" x14ac:dyDescent="0.3">
      <c r="A256" s="7" t="s">
        <v>192</v>
      </c>
      <c r="B256" s="1" t="s">
        <v>191</v>
      </c>
      <c r="C256" s="7" t="s">
        <v>23</v>
      </c>
      <c r="D256" s="7" t="s">
        <v>1629</v>
      </c>
      <c r="E256" s="9" t="s">
        <v>16</v>
      </c>
      <c r="F256" s="9" t="s">
        <v>17</v>
      </c>
      <c r="G256" s="286">
        <v>14854</v>
      </c>
      <c r="H256" s="287">
        <v>33408</v>
      </c>
      <c r="I256" s="287">
        <v>721005</v>
      </c>
      <c r="J256" s="287">
        <v>32600</v>
      </c>
      <c r="K256" s="287">
        <v>60741</v>
      </c>
      <c r="L256" s="287">
        <v>847754</v>
      </c>
      <c r="M256" s="288">
        <v>15145</v>
      </c>
      <c r="N256" s="247">
        <v>0</v>
      </c>
      <c r="O256" s="242">
        <v>0</v>
      </c>
      <c r="P256" s="242">
        <v>0</v>
      </c>
      <c r="Q256" s="242">
        <v>0</v>
      </c>
      <c r="R256" s="242">
        <v>0</v>
      </c>
      <c r="S256" s="242">
        <v>0</v>
      </c>
      <c r="T256" s="242">
        <v>0</v>
      </c>
      <c r="U256" s="264">
        <v>847754</v>
      </c>
      <c r="V256" s="265">
        <v>15145</v>
      </c>
      <c r="W256" s="265">
        <v>862899</v>
      </c>
      <c r="X256" s="265">
        <v>8746</v>
      </c>
      <c r="Y256" s="265">
        <v>0</v>
      </c>
      <c r="Z256" s="265">
        <v>871645</v>
      </c>
      <c r="AA256" s="266">
        <v>14854</v>
      </c>
      <c r="AB256" s="267">
        <f t="shared" si="16"/>
        <v>58.680826713343208</v>
      </c>
    </row>
    <row r="257" spans="1:28" ht="13.8" thickBot="1" x14ac:dyDescent="0.3">
      <c r="A257" s="7" t="s">
        <v>198</v>
      </c>
      <c r="B257" s="1" t="s">
        <v>197</v>
      </c>
      <c r="C257" s="7" t="s">
        <v>23</v>
      </c>
      <c r="D257" s="7" t="s">
        <v>1824</v>
      </c>
      <c r="E257" s="9" t="s">
        <v>101</v>
      </c>
      <c r="F257" s="9" t="s">
        <v>102</v>
      </c>
      <c r="G257" s="286">
        <v>14074</v>
      </c>
      <c r="H257" s="287">
        <v>145003</v>
      </c>
      <c r="I257" s="287">
        <v>242293</v>
      </c>
      <c r="J257" s="289">
        <v>0</v>
      </c>
      <c r="K257" s="289">
        <v>0</v>
      </c>
      <c r="L257" s="287">
        <v>387296</v>
      </c>
      <c r="M257" s="288">
        <v>96607</v>
      </c>
      <c r="N257" s="247">
        <v>0</v>
      </c>
      <c r="O257" s="242">
        <v>0</v>
      </c>
      <c r="P257" s="242">
        <v>0</v>
      </c>
      <c r="Q257" s="242">
        <v>0</v>
      </c>
      <c r="R257" s="242">
        <v>0</v>
      </c>
      <c r="S257" s="242">
        <v>0</v>
      </c>
      <c r="T257" s="242">
        <v>0</v>
      </c>
      <c r="U257" s="264">
        <v>387296</v>
      </c>
      <c r="V257" s="265">
        <v>96607</v>
      </c>
      <c r="W257" s="265">
        <v>483903</v>
      </c>
      <c r="X257" s="265">
        <v>0</v>
      </c>
      <c r="Y257" s="265">
        <v>0</v>
      </c>
      <c r="Z257" s="265">
        <v>483903</v>
      </c>
      <c r="AA257" s="266">
        <v>14074</v>
      </c>
      <c r="AB257" s="267">
        <f t="shared" si="16"/>
        <v>34.382762540855481</v>
      </c>
    </row>
    <row r="258" spans="1:28" ht="13.8" thickBot="1" x14ac:dyDescent="0.3">
      <c r="A258" s="7" t="s">
        <v>228</v>
      </c>
      <c r="B258" s="1" t="s">
        <v>227</v>
      </c>
      <c r="C258" s="7" t="s">
        <v>23</v>
      </c>
      <c r="D258" s="7" t="s">
        <v>1614</v>
      </c>
      <c r="E258" s="9" t="s">
        <v>101</v>
      </c>
      <c r="F258" s="9" t="s">
        <v>102</v>
      </c>
      <c r="G258" s="286">
        <v>19591</v>
      </c>
      <c r="H258" s="287">
        <v>35512</v>
      </c>
      <c r="I258" s="287">
        <v>1317620</v>
      </c>
      <c r="J258" s="287">
        <v>0</v>
      </c>
      <c r="K258" s="287">
        <v>0</v>
      </c>
      <c r="L258" s="287">
        <v>1353132</v>
      </c>
      <c r="M258" s="288">
        <v>74767</v>
      </c>
      <c r="N258" s="247">
        <v>0</v>
      </c>
      <c r="O258" s="242">
        <v>0</v>
      </c>
      <c r="P258" s="242">
        <v>0</v>
      </c>
      <c r="Q258" s="242">
        <v>0</v>
      </c>
      <c r="R258" s="242">
        <v>0</v>
      </c>
      <c r="S258" s="242">
        <v>0</v>
      </c>
      <c r="T258" s="242">
        <v>0</v>
      </c>
      <c r="U258" s="264">
        <v>1353132</v>
      </c>
      <c r="V258" s="265">
        <v>74767</v>
      </c>
      <c r="W258" s="265">
        <v>1427899</v>
      </c>
      <c r="X258" s="265">
        <v>12811</v>
      </c>
      <c r="Y258" s="265">
        <v>5703</v>
      </c>
      <c r="Z258" s="265">
        <v>1446413</v>
      </c>
      <c r="AA258" s="266">
        <v>19591</v>
      </c>
      <c r="AB258" s="267">
        <f t="shared" si="16"/>
        <v>73.830483385227907</v>
      </c>
    </row>
    <row r="259" spans="1:28" ht="13.8" thickBot="1" x14ac:dyDescent="0.3">
      <c r="A259" s="7" t="s">
        <v>236</v>
      </c>
      <c r="B259" s="1" t="s">
        <v>235</v>
      </c>
      <c r="C259" s="7" t="s">
        <v>23</v>
      </c>
      <c r="D259" s="7" t="s">
        <v>1752</v>
      </c>
      <c r="E259" s="9" t="s">
        <v>101</v>
      </c>
      <c r="F259" s="9" t="s">
        <v>102</v>
      </c>
      <c r="G259" s="286">
        <v>13306</v>
      </c>
      <c r="H259" s="287">
        <v>46624</v>
      </c>
      <c r="I259" s="287">
        <v>343362</v>
      </c>
      <c r="J259" s="289">
        <v>0</v>
      </c>
      <c r="K259" s="289">
        <v>0</v>
      </c>
      <c r="L259" s="287">
        <v>389986</v>
      </c>
      <c r="M259" s="288">
        <v>23344</v>
      </c>
      <c r="N259" s="247">
        <v>0</v>
      </c>
      <c r="O259" s="242">
        <v>0</v>
      </c>
      <c r="P259" s="242">
        <v>0</v>
      </c>
      <c r="Q259" s="242">
        <v>0</v>
      </c>
      <c r="R259" s="242">
        <v>0</v>
      </c>
      <c r="S259" s="242">
        <v>0</v>
      </c>
      <c r="T259" s="242">
        <v>0</v>
      </c>
      <c r="U259" s="264">
        <v>389986</v>
      </c>
      <c r="V259" s="265">
        <v>23344</v>
      </c>
      <c r="W259" s="265">
        <v>413330</v>
      </c>
      <c r="X259" s="265">
        <v>8701</v>
      </c>
      <c r="Y259" s="265">
        <v>0</v>
      </c>
      <c r="Z259" s="265">
        <v>422031</v>
      </c>
      <c r="AA259" s="266">
        <v>13306</v>
      </c>
      <c r="AB259" s="267">
        <f t="shared" si="16"/>
        <v>31.717345558394708</v>
      </c>
    </row>
    <row r="260" spans="1:28" ht="13.8" thickBot="1" x14ac:dyDescent="0.3">
      <c r="A260" s="7" t="s">
        <v>246</v>
      </c>
      <c r="B260" s="1" t="s">
        <v>245</v>
      </c>
      <c r="C260" s="7" t="s">
        <v>23</v>
      </c>
      <c r="D260" s="7" t="s">
        <v>1655</v>
      </c>
      <c r="E260" s="9" t="s">
        <v>21</v>
      </c>
      <c r="F260" s="9" t="s">
        <v>22</v>
      </c>
      <c r="G260" s="286">
        <v>5214</v>
      </c>
      <c r="H260" s="287">
        <v>22695</v>
      </c>
      <c r="I260" s="287">
        <v>0</v>
      </c>
      <c r="J260" s="287">
        <v>115408</v>
      </c>
      <c r="K260" s="287">
        <v>0</v>
      </c>
      <c r="L260" s="287">
        <v>138103</v>
      </c>
      <c r="M260" s="288">
        <v>15029</v>
      </c>
      <c r="N260" s="243">
        <v>7456</v>
      </c>
      <c r="O260" s="244">
        <v>32359</v>
      </c>
      <c r="P260" s="244">
        <v>0</v>
      </c>
      <c r="Q260" s="244">
        <v>0</v>
      </c>
      <c r="R260" s="244">
        <v>0</v>
      </c>
      <c r="S260" s="244">
        <v>32359</v>
      </c>
      <c r="T260" s="244">
        <v>0</v>
      </c>
      <c r="U260" s="264">
        <v>170462</v>
      </c>
      <c r="V260" s="265">
        <v>15029</v>
      </c>
      <c r="W260" s="265">
        <v>185491</v>
      </c>
      <c r="X260" s="265">
        <v>1550</v>
      </c>
      <c r="Y260" s="265">
        <v>0</v>
      </c>
      <c r="Z260" s="265">
        <v>187041</v>
      </c>
      <c r="AA260" s="266">
        <v>12670</v>
      </c>
      <c r="AB260" s="267">
        <f t="shared" si="16"/>
        <v>14.762509865824782</v>
      </c>
    </row>
    <row r="261" spans="1:28" ht="13.8" thickBot="1" x14ac:dyDescent="0.3">
      <c r="A261" s="7" t="s">
        <v>262</v>
      </c>
      <c r="B261" s="1" t="s">
        <v>261</v>
      </c>
      <c r="C261" s="7" t="s">
        <v>23</v>
      </c>
      <c r="D261" s="7" t="s">
        <v>1855</v>
      </c>
      <c r="E261" s="9" t="s">
        <v>21</v>
      </c>
      <c r="F261" s="9" t="s">
        <v>22</v>
      </c>
      <c r="G261" s="286">
        <v>12616</v>
      </c>
      <c r="H261" s="287">
        <v>48559</v>
      </c>
      <c r="I261" s="287">
        <v>0</v>
      </c>
      <c r="J261" s="287">
        <v>400000</v>
      </c>
      <c r="K261" s="289">
        <v>0</v>
      </c>
      <c r="L261" s="287">
        <v>448559</v>
      </c>
      <c r="M261" s="288">
        <v>34394</v>
      </c>
      <c r="N261" s="243">
        <v>13214</v>
      </c>
      <c r="O261" s="244">
        <v>50860</v>
      </c>
      <c r="P261" s="244">
        <v>0</v>
      </c>
      <c r="Q261" s="244">
        <v>0</v>
      </c>
      <c r="R261" s="244">
        <v>0</v>
      </c>
      <c r="S261" s="244">
        <v>50860</v>
      </c>
      <c r="T261" s="244">
        <v>0</v>
      </c>
      <c r="U261" s="264">
        <v>499419</v>
      </c>
      <c r="V261" s="265">
        <v>34394</v>
      </c>
      <c r="W261" s="265">
        <v>533813</v>
      </c>
      <c r="X261" s="265">
        <v>16890</v>
      </c>
      <c r="Y261" s="265">
        <v>0</v>
      </c>
      <c r="Z261" s="265">
        <v>550703</v>
      </c>
      <c r="AA261" s="266">
        <v>25830</v>
      </c>
      <c r="AB261" s="267">
        <f t="shared" si="16"/>
        <v>21.320286488579171</v>
      </c>
    </row>
    <row r="262" spans="1:28" ht="13.8" thickBot="1" x14ac:dyDescent="0.3">
      <c r="A262" s="7" t="s">
        <v>270</v>
      </c>
      <c r="B262" s="1" t="s">
        <v>269</v>
      </c>
      <c r="C262" s="7" t="s">
        <v>23</v>
      </c>
      <c r="D262" s="7" t="s">
        <v>1585</v>
      </c>
      <c r="E262" s="9" t="s">
        <v>101</v>
      </c>
      <c r="F262" s="9" t="s">
        <v>102</v>
      </c>
      <c r="G262" s="286">
        <v>8835</v>
      </c>
      <c r="H262" s="287">
        <v>57029</v>
      </c>
      <c r="I262" s="287">
        <v>272719</v>
      </c>
      <c r="J262" s="287">
        <v>0</v>
      </c>
      <c r="K262" s="287">
        <v>0</v>
      </c>
      <c r="L262" s="287">
        <v>329748</v>
      </c>
      <c r="M262" s="288">
        <v>21371</v>
      </c>
      <c r="N262" s="243">
        <v>5395</v>
      </c>
      <c r="O262" s="244">
        <v>34824</v>
      </c>
      <c r="P262" s="244">
        <v>0</v>
      </c>
      <c r="Q262" s="244">
        <v>0</v>
      </c>
      <c r="R262" s="244">
        <v>1636</v>
      </c>
      <c r="S262" s="244">
        <v>36460</v>
      </c>
      <c r="T262" s="244">
        <v>0</v>
      </c>
      <c r="U262" s="264">
        <v>366208</v>
      </c>
      <c r="V262" s="265">
        <v>21371</v>
      </c>
      <c r="W262" s="265">
        <v>387579</v>
      </c>
      <c r="X262" s="265">
        <v>9305</v>
      </c>
      <c r="Y262" s="265">
        <v>4699</v>
      </c>
      <c r="Z262" s="265">
        <v>401583</v>
      </c>
      <c r="AA262" s="266">
        <v>14230</v>
      </c>
      <c r="AB262" s="267">
        <f t="shared" si="16"/>
        <v>28.220871398453969</v>
      </c>
    </row>
    <row r="263" spans="1:28" ht="13.8" thickBot="1" x14ac:dyDescent="0.3">
      <c r="A263" s="7" t="s">
        <v>272</v>
      </c>
      <c r="B263" s="1" t="s">
        <v>271</v>
      </c>
      <c r="C263" s="7" t="s">
        <v>23</v>
      </c>
      <c r="D263" s="7" t="s">
        <v>1549</v>
      </c>
      <c r="E263" s="9" t="s">
        <v>21</v>
      </c>
      <c r="F263" s="9" t="s">
        <v>22</v>
      </c>
      <c r="G263" s="286">
        <v>19900</v>
      </c>
      <c r="H263" s="287">
        <v>40210</v>
      </c>
      <c r="I263" s="287">
        <v>437509</v>
      </c>
      <c r="J263" s="287">
        <v>519827</v>
      </c>
      <c r="K263" s="289">
        <v>0</v>
      </c>
      <c r="L263" s="287">
        <v>997546</v>
      </c>
      <c r="M263" s="288">
        <v>20873</v>
      </c>
      <c r="N263" s="247">
        <v>0</v>
      </c>
      <c r="O263" s="242">
        <v>0</v>
      </c>
      <c r="P263" s="242">
        <v>0</v>
      </c>
      <c r="Q263" s="242">
        <v>0</v>
      </c>
      <c r="R263" s="242">
        <v>0</v>
      </c>
      <c r="S263" s="242">
        <v>0</v>
      </c>
      <c r="T263" s="242">
        <v>0</v>
      </c>
      <c r="U263" s="264">
        <v>997546</v>
      </c>
      <c r="V263" s="265">
        <v>20873</v>
      </c>
      <c r="W263" s="265">
        <v>1018419</v>
      </c>
      <c r="X263" s="265">
        <v>12378</v>
      </c>
      <c r="Y263" s="265">
        <v>0</v>
      </c>
      <c r="Z263" s="265">
        <v>1030797</v>
      </c>
      <c r="AA263" s="266">
        <v>19900</v>
      </c>
      <c r="AB263" s="267">
        <f t="shared" si="16"/>
        <v>51.798844221105526</v>
      </c>
    </row>
    <row r="264" spans="1:28" ht="13.8" thickBot="1" x14ac:dyDescent="0.3">
      <c r="A264" s="7" t="s">
        <v>276</v>
      </c>
      <c r="B264" s="1" t="s">
        <v>275</v>
      </c>
      <c r="C264" s="7" t="s">
        <v>23</v>
      </c>
      <c r="D264" s="7" t="s">
        <v>1748</v>
      </c>
      <c r="E264" s="9" t="s">
        <v>21</v>
      </c>
      <c r="F264" s="9" t="s">
        <v>22</v>
      </c>
      <c r="G264" s="286">
        <v>17626</v>
      </c>
      <c r="H264" s="287">
        <v>100288</v>
      </c>
      <c r="I264" s="287">
        <v>582785</v>
      </c>
      <c r="J264" s="289">
        <v>0</v>
      </c>
      <c r="K264" s="289">
        <v>0</v>
      </c>
      <c r="L264" s="287">
        <v>683073</v>
      </c>
      <c r="M264" s="288">
        <v>46395</v>
      </c>
      <c r="N264" s="247">
        <v>0</v>
      </c>
      <c r="O264" s="242">
        <v>0</v>
      </c>
      <c r="P264" s="242">
        <v>0</v>
      </c>
      <c r="Q264" s="242">
        <v>0</v>
      </c>
      <c r="R264" s="242">
        <v>0</v>
      </c>
      <c r="S264" s="242">
        <v>0</v>
      </c>
      <c r="T264" s="242">
        <v>0</v>
      </c>
      <c r="U264" s="264">
        <v>683073</v>
      </c>
      <c r="V264" s="265">
        <v>46395</v>
      </c>
      <c r="W264" s="265">
        <v>729468</v>
      </c>
      <c r="X264" s="265">
        <v>34619</v>
      </c>
      <c r="Y264" s="265">
        <v>0</v>
      </c>
      <c r="Z264" s="265">
        <v>764087</v>
      </c>
      <c r="AA264" s="266">
        <v>17626</v>
      </c>
      <c r="AB264" s="267">
        <f t="shared" si="16"/>
        <v>43.349994326563035</v>
      </c>
    </row>
    <row r="265" spans="1:28" ht="13.8" thickBot="1" x14ac:dyDescent="0.3">
      <c r="A265" s="7" t="s">
        <v>278</v>
      </c>
      <c r="B265" s="1" t="s">
        <v>277</v>
      </c>
      <c r="C265" s="7" t="s">
        <v>23</v>
      </c>
      <c r="D265" s="7" t="s">
        <v>1591</v>
      </c>
      <c r="E265" s="9" t="s">
        <v>21</v>
      </c>
      <c r="F265" s="9" t="s">
        <v>22</v>
      </c>
      <c r="G265" s="286">
        <v>9878</v>
      </c>
      <c r="H265" s="287">
        <v>8038</v>
      </c>
      <c r="I265" s="287">
        <v>451079</v>
      </c>
      <c r="J265" s="289">
        <v>0</v>
      </c>
      <c r="K265" s="287">
        <v>5834</v>
      </c>
      <c r="L265" s="287">
        <v>464951</v>
      </c>
      <c r="M265" s="288">
        <v>11108</v>
      </c>
      <c r="N265" s="243">
        <v>3289</v>
      </c>
      <c r="O265" s="244">
        <v>0</v>
      </c>
      <c r="P265" s="244">
        <v>0</v>
      </c>
      <c r="Q265" s="244">
        <v>0</v>
      </c>
      <c r="R265" s="244">
        <v>9738</v>
      </c>
      <c r="S265" s="244">
        <v>9738</v>
      </c>
      <c r="T265" s="242">
        <v>0</v>
      </c>
      <c r="U265" s="264">
        <v>474689</v>
      </c>
      <c r="V265" s="265">
        <v>11108</v>
      </c>
      <c r="W265" s="265">
        <v>485797</v>
      </c>
      <c r="X265" s="265">
        <v>8190</v>
      </c>
      <c r="Y265" s="265">
        <v>0</v>
      </c>
      <c r="Z265" s="265">
        <v>493987</v>
      </c>
      <c r="AA265" s="266">
        <v>13167</v>
      </c>
      <c r="AB265" s="267">
        <f t="shared" si="16"/>
        <v>37.51705020126073</v>
      </c>
    </row>
    <row r="266" spans="1:28" ht="13.8" thickBot="1" x14ac:dyDescent="0.3">
      <c r="A266" s="7" t="s">
        <v>284</v>
      </c>
      <c r="B266" s="1" t="s">
        <v>283</v>
      </c>
      <c r="C266" s="7" t="s">
        <v>23</v>
      </c>
      <c r="D266" s="7" t="s">
        <v>1711</v>
      </c>
      <c r="E266" s="9" t="s">
        <v>21</v>
      </c>
      <c r="F266" s="9" t="s">
        <v>22</v>
      </c>
      <c r="G266" s="286">
        <v>16169</v>
      </c>
      <c r="H266" s="287">
        <v>68809</v>
      </c>
      <c r="I266" s="287">
        <v>727664</v>
      </c>
      <c r="J266" s="289">
        <v>0</v>
      </c>
      <c r="K266" s="289">
        <v>0</v>
      </c>
      <c r="L266" s="287">
        <v>796473</v>
      </c>
      <c r="M266" s="288">
        <v>24438</v>
      </c>
      <c r="N266" s="243">
        <v>899</v>
      </c>
      <c r="O266" s="242">
        <v>0</v>
      </c>
      <c r="P266" s="242">
        <v>0</v>
      </c>
      <c r="Q266" s="242">
        <v>0</v>
      </c>
      <c r="R266" s="242">
        <v>0</v>
      </c>
      <c r="S266" s="242">
        <v>0</v>
      </c>
      <c r="T266" s="242">
        <v>0</v>
      </c>
      <c r="U266" s="264">
        <v>796473</v>
      </c>
      <c r="V266" s="265">
        <v>24438</v>
      </c>
      <c r="W266" s="265">
        <v>820911</v>
      </c>
      <c r="X266" s="265">
        <v>10616</v>
      </c>
      <c r="Y266" s="265">
        <v>0</v>
      </c>
      <c r="Z266" s="265">
        <v>831527</v>
      </c>
      <c r="AA266" s="266">
        <v>17068</v>
      </c>
      <c r="AB266" s="267">
        <f t="shared" si="16"/>
        <v>48.718479025076164</v>
      </c>
    </row>
    <row r="267" spans="1:28" ht="13.8" thickBot="1" x14ac:dyDescent="0.3">
      <c r="A267" s="7" t="s">
        <v>290</v>
      </c>
      <c r="B267" s="1" t="s">
        <v>289</v>
      </c>
      <c r="C267" s="7" t="s">
        <v>23</v>
      </c>
      <c r="D267" s="7" t="s">
        <v>1617</v>
      </c>
      <c r="E267" s="9" t="s">
        <v>21</v>
      </c>
      <c r="F267" s="9" t="s">
        <v>22</v>
      </c>
      <c r="G267" s="286">
        <v>14480</v>
      </c>
      <c r="H267" s="287">
        <v>13700</v>
      </c>
      <c r="I267" s="287">
        <v>0</v>
      </c>
      <c r="J267" s="287">
        <v>301916</v>
      </c>
      <c r="K267" s="287">
        <v>50151</v>
      </c>
      <c r="L267" s="287">
        <v>365767</v>
      </c>
      <c r="M267" s="288">
        <v>20330</v>
      </c>
      <c r="N267" s="247">
        <v>0</v>
      </c>
      <c r="O267" s="242">
        <v>0</v>
      </c>
      <c r="P267" s="242">
        <v>0</v>
      </c>
      <c r="Q267" s="242">
        <v>0</v>
      </c>
      <c r="R267" s="242">
        <v>0</v>
      </c>
      <c r="S267" s="242">
        <v>0</v>
      </c>
      <c r="T267" s="242">
        <v>0</v>
      </c>
      <c r="U267" s="264">
        <v>365767</v>
      </c>
      <c r="V267" s="265">
        <v>20330</v>
      </c>
      <c r="W267" s="265">
        <v>386097</v>
      </c>
      <c r="X267" s="265">
        <v>9046</v>
      </c>
      <c r="Y267" s="265">
        <v>0</v>
      </c>
      <c r="Z267" s="265">
        <v>395143</v>
      </c>
      <c r="AA267" s="266">
        <v>14480</v>
      </c>
      <c r="AB267" s="267">
        <f t="shared" si="16"/>
        <v>27.288881215469612</v>
      </c>
    </row>
    <row r="268" spans="1:28" ht="13.8" thickBot="1" x14ac:dyDescent="0.3">
      <c r="A268" s="7" t="s">
        <v>294</v>
      </c>
      <c r="B268" s="1" t="s">
        <v>293</v>
      </c>
      <c r="C268" s="7" t="s">
        <v>23</v>
      </c>
      <c r="D268" s="7" t="s">
        <v>1830</v>
      </c>
      <c r="E268" s="9" t="s">
        <v>16</v>
      </c>
      <c r="F268" s="9" t="s">
        <v>17</v>
      </c>
      <c r="G268" s="286">
        <v>13326</v>
      </c>
      <c r="H268" s="287">
        <v>63672</v>
      </c>
      <c r="I268" s="287">
        <v>543855</v>
      </c>
      <c r="J268" s="289">
        <v>0</v>
      </c>
      <c r="K268" s="289">
        <v>0</v>
      </c>
      <c r="L268" s="287">
        <v>607527</v>
      </c>
      <c r="M268" s="288">
        <v>150147</v>
      </c>
      <c r="N268" s="247">
        <v>0</v>
      </c>
      <c r="O268" s="242">
        <v>0</v>
      </c>
      <c r="P268" s="242">
        <v>0</v>
      </c>
      <c r="Q268" s="242">
        <v>0</v>
      </c>
      <c r="R268" s="242">
        <v>0</v>
      </c>
      <c r="S268" s="242">
        <v>0</v>
      </c>
      <c r="T268" s="242">
        <v>0</v>
      </c>
      <c r="U268" s="264">
        <v>607527</v>
      </c>
      <c r="V268" s="265">
        <v>150147</v>
      </c>
      <c r="W268" s="265">
        <v>757674</v>
      </c>
      <c r="X268" s="265">
        <v>75869</v>
      </c>
      <c r="Y268" s="265">
        <v>7239</v>
      </c>
      <c r="Z268" s="265">
        <v>840782</v>
      </c>
      <c r="AA268" s="266">
        <v>13326</v>
      </c>
      <c r="AB268" s="267">
        <f t="shared" si="16"/>
        <v>63.09335134323878</v>
      </c>
    </row>
    <row r="269" spans="1:28" ht="13.8" thickBot="1" x14ac:dyDescent="0.3">
      <c r="A269" s="7" t="s">
        <v>312</v>
      </c>
      <c r="B269" s="1" t="s">
        <v>311</v>
      </c>
      <c r="C269" s="7" t="s">
        <v>23</v>
      </c>
      <c r="D269" s="7" t="s">
        <v>1977</v>
      </c>
      <c r="E269" s="9" t="s">
        <v>16</v>
      </c>
      <c r="F269" s="9" t="s">
        <v>17</v>
      </c>
      <c r="G269" s="286">
        <v>25692</v>
      </c>
      <c r="H269" s="287">
        <v>178667</v>
      </c>
      <c r="I269" s="287">
        <v>455708</v>
      </c>
      <c r="J269" s="287">
        <v>0</v>
      </c>
      <c r="K269" s="287">
        <v>0</v>
      </c>
      <c r="L269" s="287">
        <v>634375</v>
      </c>
      <c r="M269" s="288">
        <v>51301</v>
      </c>
      <c r="N269" s="247">
        <v>0</v>
      </c>
      <c r="O269" s="244">
        <v>0</v>
      </c>
      <c r="P269" s="244">
        <v>0</v>
      </c>
      <c r="Q269" s="244">
        <v>0</v>
      </c>
      <c r="R269" s="244">
        <v>0</v>
      </c>
      <c r="S269" s="244">
        <v>0</v>
      </c>
      <c r="T269" s="244">
        <v>0</v>
      </c>
      <c r="U269" s="264">
        <v>634375</v>
      </c>
      <c r="V269" s="265">
        <v>51301</v>
      </c>
      <c r="W269" s="265">
        <v>685676</v>
      </c>
      <c r="X269" s="265">
        <v>15128</v>
      </c>
      <c r="Y269" s="265">
        <v>0</v>
      </c>
      <c r="Z269" s="265">
        <v>700804</v>
      </c>
      <c r="AA269" s="266">
        <v>25692</v>
      </c>
      <c r="AB269" s="267">
        <f t="shared" si="16"/>
        <v>27.277129067413981</v>
      </c>
    </row>
    <row r="270" spans="1:28" ht="13.8" thickBot="1" x14ac:dyDescent="0.3">
      <c r="A270" s="7" t="s">
        <v>320</v>
      </c>
      <c r="B270" s="1" t="s">
        <v>319</v>
      </c>
      <c r="C270" s="7" t="s">
        <v>23</v>
      </c>
      <c r="D270" s="7" t="s">
        <v>1655</v>
      </c>
      <c r="E270" s="9" t="s">
        <v>21</v>
      </c>
      <c r="F270" s="9" t="s">
        <v>22</v>
      </c>
      <c r="G270" s="286">
        <v>15959</v>
      </c>
      <c r="H270" s="287">
        <v>79070</v>
      </c>
      <c r="I270" s="287">
        <v>595657</v>
      </c>
      <c r="J270" s="287">
        <v>0</v>
      </c>
      <c r="K270" s="287">
        <v>0</v>
      </c>
      <c r="L270" s="287">
        <v>674727</v>
      </c>
      <c r="M270" s="288">
        <v>37834</v>
      </c>
      <c r="N270" s="247">
        <v>0</v>
      </c>
      <c r="O270" s="242">
        <v>0</v>
      </c>
      <c r="P270" s="242">
        <v>0</v>
      </c>
      <c r="Q270" s="242">
        <v>0</v>
      </c>
      <c r="R270" s="242">
        <v>0</v>
      </c>
      <c r="S270" s="242">
        <v>0</v>
      </c>
      <c r="T270" s="242">
        <v>0</v>
      </c>
      <c r="U270" s="264">
        <v>674727</v>
      </c>
      <c r="V270" s="265">
        <v>37834</v>
      </c>
      <c r="W270" s="265">
        <v>712561</v>
      </c>
      <c r="X270" s="265">
        <v>9927</v>
      </c>
      <c r="Y270" s="265">
        <v>0</v>
      </c>
      <c r="Z270" s="265">
        <v>722488</v>
      </c>
      <c r="AA270" s="266">
        <v>15959</v>
      </c>
      <c r="AB270" s="267">
        <f t="shared" si="16"/>
        <v>45.271508239864652</v>
      </c>
    </row>
    <row r="271" spans="1:28" ht="13.8" thickBot="1" x14ac:dyDescent="0.3">
      <c r="A271" s="7" t="s">
        <v>330</v>
      </c>
      <c r="B271" s="1" t="s">
        <v>329</v>
      </c>
      <c r="C271" s="7" t="s">
        <v>23</v>
      </c>
      <c r="D271" s="7" t="s">
        <v>1711</v>
      </c>
      <c r="E271" s="9" t="s">
        <v>21</v>
      </c>
      <c r="F271" s="9" t="s">
        <v>22</v>
      </c>
      <c r="G271" s="286">
        <v>21165</v>
      </c>
      <c r="H271" s="287">
        <v>85800</v>
      </c>
      <c r="I271" s="287">
        <v>756293</v>
      </c>
      <c r="J271" s="287">
        <v>0</v>
      </c>
      <c r="K271" s="287">
        <v>0</v>
      </c>
      <c r="L271" s="287">
        <v>842093</v>
      </c>
      <c r="M271" s="288">
        <v>40479</v>
      </c>
      <c r="N271" s="247">
        <v>0</v>
      </c>
      <c r="O271" s="244">
        <v>0</v>
      </c>
      <c r="P271" s="244">
        <v>0</v>
      </c>
      <c r="Q271" s="244">
        <v>0</v>
      </c>
      <c r="R271" s="244">
        <v>0</v>
      </c>
      <c r="S271" s="244">
        <v>0</v>
      </c>
      <c r="T271" s="244">
        <v>0</v>
      </c>
      <c r="U271" s="264">
        <v>842093</v>
      </c>
      <c r="V271" s="265">
        <v>40479</v>
      </c>
      <c r="W271" s="265">
        <v>882572</v>
      </c>
      <c r="X271" s="265">
        <v>13840</v>
      </c>
      <c r="Y271" s="265">
        <v>0</v>
      </c>
      <c r="Z271" s="265">
        <v>896412</v>
      </c>
      <c r="AA271" s="266">
        <v>21165</v>
      </c>
      <c r="AB271" s="267">
        <f t="shared" si="16"/>
        <v>42.353508150248054</v>
      </c>
    </row>
    <row r="272" spans="1:28" ht="13.8" thickBot="1" x14ac:dyDescent="0.3">
      <c r="A272" s="7" t="s">
        <v>332</v>
      </c>
      <c r="B272" s="1" t="s">
        <v>331</v>
      </c>
      <c r="C272" s="7" t="s">
        <v>23</v>
      </c>
      <c r="D272" s="7" t="s">
        <v>1591</v>
      </c>
      <c r="E272" s="9" t="s">
        <v>21</v>
      </c>
      <c r="F272" s="9" t="s">
        <v>22</v>
      </c>
      <c r="G272" s="286">
        <v>22423</v>
      </c>
      <c r="H272" s="287">
        <v>18277</v>
      </c>
      <c r="I272" s="287">
        <v>361070</v>
      </c>
      <c r="J272" s="287">
        <v>0</v>
      </c>
      <c r="K272" s="287">
        <v>0</v>
      </c>
      <c r="L272" s="287">
        <v>379347</v>
      </c>
      <c r="M272" s="288">
        <v>11915</v>
      </c>
      <c r="N272" s="247">
        <v>0</v>
      </c>
      <c r="O272" s="244">
        <v>0</v>
      </c>
      <c r="P272" s="244">
        <v>0</v>
      </c>
      <c r="Q272" s="244">
        <v>0</v>
      </c>
      <c r="R272" s="244">
        <v>0</v>
      </c>
      <c r="S272" s="244">
        <v>0</v>
      </c>
      <c r="T272" s="244">
        <v>0</v>
      </c>
      <c r="U272" s="264">
        <v>379347</v>
      </c>
      <c r="V272" s="265">
        <v>11915</v>
      </c>
      <c r="W272" s="265">
        <v>391262</v>
      </c>
      <c r="X272" s="265">
        <v>13947</v>
      </c>
      <c r="Y272" s="265">
        <v>11252</v>
      </c>
      <c r="Z272" s="265">
        <v>416461</v>
      </c>
      <c r="AA272" s="266">
        <v>22423</v>
      </c>
      <c r="AB272" s="267">
        <f t="shared" ref="AB272:AB303" si="17">Z272/AA272</f>
        <v>18.572938500646657</v>
      </c>
    </row>
    <row r="273" spans="1:28" ht="13.8" thickBot="1" x14ac:dyDescent="0.3">
      <c r="A273" s="7" t="s">
        <v>338</v>
      </c>
      <c r="B273" s="1" t="s">
        <v>337</v>
      </c>
      <c r="C273" s="7" t="s">
        <v>23</v>
      </c>
      <c r="D273" s="7" t="s">
        <v>1591</v>
      </c>
      <c r="E273" s="9" t="s">
        <v>16</v>
      </c>
      <c r="F273" s="9" t="s">
        <v>17</v>
      </c>
      <c r="G273" s="286">
        <v>14236</v>
      </c>
      <c r="H273" s="287">
        <v>11585</v>
      </c>
      <c r="I273" s="287">
        <v>367223</v>
      </c>
      <c r="J273" s="287">
        <v>0</v>
      </c>
      <c r="K273" s="287">
        <v>25284</v>
      </c>
      <c r="L273" s="287">
        <v>404092</v>
      </c>
      <c r="M273" s="288">
        <v>24932</v>
      </c>
      <c r="N273" s="247">
        <v>0</v>
      </c>
      <c r="O273" s="244">
        <v>0</v>
      </c>
      <c r="P273" s="244">
        <v>0</v>
      </c>
      <c r="Q273" s="244">
        <v>0</v>
      </c>
      <c r="R273" s="244">
        <v>0</v>
      </c>
      <c r="S273" s="244">
        <v>0</v>
      </c>
      <c r="T273" s="244">
        <v>0</v>
      </c>
      <c r="U273" s="264">
        <v>404092</v>
      </c>
      <c r="V273" s="265">
        <v>24932</v>
      </c>
      <c r="W273" s="265">
        <v>429024</v>
      </c>
      <c r="X273" s="265">
        <v>8383</v>
      </c>
      <c r="Y273" s="265">
        <v>0</v>
      </c>
      <c r="Z273" s="265">
        <v>437407</v>
      </c>
      <c r="AA273" s="266">
        <v>14236</v>
      </c>
      <c r="AB273" s="267">
        <f t="shared" si="17"/>
        <v>30.725414442259062</v>
      </c>
    </row>
    <row r="274" spans="1:28" ht="13.8" thickBot="1" x14ac:dyDescent="0.3">
      <c r="A274" s="7" t="s">
        <v>342</v>
      </c>
      <c r="B274" s="1" t="s">
        <v>341</v>
      </c>
      <c r="C274" s="7" t="s">
        <v>23</v>
      </c>
      <c r="D274" s="7" t="s">
        <v>1617</v>
      </c>
      <c r="E274" s="9" t="s">
        <v>16</v>
      </c>
      <c r="F274" s="9" t="s">
        <v>17</v>
      </c>
      <c r="G274" s="286">
        <v>24587</v>
      </c>
      <c r="H274" s="287">
        <v>23264</v>
      </c>
      <c r="I274" s="287">
        <v>418623</v>
      </c>
      <c r="J274" s="289">
        <v>0</v>
      </c>
      <c r="K274" s="289">
        <v>0</v>
      </c>
      <c r="L274" s="287">
        <v>441887</v>
      </c>
      <c r="M274" s="288">
        <v>6175</v>
      </c>
      <c r="N274" s="247">
        <v>0</v>
      </c>
      <c r="O274" s="242">
        <v>0</v>
      </c>
      <c r="P274" s="242">
        <v>0</v>
      </c>
      <c r="Q274" s="242">
        <v>0</v>
      </c>
      <c r="R274" s="242">
        <v>0</v>
      </c>
      <c r="S274" s="242">
        <v>0</v>
      </c>
      <c r="T274" s="242">
        <v>0</v>
      </c>
      <c r="U274" s="264">
        <v>441887</v>
      </c>
      <c r="V274" s="265">
        <v>6175</v>
      </c>
      <c r="W274" s="265">
        <v>448062</v>
      </c>
      <c r="X274" s="265">
        <v>0</v>
      </c>
      <c r="Y274" s="265">
        <v>0</v>
      </c>
      <c r="Z274" s="265">
        <v>448062</v>
      </c>
      <c r="AA274" s="266">
        <v>24587</v>
      </c>
      <c r="AB274" s="267">
        <f t="shared" si="17"/>
        <v>18.223532761215278</v>
      </c>
    </row>
    <row r="275" spans="1:28" ht="13.8" thickBot="1" x14ac:dyDescent="0.3">
      <c r="A275" s="7" t="s">
        <v>348</v>
      </c>
      <c r="B275" s="1" t="s">
        <v>347</v>
      </c>
      <c r="C275" s="7" t="s">
        <v>23</v>
      </c>
      <c r="D275" s="7" t="s">
        <v>1857</v>
      </c>
      <c r="E275" s="9" t="s">
        <v>21</v>
      </c>
      <c r="F275" s="9" t="s">
        <v>22</v>
      </c>
      <c r="G275" s="286">
        <v>7350</v>
      </c>
      <c r="H275" s="287">
        <v>22083</v>
      </c>
      <c r="I275" s="287">
        <v>0</v>
      </c>
      <c r="J275" s="287">
        <v>297032</v>
      </c>
      <c r="K275" s="287">
        <v>0</v>
      </c>
      <c r="L275" s="287">
        <v>319115</v>
      </c>
      <c r="M275" s="288">
        <v>68335</v>
      </c>
      <c r="N275" s="243">
        <v>5883</v>
      </c>
      <c r="O275" s="244">
        <v>0</v>
      </c>
      <c r="P275" s="244">
        <v>342209</v>
      </c>
      <c r="Q275" s="244">
        <v>0</v>
      </c>
      <c r="R275" s="244">
        <v>0</v>
      </c>
      <c r="S275" s="244">
        <v>342209</v>
      </c>
      <c r="T275" s="244">
        <v>0</v>
      </c>
      <c r="U275" s="264">
        <v>661324</v>
      </c>
      <c r="V275" s="265">
        <v>68335</v>
      </c>
      <c r="W275" s="265">
        <v>729659</v>
      </c>
      <c r="X275" s="265">
        <v>8231</v>
      </c>
      <c r="Y275" s="265">
        <v>5293</v>
      </c>
      <c r="Z275" s="265">
        <v>743183</v>
      </c>
      <c r="AA275" s="266">
        <v>13233</v>
      </c>
      <c r="AB275" s="267">
        <f t="shared" si="17"/>
        <v>56.161339076551045</v>
      </c>
    </row>
    <row r="276" spans="1:28" ht="13.8" thickBot="1" x14ac:dyDescent="0.3">
      <c r="A276" s="7" t="s">
        <v>350</v>
      </c>
      <c r="B276" s="1" t="s">
        <v>349</v>
      </c>
      <c r="C276" s="7" t="s">
        <v>23</v>
      </c>
      <c r="D276" s="7" t="s">
        <v>1549</v>
      </c>
      <c r="E276" s="9" t="s">
        <v>21</v>
      </c>
      <c r="F276" s="9" t="s">
        <v>22</v>
      </c>
      <c r="G276" s="286">
        <v>16422</v>
      </c>
      <c r="H276" s="287">
        <v>33183</v>
      </c>
      <c r="I276" s="287">
        <v>309739</v>
      </c>
      <c r="J276" s="287">
        <v>0</v>
      </c>
      <c r="K276" s="287">
        <v>0</v>
      </c>
      <c r="L276" s="287">
        <v>342922</v>
      </c>
      <c r="M276" s="288">
        <v>32264</v>
      </c>
      <c r="N276" s="247">
        <v>0</v>
      </c>
      <c r="O276" s="244">
        <v>0</v>
      </c>
      <c r="P276" s="244">
        <v>0</v>
      </c>
      <c r="Q276" s="244">
        <v>0</v>
      </c>
      <c r="R276" s="244">
        <v>0</v>
      </c>
      <c r="S276" s="244">
        <v>0</v>
      </c>
      <c r="T276" s="244">
        <v>0</v>
      </c>
      <c r="U276" s="264">
        <v>342922</v>
      </c>
      <c r="V276" s="265">
        <v>32264</v>
      </c>
      <c r="W276" s="265">
        <v>375186</v>
      </c>
      <c r="X276" s="265">
        <v>13938</v>
      </c>
      <c r="Y276" s="265">
        <v>0</v>
      </c>
      <c r="Z276" s="265">
        <v>389124</v>
      </c>
      <c r="AA276" s="266">
        <v>16422</v>
      </c>
      <c r="AB276" s="267">
        <f t="shared" si="17"/>
        <v>23.695286810376324</v>
      </c>
    </row>
    <row r="277" spans="1:28" ht="13.8" thickBot="1" x14ac:dyDescent="0.3">
      <c r="A277" s="7" t="s">
        <v>358</v>
      </c>
      <c r="B277" s="1" t="s">
        <v>357</v>
      </c>
      <c r="C277" s="7" t="s">
        <v>23</v>
      </c>
      <c r="D277" s="7" t="s">
        <v>1549</v>
      </c>
      <c r="E277" s="9" t="s">
        <v>16</v>
      </c>
      <c r="F277" s="9" t="s">
        <v>17</v>
      </c>
      <c r="G277" s="286">
        <v>19202</v>
      </c>
      <c r="H277" s="287">
        <v>38800</v>
      </c>
      <c r="I277" s="287">
        <v>843610</v>
      </c>
      <c r="J277" s="287">
        <v>0</v>
      </c>
      <c r="K277" s="287">
        <v>0</v>
      </c>
      <c r="L277" s="287">
        <v>882410</v>
      </c>
      <c r="M277" s="288">
        <v>37336</v>
      </c>
      <c r="N277" s="247">
        <v>0</v>
      </c>
      <c r="O277" s="242">
        <v>0</v>
      </c>
      <c r="P277" s="242">
        <v>0</v>
      </c>
      <c r="Q277" s="242">
        <v>0</v>
      </c>
      <c r="R277" s="242">
        <v>0</v>
      </c>
      <c r="S277" s="242">
        <v>0</v>
      </c>
      <c r="T277" s="242">
        <v>0</v>
      </c>
      <c r="U277" s="264">
        <v>882410</v>
      </c>
      <c r="V277" s="265">
        <v>37336</v>
      </c>
      <c r="W277" s="265">
        <v>919746</v>
      </c>
      <c r="X277" s="265">
        <v>11307</v>
      </c>
      <c r="Y277" s="265">
        <v>0</v>
      </c>
      <c r="Z277" s="265">
        <v>931053</v>
      </c>
      <c r="AA277" s="266">
        <v>19202</v>
      </c>
      <c r="AB277" s="267">
        <f t="shared" si="17"/>
        <v>48.487292990313506</v>
      </c>
    </row>
    <row r="278" spans="1:28" ht="13.8" thickBot="1" x14ac:dyDescent="0.3">
      <c r="A278" s="7" t="s">
        <v>362</v>
      </c>
      <c r="B278" s="1" t="s">
        <v>361</v>
      </c>
      <c r="C278" s="7" t="s">
        <v>23</v>
      </c>
      <c r="D278" s="7" t="s">
        <v>1549</v>
      </c>
      <c r="E278" s="9" t="s">
        <v>21</v>
      </c>
      <c r="F278" s="9" t="s">
        <v>22</v>
      </c>
      <c r="G278" s="286">
        <v>11362</v>
      </c>
      <c r="H278" s="287">
        <v>22963</v>
      </c>
      <c r="I278" s="287">
        <v>266550</v>
      </c>
      <c r="J278" s="287">
        <v>0</v>
      </c>
      <c r="K278" s="287">
        <v>0</v>
      </c>
      <c r="L278" s="287">
        <v>289513</v>
      </c>
      <c r="M278" s="288">
        <v>31618</v>
      </c>
      <c r="N278" s="243">
        <v>11726</v>
      </c>
      <c r="O278" s="244">
        <v>23689</v>
      </c>
      <c r="P278" s="244">
        <v>0</v>
      </c>
      <c r="Q278" s="244">
        <v>0</v>
      </c>
      <c r="R278" s="244">
        <v>13110</v>
      </c>
      <c r="S278" s="244">
        <v>36799</v>
      </c>
      <c r="T278" s="244">
        <v>0</v>
      </c>
      <c r="U278" s="264">
        <v>326312</v>
      </c>
      <c r="V278" s="265">
        <v>31618</v>
      </c>
      <c r="W278" s="265">
        <v>357930</v>
      </c>
      <c r="X278" s="265">
        <v>17861</v>
      </c>
      <c r="Y278" s="265">
        <v>0</v>
      </c>
      <c r="Z278" s="265">
        <v>375791</v>
      </c>
      <c r="AA278" s="266">
        <v>23088</v>
      </c>
      <c r="AB278" s="267">
        <f t="shared" si="17"/>
        <v>16.276463963963963</v>
      </c>
    </row>
    <row r="279" spans="1:28" ht="13.8" thickBot="1" x14ac:dyDescent="0.3">
      <c r="A279" s="7" t="s">
        <v>370</v>
      </c>
      <c r="B279" s="1" t="s">
        <v>369</v>
      </c>
      <c r="C279" s="7" t="s">
        <v>23</v>
      </c>
      <c r="D279" s="7" t="s">
        <v>2060</v>
      </c>
      <c r="E279" s="9" t="s">
        <v>21</v>
      </c>
      <c r="F279" s="9" t="s">
        <v>22</v>
      </c>
      <c r="G279" s="286">
        <v>15322</v>
      </c>
      <c r="H279" s="287">
        <v>134370</v>
      </c>
      <c r="I279" s="287">
        <v>438627</v>
      </c>
      <c r="J279" s="287">
        <v>0</v>
      </c>
      <c r="K279" s="287">
        <v>10165</v>
      </c>
      <c r="L279" s="287">
        <v>583162</v>
      </c>
      <c r="M279" s="288">
        <v>21879</v>
      </c>
      <c r="N279" s="247">
        <v>0</v>
      </c>
      <c r="O279" s="242">
        <v>0</v>
      </c>
      <c r="P279" s="242">
        <v>0</v>
      </c>
      <c r="Q279" s="242">
        <v>0</v>
      </c>
      <c r="R279" s="242">
        <v>0</v>
      </c>
      <c r="S279" s="242">
        <v>0</v>
      </c>
      <c r="T279" s="242">
        <v>0</v>
      </c>
      <c r="U279" s="264">
        <v>583162</v>
      </c>
      <c r="V279" s="265">
        <v>21879</v>
      </c>
      <c r="W279" s="265">
        <v>605041</v>
      </c>
      <c r="X279" s="265">
        <v>10019</v>
      </c>
      <c r="Y279" s="265">
        <v>0</v>
      </c>
      <c r="Z279" s="265">
        <v>615060</v>
      </c>
      <c r="AA279" s="266">
        <v>15322</v>
      </c>
      <c r="AB279" s="267">
        <f t="shared" si="17"/>
        <v>40.142279075838665</v>
      </c>
    </row>
    <row r="280" spans="1:28" ht="13.8" thickBot="1" x14ac:dyDescent="0.3">
      <c r="A280" s="7" t="s">
        <v>372</v>
      </c>
      <c r="B280" s="1" t="s">
        <v>371</v>
      </c>
      <c r="C280" s="7" t="s">
        <v>23</v>
      </c>
      <c r="D280" s="7" t="s">
        <v>1593</v>
      </c>
      <c r="E280" s="9" t="s">
        <v>21</v>
      </c>
      <c r="F280" s="9" t="s">
        <v>22</v>
      </c>
      <c r="G280" s="286">
        <v>5504</v>
      </c>
      <c r="H280" s="287">
        <v>17125</v>
      </c>
      <c r="I280" s="289">
        <v>0</v>
      </c>
      <c r="J280" s="287">
        <v>340000</v>
      </c>
      <c r="K280" s="287">
        <v>97828</v>
      </c>
      <c r="L280" s="287">
        <v>454953</v>
      </c>
      <c r="M280" s="288">
        <v>21520</v>
      </c>
      <c r="N280" s="243">
        <v>17015</v>
      </c>
      <c r="O280" s="244">
        <v>52943</v>
      </c>
      <c r="P280" s="244">
        <v>26890</v>
      </c>
      <c r="Q280" s="242">
        <v>0</v>
      </c>
      <c r="R280" s="244">
        <v>137667</v>
      </c>
      <c r="S280" s="244">
        <v>217500</v>
      </c>
      <c r="T280" s="242">
        <v>0</v>
      </c>
      <c r="U280" s="264">
        <v>672453</v>
      </c>
      <c r="V280" s="265">
        <v>21520</v>
      </c>
      <c r="W280" s="265">
        <v>693973</v>
      </c>
      <c r="X280" s="265">
        <v>14179</v>
      </c>
      <c r="Y280" s="265">
        <v>0</v>
      </c>
      <c r="Z280" s="265">
        <v>708152</v>
      </c>
      <c r="AA280" s="266">
        <v>22519</v>
      </c>
      <c r="AB280" s="267">
        <f t="shared" si="17"/>
        <v>31.446867090012876</v>
      </c>
    </row>
    <row r="281" spans="1:28" ht="13.8" thickBot="1" x14ac:dyDescent="0.3">
      <c r="A281" s="7" t="s">
        <v>386</v>
      </c>
      <c r="B281" s="1" t="s">
        <v>385</v>
      </c>
      <c r="C281" s="7" t="s">
        <v>23</v>
      </c>
      <c r="D281" s="7" t="s">
        <v>1610</v>
      </c>
      <c r="E281" s="9" t="s">
        <v>21</v>
      </c>
      <c r="F281" s="9" t="s">
        <v>22</v>
      </c>
      <c r="G281" s="286">
        <v>20891</v>
      </c>
      <c r="H281" s="287">
        <v>161992</v>
      </c>
      <c r="I281" s="287">
        <v>343748</v>
      </c>
      <c r="J281" s="287">
        <v>0</v>
      </c>
      <c r="K281" s="287">
        <v>0</v>
      </c>
      <c r="L281" s="287">
        <v>505740</v>
      </c>
      <c r="M281" s="288">
        <v>48145</v>
      </c>
      <c r="N281" s="243">
        <v>980</v>
      </c>
      <c r="O281" s="244">
        <v>0</v>
      </c>
      <c r="P281" s="244">
        <v>0</v>
      </c>
      <c r="Q281" s="244">
        <v>0</v>
      </c>
      <c r="R281" s="244">
        <v>0</v>
      </c>
      <c r="S281" s="244">
        <v>0</v>
      </c>
      <c r="T281" s="244">
        <v>0</v>
      </c>
      <c r="U281" s="264">
        <v>505740</v>
      </c>
      <c r="V281" s="265">
        <v>48145</v>
      </c>
      <c r="W281" s="265">
        <v>553885</v>
      </c>
      <c r="X281" s="265">
        <v>13604</v>
      </c>
      <c r="Y281" s="265">
        <v>0</v>
      </c>
      <c r="Z281" s="265">
        <v>567489</v>
      </c>
      <c r="AA281" s="266">
        <v>21871</v>
      </c>
      <c r="AB281" s="267">
        <f t="shared" si="17"/>
        <v>25.947098898084221</v>
      </c>
    </row>
    <row r="282" spans="1:28" ht="13.8" thickBot="1" x14ac:dyDescent="0.3">
      <c r="A282" s="7" t="s">
        <v>392</v>
      </c>
      <c r="B282" s="1" t="s">
        <v>391</v>
      </c>
      <c r="C282" s="7" t="s">
        <v>23</v>
      </c>
      <c r="D282" s="7" t="s">
        <v>1944</v>
      </c>
      <c r="E282" s="9" t="s">
        <v>16</v>
      </c>
      <c r="F282" s="9" t="s">
        <v>17</v>
      </c>
      <c r="G282" s="286">
        <v>6470</v>
      </c>
      <c r="H282" s="287">
        <v>17864</v>
      </c>
      <c r="I282" s="287">
        <v>0</v>
      </c>
      <c r="J282" s="287">
        <v>241159</v>
      </c>
      <c r="K282" s="287">
        <v>0</v>
      </c>
      <c r="L282" s="287">
        <v>259023</v>
      </c>
      <c r="M282" s="288">
        <v>11351</v>
      </c>
      <c r="N282" s="243">
        <v>7130</v>
      </c>
      <c r="O282" s="244">
        <v>19684</v>
      </c>
      <c r="P282" s="244">
        <v>0</v>
      </c>
      <c r="Q282" s="244">
        <v>0</v>
      </c>
      <c r="R282" s="244">
        <v>6807</v>
      </c>
      <c r="S282" s="244">
        <v>26491</v>
      </c>
      <c r="T282" s="244">
        <v>0</v>
      </c>
      <c r="U282" s="264">
        <v>285514</v>
      </c>
      <c r="V282" s="265">
        <v>11351</v>
      </c>
      <c r="W282" s="265">
        <v>296865</v>
      </c>
      <c r="X282" s="265">
        <v>8008</v>
      </c>
      <c r="Y282" s="265">
        <v>0</v>
      </c>
      <c r="Z282" s="265">
        <v>304873</v>
      </c>
      <c r="AA282" s="266">
        <v>13600</v>
      </c>
      <c r="AB282" s="267">
        <f t="shared" si="17"/>
        <v>22.417132352941177</v>
      </c>
    </row>
    <row r="283" spans="1:28" ht="13.8" thickBot="1" x14ac:dyDescent="0.3">
      <c r="A283" s="7" t="s">
        <v>406</v>
      </c>
      <c r="B283" s="1" t="s">
        <v>405</v>
      </c>
      <c r="C283" s="7" t="s">
        <v>23</v>
      </c>
      <c r="D283" s="7" t="s">
        <v>2099</v>
      </c>
      <c r="E283" s="9" t="s">
        <v>16</v>
      </c>
      <c r="F283" s="9" t="s">
        <v>17</v>
      </c>
      <c r="G283" s="286">
        <v>17153</v>
      </c>
      <c r="H283" s="287">
        <v>125572</v>
      </c>
      <c r="I283" s="287">
        <v>177264</v>
      </c>
      <c r="J283" s="289">
        <v>0</v>
      </c>
      <c r="K283" s="289">
        <v>0</v>
      </c>
      <c r="L283" s="287">
        <v>302836</v>
      </c>
      <c r="M283" s="288">
        <v>8233</v>
      </c>
      <c r="N283" s="247">
        <v>0</v>
      </c>
      <c r="O283" s="242">
        <v>0</v>
      </c>
      <c r="P283" s="242">
        <v>0</v>
      </c>
      <c r="Q283" s="242">
        <v>0</v>
      </c>
      <c r="R283" s="242">
        <v>0</v>
      </c>
      <c r="S283" s="242">
        <v>0</v>
      </c>
      <c r="T283" s="242">
        <v>0</v>
      </c>
      <c r="U283" s="264">
        <v>302836</v>
      </c>
      <c r="V283" s="265">
        <v>8233</v>
      </c>
      <c r="W283" s="265">
        <v>311069</v>
      </c>
      <c r="X283" s="265">
        <v>7946</v>
      </c>
      <c r="Y283" s="265">
        <v>0</v>
      </c>
      <c r="Z283" s="265">
        <v>319015</v>
      </c>
      <c r="AA283" s="266">
        <v>17153</v>
      </c>
      <c r="AB283" s="267">
        <f t="shared" si="17"/>
        <v>18.598204395732523</v>
      </c>
    </row>
    <row r="284" spans="1:28" ht="13.8" thickBot="1" x14ac:dyDescent="0.3">
      <c r="A284" s="7" t="s">
        <v>425</v>
      </c>
      <c r="B284" s="1" t="s">
        <v>424</v>
      </c>
      <c r="C284" s="7" t="s">
        <v>23</v>
      </c>
      <c r="D284" s="7" t="s">
        <v>1591</v>
      </c>
      <c r="E284" s="9" t="s">
        <v>21</v>
      </c>
      <c r="F284" s="9" t="s">
        <v>22</v>
      </c>
      <c r="G284" s="286">
        <v>25369</v>
      </c>
      <c r="H284" s="287">
        <v>20645</v>
      </c>
      <c r="I284" s="287">
        <v>482075</v>
      </c>
      <c r="J284" s="287">
        <v>0</v>
      </c>
      <c r="K284" s="287">
        <v>0</v>
      </c>
      <c r="L284" s="287">
        <v>502720</v>
      </c>
      <c r="M284" s="288">
        <v>14106</v>
      </c>
      <c r="N284" s="247">
        <v>0</v>
      </c>
      <c r="O284" s="244">
        <v>0</v>
      </c>
      <c r="P284" s="244">
        <v>0</v>
      </c>
      <c r="Q284" s="244">
        <v>0</v>
      </c>
      <c r="R284" s="244">
        <v>0</v>
      </c>
      <c r="S284" s="244">
        <v>0</v>
      </c>
      <c r="T284" s="244">
        <v>0</v>
      </c>
      <c r="U284" s="264">
        <v>502720</v>
      </c>
      <c r="V284" s="265">
        <v>14106</v>
      </c>
      <c r="W284" s="265">
        <v>516826</v>
      </c>
      <c r="X284" s="265">
        <v>15780</v>
      </c>
      <c r="Y284" s="265">
        <v>7565</v>
      </c>
      <c r="Z284" s="265">
        <v>540171</v>
      </c>
      <c r="AA284" s="266">
        <v>25369</v>
      </c>
      <c r="AB284" s="267">
        <f t="shared" si="17"/>
        <v>21.292561788008989</v>
      </c>
    </row>
    <row r="285" spans="1:28" ht="13.8" thickBot="1" x14ac:dyDescent="0.3">
      <c r="A285" s="7" t="s">
        <v>441</v>
      </c>
      <c r="B285" s="1" t="s">
        <v>440</v>
      </c>
      <c r="C285" s="7" t="s">
        <v>23</v>
      </c>
      <c r="D285" s="7" t="s">
        <v>1657</v>
      </c>
      <c r="E285" s="9" t="s">
        <v>62</v>
      </c>
      <c r="F285" s="9" t="s">
        <v>63</v>
      </c>
      <c r="G285" s="286">
        <v>14691</v>
      </c>
      <c r="H285" s="287">
        <v>147115</v>
      </c>
      <c r="I285" s="287">
        <v>720034</v>
      </c>
      <c r="J285" s="287">
        <v>11116</v>
      </c>
      <c r="K285" s="287">
        <v>0</v>
      </c>
      <c r="L285" s="287">
        <v>878265</v>
      </c>
      <c r="M285" s="288">
        <v>61849</v>
      </c>
      <c r="N285" s="243">
        <v>7567</v>
      </c>
      <c r="O285" s="244">
        <v>75775</v>
      </c>
      <c r="P285" s="244">
        <v>118980</v>
      </c>
      <c r="Q285" s="244">
        <v>0</v>
      </c>
      <c r="R285" s="244">
        <v>0</v>
      </c>
      <c r="S285" s="244">
        <v>194755</v>
      </c>
      <c r="T285" s="244">
        <v>0</v>
      </c>
      <c r="U285" s="264">
        <v>1073020</v>
      </c>
      <c r="V285" s="265">
        <v>61849</v>
      </c>
      <c r="W285" s="265">
        <v>1134869</v>
      </c>
      <c r="X285" s="265">
        <v>13845</v>
      </c>
      <c r="Y285" s="265">
        <v>2155</v>
      </c>
      <c r="Z285" s="265">
        <v>1150869</v>
      </c>
      <c r="AA285" s="266">
        <v>22258</v>
      </c>
      <c r="AB285" s="267">
        <f t="shared" si="17"/>
        <v>51.705858567705995</v>
      </c>
    </row>
    <row r="286" spans="1:28" ht="13.8" thickBot="1" x14ac:dyDescent="0.3">
      <c r="A286" s="7" t="s">
        <v>453</v>
      </c>
      <c r="B286" s="1" t="s">
        <v>452</v>
      </c>
      <c r="C286" s="7" t="s">
        <v>23</v>
      </c>
      <c r="D286" s="7" t="s">
        <v>1549</v>
      </c>
      <c r="E286" s="9" t="s">
        <v>16</v>
      </c>
      <c r="F286" s="9" t="s">
        <v>17</v>
      </c>
      <c r="G286" s="286">
        <v>14545</v>
      </c>
      <c r="H286" s="287">
        <v>29389</v>
      </c>
      <c r="I286" s="287">
        <v>387523</v>
      </c>
      <c r="J286" s="287">
        <v>0</v>
      </c>
      <c r="K286" s="287">
        <v>1231</v>
      </c>
      <c r="L286" s="287">
        <v>418143</v>
      </c>
      <c r="M286" s="288">
        <v>25211</v>
      </c>
      <c r="N286" s="247">
        <v>0</v>
      </c>
      <c r="O286" s="242">
        <v>0</v>
      </c>
      <c r="P286" s="242">
        <v>0</v>
      </c>
      <c r="Q286" s="242">
        <v>0</v>
      </c>
      <c r="R286" s="242">
        <v>0</v>
      </c>
      <c r="S286" s="242">
        <v>0</v>
      </c>
      <c r="T286" s="242">
        <v>0</v>
      </c>
      <c r="U286" s="264">
        <v>418143</v>
      </c>
      <c r="V286" s="265">
        <v>25211</v>
      </c>
      <c r="W286" s="265">
        <v>443354</v>
      </c>
      <c r="X286" s="265">
        <v>8564</v>
      </c>
      <c r="Y286" s="265">
        <v>0</v>
      </c>
      <c r="Z286" s="265">
        <v>451918</v>
      </c>
      <c r="AA286" s="266">
        <v>14545</v>
      </c>
      <c r="AB286" s="267">
        <f t="shared" si="17"/>
        <v>31.070333447920248</v>
      </c>
    </row>
    <row r="287" spans="1:28" ht="13.8" thickBot="1" x14ac:dyDescent="0.3">
      <c r="A287" s="7" t="s">
        <v>459</v>
      </c>
      <c r="B287" s="1" t="s">
        <v>458</v>
      </c>
      <c r="C287" s="7" t="s">
        <v>23</v>
      </c>
      <c r="D287" s="7" t="s">
        <v>1617</v>
      </c>
      <c r="E287" s="9" t="s">
        <v>21</v>
      </c>
      <c r="F287" s="9" t="s">
        <v>22</v>
      </c>
      <c r="G287" s="286">
        <v>12084</v>
      </c>
      <c r="H287" s="287">
        <v>11434</v>
      </c>
      <c r="I287" s="287">
        <v>465310</v>
      </c>
      <c r="J287" s="287">
        <v>4349</v>
      </c>
      <c r="K287" s="287">
        <v>1542</v>
      </c>
      <c r="L287" s="287">
        <v>482635</v>
      </c>
      <c r="M287" s="288">
        <v>26043</v>
      </c>
      <c r="N287" s="243">
        <v>1368</v>
      </c>
      <c r="O287" s="244">
        <v>6464</v>
      </c>
      <c r="P287" s="244">
        <v>0</v>
      </c>
      <c r="Q287" s="244">
        <v>0</v>
      </c>
      <c r="R287" s="244">
        <v>0</v>
      </c>
      <c r="S287" s="244">
        <v>6464</v>
      </c>
      <c r="T287" s="244">
        <v>0</v>
      </c>
      <c r="U287" s="264">
        <v>489099</v>
      </c>
      <c r="V287" s="265">
        <v>26043</v>
      </c>
      <c r="W287" s="265">
        <v>515142</v>
      </c>
      <c r="X287" s="265">
        <v>8367</v>
      </c>
      <c r="Y287" s="265">
        <v>0</v>
      </c>
      <c r="Z287" s="265">
        <v>523509</v>
      </c>
      <c r="AA287" s="266">
        <v>13452</v>
      </c>
      <c r="AB287" s="267">
        <f t="shared" si="17"/>
        <v>38.916815343443353</v>
      </c>
    </row>
    <row r="288" spans="1:28" ht="13.8" thickBot="1" x14ac:dyDescent="0.3">
      <c r="A288" s="7" t="s">
        <v>473</v>
      </c>
      <c r="B288" s="1" t="s">
        <v>472</v>
      </c>
      <c r="C288" s="7" t="s">
        <v>23</v>
      </c>
      <c r="D288" s="7" t="s">
        <v>2160</v>
      </c>
      <c r="E288" s="9" t="s">
        <v>101</v>
      </c>
      <c r="F288" s="9" t="s">
        <v>102</v>
      </c>
      <c r="G288" s="286">
        <v>22995</v>
      </c>
      <c r="H288" s="287">
        <v>146354</v>
      </c>
      <c r="I288" s="287">
        <v>1134043</v>
      </c>
      <c r="J288" s="289">
        <v>0</v>
      </c>
      <c r="K288" s="287">
        <v>73156</v>
      </c>
      <c r="L288" s="287">
        <v>1353553</v>
      </c>
      <c r="M288" s="288">
        <v>6765</v>
      </c>
      <c r="N288" s="247">
        <v>0</v>
      </c>
      <c r="O288" s="242">
        <v>0</v>
      </c>
      <c r="P288" s="242">
        <v>0</v>
      </c>
      <c r="Q288" s="242">
        <v>0</v>
      </c>
      <c r="R288" s="242">
        <v>0</v>
      </c>
      <c r="S288" s="242">
        <v>0</v>
      </c>
      <c r="T288" s="242">
        <v>0</v>
      </c>
      <c r="U288" s="264">
        <v>1353553</v>
      </c>
      <c r="V288" s="265">
        <v>6765</v>
      </c>
      <c r="W288" s="265">
        <v>1360318</v>
      </c>
      <c r="X288" s="265">
        <v>18177</v>
      </c>
      <c r="Y288" s="265">
        <v>0</v>
      </c>
      <c r="Z288" s="265">
        <v>1378495</v>
      </c>
      <c r="AA288" s="266">
        <v>22995</v>
      </c>
      <c r="AB288" s="267">
        <f t="shared" si="17"/>
        <v>59.94759730376169</v>
      </c>
    </row>
    <row r="289" spans="1:28" ht="13.8" thickBot="1" x14ac:dyDescent="0.3">
      <c r="A289" s="7" t="s">
        <v>484</v>
      </c>
      <c r="B289" s="1" t="s">
        <v>483</v>
      </c>
      <c r="C289" s="7" t="s">
        <v>23</v>
      </c>
      <c r="D289" s="7" t="s">
        <v>1570</v>
      </c>
      <c r="E289" s="9" t="s">
        <v>21</v>
      </c>
      <c r="F289" s="9" t="s">
        <v>22</v>
      </c>
      <c r="G289" s="286">
        <v>14948</v>
      </c>
      <c r="H289" s="287">
        <v>45330</v>
      </c>
      <c r="I289" s="287">
        <v>927334</v>
      </c>
      <c r="J289" s="287">
        <v>0</v>
      </c>
      <c r="K289" s="287">
        <v>0</v>
      </c>
      <c r="L289" s="287">
        <v>972664</v>
      </c>
      <c r="M289" s="288">
        <v>65857</v>
      </c>
      <c r="N289" s="247">
        <v>0</v>
      </c>
      <c r="O289" s="242">
        <v>0</v>
      </c>
      <c r="P289" s="242">
        <v>0</v>
      </c>
      <c r="Q289" s="242">
        <v>0</v>
      </c>
      <c r="R289" s="242">
        <v>0</v>
      </c>
      <c r="S289" s="242">
        <v>0</v>
      </c>
      <c r="T289" s="242">
        <v>0</v>
      </c>
      <c r="U289" s="264">
        <v>972664</v>
      </c>
      <c r="V289" s="265">
        <v>65857</v>
      </c>
      <c r="W289" s="265">
        <v>1038521</v>
      </c>
      <c r="X289" s="265">
        <v>9298</v>
      </c>
      <c r="Y289" s="265">
        <v>0</v>
      </c>
      <c r="Z289" s="265">
        <v>1047819</v>
      </c>
      <c r="AA289" s="266">
        <v>14948</v>
      </c>
      <c r="AB289" s="267">
        <f t="shared" si="17"/>
        <v>70.097605030773352</v>
      </c>
    </row>
    <row r="290" spans="1:28" ht="13.8" thickBot="1" x14ac:dyDescent="0.3">
      <c r="A290" s="7" t="s">
        <v>488</v>
      </c>
      <c r="B290" s="1" t="s">
        <v>487</v>
      </c>
      <c r="C290" s="7" t="s">
        <v>23</v>
      </c>
      <c r="D290" s="7" t="s">
        <v>1657</v>
      </c>
      <c r="E290" s="9" t="s">
        <v>21</v>
      </c>
      <c r="F290" s="9" t="s">
        <v>22</v>
      </c>
      <c r="G290" s="286">
        <v>8365</v>
      </c>
      <c r="H290" s="287">
        <v>83767</v>
      </c>
      <c r="I290" s="287">
        <v>0</v>
      </c>
      <c r="J290" s="287">
        <v>298463</v>
      </c>
      <c r="K290" s="287">
        <v>7940</v>
      </c>
      <c r="L290" s="287">
        <v>390170</v>
      </c>
      <c r="M290" s="288">
        <v>67319</v>
      </c>
      <c r="N290" s="243">
        <v>10028</v>
      </c>
      <c r="O290" s="244">
        <v>100420</v>
      </c>
      <c r="P290" s="244">
        <v>0</v>
      </c>
      <c r="Q290" s="244">
        <v>0</v>
      </c>
      <c r="R290" s="244">
        <v>175000</v>
      </c>
      <c r="S290" s="244">
        <v>275420</v>
      </c>
      <c r="T290" s="244">
        <v>0</v>
      </c>
      <c r="U290" s="264">
        <v>665590</v>
      </c>
      <c r="V290" s="265">
        <v>67319</v>
      </c>
      <c r="W290" s="265">
        <v>732909</v>
      </c>
      <c r="X290" s="265">
        <v>11441</v>
      </c>
      <c r="Y290" s="265">
        <v>0</v>
      </c>
      <c r="Z290" s="265">
        <v>744350</v>
      </c>
      <c r="AA290" s="266">
        <v>18393</v>
      </c>
      <c r="AB290" s="267">
        <f t="shared" si="17"/>
        <v>40.469200239221443</v>
      </c>
    </row>
    <row r="291" spans="1:28" ht="13.8" thickBot="1" x14ac:dyDescent="0.3">
      <c r="A291" s="7" t="s">
        <v>499</v>
      </c>
      <c r="B291" s="1" t="s">
        <v>498</v>
      </c>
      <c r="C291" s="7" t="s">
        <v>23</v>
      </c>
      <c r="D291" s="7" t="s">
        <v>2185</v>
      </c>
      <c r="E291" s="9" t="s">
        <v>101</v>
      </c>
      <c r="F291" s="9" t="s">
        <v>102</v>
      </c>
      <c r="G291" s="286">
        <v>14384</v>
      </c>
      <c r="H291" s="287">
        <v>71774</v>
      </c>
      <c r="I291" s="289">
        <v>0</v>
      </c>
      <c r="J291" s="287">
        <v>250300</v>
      </c>
      <c r="K291" s="287">
        <v>0</v>
      </c>
      <c r="L291" s="287">
        <v>322074</v>
      </c>
      <c r="M291" s="288">
        <v>9601</v>
      </c>
      <c r="N291" s="247">
        <v>0</v>
      </c>
      <c r="O291" s="242">
        <v>0</v>
      </c>
      <c r="P291" s="242">
        <v>0</v>
      </c>
      <c r="Q291" s="242">
        <v>0</v>
      </c>
      <c r="R291" s="242">
        <v>0</v>
      </c>
      <c r="S291" s="242">
        <v>0</v>
      </c>
      <c r="T291" s="242">
        <v>0</v>
      </c>
      <c r="U291" s="264">
        <v>322074</v>
      </c>
      <c r="V291" s="265">
        <v>9601</v>
      </c>
      <c r="W291" s="265">
        <v>331675</v>
      </c>
      <c r="X291" s="265">
        <v>11744</v>
      </c>
      <c r="Y291" s="265">
        <v>0</v>
      </c>
      <c r="Z291" s="265">
        <v>343419</v>
      </c>
      <c r="AA291" s="266">
        <v>14384</v>
      </c>
      <c r="AB291" s="267">
        <f t="shared" si="17"/>
        <v>23.875069521690769</v>
      </c>
    </row>
    <row r="292" spans="1:28" ht="13.8" thickBot="1" x14ac:dyDescent="0.3">
      <c r="A292" s="7" t="s">
        <v>503</v>
      </c>
      <c r="B292" s="1" t="s">
        <v>502</v>
      </c>
      <c r="C292" s="7" t="s">
        <v>23</v>
      </c>
      <c r="D292" s="7" t="s">
        <v>2189</v>
      </c>
      <c r="E292" s="9" t="s">
        <v>21</v>
      </c>
      <c r="F292" s="9" t="s">
        <v>22</v>
      </c>
      <c r="G292" s="286">
        <v>5836</v>
      </c>
      <c r="H292" s="287">
        <v>21149</v>
      </c>
      <c r="I292" s="287">
        <v>243097</v>
      </c>
      <c r="J292" s="287">
        <v>0</v>
      </c>
      <c r="K292" s="287">
        <v>0</v>
      </c>
      <c r="L292" s="287">
        <v>264246</v>
      </c>
      <c r="M292" s="288">
        <v>18315</v>
      </c>
      <c r="N292" s="243">
        <v>11675</v>
      </c>
      <c r="O292" s="244">
        <v>19414</v>
      </c>
      <c r="P292" s="244">
        <v>0</v>
      </c>
      <c r="Q292" s="244">
        <v>0</v>
      </c>
      <c r="R292" s="244">
        <v>3500</v>
      </c>
      <c r="S292" s="244">
        <v>22914</v>
      </c>
      <c r="T292" s="244">
        <v>0</v>
      </c>
      <c r="U292" s="264">
        <v>287160</v>
      </c>
      <c r="V292" s="265">
        <v>18315</v>
      </c>
      <c r="W292" s="265">
        <v>305475</v>
      </c>
      <c r="X292" s="265">
        <v>5687</v>
      </c>
      <c r="Y292" s="265">
        <v>0</v>
      </c>
      <c r="Z292" s="265">
        <v>311162</v>
      </c>
      <c r="AA292" s="266">
        <v>17511</v>
      </c>
      <c r="AB292" s="267">
        <f t="shared" si="17"/>
        <v>17.769516304037463</v>
      </c>
    </row>
    <row r="293" spans="1:28" ht="13.8" thickBot="1" x14ac:dyDescent="0.3">
      <c r="A293" s="7" t="s">
        <v>505</v>
      </c>
      <c r="B293" s="1" t="s">
        <v>504</v>
      </c>
      <c r="C293" s="7" t="s">
        <v>23</v>
      </c>
      <c r="D293" s="7" t="s">
        <v>1549</v>
      </c>
      <c r="E293" s="9" t="s">
        <v>16</v>
      </c>
      <c r="F293" s="9" t="s">
        <v>17</v>
      </c>
      <c r="G293" s="286">
        <v>15736</v>
      </c>
      <c r="H293" s="287">
        <v>31796</v>
      </c>
      <c r="I293" s="287">
        <v>924843</v>
      </c>
      <c r="J293" s="287">
        <v>0</v>
      </c>
      <c r="K293" s="287">
        <v>0</v>
      </c>
      <c r="L293" s="287">
        <v>956639</v>
      </c>
      <c r="M293" s="288">
        <v>27953</v>
      </c>
      <c r="N293" s="247">
        <v>0</v>
      </c>
      <c r="O293" s="242">
        <v>0</v>
      </c>
      <c r="P293" s="242">
        <v>0</v>
      </c>
      <c r="Q293" s="242">
        <v>0</v>
      </c>
      <c r="R293" s="242">
        <v>0</v>
      </c>
      <c r="S293" s="242">
        <v>0</v>
      </c>
      <c r="T293" s="242">
        <v>0</v>
      </c>
      <c r="U293" s="264">
        <v>956639</v>
      </c>
      <c r="V293" s="265">
        <v>27953</v>
      </c>
      <c r="W293" s="265">
        <v>984592</v>
      </c>
      <c r="X293" s="265">
        <v>9266</v>
      </c>
      <c r="Y293" s="265">
        <v>0</v>
      </c>
      <c r="Z293" s="265">
        <v>993858</v>
      </c>
      <c r="AA293" s="266">
        <v>15736</v>
      </c>
      <c r="AB293" s="267">
        <f t="shared" si="17"/>
        <v>63.158235892221654</v>
      </c>
    </row>
    <row r="294" spans="1:28" ht="13.8" thickBot="1" x14ac:dyDescent="0.3">
      <c r="A294" s="7" t="s">
        <v>509</v>
      </c>
      <c r="B294" s="1" t="s">
        <v>508</v>
      </c>
      <c r="C294" s="7" t="s">
        <v>23</v>
      </c>
      <c r="D294" s="7" t="s">
        <v>1917</v>
      </c>
      <c r="E294" s="9" t="s">
        <v>16</v>
      </c>
      <c r="F294" s="9" t="s">
        <v>17</v>
      </c>
      <c r="G294" s="286">
        <v>13097</v>
      </c>
      <c r="H294" s="287">
        <v>36968</v>
      </c>
      <c r="I294" s="287">
        <v>111528</v>
      </c>
      <c r="J294" s="287">
        <v>34798</v>
      </c>
      <c r="K294" s="289">
        <v>0</v>
      </c>
      <c r="L294" s="287">
        <v>183294</v>
      </c>
      <c r="M294" s="288">
        <v>23793</v>
      </c>
      <c r="N294" s="247">
        <v>0</v>
      </c>
      <c r="O294" s="242">
        <v>0</v>
      </c>
      <c r="P294" s="242">
        <v>0</v>
      </c>
      <c r="Q294" s="242">
        <v>0</v>
      </c>
      <c r="R294" s="242">
        <v>0</v>
      </c>
      <c r="S294" s="242">
        <v>0</v>
      </c>
      <c r="T294" s="242">
        <v>0</v>
      </c>
      <c r="U294" s="264">
        <v>183294</v>
      </c>
      <c r="V294" s="265">
        <v>23793</v>
      </c>
      <c r="W294" s="265">
        <v>207087</v>
      </c>
      <c r="X294" s="265">
        <v>7712</v>
      </c>
      <c r="Y294" s="265">
        <v>0</v>
      </c>
      <c r="Z294" s="265">
        <v>214799</v>
      </c>
      <c r="AA294" s="266">
        <v>13097</v>
      </c>
      <c r="AB294" s="267">
        <f t="shared" si="17"/>
        <v>16.400626097579597</v>
      </c>
    </row>
    <row r="295" spans="1:28" ht="13.8" thickBot="1" x14ac:dyDescent="0.3">
      <c r="A295" s="7" t="s">
        <v>519</v>
      </c>
      <c r="B295" s="1" t="s">
        <v>518</v>
      </c>
      <c r="C295" s="7" t="s">
        <v>23</v>
      </c>
      <c r="D295" s="7" t="s">
        <v>1617</v>
      </c>
      <c r="E295" s="9" t="s">
        <v>21</v>
      </c>
      <c r="F295" s="9" t="s">
        <v>22</v>
      </c>
      <c r="G295" s="286">
        <v>22857</v>
      </c>
      <c r="H295" s="287">
        <v>20250</v>
      </c>
      <c r="I295" s="287">
        <v>1149058</v>
      </c>
      <c r="J295" s="287">
        <v>67507</v>
      </c>
      <c r="K295" s="287">
        <v>93153</v>
      </c>
      <c r="L295" s="287">
        <v>1329968</v>
      </c>
      <c r="M295" s="288">
        <v>43908</v>
      </c>
      <c r="N295" s="247">
        <v>0</v>
      </c>
      <c r="O295" s="242">
        <v>0</v>
      </c>
      <c r="P295" s="242">
        <v>0</v>
      </c>
      <c r="Q295" s="242">
        <v>0</v>
      </c>
      <c r="R295" s="242">
        <v>0</v>
      </c>
      <c r="S295" s="242">
        <v>0</v>
      </c>
      <c r="T295" s="242">
        <v>0</v>
      </c>
      <c r="U295" s="264">
        <v>1329968</v>
      </c>
      <c r="V295" s="265">
        <v>43908</v>
      </c>
      <c r="W295" s="265">
        <v>1373876</v>
      </c>
      <c r="X295" s="265">
        <v>83629</v>
      </c>
      <c r="Y295" s="265">
        <v>0</v>
      </c>
      <c r="Z295" s="265">
        <v>1457505</v>
      </c>
      <c r="AA295" s="266">
        <v>22857</v>
      </c>
      <c r="AB295" s="267">
        <f t="shared" si="17"/>
        <v>63.766242289014308</v>
      </c>
    </row>
    <row r="296" spans="1:28" ht="13.8" thickBot="1" x14ac:dyDescent="0.3">
      <c r="A296" s="7" t="s">
        <v>533</v>
      </c>
      <c r="B296" s="1" t="s">
        <v>532</v>
      </c>
      <c r="C296" s="7" t="s">
        <v>23</v>
      </c>
      <c r="D296" s="7" t="s">
        <v>1657</v>
      </c>
      <c r="E296" s="9" t="s">
        <v>101</v>
      </c>
      <c r="F296" s="9" t="s">
        <v>102</v>
      </c>
      <c r="G296" s="286">
        <v>24520</v>
      </c>
      <c r="H296" s="287">
        <v>225329</v>
      </c>
      <c r="I296" s="287">
        <v>784609</v>
      </c>
      <c r="J296" s="287">
        <v>6324</v>
      </c>
      <c r="K296" s="287">
        <v>0</v>
      </c>
      <c r="L296" s="287">
        <v>1016262</v>
      </c>
      <c r="M296" s="288">
        <v>260202</v>
      </c>
      <c r="N296" s="243">
        <v>1166</v>
      </c>
      <c r="O296" s="244">
        <v>0</v>
      </c>
      <c r="P296" s="244">
        <v>0</v>
      </c>
      <c r="Q296" s="244">
        <v>0</v>
      </c>
      <c r="R296" s="244">
        <v>1000</v>
      </c>
      <c r="S296" s="244">
        <v>1000</v>
      </c>
      <c r="T296" s="244">
        <v>0</v>
      </c>
      <c r="U296" s="264">
        <v>1017262</v>
      </c>
      <c r="V296" s="265">
        <v>260202</v>
      </c>
      <c r="W296" s="265">
        <v>1277464</v>
      </c>
      <c r="X296" s="265">
        <v>16797</v>
      </c>
      <c r="Y296" s="265">
        <v>0</v>
      </c>
      <c r="Z296" s="265">
        <v>1294261</v>
      </c>
      <c r="AA296" s="266">
        <v>25686</v>
      </c>
      <c r="AB296" s="267">
        <f t="shared" si="17"/>
        <v>50.387798800903212</v>
      </c>
    </row>
    <row r="297" spans="1:28" ht="13.8" thickBot="1" x14ac:dyDescent="0.3">
      <c r="A297" s="7" t="s">
        <v>551</v>
      </c>
      <c r="B297" s="1" t="s">
        <v>550</v>
      </c>
      <c r="C297" s="7" t="s">
        <v>23</v>
      </c>
      <c r="D297" s="7" t="s">
        <v>2244</v>
      </c>
      <c r="E297" s="9" t="s">
        <v>101</v>
      </c>
      <c r="F297" s="9" t="s">
        <v>102</v>
      </c>
      <c r="G297" s="286">
        <v>5092</v>
      </c>
      <c r="H297" s="287">
        <v>77641</v>
      </c>
      <c r="I297" s="287">
        <v>122124</v>
      </c>
      <c r="J297" s="289">
        <v>0</v>
      </c>
      <c r="K297" s="287">
        <v>1500</v>
      </c>
      <c r="L297" s="287">
        <v>201265</v>
      </c>
      <c r="M297" s="290">
        <v>0</v>
      </c>
      <c r="N297" s="243">
        <v>7469</v>
      </c>
      <c r="O297" s="244">
        <v>113888</v>
      </c>
      <c r="P297" s="242">
        <v>0</v>
      </c>
      <c r="Q297" s="242">
        <v>0</v>
      </c>
      <c r="R297" s="242">
        <v>0</v>
      </c>
      <c r="S297" s="244">
        <v>113888</v>
      </c>
      <c r="T297" s="242">
        <v>0</v>
      </c>
      <c r="U297" s="264">
        <v>315153</v>
      </c>
      <c r="V297" s="268">
        <v>0</v>
      </c>
      <c r="W297" s="265">
        <v>315153</v>
      </c>
      <c r="X297" s="265">
        <v>8213</v>
      </c>
      <c r="Y297" s="265">
        <v>0</v>
      </c>
      <c r="Z297" s="265">
        <v>323366</v>
      </c>
      <c r="AA297" s="266">
        <v>12561</v>
      </c>
      <c r="AB297" s="267">
        <f t="shared" si="17"/>
        <v>25.743650983201974</v>
      </c>
    </row>
    <row r="298" spans="1:28" ht="13.8" thickBot="1" x14ac:dyDescent="0.3">
      <c r="A298" s="7" t="s">
        <v>561</v>
      </c>
      <c r="B298" s="1" t="s">
        <v>560</v>
      </c>
      <c r="C298" s="7" t="s">
        <v>23</v>
      </c>
      <c r="D298" s="7" t="s">
        <v>2253</v>
      </c>
      <c r="E298" s="9" t="s">
        <v>16</v>
      </c>
      <c r="F298" s="9" t="s">
        <v>17</v>
      </c>
      <c r="G298" s="286">
        <v>24164</v>
      </c>
      <c r="H298" s="287">
        <v>141312</v>
      </c>
      <c r="I298" s="287">
        <v>459749</v>
      </c>
      <c r="J298" s="287">
        <v>0</v>
      </c>
      <c r="K298" s="287">
        <v>0</v>
      </c>
      <c r="L298" s="287">
        <v>601061</v>
      </c>
      <c r="M298" s="288">
        <v>67667</v>
      </c>
      <c r="N298" s="247">
        <v>0</v>
      </c>
      <c r="O298" s="242">
        <v>0</v>
      </c>
      <c r="P298" s="242">
        <v>0</v>
      </c>
      <c r="Q298" s="242">
        <v>0</v>
      </c>
      <c r="R298" s="242">
        <v>0</v>
      </c>
      <c r="S298" s="242">
        <v>0</v>
      </c>
      <c r="T298" s="242">
        <v>0</v>
      </c>
      <c r="U298" s="264">
        <v>601061</v>
      </c>
      <c r="V298" s="265">
        <v>67667</v>
      </c>
      <c r="W298" s="265">
        <v>668728</v>
      </c>
      <c r="X298" s="265">
        <v>17904</v>
      </c>
      <c r="Y298" s="265">
        <v>13917</v>
      </c>
      <c r="Z298" s="265">
        <v>700549</v>
      </c>
      <c r="AA298" s="266">
        <v>24164</v>
      </c>
      <c r="AB298" s="267">
        <f t="shared" si="17"/>
        <v>28.991433537493794</v>
      </c>
    </row>
    <row r="299" spans="1:28" ht="13.8" thickBot="1" x14ac:dyDescent="0.3">
      <c r="A299" s="7" t="s">
        <v>563</v>
      </c>
      <c r="B299" s="1" t="s">
        <v>562</v>
      </c>
      <c r="C299" s="7" t="s">
        <v>23</v>
      </c>
      <c r="D299" s="7" t="s">
        <v>1585</v>
      </c>
      <c r="E299" s="9" t="s">
        <v>16</v>
      </c>
      <c r="F299" s="9" t="s">
        <v>17</v>
      </c>
      <c r="G299" s="286">
        <v>13312</v>
      </c>
      <c r="H299" s="287">
        <v>74021</v>
      </c>
      <c r="I299" s="287">
        <v>362720</v>
      </c>
      <c r="J299" s="289">
        <v>0</v>
      </c>
      <c r="K299" s="289">
        <v>0</v>
      </c>
      <c r="L299" s="287">
        <v>436741</v>
      </c>
      <c r="M299" s="288">
        <v>131594</v>
      </c>
      <c r="N299" s="243">
        <v>918</v>
      </c>
      <c r="O299" s="244">
        <v>6985</v>
      </c>
      <c r="P299" s="242">
        <v>0</v>
      </c>
      <c r="Q299" s="242">
        <v>0</v>
      </c>
      <c r="R299" s="242">
        <v>0</v>
      </c>
      <c r="S299" s="244">
        <v>6985</v>
      </c>
      <c r="T299" s="242">
        <v>0</v>
      </c>
      <c r="U299" s="264">
        <v>443726</v>
      </c>
      <c r="V299" s="265">
        <v>131594</v>
      </c>
      <c r="W299" s="265">
        <v>575320</v>
      </c>
      <c r="X299" s="265">
        <v>8379</v>
      </c>
      <c r="Y299" s="265">
        <v>2735</v>
      </c>
      <c r="Z299" s="265">
        <v>586434</v>
      </c>
      <c r="AA299" s="266">
        <v>14230</v>
      </c>
      <c r="AB299" s="267">
        <f t="shared" si="17"/>
        <v>41.211103302881234</v>
      </c>
    </row>
    <row r="300" spans="1:28" ht="13.8" thickBot="1" x14ac:dyDescent="0.3">
      <c r="A300" s="7" t="s">
        <v>567</v>
      </c>
      <c r="B300" s="1" t="s">
        <v>566</v>
      </c>
      <c r="C300" s="7" t="s">
        <v>23</v>
      </c>
      <c r="D300" s="7" t="s">
        <v>1549</v>
      </c>
      <c r="E300" s="9" t="s">
        <v>16</v>
      </c>
      <c r="F300" s="9" t="s">
        <v>17</v>
      </c>
      <c r="G300" s="286">
        <v>20526</v>
      </c>
      <c r="H300" s="287">
        <v>43415</v>
      </c>
      <c r="I300" s="287">
        <v>1049838</v>
      </c>
      <c r="J300" s="289">
        <v>0</v>
      </c>
      <c r="K300" s="287">
        <v>5591</v>
      </c>
      <c r="L300" s="287">
        <v>1098844</v>
      </c>
      <c r="M300" s="288">
        <v>27855</v>
      </c>
      <c r="N300" s="247">
        <v>0</v>
      </c>
      <c r="O300" s="242">
        <v>0</v>
      </c>
      <c r="P300" s="242">
        <v>0</v>
      </c>
      <c r="Q300" s="242">
        <v>0</v>
      </c>
      <c r="R300" s="242">
        <v>0</v>
      </c>
      <c r="S300" s="242">
        <v>0</v>
      </c>
      <c r="T300" s="242">
        <v>0</v>
      </c>
      <c r="U300" s="264">
        <v>1098844</v>
      </c>
      <c r="V300" s="265">
        <v>27855</v>
      </c>
      <c r="W300" s="265">
        <v>1126699</v>
      </c>
      <c r="X300" s="265">
        <v>13422</v>
      </c>
      <c r="Y300" s="265">
        <v>0</v>
      </c>
      <c r="Z300" s="265">
        <v>1140121</v>
      </c>
      <c r="AA300" s="266">
        <v>20526</v>
      </c>
      <c r="AB300" s="267">
        <f t="shared" si="17"/>
        <v>55.545210951963362</v>
      </c>
    </row>
    <row r="301" spans="1:28" ht="13.8" thickBot="1" x14ac:dyDescent="0.3">
      <c r="A301" s="7" t="s">
        <v>575</v>
      </c>
      <c r="B301" s="1" t="s">
        <v>574</v>
      </c>
      <c r="C301" s="7" t="s">
        <v>23</v>
      </c>
      <c r="D301" s="7" t="s">
        <v>2031</v>
      </c>
      <c r="E301" s="9" t="s">
        <v>16</v>
      </c>
      <c r="F301" s="9" t="s">
        <v>17</v>
      </c>
      <c r="G301" s="286">
        <v>13579</v>
      </c>
      <c r="H301" s="287">
        <v>64480</v>
      </c>
      <c r="I301" s="287">
        <v>705825</v>
      </c>
      <c r="J301" s="289">
        <v>0</v>
      </c>
      <c r="K301" s="287">
        <v>6509</v>
      </c>
      <c r="L301" s="287">
        <v>776814</v>
      </c>
      <c r="M301" s="288">
        <v>11702</v>
      </c>
      <c r="N301" s="247">
        <v>0</v>
      </c>
      <c r="O301" s="242">
        <v>0</v>
      </c>
      <c r="P301" s="242">
        <v>0</v>
      </c>
      <c r="Q301" s="242">
        <v>0</v>
      </c>
      <c r="R301" s="242">
        <v>0</v>
      </c>
      <c r="S301" s="242">
        <v>0</v>
      </c>
      <c r="T301" s="242">
        <v>0</v>
      </c>
      <c r="U301" s="264">
        <v>776814</v>
      </c>
      <c r="V301" s="265">
        <v>11702</v>
      </c>
      <c r="W301" s="265">
        <v>788516</v>
      </c>
      <c r="X301" s="265">
        <v>7996</v>
      </c>
      <c r="Y301" s="265">
        <v>0</v>
      </c>
      <c r="Z301" s="265">
        <v>796512</v>
      </c>
      <c r="AA301" s="266">
        <v>13579</v>
      </c>
      <c r="AB301" s="267">
        <f t="shared" si="17"/>
        <v>58.657633109949188</v>
      </c>
    </row>
    <row r="302" spans="1:28" ht="13.8" thickBot="1" x14ac:dyDescent="0.3">
      <c r="A302" s="7" t="s">
        <v>585</v>
      </c>
      <c r="B302" s="1" t="s">
        <v>584</v>
      </c>
      <c r="C302" s="7" t="s">
        <v>23</v>
      </c>
      <c r="D302" s="7" t="s">
        <v>1568</v>
      </c>
      <c r="E302" s="9" t="s">
        <v>16</v>
      </c>
      <c r="F302" s="9" t="s">
        <v>17</v>
      </c>
      <c r="G302" s="286">
        <v>5670</v>
      </c>
      <c r="H302" s="287">
        <v>32662</v>
      </c>
      <c r="I302" s="287">
        <v>469000</v>
      </c>
      <c r="J302" s="289">
        <v>0</v>
      </c>
      <c r="K302" s="289">
        <v>0</v>
      </c>
      <c r="L302" s="287">
        <v>501662</v>
      </c>
      <c r="M302" s="288">
        <v>51285</v>
      </c>
      <c r="N302" s="243">
        <v>8898</v>
      </c>
      <c r="O302" s="244">
        <v>65000</v>
      </c>
      <c r="P302" s="244">
        <v>283688</v>
      </c>
      <c r="Q302" s="242">
        <v>0</v>
      </c>
      <c r="R302" s="242">
        <v>0</v>
      </c>
      <c r="S302" s="244">
        <v>348688</v>
      </c>
      <c r="T302" s="242">
        <v>0</v>
      </c>
      <c r="U302" s="264">
        <v>850350</v>
      </c>
      <c r="V302" s="265">
        <v>51285</v>
      </c>
      <c r="W302" s="265">
        <v>901635</v>
      </c>
      <c r="X302" s="265">
        <v>8578</v>
      </c>
      <c r="Y302" s="265">
        <v>0</v>
      </c>
      <c r="Z302" s="265">
        <v>910213</v>
      </c>
      <c r="AA302" s="266">
        <v>14568</v>
      </c>
      <c r="AB302" s="267">
        <f t="shared" si="17"/>
        <v>62.480299286106536</v>
      </c>
    </row>
    <row r="303" spans="1:28" ht="13.8" thickBot="1" x14ac:dyDescent="0.3">
      <c r="A303" s="7" t="s">
        <v>601</v>
      </c>
      <c r="B303" s="1" t="s">
        <v>600</v>
      </c>
      <c r="C303" s="7" t="s">
        <v>23</v>
      </c>
      <c r="D303" s="7" t="s">
        <v>1730</v>
      </c>
      <c r="E303" s="9" t="s">
        <v>21</v>
      </c>
      <c r="F303" s="9" t="s">
        <v>22</v>
      </c>
      <c r="G303" s="286">
        <v>12741</v>
      </c>
      <c r="H303" s="287">
        <v>16692</v>
      </c>
      <c r="I303" s="287">
        <v>537388</v>
      </c>
      <c r="J303" s="289">
        <v>0</v>
      </c>
      <c r="K303" s="287">
        <v>1758</v>
      </c>
      <c r="L303" s="287">
        <v>555838</v>
      </c>
      <c r="M303" s="288">
        <v>50108</v>
      </c>
      <c r="N303" s="243">
        <v>57</v>
      </c>
      <c r="O303" s="244">
        <v>75</v>
      </c>
      <c r="P303" s="242">
        <v>0</v>
      </c>
      <c r="Q303" s="242">
        <v>0</v>
      </c>
      <c r="R303" s="242">
        <v>0</v>
      </c>
      <c r="S303" s="244">
        <v>75</v>
      </c>
      <c r="T303" s="242">
        <v>0</v>
      </c>
      <c r="U303" s="264">
        <v>555913</v>
      </c>
      <c r="V303" s="265">
        <v>50108</v>
      </c>
      <c r="W303" s="265">
        <v>606021</v>
      </c>
      <c r="X303" s="265">
        <v>8368</v>
      </c>
      <c r="Y303" s="265">
        <v>0</v>
      </c>
      <c r="Z303" s="265">
        <v>614389</v>
      </c>
      <c r="AA303" s="266">
        <v>12798</v>
      </c>
      <c r="AB303" s="267">
        <f t="shared" si="17"/>
        <v>48.006641662759804</v>
      </c>
    </row>
    <row r="304" spans="1:28" ht="13.8" thickBot="1" x14ac:dyDescent="0.3">
      <c r="A304" s="7" t="s">
        <v>603</v>
      </c>
      <c r="B304" s="1" t="s">
        <v>602</v>
      </c>
      <c r="C304" s="7" t="s">
        <v>23</v>
      </c>
      <c r="D304" s="7" t="s">
        <v>1610</v>
      </c>
      <c r="E304" s="9" t="s">
        <v>21</v>
      </c>
      <c r="F304" s="9" t="s">
        <v>22</v>
      </c>
      <c r="G304" s="286">
        <v>10275</v>
      </c>
      <c r="H304" s="287">
        <v>69152</v>
      </c>
      <c r="I304" s="287">
        <v>265762</v>
      </c>
      <c r="J304" s="287">
        <v>0</v>
      </c>
      <c r="K304" s="287">
        <v>0</v>
      </c>
      <c r="L304" s="287">
        <v>334914</v>
      </c>
      <c r="M304" s="288">
        <v>31539</v>
      </c>
      <c r="N304" s="243">
        <v>3637</v>
      </c>
      <c r="O304" s="244">
        <v>26519</v>
      </c>
      <c r="P304" s="244">
        <v>38961</v>
      </c>
      <c r="Q304" s="244">
        <v>0</v>
      </c>
      <c r="R304" s="244">
        <v>300</v>
      </c>
      <c r="S304" s="244">
        <v>65780</v>
      </c>
      <c r="T304" s="244">
        <v>0</v>
      </c>
      <c r="U304" s="264">
        <v>400694</v>
      </c>
      <c r="V304" s="265">
        <v>31539</v>
      </c>
      <c r="W304" s="265">
        <v>432233</v>
      </c>
      <c r="X304" s="265">
        <v>10054</v>
      </c>
      <c r="Y304" s="265">
        <v>0</v>
      </c>
      <c r="Z304" s="265">
        <v>442287</v>
      </c>
      <c r="AA304" s="266">
        <v>13912</v>
      </c>
      <c r="AB304" s="267">
        <f t="shared" ref="AB304:AB316" si="18">Z304/AA304</f>
        <v>31.791762507188039</v>
      </c>
    </row>
    <row r="305" spans="1:28" ht="13.8" thickBot="1" x14ac:dyDescent="0.3">
      <c r="A305" s="7" t="s">
        <v>607</v>
      </c>
      <c r="B305" s="1" t="s">
        <v>606</v>
      </c>
      <c r="C305" s="7" t="s">
        <v>23</v>
      </c>
      <c r="D305" s="7" t="s">
        <v>2318</v>
      </c>
      <c r="E305" s="9" t="s">
        <v>16</v>
      </c>
      <c r="F305" s="9" t="s">
        <v>17</v>
      </c>
      <c r="G305" s="286">
        <v>13376</v>
      </c>
      <c r="H305" s="287">
        <v>21851</v>
      </c>
      <c r="I305" s="287">
        <v>657326</v>
      </c>
      <c r="J305" s="289">
        <v>0</v>
      </c>
      <c r="K305" s="289">
        <v>0</v>
      </c>
      <c r="L305" s="287">
        <v>679177</v>
      </c>
      <c r="M305" s="290">
        <v>0</v>
      </c>
      <c r="N305" s="243">
        <v>1502</v>
      </c>
      <c r="O305" s="244">
        <v>11276</v>
      </c>
      <c r="P305" s="242">
        <v>0</v>
      </c>
      <c r="Q305" s="242">
        <v>0</v>
      </c>
      <c r="R305" s="242">
        <v>0</v>
      </c>
      <c r="S305" s="244">
        <v>11276</v>
      </c>
      <c r="T305" s="242">
        <v>0</v>
      </c>
      <c r="U305" s="264">
        <v>690453</v>
      </c>
      <c r="V305" s="268">
        <v>0</v>
      </c>
      <c r="W305" s="265">
        <v>690453</v>
      </c>
      <c r="X305" s="265">
        <v>11276</v>
      </c>
      <c r="Y305" s="265">
        <v>0</v>
      </c>
      <c r="Z305" s="265">
        <v>701729</v>
      </c>
      <c r="AA305" s="266">
        <v>14878</v>
      </c>
      <c r="AB305" s="267">
        <f t="shared" si="18"/>
        <v>47.165546444414574</v>
      </c>
    </row>
    <row r="306" spans="1:28" ht="13.8" thickBot="1" x14ac:dyDescent="0.3">
      <c r="A306" s="7" t="s">
        <v>641</v>
      </c>
      <c r="B306" s="1" t="s">
        <v>640</v>
      </c>
      <c r="C306" s="7" t="s">
        <v>23</v>
      </c>
      <c r="D306" s="7" t="s">
        <v>1591</v>
      </c>
      <c r="E306" s="9" t="s">
        <v>101</v>
      </c>
      <c r="F306" s="9" t="s">
        <v>102</v>
      </c>
      <c r="G306" s="286">
        <v>12486</v>
      </c>
      <c r="H306" s="287">
        <v>20000</v>
      </c>
      <c r="I306" s="287">
        <v>238827</v>
      </c>
      <c r="J306" s="289">
        <v>0</v>
      </c>
      <c r="K306" s="287">
        <v>76002</v>
      </c>
      <c r="L306" s="287">
        <v>334829</v>
      </c>
      <c r="M306" s="288">
        <v>2500</v>
      </c>
      <c r="N306" s="247">
        <v>0</v>
      </c>
      <c r="O306" s="242">
        <v>0</v>
      </c>
      <c r="P306" s="242">
        <v>0</v>
      </c>
      <c r="Q306" s="242">
        <v>0</v>
      </c>
      <c r="R306" s="242">
        <v>0</v>
      </c>
      <c r="S306" s="242">
        <v>0</v>
      </c>
      <c r="T306" s="242">
        <v>0</v>
      </c>
      <c r="U306" s="264">
        <v>334829</v>
      </c>
      <c r="V306" s="265">
        <v>2500</v>
      </c>
      <c r="W306" s="265">
        <v>337329</v>
      </c>
      <c r="X306" s="265">
        <v>0</v>
      </c>
      <c r="Y306" s="265">
        <v>0</v>
      </c>
      <c r="Z306" s="265">
        <v>337329</v>
      </c>
      <c r="AA306" s="266">
        <v>12486</v>
      </c>
      <c r="AB306" s="267">
        <f t="shared" si="18"/>
        <v>27.016578567996156</v>
      </c>
    </row>
    <row r="307" spans="1:28" ht="13.8" thickBot="1" x14ac:dyDescent="0.3">
      <c r="A307" s="7" t="s">
        <v>669</v>
      </c>
      <c r="B307" s="1" t="s">
        <v>668</v>
      </c>
      <c r="C307" s="7" t="s">
        <v>23</v>
      </c>
      <c r="D307" s="7" t="s">
        <v>1614</v>
      </c>
      <c r="E307" s="9" t="s">
        <v>21</v>
      </c>
      <c r="F307" s="9" t="s">
        <v>22</v>
      </c>
      <c r="G307" s="286">
        <v>16753</v>
      </c>
      <c r="H307" s="287">
        <v>56552</v>
      </c>
      <c r="I307" s="287">
        <v>1337083</v>
      </c>
      <c r="J307" s="287">
        <v>0</v>
      </c>
      <c r="K307" s="287">
        <v>0</v>
      </c>
      <c r="L307" s="287">
        <v>1393635</v>
      </c>
      <c r="M307" s="288">
        <v>115712</v>
      </c>
      <c r="N307" s="247">
        <v>0</v>
      </c>
      <c r="O307" s="242">
        <v>0</v>
      </c>
      <c r="P307" s="242">
        <v>0</v>
      </c>
      <c r="Q307" s="242">
        <v>0</v>
      </c>
      <c r="R307" s="242">
        <v>0</v>
      </c>
      <c r="S307" s="242">
        <v>0</v>
      </c>
      <c r="T307" s="242">
        <v>0</v>
      </c>
      <c r="U307" s="264">
        <v>1393635</v>
      </c>
      <c r="V307" s="265">
        <v>115712</v>
      </c>
      <c r="W307" s="265">
        <v>1509347</v>
      </c>
      <c r="X307" s="265">
        <v>14209</v>
      </c>
      <c r="Y307" s="265">
        <v>0</v>
      </c>
      <c r="Z307" s="265">
        <v>1523556</v>
      </c>
      <c r="AA307" s="266">
        <v>16753</v>
      </c>
      <c r="AB307" s="267">
        <f t="shared" si="18"/>
        <v>90.942278994806898</v>
      </c>
    </row>
    <row r="308" spans="1:28" ht="13.8" thickBot="1" x14ac:dyDescent="0.3">
      <c r="A308" s="7" t="s">
        <v>711</v>
      </c>
      <c r="B308" s="1" t="s">
        <v>710</v>
      </c>
      <c r="C308" s="7" t="s">
        <v>23</v>
      </c>
      <c r="D308" s="7" t="s">
        <v>1593</v>
      </c>
      <c r="E308" s="9" t="s">
        <v>16</v>
      </c>
      <c r="F308" s="9" t="s">
        <v>17</v>
      </c>
      <c r="G308" s="286">
        <v>14300</v>
      </c>
      <c r="H308" s="287">
        <v>66244</v>
      </c>
      <c r="I308" s="287">
        <v>1210889</v>
      </c>
      <c r="J308" s="287">
        <v>0</v>
      </c>
      <c r="K308" s="287">
        <v>0</v>
      </c>
      <c r="L308" s="287">
        <v>1277133</v>
      </c>
      <c r="M308" s="288">
        <v>88635</v>
      </c>
      <c r="N308" s="243">
        <v>3960</v>
      </c>
      <c r="O308" s="244">
        <v>125771</v>
      </c>
      <c r="P308" s="244">
        <v>0</v>
      </c>
      <c r="Q308" s="244">
        <v>0</v>
      </c>
      <c r="R308" s="244">
        <v>69536</v>
      </c>
      <c r="S308" s="244">
        <v>195307</v>
      </c>
      <c r="T308" s="244">
        <v>0</v>
      </c>
      <c r="U308" s="264">
        <v>1472440</v>
      </c>
      <c r="V308" s="265">
        <v>88635</v>
      </c>
      <c r="W308" s="265">
        <v>1561075</v>
      </c>
      <c r="X308" s="265">
        <v>10123</v>
      </c>
      <c r="Y308" s="265">
        <v>0</v>
      </c>
      <c r="Z308" s="265">
        <v>1571198</v>
      </c>
      <c r="AA308" s="266">
        <v>18260</v>
      </c>
      <c r="AB308" s="267">
        <f t="shared" si="18"/>
        <v>86.045892661555314</v>
      </c>
    </row>
    <row r="309" spans="1:28" ht="13.8" thickBot="1" x14ac:dyDescent="0.3">
      <c r="A309" s="7" t="s">
        <v>713</v>
      </c>
      <c r="B309" s="1" t="s">
        <v>712</v>
      </c>
      <c r="C309" s="7" t="s">
        <v>23</v>
      </c>
      <c r="D309" s="7" t="s">
        <v>1549</v>
      </c>
      <c r="E309" s="9" t="s">
        <v>16</v>
      </c>
      <c r="F309" s="9" t="s">
        <v>17</v>
      </c>
      <c r="G309" s="286">
        <v>13940</v>
      </c>
      <c r="H309" s="287">
        <v>28000</v>
      </c>
      <c r="I309" s="287">
        <v>518000</v>
      </c>
      <c r="J309" s="287">
        <v>646</v>
      </c>
      <c r="K309" s="287">
        <v>35000</v>
      </c>
      <c r="L309" s="287">
        <v>581646</v>
      </c>
      <c r="M309" s="288">
        <v>31966</v>
      </c>
      <c r="N309" s="247">
        <v>0</v>
      </c>
      <c r="O309" s="242">
        <v>0</v>
      </c>
      <c r="P309" s="242">
        <v>0</v>
      </c>
      <c r="Q309" s="242">
        <v>0</v>
      </c>
      <c r="R309" s="242">
        <v>0</v>
      </c>
      <c r="S309" s="242">
        <v>0</v>
      </c>
      <c r="T309" s="242">
        <v>0</v>
      </c>
      <c r="U309" s="264">
        <v>581646</v>
      </c>
      <c r="V309" s="265">
        <v>31966</v>
      </c>
      <c r="W309" s="265">
        <v>613612</v>
      </c>
      <c r="X309" s="265">
        <v>8200</v>
      </c>
      <c r="Y309" s="265">
        <v>0</v>
      </c>
      <c r="Z309" s="265">
        <v>621812</v>
      </c>
      <c r="AA309" s="266">
        <v>13940</v>
      </c>
      <c r="AB309" s="267">
        <f t="shared" si="18"/>
        <v>44.606312769010046</v>
      </c>
    </row>
    <row r="310" spans="1:28" ht="13.8" thickBot="1" x14ac:dyDescent="0.3">
      <c r="A310" s="7" t="s">
        <v>719</v>
      </c>
      <c r="B310" s="1" t="s">
        <v>718</v>
      </c>
      <c r="C310" s="7" t="s">
        <v>23</v>
      </c>
      <c r="D310" s="7" t="s">
        <v>1726</v>
      </c>
      <c r="E310" s="9" t="s">
        <v>101</v>
      </c>
      <c r="F310" s="9" t="s">
        <v>102</v>
      </c>
      <c r="G310" s="286">
        <v>17937</v>
      </c>
      <c r="H310" s="287">
        <v>71543</v>
      </c>
      <c r="I310" s="287">
        <v>513939</v>
      </c>
      <c r="J310" s="287">
        <v>0</v>
      </c>
      <c r="K310" s="287">
        <v>0</v>
      </c>
      <c r="L310" s="287">
        <v>585482</v>
      </c>
      <c r="M310" s="288">
        <v>26915</v>
      </c>
      <c r="N310" s="247">
        <v>0</v>
      </c>
      <c r="O310" s="242">
        <v>0</v>
      </c>
      <c r="P310" s="242">
        <v>0</v>
      </c>
      <c r="Q310" s="242">
        <v>0</v>
      </c>
      <c r="R310" s="242">
        <v>0</v>
      </c>
      <c r="S310" s="242">
        <v>0</v>
      </c>
      <c r="T310" s="242">
        <v>0</v>
      </c>
      <c r="U310" s="264">
        <v>585482</v>
      </c>
      <c r="V310" s="265">
        <v>26915</v>
      </c>
      <c r="W310" s="265">
        <v>612397</v>
      </c>
      <c r="X310" s="265">
        <v>11729</v>
      </c>
      <c r="Y310" s="265">
        <v>1400</v>
      </c>
      <c r="Z310" s="265">
        <v>625526</v>
      </c>
      <c r="AA310" s="266">
        <v>17937</v>
      </c>
      <c r="AB310" s="267">
        <f t="shared" si="18"/>
        <v>34.873501700395828</v>
      </c>
    </row>
    <row r="311" spans="1:28" ht="13.8" thickBot="1" x14ac:dyDescent="0.3">
      <c r="A311" s="7" t="s">
        <v>737</v>
      </c>
      <c r="B311" s="1" t="s">
        <v>736</v>
      </c>
      <c r="C311" s="7" t="s">
        <v>23</v>
      </c>
      <c r="D311" s="7" t="s">
        <v>1556</v>
      </c>
      <c r="E311" s="9" t="s">
        <v>21</v>
      </c>
      <c r="F311" s="9" t="s">
        <v>22</v>
      </c>
      <c r="G311" s="286">
        <v>18134</v>
      </c>
      <c r="H311" s="287">
        <v>53243</v>
      </c>
      <c r="I311" s="287">
        <v>734005</v>
      </c>
      <c r="J311" s="289">
        <v>0</v>
      </c>
      <c r="K311" s="289">
        <v>0</v>
      </c>
      <c r="L311" s="287">
        <v>787248</v>
      </c>
      <c r="M311" s="290">
        <v>0</v>
      </c>
      <c r="N311" s="247">
        <v>0</v>
      </c>
      <c r="O311" s="242">
        <v>0</v>
      </c>
      <c r="P311" s="242">
        <v>0</v>
      </c>
      <c r="Q311" s="242">
        <v>0</v>
      </c>
      <c r="R311" s="242">
        <v>0</v>
      </c>
      <c r="S311" s="242">
        <v>0</v>
      </c>
      <c r="T311" s="242">
        <v>0</v>
      </c>
      <c r="U311" s="264">
        <v>787248</v>
      </c>
      <c r="V311" s="268">
        <v>0</v>
      </c>
      <c r="W311" s="265">
        <v>787248</v>
      </c>
      <c r="X311" s="265">
        <v>7287</v>
      </c>
      <c r="Y311" s="265">
        <v>0</v>
      </c>
      <c r="Z311" s="265">
        <v>794535</v>
      </c>
      <c r="AA311" s="266">
        <v>18134</v>
      </c>
      <c r="AB311" s="267">
        <f t="shared" si="18"/>
        <v>43.814657549354806</v>
      </c>
    </row>
    <row r="312" spans="1:28" ht="13.8" thickBot="1" x14ac:dyDescent="0.3">
      <c r="A312" s="7" t="s">
        <v>749</v>
      </c>
      <c r="B312" s="1" t="s">
        <v>748</v>
      </c>
      <c r="C312" s="7" t="s">
        <v>23</v>
      </c>
      <c r="D312" s="7" t="s">
        <v>1857</v>
      </c>
      <c r="E312" s="9" t="s">
        <v>21</v>
      </c>
      <c r="F312" s="9" t="s">
        <v>22</v>
      </c>
      <c r="G312" s="286">
        <v>15303</v>
      </c>
      <c r="H312" s="287">
        <v>29972</v>
      </c>
      <c r="I312" s="289">
        <v>0</v>
      </c>
      <c r="J312" s="289">
        <v>0</v>
      </c>
      <c r="K312" s="287">
        <v>166197</v>
      </c>
      <c r="L312" s="287">
        <v>196169</v>
      </c>
      <c r="M312" s="288">
        <v>3411</v>
      </c>
      <c r="N312" s="243">
        <v>1578</v>
      </c>
      <c r="O312" s="242">
        <v>0</v>
      </c>
      <c r="P312" s="242">
        <v>0</v>
      </c>
      <c r="Q312" s="244">
        <v>5722</v>
      </c>
      <c r="R312" s="242">
        <v>0</v>
      </c>
      <c r="S312" s="244">
        <v>5722</v>
      </c>
      <c r="T312" s="242">
        <v>0</v>
      </c>
      <c r="U312" s="264">
        <v>201891</v>
      </c>
      <c r="V312" s="265">
        <v>3411</v>
      </c>
      <c r="W312" s="265">
        <v>205302</v>
      </c>
      <c r="X312" s="265">
        <v>11039</v>
      </c>
      <c r="Y312" s="265">
        <v>0</v>
      </c>
      <c r="Z312" s="265">
        <v>216341</v>
      </c>
      <c r="AA312" s="266">
        <v>16881</v>
      </c>
      <c r="AB312" s="267">
        <f t="shared" si="18"/>
        <v>12.815650731591731</v>
      </c>
    </row>
    <row r="313" spans="1:28" ht="13.8" thickBot="1" x14ac:dyDescent="0.3">
      <c r="A313" s="7" t="s">
        <v>753</v>
      </c>
      <c r="B313" s="1" t="s">
        <v>752</v>
      </c>
      <c r="C313" s="7" t="s">
        <v>23</v>
      </c>
      <c r="D313" s="7" t="s">
        <v>1726</v>
      </c>
      <c r="E313" s="9" t="s">
        <v>21</v>
      </c>
      <c r="F313" s="9" t="s">
        <v>22</v>
      </c>
      <c r="G313" s="286">
        <v>7811</v>
      </c>
      <c r="H313" s="287">
        <v>108920</v>
      </c>
      <c r="I313" s="287">
        <v>386793</v>
      </c>
      <c r="J313" s="289">
        <v>0</v>
      </c>
      <c r="K313" s="289">
        <v>0</v>
      </c>
      <c r="L313" s="287">
        <v>495713</v>
      </c>
      <c r="M313" s="288">
        <v>96873</v>
      </c>
      <c r="N313" s="243">
        <v>6442</v>
      </c>
      <c r="O313" s="242">
        <v>0</v>
      </c>
      <c r="P313" s="242">
        <v>0</v>
      </c>
      <c r="Q313" s="242">
        <v>0</v>
      </c>
      <c r="R313" s="244">
        <v>69241</v>
      </c>
      <c r="S313" s="244">
        <v>69241</v>
      </c>
      <c r="T313" s="242">
        <v>0</v>
      </c>
      <c r="U313" s="264">
        <v>564954</v>
      </c>
      <c r="V313" s="265">
        <v>96873</v>
      </c>
      <c r="W313" s="265">
        <v>661827</v>
      </c>
      <c r="X313" s="265">
        <v>13557</v>
      </c>
      <c r="Y313" s="265">
        <v>0</v>
      </c>
      <c r="Z313" s="265">
        <v>675384</v>
      </c>
      <c r="AA313" s="266">
        <v>14253</v>
      </c>
      <c r="AB313" s="267">
        <f t="shared" si="18"/>
        <v>47.385392548937062</v>
      </c>
    </row>
    <row r="314" spans="1:28" ht="13.8" thickBot="1" x14ac:dyDescent="0.3">
      <c r="A314" s="7" t="s">
        <v>773</v>
      </c>
      <c r="B314" s="1" t="s">
        <v>772</v>
      </c>
      <c r="C314" s="7" t="s">
        <v>23</v>
      </c>
      <c r="D314" s="7" t="s">
        <v>1629</v>
      </c>
      <c r="E314" s="9" t="s">
        <v>255</v>
      </c>
      <c r="F314" s="9" t="s">
        <v>256</v>
      </c>
      <c r="G314" s="286">
        <v>10937</v>
      </c>
      <c r="H314" s="287">
        <v>22157</v>
      </c>
      <c r="I314" s="287">
        <v>433796</v>
      </c>
      <c r="J314" s="287">
        <v>0</v>
      </c>
      <c r="K314" s="287">
        <v>0</v>
      </c>
      <c r="L314" s="287">
        <v>455953</v>
      </c>
      <c r="M314" s="288">
        <v>11531</v>
      </c>
      <c r="N314" s="243">
        <v>1301</v>
      </c>
      <c r="O314" s="244">
        <v>0</v>
      </c>
      <c r="P314" s="242">
        <v>0</v>
      </c>
      <c r="Q314" s="242">
        <v>0</v>
      </c>
      <c r="R314" s="242">
        <v>0</v>
      </c>
      <c r="S314" s="244">
        <v>0</v>
      </c>
      <c r="T314" s="242">
        <v>0</v>
      </c>
      <c r="U314" s="264">
        <v>455953</v>
      </c>
      <c r="V314" s="265">
        <v>11531</v>
      </c>
      <c r="W314" s="265">
        <v>467484</v>
      </c>
      <c r="X314" s="265">
        <v>6655</v>
      </c>
      <c r="Y314" s="265">
        <v>1266</v>
      </c>
      <c r="Z314" s="265">
        <v>475405</v>
      </c>
      <c r="AA314" s="266">
        <v>12238</v>
      </c>
      <c r="AB314" s="267">
        <f t="shared" si="18"/>
        <v>38.846625265566267</v>
      </c>
    </row>
    <row r="315" spans="1:28" ht="13.8" thickBot="1" x14ac:dyDescent="0.3">
      <c r="A315" s="7" t="s">
        <v>793</v>
      </c>
      <c r="B315" s="1" t="s">
        <v>792</v>
      </c>
      <c r="C315" s="7" t="s">
        <v>23</v>
      </c>
      <c r="D315" s="7" t="s">
        <v>1591</v>
      </c>
      <c r="E315" s="9" t="s">
        <v>21</v>
      </c>
      <c r="F315" s="9" t="s">
        <v>22</v>
      </c>
      <c r="G315" s="286">
        <v>17593</v>
      </c>
      <c r="H315" s="287">
        <v>13067</v>
      </c>
      <c r="I315" s="287">
        <v>0</v>
      </c>
      <c r="J315" s="287">
        <v>369438</v>
      </c>
      <c r="K315" s="287">
        <v>41022</v>
      </c>
      <c r="L315" s="287">
        <v>423527</v>
      </c>
      <c r="M315" s="288">
        <v>33686</v>
      </c>
      <c r="N315" s="247">
        <v>0</v>
      </c>
      <c r="O315" s="242">
        <v>0</v>
      </c>
      <c r="P315" s="242">
        <v>0</v>
      </c>
      <c r="Q315" s="242">
        <v>0</v>
      </c>
      <c r="R315" s="242">
        <v>0</v>
      </c>
      <c r="S315" s="242">
        <v>0</v>
      </c>
      <c r="T315" s="242">
        <v>0</v>
      </c>
      <c r="U315" s="264">
        <v>423527</v>
      </c>
      <c r="V315" s="265">
        <v>33686</v>
      </c>
      <c r="W315" s="265">
        <v>457213</v>
      </c>
      <c r="X315" s="265">
        <v>11504</v>
      </c>
      <c r="Y315" s="265">
        <v>0</v>
      </c>
      <c r="Z315" s="265">
        <v>468717</v>
      </c>
      <c r="AA315" s="266">
        <v>17593</v>
      </c>
      <c r="AB315" s="267">
        <f t="shared" si="18"/>
        <v>26.642244074347751</v>
      </c>
    </row>
    <row r="316" spans="1:28" ht="13.8" thickBot="1" x14ac:dyDescent="0.3">
      <c r="A316" s="7" t="s">
        <v>819</v>
      </c>
      <c r="B316" s="149" t="s">
        <v>818</v>
      </c>
      <c r="C316" s="7" t="s">
        <v>23</v>
      </c>
      <c r="D316" s="7" t="s">
        <v>1549</v>
      </c>
      <c r="E316" s="9" t="s">
        <v>21</v>
      </c>
      <c r="F316" s="9" t="s">
        <v>22</v>
      </c>
      <c r="G316" s="291">
        <v>13498</v>
      </c>
      <c r="H316" s="292">
        <v>28550</v>
      </c>
      <c r="I316" s="292">
        <v>711746</v>
      </c>
      <c r="J316" s="292">
        <v>0</v>
      </c>
      <c r="K316" s="292">
        <v>0</v>
      </c>
      <c r="L316" s="292">
        <v>740296</v>
      </c>
      <c r="M316" s="293">
        <v>42439</v>
      </c>
      <c r="N316" s="247">
        <v>0</v>
      </c>
      <c r="O316" s="244">
        <v>0</v>
      </c>
      <c r="P316" s="244">
        <v>0</v>
      </c>
      <c r="Q316" s="244">
        <v>0</v>
      </c>
      <c r="R316" s="244">
        <v>0</v>
      </c>
      <c r="S316" s="244">
        <v>0</v>
      </c>
      <c r="T316" s="244">
        <v>0</v>
      </c>
      <c r="U316" s="269">
        <v>740296</v>
      </c>
      <c r="V316" s="270">
        <v>42439</v>
      </c>
      <c r="W316" s="270">
        <v>782735</v>
      </c>
      <c r="X316" s="270">
        <v>8827</v>
      </c>
      <c r="Y316" s="270">
        <v>0</v>
      </c>
      <c r="Z316" s="270">
        <v>791562</v>
      </c>
      <c r="AA316" s="271">
        <v>13498</v>
      </c>
      <c r="AB316" s="260">
        <f t="shared" si="18"/>
        <v>58.642910060749742</v>
      </c>
    </row>
    <row r="317" spans="1:28" x14ac:dyDescent="0.25">
      <c r="A317" s="7"/>
      <c r="B317" s="81" t="s">
        <v>3881</v>
      </c>
      <c r="C317" s="82"/>
      <c r="D317" s="169"/>
      <c r="E317" s="169"/>
      <c r="F317" s="170"/>
      <c r="G317" s="343">
        <f>SUM(G240:G316)</f>
        <v>1145721</v>
      </c>
      <c r="H317" s="326">
        <f t="shared" ref="H317:AA317" si="19">SUM(H240:H316)</f>
        <v>4507404</v>
      </c>
      <c r="I317" s="326">
        <f t="shared" si="19"/>
        <v>36561755</v>
      </c>
      <c r="J317" s="326">
        <f t="shared" si="19"/>
        <v>4347922</v>
      </c>
      <c r="K317" s="326">
        <f t="shared" si="19"/>
        <v>978935</v>
      </c>
      <c r="L317" s="326">
        <f t="shared" si="19"/>
        <v>46396016</v>
      </c>
      <c r="M317" s="350">
        <f t="shared" si="19"/>
        <v>3170756</v>
      </c>
      <c r="N317" s="346">
        <f t="shared" si="19"/>
        <v>194303</v>
      </c>
      <c r="O317" s="351">
        <f t="shared" si="19"/>
        <v>1148861</v>
      </c>
      <c r="P317" s="351">
        <f t="shared" si="19"/>
        <v>810728</v>
      </c>
      <c r="Q317" s="351">
        <f t="shared" si="19"/>
        <v>16045</v>
      </c>
      <c r="R317" s="351">
        <f t="shared" si="19"/>
        <v>519824</v>
      </c>
      <c r="S317" s="351">
        <f t="shared" si="19"/>
        <v>2495458</v>
      </c>
      <c r="T317" s="352">
        <f t="shared" si="19"/>
        <v>3000</v>
      </c>
      <c r="U317" s="330">
        <f t="shared" si="19"/>
        <v>48891474</v>
      </c>
      <c r="V317" s="331">
        <f t="shared" si="19"/>
        <v>3173756</v>
      </c>
      <c r="W317" s="331">
        <f t="shared" si="19"/>
        <v>52065230</v>
      </c>
      <c r="X317" s="331">
        <f t="shared" si="19"/>
        <v>965992</v>
      </c>
      <c r="Y317" s="331">
        <f t="shared" si="19"/>
        <v>75235</v>
      </c>
      <c r="Z317" s="331">
        <f t="shared" si="19"/>
        <v>53106457</v>
      </c>
      <c r="AA317" s="332">
        <f t="shared" si="19"/>
        <v>1340024</v>
      </c>
      <c r="AB317" s="360"/>
    </row>
    <row r="318" spans="1:28" ht="13.8" thickBot="1" x14ac:dyDescent="0.3">
      <c r="A318" s="7"/>
      <c r="B318" s="83" t="s">
        <v>3882</v>
      </c>
      <c r="C318" s="84"/>
      <c r="D318" s="171"/>
      <c r="E318" s="171"/>
      <c r="F318" s="171"/>
      <c r="G318" s="345">
        <f>AVERAGE(G240:G316)</f>
        <v>14879.493506493507</v>
      </c>
      <c r="H318" s="335">
        <f t="shared" ref="H318:AB318" si="20">AVERAGE(H240:H316)</f>
        <v>58537.714285714283</v>
      </c>
      <c r="I318" s="335">
        <f t="shared" si="20"/>
        <v>474827.98701298703</v>
      </c>
      <c r="J318" s="335">
        <f t="shared" si="20"/>
        <v>56466.519480519477</v>
      </c>
      <c r="K318" s="335">
        <f t="shared" si="20"/>
        <v>12713.441558441558</v>
      </c>
      <c r="L318" s="335">
        <f t="shared" si="20"/>
        <v>602545.6623376623</v>
      </c>
      <c r="M318" s="344">
        <f t="shared" si="20"/>
        <v>41178.64935064935</v>
      </c>
      <c r="N318" s="347">
        <f t="shared" si="20"/>
        <v>2523.4155844155844</v>
      </c>
      <c r="O318" s="348">
        <f t="shared" si="20"/>
        <v>14920.272727272728</v>
      </c>
      <c r="P318" s="348">
        <f t="shared" si="20"/>
        <v>10528.935064935065</v>
      </c>
      <c r="Q318" s="348">
        <f t="shared" si="20"/>
        <v>208.37662337662337</v>
      </c>
      <c r="R318" s="348">
        <f t="shared" si="20"/>
        <v>6750.9610389610389</v>
      </c>
      <c r="S318" s="348">
        <f t="shared" si="20"/>
        <v>32408.545454545456</v>
      </c>
      <c r="T318" s="349">
        <f t="shared" si="20"/>
        <v>38.961038961038959</v>
      </c>
      <c r="U318" s="339">
        <f t="shared" si="20"/>
        <v>634954.20779220783</v>
      </c>
      <c r="V318" s="340">
        <f t="shared" si="20"/>
        <v>41217.610389610389</v>
      </c>
      <c r="W318" s="340">
        <f t="shared" si="20"/>
        <v>676171.81818181823</v>
      </c>
      <c r="X318" s="340">
        <f t="shared" si="20"/>
        <v>12545.35064935065</v>
      </c>
      <c r="Y318" s="340">
        <f t="shared" si="20"/>
        <v>977.07792207792204</v>
      </c>
      <c r="Z318" s="340">
        <f t="shared" si="20"/>
        <v>689694.24675324676</v>
      </c>
      <c r="AA318" s="341">
        <f t="shared" si="20"/>
        <v>17402.909090909092</v>
      </c>
      <c r="AB318" s="342">
        <f t="shared" si="20"/>
        <v>40.152782958525833</v>
      </c>
    </row>
    <row r="319" spans="1:28" s="104" customFormat="1" ht="13.8" thickBot="1" x14ac:dyDescent="0.3">
      <c r="A319" s="102"/>
      <c r="B319" s="85"/>
      <c r="C319" s="106"/>
      <c r="D319" s="106"/>
      <c r="E319" s="353"/>
      <c r="F319" s="353"/>
      <c r="G319" s="354"/>
      <c r="H319" s="355"/>
      <c r="I319" s="355"/>
      <c r="J319" s="355"/>
      <c r="K319" s="355"/>
      <c r="L319" s="355"/>
      <c r="M319" s="355"/>
      <c r="N319" s="356"/>
      <c r="O319" s="355"/>
      <c r="P319" s="355"/>
      <c r="Q319" s="355"/>
      <c r="R319" s="355"/>
      <c r="S319" s="355"/>
      <c r="T319" s="355"/>
      <c r="U319" s="355"/>
      <c r="V319" s="355"/>
      <c r="W319" s="355"/>
      <c r="X319" s="355"/>
      <c r="Y319" s="355"/>
      <c r="Z319" s="355"/>
      <c r="AA319" s="354"/>
      <c r="AB319" s="357"/>
    </row>
    <row r="320" spans="1:28" ht="13.8" thickBot="1" x14ac:dyDescent="0.3">
      <c r="A320" s="7" t="s">
        <v>39</v>
      </c>
      <c r="B320" s="143" t="s">
        <v>38</v>
      </c>
      <c r="C320" s="7" t="s">
        <v>40</v>
      </c>
      <c r="D320" s="7" t="s">
        <v>1591</v>
      </c>
      <c r="E320" s="9" t="s">
        <v>21</v>
      </c>
      <c r="F320" s="9" t="s">
        <v>22</v>
      </c>
      <c r="G320" s="283">
        <v>28210</v>
      </c>
      <c r="H320" s="284">
        <v>62011</v>
      </c>
      <c r="I320" s="284">
        <v>0</v>
      </c>
      <c r="J320" s="284">
        <v>578909</v>
      </c>
      <c r="K320" s="284">
        <v>740</v>
      </c>
      <c r="L320" s="284">
        <v>641660</v>
      </c>
      <c r="M320" s="285">
        <v>16492</v>
      </c>
      <c r="N320" s="247">
        <v>0</v>
      </c>
      <c r="O320" s="242">
        <v>0</v>
      </c>
      <c r="P320" s="242">
        <v>0</v>
      </c>
      <c r="Q320" s="242">
        <v>0</v>
      </c>
      <c r="R320" s="242">
        <v>0</v>
      </c>
      <c r="S320" s="242">
        <v>0</v>
      </c>
      <c r="T320" s="242">
        <v>0</v>
      </c>
      <c r="U320" s="261">
        <v>641660</v>
      </c>
      <c r="V320" s="262">
        <v>16492</v>
      </c>
      <c r="W320" s="262">
        <v>658152</v>
      </c>
      <c r="X320" s="262">
        <v>34972</v>
      </c>
      <c r="Y320" s="262">
        <v>0</v>
      </c>
      <c r="Z320" s="262">
        <v>693124</v>
      </c>
      <c r="AA320" s="263">
        <v>28210</v>
      </c>
      <c r="AB320" s="259">
        <f t="shared" ref="AB320:AB363" si="21">Z320/AA320</f>
        <v>24.570152428216943</v>
      </c>
    </row>
    <row r="321" spans="1:28" ht="13.8" thickBot="1" x14ac:dyDescent="0.3">
      <c r="A321" s="7" t="s">
        <v>42</v>
      </c>
      <c r="B321" s="1" t="s">
        <v>41</v>
      </c>
      <c r="C321" s="7" t="s">
        <v>40</v>
      </c>
      <c r="D321" s="7" t="s">
        <v>1593</v>
      </c>
      <c r="E321" s="9" t="s">
        <v>16</v>
      </c>
      <c r="F321" s="9" t="s">
        <v>17</v>
      </c>
      <c r="G321" s="286">
        <v>20708</v>
      </c>
      <c r="H321" s="287">
        <v>80122</v>
      </c>
      <c r="I321" s="287">
        <v>94625</v>
      </c>
      <c r="J321" s="287">
        <v>0</v>
      </c>
      <c r="K321" s="287">
        <v>0</v>
      </c>
      <c r="L321" s="287">
        <v>174747</v>
      </c>
      <c r="M321" s="288">
        <v>26237</v>
      </c>
      <c r="N321" s="243">
        <v>7575</v>
      </c>
      <c r="O321" s="244">
        <v>29308</v>
      </c>
      <c r="P321" s="244">
        <v>83198</v>
      </c>
      <c r="Q321" s="244">
        <v>0</v>
      </c>
      <c r="R321" s="244">
        <v>0</v>
      </c>
      <c r="S321" s="244">
        <v>112506</v>
      </c>
      <c r="T321" s="244">
        <v>0</v>
      </c>
      <c r="U321" s="264">
        <v>287253</v>
      </c>
      <c r="V321" s="265">
        <v>26237</v>
      </c>
      <c r="W321" s="265">
        <v>313490</v>
      </c>
      <c r="X321" s="265">
        <v>18251</v>
      </c>
      <c r="Y321" s="265">
        <v>0</v>
      </c>
      <c r="Z321" s="265">
        <v>331741</v>
      </c>
      <c r="AA321" s="266">
        <v>28283</v>
      </c>
      <c r="AB321" s="267">
        <f t="shared" si="21"/>
        <v>11.729342714704947</v>
      </c>
    </row>
    <row r="322" spans="1:28" ht="13.8" thickBot="1" x14ac:dyDescent="0.3">
      <c r="A322" s="7" t="s">
        <v>50</v>
      </c>
      <c r="B322" s="1" t="s">
        <v>49</v>
      </c>
      <c r="C322" s="7" t="s">
        <v>40</v>
      </c>
      <c r="D322" s="7" t="s">
        <v>1606</v>
      </c>
      <c r="E322" s="9" t="s">
        <v>16</v>
      </c>
      <c r="F322" s="9" t="s">
        <v>17</v>
      </c>
      <c r="G322" s="286">
        <v>29598</v>
      </c>
      <c r="H322" s="287">
        <v>117756</v>
      </c>
      <c r="I322" s="287">
        <v>895423</v>
      </c>
      <c r="J322" s="287">
        <v>0</v>
      </c>
      <c r="K322" s="287">
        <v>0</v>
      </c>
      <c r="L322" s="287">
        <v>1013179</v>
      </c>
      <c r="M322" s="288">
        <v>88607</v>
      </c>
      <c r="N322" s="247">
        <v>0</v>
      </c>
      <c r="O322" s="242">
        <v>0</v>
      </c>
      <c r="P322" s="242">
        <v>0</v>
      </c>
      <c r="Q322" s="242">
        <v>0</v>
      </c>
      <c r="R322" s="242">
        <v>0</v>
      </c>
      <c r="S322" s="242">
        <v>0</v>
      </c>
      <c r="T322" s="242">
        <v>0</v>
      </c>
      <c r="U322" s="264">
        <v>1013179</v>
      </c>
      <c r="V322" s="265">
        <v>88607</v>
      </c>
      <c r="W322" s="265">
        <v>1101786</v>
      </c>
      <c r="X322" s="265">
        <v>38592</v>
      </c>
      <c r="Y322" s="265">
        <v>0</v>
      </c>
      <c r="Z322" s="265">
        <v>1140378</v>
      </c>
      <c r="AA322" s="266">
        <v>29598</v>
      </c>
      <c r="AB322" s="267">
        <f t="shared" si="21"/>
        <v>38.528887086965334</v>
      </c>
    </row>
    <row r="323" spans="1:28" ht="13.8" thickBot="1" x14ac:dyDescent="0.3">
      <c r="A323" s="7" t="s">
        <v>73</v>
      </c>
      <c r="B323" s="1" t="s">
        <v>72</v>
      </c>
      <c r="C323" s="7" t="s">
        <v>40</v>
      </c>
      <c r="D323" s="7" t="s">
        <v>1549</v>
      </c>
      <c r="E323" s="9" t="s">
        <v>21</v>
      </c>
      <c r="F323" s="9" t="s">
        <v>22</v>
      </c>
      <c r="G323" s="286">
        <v>20103</v>
      </c>
      <c r="H323" s="287">
        <v>42520</v>
      </c>
      <c r="I323" s="287">
        <v>2203492</v>
      </c>
      <c r="J323" s="287">
        <v>0</v>
      </c>
      <c r="K323" s="287">
        <v>0</v>
      </c>
      <c r="L323" s="287">
        <v>2246012</v>
      </c>
      <c r="M323" s="288">
        <v>115462</v>
      </c>
      <c r="N323" s="243">
        <v>15247</v>
      </c>
      <c r="O323" s="244">
        <v>32250</v>
      </c>
      <c r="P323" s="244">
        <v>0</v>
      </c>
      <c r="Q323" s="244">
        <v>0</v>
      </c>
      <c r="R323" s="244">
        <v>850809</v>
      </c>
      <c r="S323" s="244">
        <v>883059</v>
      </c>
      <c r="T323" s="244">
        <v>0</v>
      </c>
      <c r="U323" s="264">
        <v>3129071</v>
      </c>
      <c r="V323" s="265">
        <v>115462</v>
      </c>
      <c r="W323" s="265">
        <v>3244533</v>
      </c>
      <c r="X323" s="265">
        <v>23116</v>
      </c>
      <c r="Y323" s="265">
        <v>0</v>
      </c>
      <c r="Z323" s="265">
        <v>3267649</v>
      </c>
      <c r="AA323" s="266">
        <v>35350</v>
      </c>
      <c r="AB323" s="267">
        <f t="shared" si="21"/>
        <v>92.437029702970293</v>
      </c>
    </row>
    <row r="324" spans="1:28" ht="13.8" thickBot="1" x14ac:dyDescent="0.3">
      <c r="A324" s="7" t="s">
        <v>83</v>
      </c>
      <c r="B324" s="1" t="s">
        <v>82</v>
      </c>
      <c r="C324" s="7" t="s">
        <v>40</v>
      </c>
      <c r="D324" s="7" t="s">
        <v>1591</v>
      </c>
      <c r="E324" s="9" t="s">
        <v>21</v>
      </c>
      <c r="F324" s="9" t="s">
        <v>22</v>
      </c>
      <c r="G324" s="286">
        <v>42361</v>
      </c>
      <c r="H324" s="287">
        <v>30388</v>
      </c>
      <c r="I324" s="287">
        <v>883549</v>
      </c>
      <c r="J324" s="287">
        <v>0</v>
      </c>
      <c r="K324" s="287">
        <v>0</v>
      </c>
      <c r="L324" s="287">
        <v>913937</v>
      </c>
      <c r="M324" s="288">
        <v>48247</v>
      </c>
      <c r="N324" s="247">
        <v>0</v>
      </c>
      <c r="O324" s="242">
        <v>0</v>
      </c>
      <c r="P324" s="242">
        <v>0</v>
      </c>
      <c r="Q324" s="242">
        <v>0</v>
      </c>
      <c r="R324" s="242">
        <v>0</v>
      </c>
      <c r="S324" s="242">
        <v>0</v>
      </c>
      <c r="T324" s="242">
        <v>0</v>
      </c>
      <c r="U324" s="264">
        <v>913937</v>
      </c>
      <c r="V324" s="265">
        <v>48247</v>
      </c>
      <c r="W324" s="265">
        <v>962184</v>
      </c>
      <c r="X324" s="265">
        <v>26350</v>
      </c>
      <c r="Y324" s="265">
        <v>7292</v>
      </c>
      <c r="Z324" s="265">
        <v>995826</v>
      </c>
      <c r="AA324" s="266">
        <v>42361</v>
      </c>
      <c r="AB324" s="267">
        <f t="shared" si="21"/>
        <v>23.508085267108896</v>
      </c>
    </row>
    <row r="325" spans="1:28" ht="13.8" thickBot="1" x14ac:dyDescent="0.3">
      <c r="A325" s="7" t="s">
        <v>108</v>
      </c>
      <c r="B325" s="1" t="s">
        <v>107</v>
      </c>
      <c r="C325" s="7" t="s">
        <v>40</v>
      </c>
      <c r="D325" s="7" t="s">
        <v>1549</v>
      </c>
      <c r="E325" s="9" t="s">
        <v>62</v>
      </c>
      <c r="F325" s="9" t="s">
        <v>63</v>
      </c>
      <c r="G325" s="286">
        <v>41070</v>
      </c>
      <c r="H325" s="287">
        <v>55009</v>
      </c>
      <c r="I325" s="287">
        <v>6679297</v>
      </c>
      <c r="J325" s="287">
        <v>0</v>
      </c>
      <c r="K325" s="287">
        <v>0</v>
      </c>
      <c r="L325" s="287">
        <v>6734306</v>
      </c>
      <c r="M325" s="288">
        <v>380661</v>
      </c>
      <c r="N325" s="247">
        <v>0</v>
      </c>
      <c r="O325" s="242">
        <v>0</v>
      </c>
      <c r="P325" s="242">
        <v>0</v>
      </c>
      <c r="Q325" s="242">
        <v>0</v>
      </c>
      <c r="R325" s="242">
        <v>0</v>
      </c>
      <c r="S325" s="242">
        <v>0</v>
      </c>
      <c r="T325" s="242">
        <v>0</v>
      </c>
      <c r="U325" s="264">
        <v>6734306</v>
      </c>
      <c r="V325" s="265">
        <v>380661</v>
      </c>
      <c r="W325" s="265">
        <v>7114967</v>
      </c>
      <c r="X325" s="265">
        <v>24198</v>
      </c>
      <c r="Y325" s="265">
        <v>0</v>
      </c>
      <c r="Z325" s="265">
        <v>7139165</v>
      </c>
      <c r="AA325" s="266">
        <v>41070</v>
      </c>
      <c r="AB325" s="267">
        <f t="shared" si="21"/>
        <v>173.82919405892378</v>
      </c>
    </row>
    <row r="326" spans="1:28" ht="13.8" thickBot="1" x14ac:dyDescent="0.3">
      <c r="A326" s="7" t="s">
        <v>114</v>
      </c>
      <c r="B326" s="1" t="s">
        <v>113</v>
      </c>
      <c r="C326" s="7" t="s">
        <v>40</v>
      </c>
      <c r="D326" s="7" t="s">
        <v>1689</v>
      </c>
      <c r="E326" s="9" t="s">
        <v>16</v>
      </c>
      <c r="F326" s="9" t="s">
        <v>17</v>
      </c>
      <c r="G326" s="286">
        <v>45248</v>
      </c>
      <c r="H326" s="287">
        <v>212999</v>
      </c>
      <c r="I326" s="287">
        <v>1404944</v>
      </c>
      <c r="J326" s="287">
        <v>0</v>
      </c>
      <c r="K326" s="287">
        <v>27619</v>
      </c>
      <c r="L326" s="287">
        <v>1645562</v>
      </c>
      <c r="M326" s="288">
        <v>36000</v>
      </c>
      <c r="N326" s="243">
        <v>1657</v>
      </c>
      <c r="O326" s="244">
        <v>5000</v>
      </c>
      <c r="P326" s="242">
        <v>0</v>
      </c>
      <c r="Q326" s="242">
        <v>0</v>
      </c>
      <c r="R326" s="242">
        <v>0</v>
      </c>
      <c r="S326" s="244">
        <v>5000</v>
      </c>
      <c r="T326" s="242">
        <v>0</v>
      </c>
      <c r="U326" s="264">
        <v>1650562</v>
      </c>
      <c r="V326" s="265">
        <v>36000</v>
      </c>
      <c r="W326" s="265">
        <v>1686562</v>
      </c>
      <c r="X326" s="265">
        <v>27619</v>
      </c>
      <c r="Y326" s="265">
        <v>0</v>
      </c>
      <c r="Z326" s="265">
        <v>1714181</v>
      </c>
      <c r="AA326" s="266">
        <v>46905</v>
      </c>
      <c r="AB326" s="267">
        <f t="shared" si="21"/>
        <v>36.545805351241874</v>
      </c>
    </row>
    <row r="327" spans="1:28" ht="13.8" thickBot="1" x14ac:dyDescent="0.3">
      <c r="A327" s="7" t="s">
        <v>124</v>
      </c>
      <c r="B327" s="1" t="s">
        <v>123</v>
      </c>
      <c r="C327" s="7" t="s">
        <v>40</v>
      </c>
      <c r="D327" s="7" t="s">
        <v>1711</v>
      </c>
      <c r="E327" s="9" t="s">
        <v>47</v>
      </c>
      <c r="F327" s="9" t="s">
        <v>48</v>
      </c>
      <c r="G327" s="286">
        <v>43254</v>
      </c>
      <c r="H327" s="287">
        <v>143695</v>
      </c>
      <c r="I327" s="287">
        <v>1312567</v>
      </c>
      <c r="J327" s="287">
        <v>0</v>
      </c>
      <c r="K327" s="287">
        <v>15366</v>
      </c>
      <c r="L327" s="287">
        <v>1471628</v>
      </c>
      <c r="M327" s="288">
        <v>116515</v>
      </c>
      <c r="N327" s="247">
        <v>0</v>
      </c>
      <c r="O327" s="242">
        <v>0</v>
      </c>
      <c r="P327" s="242">
        <v>0</v>
      </c>
      <c r="Q327" s="242">
        <v>0</v>
      </c>
      <c r="R327" s="242">
        <v>0</v>
      </c>
      <c r="S327" s="242">
        <v>0</v>
      </c>
      <c r="T327" s="242">
        <v>0</v>
      </c>
      <c r="U327" s="264">
        <v>1471628</v>
      </c>
      <c r="V327" s="265">
        <v>116515</v>
      </c>
      <c r="W327" s="265">
        <v>1588143</v>
      </c>
      <c r="X327" s="265">
        <v>20872</v>
      </c>
      <c r="Y327" s="265">
        <v>0</v>
      </c>
      <c r="Z327" s="265">
        <v>1609015</v>
      </c>
      <c r="AA327" s="266">
        <v>43254</v>
      </c>
      <c r="AB327" s="267">
        <f t="shared" si="21"/>
        <v>37.199218569380868</v>
      </c>
    </row>
    <row r="328" spans="1:28" ht="13.8" thickBot="1" x14ac:dyDescent="0.3">
      <c r="A328" s="7" t="s">
        <v>134</v>
      </c>
      <c r="B328" s="1" t="s">
        <v>133</v>
      </c>
      <c r="C328" s="7" t="s">
        <v>40</v>
      </c>
      <c r="D328" s="7" t="s">
        <v>1728</v>
      </c>
      <c r="E328" s="9" t="s">
        <v>16</v>
      </c>
      <c r="F328" s="9" t="s">
        <v>17</v>
      </c>
      <c r="G328" s="286">
        <v>32714</v>
      </c>
      <c r="H328" s="287">
        <v>190840</v>
      </c>
      <c r="I328" s="287">
        <v>700143</v>
      </c>
      <c r="J328" s="289">
        <v>0</v>
      </c>
      <c r="K328" s="289">
        <v>0</v>
      </c>
      <c r="L328" s="287">
        <v>890983</v>
      </c>
      <c r="M328" s="288">
        <v>38467</v>
      </c>
      <c r="N328" s="243">
        <v>2373</v>
      </c>
      <c r="O328" s="244">
        <v>15629</v>
      </c>
      <c r="P328" s="244">
        <v>34503</v>
      </c>
      <c r="Q328" s="242">
        <v>0</v>
      </c>
      <c r="R328" s="242">
        <v>0</v>
      </c>
      <c r="S328" s="244">
        <v>50132</v>
      </c>
      <c r="T328" s="244">
        <v>1217</v>
      </c>
      <c r="U328" s="264">
        <v>941115</v>
      </c>
      <c r="V328" s="265">
        <v>39684</v>
      </c>
      <c r="W328" s="265">
        <v>980799</v>
      </c>
      <c r="X328" s="265">
        <v>24194</v>
      </c>
      <c r="Y328" s="265">
        <v>0</v>
      </c>
      <c r="Z328" s="265">
        <v>1004993</v>
      </c>
      <c r="AA328" s="266">
        <v>35087</v>
      </c>
      <c r="AB328" s="267">
        <f t="shared" si="21"/>
        <v>28.642887679197422</v>
      </c>
    </row>
    <row r="329" spans="1:28" ht="13.8" thickBot="1" x14ac:dyDescent="0.3">
      <c r="A329" s="7" t="s">
        <v>150</v>
      </c>
      <c r="B329" s="1" t="s">
        <v>149</v>
      </c>
      <c r="C329" s="7" t="s">
        <v>40</v>
      </c>
      <c r="D329" s="7" t="s">
        <v>1752</v>
      </c>
      <c r="E329" s="9" t="s">
        <v>16</v>
      </c>
      <c r="F329" s="9" t="s">
        <v>17</v>
      </c>
      <c r="G329" s="286">
        <v>38002</v>
      </c>
      <c r="H329" s="287">
        <v>157740</v>
      </c>
      <c r="I329" s="287">
        <v>949315</v>
      </c>
      <c r="J329" s="289">
        <v>0</v>
      </c>
      <c r="K329" s="287">
        <v>13680</v>
      </c>
      <c r="L329" s="287">
        <v>1120735</v>
      </c>
      <c r="M329" s="288">
        <v>11319</v>
      </c>
      <c r="N329" s="247">
        <v>0</v>
      </c>
      <c r="O329" s="242">
        <v>0</v>
      </c>
      <c r="P329" s="242">
        <v>0</v>
      </c>
      <c r="Q329" s="242">
        <v>0</v>
      </c>
      <c r="R329" s="242">
        <v>0</v>
      </c>
      <c r="S329" s="242">
        <v>0</v>
      </c>
      <c r="T329" s="242">
        <v>0</v>
      </c>
      <c r="U329" s="264">
        <v>1120735</v>
      </c>
      <c r="V329" s="265">
        <v>11319</v>
      </c>
      <c r="W329" s="265">
        <v>1132054</v>
      </c>
      <c r="X329" s="265">
        <v>11149</v>
      </c>
      <c r="Y329" s="265">
        <v>33062</v>
      </c>
      <c r="Z329" s="265">
        <v>1176265</v>
      </c>
      <c r="AA329" s="266">
        <v>38002</v>
      </c>
      <c r="AB329" s="267">
        <f t="shared" si="21"/>
        <v>30.952713015104468</v>
      </c>
    </row>
    <row r="330" spans="1:28" ht="13.8" thickBot="1" x14ac:dyDescent="0.3">
      <c r="A330" s="7" t="s">
        <v>170</v>
      </c>
      <c r="B330" s="1" t="s">
        <v>169</v>
      </c>
      <c r="C330" s="7" t="s">
        <v>40</v>
      </c>
      <c r="D330" s="7" t="s">
        <v>1617</v>
      </c>
      <c r="E330" s="9" t="s">
        <v>16</v>
      </c>
      <c r="F330" s="9" t="s">
        <v>17</v>
      </c>
      <c r="G330" s="286">
        <v>43381</v>
      </c>
      <c r="H330" s="287">
        <v>41047</v>
      </c>
      <c r="I330" s="287">
        <v>939991</v>
      </c>
      <c r="J330" s="287">
        <v>0</v>
      </c>
      <c r="K330" s="287">
        <v>0</v>
      </c>
      <c r="L330" s="287">
        <v>981038</v>
      </c>
      <c r="M330" s="288">
        <v>161092</v>
      </c>
      <c r="N330" s="247">
        <v>0</v>
      </c>
      <c r="O330" s="244">
        <v>0</v>
      </c>
      <c r="P330" s="244">
        <v>0</v>
      </c>
      <c r="Q330" s="244">
        <v>0</v>
      </c>
      <c r="R330" s="244">
        <v>0</v>
      </c>
      <c r="S330" s="244">
        <v>0</v>
      </c>
      <c r="T330" s="244">
        <v>0</v>
      </c>
      <c r="U330" s="264">
        <v>981038</v>
      </c>
      <c r="V330" s="265">
        <v>161092</v>
      </c>
      <c r="W330" s="265">
        <v>1142130</v>
      </c>
      <c r="X330" s="265">
        <v>25544</v>
      </c>
      <c r="Y330" s="265">
        <v>0</v>
      </c>
      <c r="Z330" s="265">
        <v>1167674</v>
      </c>
      <c r="AA330" s="266">
        <v>43381</v>
      </c>
      <c r="AB330" s="267">
        <f t="shared" si="21"/>
        <v>26.916714690763236</v>
      </c>
    </row>
    <row r="331" spans="1:28" ht="13.8" thickBot="1" x14ac:dyDescent="0.3">
      <c r="A331" s="7" t="s">
        <v>174</v>
      </c>
      <c r="B331" s="1" t="s">
        <v>173</v>
      </c>
      <c r="C331" s="7" t="s">
        <v>40</v>
      </c>
      <c r="D331" s="7" t="s">
        <v>1549</v>
      </c>
      <c r="E331" s="9" t="s">
        <v>16</v>
      </c>
      <c r="F331" s="9" t="s">
        <v>17</v>
      </c>
      <c r="G331" s="286">
        <v>35563</v>
      </c>
      <c r="H331" s="287">
        <v>71859</v>
      </c>
      <c r="I331" s="287">
        <v>1783733</v>
      </c>
      <c r="J331" s="289">
        <v>0</v>
      </c>
      <c r="K331" s="289">
        <v>0</v>
      </c>
      <c r="L331" s="287">
        <v>1855592</v>
      </c>
      <c r="M331" s="288">
        <v>24980</v>
      </c>
      <c r="N331" s="247">
        <v>0</v>
      </c>
      <c r="O331" s="242">
        <v>0</v>
      </c>
      <c r="P331" s="242">
        <v>0</v>
      </c>
      <c r="Q331" s="242">
        <v>0</v>
      </c>
      <c r="R331" s="242">
        <v>0</v>
      </c>
      <c r="S331" s="242">
        <v>0</v>
      </c>
      <c r="T331" s="242">
        <v>0</v>
      </c>
      <c r="U331" s="264">
        <v>1855592</v>
      </c>
      <c r="V331" s="265">
        <v>24980</v>
      </c>
      <c r="W331" s="265">
        <v>1880572</v>
      </c>
      <c r="X331" s="265">
        <v>20941</v>
      </c>
      <c r="Y331" s="265">
        <v>0</v>
      </c>
      <c r="Z331" s="265">
        <v>1901513</v>
      </c>
      <c r="AA331" s="266">
        <v>35563</v>
      </c>
      <c r="AB331" s="267">
        <f t="shared" si="21"/>
        <v>53.468858082838906</v>
      </c>
    </row>
    <row r="332" spans="1:28" ht="13.8" thickBot="1" x14ac:dyDescent="0.3">
      <c r="A332" s="7" t="s">
        <v>188</v>
      </c>
      <c r="B332" s="1" t="s">
        <v>187</v>
      </c>
      <c r="C332" s="7" t="s">
        <v>40</v>
      </c>
      <c r="D332" s="7" t="s">
        <v>1549</v>
      </c>
      <c r="E332" s="9" t="s">
        <v>16</v>
      </c>
      <c r="F332" s="9" t="s">
        <v>17</v>
      </c>
      <c r="G332" s="286">
        <v>40186</v>
      </c>
      <c r="H332" s="287">
        <v>81200</v>
      </c>
      <c r="I332" s="287">
        <v>1528850</v>
      </c>
      <c r="J332" s="287">
        <v>0</v>
      </c>
      <c r="K332" s="287">
        <v>0</v>
      </c>
      <c r="L332" s="287">
        <v>1610050</v>
      </c>
      <c r="M332" s="288">
        <v>19658.71</v>
      </c>
      <c r="N332" s="247">
        <v>0</v>
      </c>
      <c r="O332" s="242">
        <v>0</v>
      </c>
      <c r="P332" s="242">
        <v>0</v>
      </c>
      <c r="Q332" s="242">
        <v>0</v>
      </c>
      <c r="R332" s="242">
        <v>0</v>
      </c>
      <c r="S332" s="242">
        <v>0</v>
      </c>
      <c r="T332" s="242">
        <v>0</v>
      </c>
      <c r="U332" s="264">
        <v>1610050</v>
      </c>
      <c r="V332" s="265">
        <v>19658.71</v>
      </c>
      <c r="W332" s="265">
        <v>1629708.71</v>
      </c>
      <c r="X332" s="265">
        <v>26245</v>
      </c>
      <c r="Y332" s="265">
        <v>0</v>
      </c>
      <c r="Z332" s="265">
        <v>1655953.71</v>
      </c>
      <c r="AA332" s="266">
        <v>40186</v>
      </c>
      <c r="AB332" s="267">
        <f t="shared" si="21"/>
        <v>41.207229134524461</v>
      </c>
    </row>
    <row r="333" spans="1:28" ht="13.8" thickBot="1" x14ac:dyDescent="0.3">
      <c r="A333" s="7" t="s">
        <v>190</v>
      </c>
      <c r="B333" s="1" t="s">
        <v>189</v>
      </c>
      <c r="C333" s="7" t="s">
        <v>40</v>
      </c>
      <c r="D333" s="7" t="s">
        <v>1811</v>
      </c>
      <c r="E333" s="9" t="s">
        <v>21</v>
      </c>
      <c r="F333" s="9" t="s">
        <v>22</v>
      </c>
      <c r="G333" s="286">
        <v>25433</v>
      </c>
      <c r="H333" s="287">
        <v>68724</v>
      </c>
      <c r="I333" s="287">
        <v>455001</v>
      </c>
      <c r="J333" s="289">
        <v>0</v>
      </c>
      <c r="K333" s="289">
        <v>0</v>
      </c>
      <c r="L333" s="287">
        <v>523725</v>
      </c>
      <c r="M333" s="290">
        <v>0</v>
      </c>
      <c r="N333" s="243">
        <v>2830</v>
      </c>
      <c r="O333" s="244">
        <v>11297</v>
      </c>
      <c r="P333" s="242">
        <v>0</v>
      </c>
      <c r="Q333" s="242">
        <v>0</v>
      </c>
      <c r="R333" s="242">
        <v>0</v>
      </c>
      <c r="S333" s="244">
        <v>11297</v>
      </c>
      <c r="T333" s="242">
        <v>0</v>
      </c>
      <c r="U333" s="264">
        <v>535022</v>
      </c>
      <c r="V333" s="268">
        <v>0</v>
      </c>
      <c r="W333" s="265">
        <v>535022</v>
      </c>
      <c r="X333" s="265">
        <v>8790</v>
      </c>
      <c r="Y333" s="265">
        <v>0</v>
      </c>
      <c r="Z333" s="265">
        <v>543812</v>
      </c>
      <c r="AA333" s="266">
        <v>28263</v>
      </c>
      <c r="AB333" s="267">
        <f t="shared" si="21"/>
        <v>19.241127976506387</v>
      </c>
    </row>
    <row r="334" spans="1:28" ht="13.8" thickBot="1" x14ac:dyDescent="0.3">
      <c r="A334" s="7" t="s">
        <v>200</v>
      </c>
      <c r="B334" s="1" t="s">
        <v>199</v>
      </c>
      <c r="C334" s="7" t="s">
        <v>40</v>
      </c>
      <c r="D334" s="7" t="s">
        <v>1711</v>
      </c>
      <c r="E334" s="9" t="s">
        <v>21</v>
      </c>
      <c r="F334" s="9" t="s">
        <v>22</v>
      </c>
      <c r="G334" s="286">
        <v>26391</v>
      </c>
      <c r="H334" s="287">
        <v>106985</v>
      </c>
      <c r="I334" s="287">
        <v>1716038</v>
      </c>
      <c r="J334" s="287">
        <v>0</v>
      </c>
      <c r="K334" s="287">
        <v>0</v>
      </c>
      <c r="L334" s="287">
        <v>1823023</v>
      </c>
      <c r="M334" s="290">
        <v>0</v>
      </c>
      <c r="N334" s="247">
        <v>0</v>
      </c>
      <c r="O334" s="242">
        <v>0</v>
      </c>
      <c r="P334" s="242">
        <v>0</v>
      </c>
      <c r="Q334" s="242">
        <v>0</v>
      </c>
      <c r="R334" s="242">
        <v>0</v>
      </c>
      <c r="S334" s="242">
        <v>0</v>
      </c>
      <c r="T334" s="242">
        <v>0</v>
      </c>
      <c r="U334" s="264">
        <v>1823023</v>
      </c>
      <c r="V334" s="268">
        <v>0</v>
      </c>
      <c r="W334" s="265">
        <v>1823023</v>
      </c>
      <c r="X334" s="265">
        <v>15696</v>
      </c>
      <c r="Y334" s="265">
        <v>0</v>
      </c>
      <c r="Z334" s="265">
        <v>1838719</v>
      </c>
      <c r="AA334" s="266">
        <v>26391</v>
      </c>
      <c r="AB334" s="267">
        <f t="shared" si="21"/>
        <v>69.672198855670487</v>
      </c>
    </row>
    <row r="335" spans="1:28" ht="13.8" thickBot="1" x14ac:dyDescent="0.3">
      <c r="A335" s="7" t="s">
        <v>218</v>
      </c>
      <c r="B335" s="1" t="s">
        <v>217</v>
      </c>
      <c r="C335" s="7" t="s">
        <v>40</v>
      </c>
      <c r="D335" s="7" t="s">
        <v>1655</v>
      </c>
      <c r="E335" s="9" t="s">
        <v>16</v>
      </c>
      <c r="F335" s="9" t="s">
        <v>17</v>
      </c>
      <c r="G335" s="286">
        <v>32799</v>
      </c>
      <c r="H335" s="287">
        <v>153410</v>
      </c>
      <c r="I335" s="287">
        <v>1344911</v>
      </c>
      <c r="J335" s="287">
        <v>0</v>
      </c>
      <c r="K335" s="287">
        <v>2948</v>
      </c>
      <c r="L335" s="287">
        <v>1501269</v>
      </c>
      <c r="M335" s="288">
        <v>93588</v>
      </c>
      <c r="N335" s="247">
        <v>0</v>
      </c>
      <c r="O335" s="242">
        <v>0</v>
      </c>
      <c r="P335" s="242">
        <v>0</v>
      </c>
      <c r="Q335" s="242">
        <v>0</v>
      </c>
      <c r="R335" s="242">
        <v>0</v>
      </c>
      <c r="S335" s="242">
        <v>0</v>
      </c>
      <c r="T335" s="242">
        <v>0</v>
      </c>
      <c r="U335" s="264">
        <v>1501269</v>
      </c>
      <c r="V335" s="265">
        <v>93588</v>
      </c>
      <c r="W335" s="265">
        <v>1594857</v>
      </c>
      <c r="X335" s="265">
        <v>19313</v>
      </c>
      <c r="Y335" s="265">
        <v>0</v>
      </c>
      <c r="Z335" s="265">
        <v>1614170</v>
      </c>
      <c r="AA335" s="266">
        <v>32799</v>
      </c>
      <c r="AB335" s="267">
        <f t="shared" si="21"/>
        <v>49.214000426842283</v>
      </c>
    </row>
    <row r="336" spans="1:28" ht="13.8" thickBot="1" x14ac:dyDescent="0.3">
      <c r="A336" s="7" t="s">
        <v>226</v>
      </c>
      <c r="B336" s="1" t="s">
        <v>225</v>
      </c>
      <c r="C336" s="7" t="s">
        <v>40</v>
      </c>
      <c r="D336" s="7" t="s">
        <v>1707</v>
      </c>
      <c r="E336" s="9" t="s">
        <v>21</v>
      </c>
      <c r="F336" s="9" t="s">
        <v>22</v>
      </c>
      <c r="G336" s="286">
        <v>20542</v>
      </c>
      <c r="H336" s="287">
        <v>117848</v>
      </c>
      <c r="I336" s="287">
        <v>675896</v>
      </c>
      <c r="J336" s="289">
        <v>0</v>
      </c>
      <c r="K336" s="289">
        <v>0</v>
      </c>
      <c r="L336" s="287">
        <v>793744</v>
      </c>
      <c r="M336" s="288">
        <v>25783</v>
      </c>
      <c r="N336" s="243">
        <v>11598</v>
      </c>
      <c r="O336" s="244">
        <v>59077</v>
      </c>
      <c r="P336" s="242">
        <v>0</v>
      </c>
      <c r="Q336" s="242">
        <v>0</v>
      </c>
      <c r="R336" s="242">
        <v>0</v>
      </c>
      <c r="S336" s="244">
        <v>59077</v>
      </c>
      <c r="T336" s="242">
        <v>0</v>
      </c>
      <c r="U336" s="264">
        <v>852821</v>
      </c>
      <c r="V336" s="265">
        <v>25783</v>
      </c>
      <c r="W336" s="265">
        <v>878604</v>
      </c>
      <c r="X336" s="265">
        <v>22482</v>
      </c>
      <c r="Y336" s="265">
        <v>0</v>
      </c>
      <c r="Z336" s="265">
        <v>901086</v>
      </c>
      <c r="AA336" s="266">
        <v>32140</v>
      </c>
      <c r="AB336" s="267">
        <f t="shared" si="21"/>
        <v>28.03627878033603</v>
      </c>
    </row>
    <row r="337" spans="1:28" ht="13.8" thickBot="1" x14ac:dyDescent="0.3">
      <c r="A337" s="7" t="s">
        <v>230</v>
      </c>
      <c r="B337" s="1" t="s">
        <v>229</v>
      </c>
      <c r="C337" s="7" t="s">
        <v>40</v>
      </c>
      <c r="D337" s="7" t="s">
        <v>1874</v>
      </c>
      <c r="E337" s="9" t="s">
        <v>16</v>
      </c>
      <c r="F337" s="9" t="s">
        <v>17</v>
      </c>
      <c r="G337" s="286">
        <v>26168</v>
      </c>
      <c r="H337" s="287">
        <v>126170</v>
      </c>
      <c r="I337" s="287">
        <v>819607</v>
      </c>
      <c r="J337" s="289">
        <v>0</v>
      </c>
      <c r="K337" s="287">
        <v>8788</v>
      </c>
      <c r="L337" s="287">
        <v>954565</v>
      </c>
      <c r="M337" s="288">
        <v>47510</v>
      </c>
      <c r="N337" s="247">
        <v>0</v>
      </c>
      <c r="O337" s="242">
        <v>0</v>
      </c>
      <c r="P337" s="242">
        <v>0</v>
      </c>
      <c r="Q337" s="242">
        <v>0</v>
      </c>
      <c r="R337" s="242">
        <v>0</v>
      </c>
      <c r="S337" s="242">
        <v>0</v>
      </c>
      <c r="T337" s="242">
        <v>0</v>
      </c>
      <c r="U337" s="264">
        <v>954565</v>
      </c>
      <c r="V337" s="265">
        <v>47510</v>
      </c>
      <c r="W337" s="265">
        <v>1002075</v>
      </c>
      <c r="X337" s="265">
        <v>35270</v>
      </c>
      <c r="Y337" s="265">
        <v>0</v>
      </c>
      <c r="Z337" s="265">
        <v>1037345</v>
      </c>
      <c r="AA337" s="266">
        <v>26168</v>
      </c>
      <c r="AB337" s="267">
        <f t="shared" si="21"/>
        <v>39.641738000611433</v>
      </c>
    </row>
    <row r="338" spans="1:28" ht="13.8" thickBot="1" x14ac:dyDescent="0.3">
      <c r="A338" s="7" t="s">
        <v>242</v>
      </c>
      <c r="B338" s="1" t="s">
        <v>241</v>
      </c>
      <c r="C338" s="7" t="s">
        <v>40</v>
      </c>
      <c r="D338" s="7" t="s">
        <v>1548</v>
      </c>
      <c r="E338" s="9" t="s">
        <v>21</v>
      </c>
      <c r="F338" s="9" t="s">
        <v>22</v>
      </c>
      <c r="G338" s="286">
        <v>48579</v>
      </c>
      <c r="H338" s="287">
        <v>146408</v>
      </c>
      <c r="I338" s="287">
        <v>1769711</v>
      </c>
      <c r="J338" s="289">
        <v>0</v>
      </c>
      <c r="K338" s="289">
        <v>0</v>
      </c>
      <c r="L338" s="287">
        <v>1916119</v>
      </c>
      <c r="M338" s="288">
        <v>109683</v>
      </c>
      <c r="N338" s="247">
        <v>0</v>
      </c>
      <c r="O338" s="242">
        <v>0</v>
      </c>
      <c r="P338" s="242">
        <v>0</v>
      </c>
      <c r="Q338" s="242">
        <v>0</v>
      </c>
      <c r="R338" s="242">
        <v>0</v>
      </c>
      <c r="S338" s="242">
        <v>0</v>
      </c>
      <c r="T338" s="242">
        <v>0</v>
      </c>
      <c r="U338" s="264">
        <v>1916119</v>
      </c>
      <c r="V338" s="265">
        <v>109683</v>
      </c>
      <c r="W338" s="265">
        <v>2025802</v>
      </c>
      <c r="X338" s="265">
        <v>30217</v>
      </c>
      <c r="Y338" s="265">
        <v>0</v>
      </c>
      <c r="Z338" s="265">
        <v>2056019</v>
      </c>
      <c r="AA338" s="266">
        <v>48579</v>
      </c>
      <c r="AB338" s="267">
        <f t="shared" si="21"/>
        <v>42.323205500319069</v>
      </c>
    </row>
    <row r="339" spans="1:28" ht="13.8" thickBot="1" x14ac:dyDescent="0.3">
      <c r="A339" s="7" t="s">
        <v>244</v>
      </c>
      <c r="B339" s="1" t="s">
        <v>243</v>
      </c>
      <c r="C339" s="7" t="s">
        <v>40</v>
      </c>
      <c r="D339" s="7" t="s">
        <v>1617</v>
      </c>
      <c r="E339" s="9" t="s">
        <v>21</v>
      </c>
      <c r="F339" s="9" t="s">
        <v>22</v>
      </c>
      <c r="G339" s="286">
        <v>32442</v>
      </c>
      <c r="H339" s="287">
        <v>30696</v>
      </c>
      <c r="I339" s="287">
        <v>429895</v>
      </c>
      <c r="J339" s="287">
        <v>452070</v>
      </c>
      <c r="K339" s="287">
        <v>0</v>
      </c>
      <c r="L339" s="287">
        <v>912661</v>
      </c>
      <c r="M339" s="288">
        <v>20409</v>
      </c>
      <c r="N339" s="247">
        <v>0</v>
      </c>
      <c r="O339" s="242">
        <v>0</v>
      </c>
      <c r="P339" s="242">
        <v>0</v>
      </c>
      <c r="Q339" s="242">
        <v>0</v>
      </c>
      <c r="R339" s="242">
        <v>0</v>
      </c>
      <c r="S339" s="242">
        <v>0</v>
      </c>
      <c r="T339" s="242">
        <v>0</v>
      </c>
      <c r="U339" s="264">
        <v>912661</v>
      </c>
      <c r="V339" s="265">
        <v>20409</v>
      </c>
      <c r="W339" s="265">
        <v>933070</v>
      </c>
      <c r="X339" s="265">
        <v>10537</v>
      </c>
      <c r="Y339" s="265">
        <v>0</v>
      </c>
      <c r="Z339" s="265">
        <v>943607</v>
      </c>
      <c r="AA339" s="266">
        <v>32442</v>
      </c>
      <c r="AB339" s="267">
        <f t="shared" si="21"/>
        <v>29.085968805868934</v>
      </c>
    </row>
    <row r="340" spans="1:28" ht="13.8" thickBot="1" x14ac:dyDescent="0.3">
      <c r="A340" s="7" t="s">
        <v>300</v>
      </c>
      <c r="B340" s="1" t="s">
        <v>299</v>
      </c>
      <c r="C340" s="7" t="s">
        <v>40</v>
      </c>
      <c r="D340" s="7" t="s">
        <v>1591</v>
      </c>
      <c r="E340" s="9" t="s">
        <v>21</v>
      </c>
      <c r="F340" s="9" t="s">
        <v>22</v>
      </c>
      <c r="G340" s="286">
        <v>27692</v>
      </c>
      <c r="H340" s="287">
        <v>22536</v>
      </c>
      <c r="I340" s="287">
        <v>487699</v>
      </c>
      <c r="J340" s="289">
        <v>0</v>
      </c>
      <c r="K340" s="289">
        <v>0</v>
      </c>
      <c r="L340" s="287">
        <v>510235</v>
      </c>
      <c r="M340" s="288">
        <v>18360</v>
      </c>
      <c r="N340" s="247">
        <v>0</v>
      </c>
      <c r="O340" s="242">
        <v>0</v>
      </c>
      <c r="P340" s="242">
        <v>0</v>
      </c>
      <c r="Q340" s="242">
        <v>0</v>
      </c>
      <c r="R340" s="242">
        <v>0</v>
      </c>
      <c r="S340" s="242">
        <v>0</v>
      </c>
      <c r="T340" s="242">
        <v>0</v>
      </c>
      <c r="U340" s="264">
        <v>510235</v>
      </c>
      <c r="V340" s="265">
        <v>18360</v>
      </c>
      <c r="W340" s="265">
        <v>528595</v>
      </c>
      <c r="X340" s="265">
        <v>17496</v>
      </c>
      <c r="Y340" s="265">
        <v>0</v>
      </c>
      <c r="Z340" s="265">
        <v>546091</v>
      </c>
      <c r="AA340" s="266">
        <v>27692</v>
      </c>
      <c r="AB340" s="267">
        <f t="shared" si="21"/>
        <v>19.720171890798788</v>
      </c>
    </row>
    <row r="341" spans="1:28" ht="13.8" thickBot="1" x14ac:dyDescent="0.3">
      <c r="A341" s="7" t="s">
        <v>308</v>
      </c>
      <c r="B341" s="1" t="s">
        <v>307</v>
      </c>
      <c r="C341" s="7" t="s">
        <v>40</v>
      </c>
      <c r="D341" s="7" t="s">
        <v>1593</v>
      </c>
      <c r="E341" s="9" t="s">
        <v>16</v>
      </c>
      <c r="F341" s="9" t="s">
        <v>17</v>
      </c>
      <c r="G341" s="286">
        <v>46985</v>
      </c>
      <c r="H341" s="287">
        <v>181790</v>
      </c>
      <c r="I341" s="287">
        <v>0</v>
      </c>
      <c r="J341" s="287">
        <v>845000</v>
      </c>
      <c r="K341" s="287">
        <v>0</v>
      </c>
      <c r="L341" s="287">
        <v>1026790</v>
      </c>
      <c r="M341" s="288">
        <v>59105</v>
      </c>
      <c r="N341" s="247">
        <v>0</v>
      </c>
      <c r="O341" s="242">
        <v>0</v>
      </c>
      <c r="P341" s="242">
        <v>0</v>
      </c>
      <c r="Q341" s="242">
        <v>0</v>
      </c>
      <c r="R341" s="242">
        <v>0</v>
      </c>
      <c r="S341" s="242">
        <v>0</v>
      </c>
      <c r="T341" s="242">
        <v>0</v>
      </c>
      <c r="U341" s="264">
        <v>1026790</v>
      </c>
      <c r="V341" s="265">
        <v>59105</v>
      </c>
      <c r="W341" s="265">
        <v>1085895</v>
      </c>
      <c r="X341" s="265">
        <v>27667</v>
      </c>
      <c r="Y341" s="265">
        <v>0</v>
      </c>
      <c r="Z341" s="265">
        <v>1113562</v>
      </c>
      <c r="AA341" s="266">
        <v>46985</v>
      </c>
      <c r="AB341" s="267">
        <f t="shared" si="21"/>
        <v>23.700372459295519</v>
      </c>
    </row>
    <row r="342" spans="1:28" ht="13.8" thickBot="1" x14ac:dyDescent="0.3">
      <c r="A342" s="7" t="s">
        <v>328</v>
      </c>
      <c r="B342" s="1" t="s">
        <v>327</v>
      </c>
      <c r="C342" s="7" t="s">
        <v>40</v>
      </c>
      <c r="D342" s="7" t="s">
        <v>2001</v>
      </c>
      <c r="E342" s="9" t="s">
        <v>21</v>
      </c>
      <c r="F342" s="9" t="s">
        <v>22</v>
      </c>
      <c r="G342" s="286">
        <v>40898</v>
      </c>
      <c r="H342" s="287">
        <v>86221</v>
      </c>
      <c r="I342" s="287">
        <v>1467404</v>
      </c>
      <c r="J342" s="287">
        <v>0</v>
      </c>
      <c r="K342" s="287">
        <v>28696</v>
      </c>
      <c r="L342" s="287">
        <v>1582321</v>
      </c>
      <c r="M342" s="288">
        <v>66220</v>
      </c>
      <c r="N342" s="247">
        <v>0</v>
      </c>
      <c r="O342" s="242">
        <v>0</v>
      </c>
      <c r="P342" s="242">
        <v>0</v>
      </c>
      <c r="Q342" s="242">
        <v>0</v>
      </c>
      <c r="R342" s="242">
        <v>0</v>
      </c>
      <c r="S342" s="242">
        <v>0</v>
      </c>
      <c r="T342" s="242">
        <v>0</v>
      </c>
      <c r="U342" s="264">
        <v>1582321</v>
      </c>
      <c r="V342" s="265">
        <v>66220</v>
      </c>
      <c r="W342" s="265">
        <v>1648541</v>
      </c>
      <c r="X342" s="265">
        <v>94310</v>
      </c>
      <c r="Y342" s="265">
        <v>0</v>
      </c>
      <c r="Z342" s="265">
        <v>1742851</v>
      </c>
      <c r="AA342" s="266">
        <v>40898</v>
      </c>
      <c r="AB342" s="267">
        <f t="shared" si="21"/>
        <v>42.614577729962342</v>
      </c>
    </row>
    <row r="343" spans="1:28" ht="13.8" thickBot="1" x14ac:dyDescent="0.3">
      <c r="A343" s="7" t="s">
        <v>388</v>
      </c>
      <c r="B343" s="1" t="s">
        <v>387</v>
      </c>
      <c r="C343" s="7" t="s">
        <v>40</v>
      </c>
      <c r="D343" s="7" t="s">
        <v>2078</v>
      </c>
      <c r="E343" s="9" t="s">
        <v>16</v>
      </c>
      <c r="F343" s="9" t="s">
        <v>17</v>
      </c>
      <c r="G343" s="286">
        <v>41786</v>
      </c>
      <c r="H343" s="287">
        <v>350801</v>
      </c>
      <c r="I343" s="287">
        <v>802006</v>
      </c>
      <c r="J343" s="287">
        <v>0</v>
      </c>
      <c r="K343" s="287">
        <v>0</v>
      </c>
      <c r="L343" s="287">
        <v>1152807</v>
      </c>
      <c r="M343" s="288">
        <v>24561</v>
      </c>
      <c r="N343" s="247">
        <v>0</v>
      </c>
      <c r="O343" s="242">
        <v>0</v>
      </c>
      <c r="P343" s="242">
        <v>0</v>
      </c>
      <c r="Q343" s="242">
        <v>0</v>
      </c>
      <c r="R343" s="242">
        <v>0</v>
      </c>
      <c r="S343" s="242">
        <v>0</v>
      </c>
      <c r="T343" s="242">
        <v>0</v>
      </c>
      <c r="U343" s="264">
        <v>1152807</v>
      </c>
      <c r="V343" s="265">
        <v>24561</v>
      </c>
      <c r="W343" s="265">
        <v>1177368</v>
      </c>
      <c r="X343" s="265">
        <v>24934</v>
      </c>
      <c r="Y343" s="265">
        <v>0</v>
      </c>
      <c r="Z343" s="265">
        <v>1202302</v>
      </c>
      <c r="AA343" s="266">
        <v>41786</v>
      </c>
      <c r="AB343" s="267">
        <f t="shared" si="21"/>
        <v>28.77284257885416</v>
      </c>
    </row>
    <row r="344" spans="1:28" ht="13.8" thickBot="1" x14ac:dyDescent="0.3">
      <c r="A344" s="7" t="s">
        <v>433</v>
      </c>
      <c r="B344" s="1" t="s">
        <v>432</v>
      </c>
      <c r="C344" s="7" t="s">
        <v>40</v>
      </c>
      <c r="D344" s="7" t="s">
        <v>1556</v>
      </c>
      <c r="E344" s="9" t="s">
        <v>16</v>
      </c>
      <c r="F344" s="9" t="s">
        <v>17</v>
      </c>
      <c r="G344" s="286">
        <v>40771</v>
      </c>
      <c r="H344" s="287">
        <v>131693</v>
      </c>
      <c r="I344" s="287">
        <v>950599</v>
      </c>
      <c r="J344" s="287">
        <v>0</v>
      </c>
      <c r="K344" s="287">
        <v>0</v>
      </c>
      <c r="L344" s="287">
        <v>1082292</v>
      </c>
      <c r="M344" s="288">
        <v>53914</v>
      </c>
      <c r="N344" s="247">
        <v>0</v>
      </c>
      <c r="O344" s="244">
        <v>0</v>
      </c>
      <c r="P344" s="244">
        <v>0</v>
      </c>
      <c r="Q344" s="244">
        <v>0</v>
      </c>
      <c r="R344" s="244">
        <v>0</v>
      </c>
      <c r="S344" s="244">
        <v>0</v>
      </c>
      <c r="T344" s="244">
        <v>0</v>
      </c>
      <c r="U344" s="264">
        <v>1082292</v>
      </c>
      <c r="V344" s="265">
        <v>53914</v>
      </c>
      <c r="W344" s="265">
        <v>1136206</v>
      </c>
      <c r="X344" s="265">
        <v>24008</v>
      </c>
      <c r="Y344" s="265">
        <v>0</v>
      </c>
      <c r="Z344" s="265">
        <v>1160214</v>
      </c>
      <c r="AA344" s="266">
        <v>40771</v>
      </c>
      <c r="AB344" s="267">
        <f t="shared" si="21"/>
        <v>28.456844325623607</v>
      </c>
    </row>
    <row r="345" spans="1:28" ht="13.8" thickBot="1" x14ac:dyDescent="0.3">
      <c r="A345" s="7" t="s">
        <v>439</v>
      </c>
      <c r="B345" s="1" t="s">
        <v>438</v>
      </c>
      <c r="C345" s="7" t="s">
        <v>40</v>
      </c>
      <c r="D345" s="7" t="s">
        <v>1591</v>
      </c>
      <c r="E345" s="9" t="s">
        <v>21</v>
      </c>
      <c r="F345" s="9" t="s">
        <v>22</v>
      </c>
      <c r="G345" s="286">
        <v>38144</v>
      </c>
      <c r="H345" s="287">
        <v>57713</v>
      </c>
      <c r="I345" s="287">
        <v>359836</v>
      </c>
      <c r="J345" s="287">
        <v>0</v>
      </c>
      <c r="K345" s="287">
        <v>0</v>
      </c>
      <c r="L345" s="287">
        <v>417549</v>
      </c>
      <c r="M345" s="288">
        <v>7029</v>
      </c>
      <c r="N345" s="247">
        <v>0</v>
      </c>
      <c r="O345" s="242">
        <v>0</v>
      </c>
      <c r="P345" s="242">
        <v>0</v>
      </c>
      <c r="Q345" s="242">
        <v>0</v>
      </c>
      <c r="R345" s="242">
        <v>0</v>
      </c>
      <c r="S345" s="242">
        <v>0</v>
      </c>
      <c r="T345" s="242">
        <v>0</v>
      </c>
      <c r="U345" s="264">
        <v>417549</v>
      </c>
      <c r="V345" s="265">
        <v>7029</v>
      </c>
      <c r="W345" s="265">
        <v>424578</v>
      </c>
      <c r="X345" s="265">
        <v>0</v>
      </c>
      <c r="Y345" s="265">
        <v>0</v>
      </c>
      <c r="Z345" s="265">
        <v>424578</v>
      </c>
      <c r="AA345" s="266">
        <v>38144</v>
      </c>
      <c r="AB345" s="267">
        <f t="shared" si="21"/>
        <v>11.130924916107382</v>
      </c>
    </row>
    <row r="346" spans="1:28" ht="13.8" thickBot="1" x14ac:dyDescent="0.3">
      <c r="A346" s="7" t="s">
        <v>449</v>
      </c>
      <c r="B346" s="1" t="s">
        <v>448</v>
      </c>
      <c r="C346" s="7" t="s">
        <v>40</v>
      </c>
      <c r="D346" s="7" t="s">
        <v>1593</v>
      </c>
      <c r="E346" s="9" t="s">
        <v>21</v>
      </c>
      <c r="F346" s="9" t="s">
        <v>22</v>
      </c>
      <c r="G346" s="286">
        <v>35540</v>
      </c>
      <c r="H346" s="287">
        <v>137508</v>
      </c>
      <c r="I346" s="287">
        <v>2167199</v>
      </c>
      <c r="J346" s="287">
        <v>0</v>
      </c>
      <c r="K346" s="287">
        <v>1400</v>
      </c>
      <c r="L346" s="287">
        <v>2306107</v>
      </c>
      <c r="M346" s="288">
        <v>108052</v>
      </c>
      <c r="N346" s="247">
        <v>0</v>
      </c>
      <c r="O346" s="242">
        <v>0</v>
      </c>
      <c r="P346" s="242">
        <v>0</v>
      </c>
      <c r="Q346" s="242">
        <v>0</v>
      </c>
      <c r="R346" s="242">
        <v>0</v>
      </c>
      <c r="S346" s="242">
        <v>0</v>
      </c>
      <c r="T346" s="242">
        <v>0</v>
      </c>
      <c r="U346" s="264">
        <v>2306107</v>
      </c>
      <c r="V346" s="265">
        <v>108052</v>
      </c>
      <c r="W346" s="265">
        <v>2414159</v>
      </c>
      <c r="X346" s="265">
        <v>23396</v>
      </c>
      <c r="Y346" s="265">
        <v>0</v>
      </c>
      <c r="Z346" s="265">
        <v>2437555</v>
      </c>
      <c r="AA346" s="266">
        <v>35540</v>
      </c>
      <c r="AB346" s="267">
        <f t="shared" si="21"/>
        <v>68.586240855374228</v>
      </c>
    </row>
    <row r="347" spans="1:28" ht="13.8" thickBot="1" x14ac:dyDescent="0.3">
      <c r="A347" s="7" t="s">
        <v>465</v>
      </c>
      <c r="B347" s="1" t="s">
        <v>464</v>
      </c>
      <c r="C347" s="7" t="s">
        <v>40</v>
      </c>
      <c r="D347" s="7" t="s">
        <v>1549</v>
      </c>
      <c r="E347" s="9" t="s">
        <v>21</v>
      </c>
      <c r="F347" s="9" t="s">
        <v>22</v>
      </c>
      <c r="G347" s="286">
        <v>29694</v>
      </c>
      <c r="H347" s="287">
        <v>62807</v>
      </c>
      <c r="I347" s="287">
        <v>649420</v>
      </c>
      <c r="J347" s="289">
        <v>0</v>
      </c>
      <c r="K347" s="287">
        <v>0</v>
      </c>
      <c r="L347" s="287">
        <v>712227</v>
      </c>
      <c r="M347" s="288">
        <v>18244</v>
      </c>
      <c r="N347" s="247">
        <v>0</v>
      </c>
      <c r="O347" s="242">
        <v>0</v>
      </c>
      <c r="P347" s="242">
        <v>0</v>
      </c>
      <c r="Q347" s="242">
        <v>0</v>
      </c>
      <c r="R347" s="242">
        <v>0</v>
      </c>
      <c r="S347" s="242">
        <v>0</v>
      </c>
      <c r="T347" s="242">
        <v>0</v>
      </c>
      <c r="U347" s="264">
        <v>712227</v>
      </c>
      <c r="V347" s="265">
        <v>18244</v>
      </c>
      <c r="W347" s="265">
        <v>730471</v>
      </c>
      <c r="X347" s="265">
        <v>19417</v>
      </c>
      <c r="Y347" s="265">
        <v>0</v>
      </c>
      <c r="Z347" s="265">
        <v>749888</v>
      </c>
      <c r="AA347" s="266">
        <v>29694</v>
      </c>
      <c r="AB347" s="267">
        <f t="shared" si="21"/>
        <v>25.253855997844681</v>
      </c>
    </row>
    <row r="348" spans="1:28" ht="13.8" thickBot="1" x14ac:dyDescent="0.3">
      <c r="A348" s="7" t="s">
        <v>486</v>
      </c>
      <c r="B348" s="1" t="s">
        <v>485</v>
      </c>
      <c r="C348" s="7" t="s">
        <v>40</v>
      </c>
      <c r="D348" s="7" t="s">
        <v>2174</v>
      </c>
      <c r="E348" s="9" t="s">
        <v>16</v>
      </c>
      <c r="F348" s="9" t="s">
        <v>17</v>
      </c>
      <c r="G348" s="286">
        <v>28646</v>
      </c>
      <c r="H348" s="287">
        <v>118975</v>
      </c>
      <c r="I348" s="287">
        <v>829630</v>
      </c>
      <c r="J348" s="287">
        <v>0</v>
      </c>
      <c r="K348" s="287">
        <v>0</v>
      </c>
      <c r="L348" s="287">
        <v>948605</v>
      </c>
      <c r="M348" s="288">
        <v>64440</v>
      </c>
      <c r="N348" s="247">
        <v>0</v>
      </c>
      <c r="O348" s="242">
        <v>0</v>
      </c>
      <c r="P348" s="242">
        <v>0</v>
      </c>
      <c r="Q348" s="242">
        <v>0</v>
      </c>
      <c r="R348" s="242">
        <v>0</v>
      </c>
      <c r="S348" s="242">
        <v>0</v>
      </c>
      <c r="T348" s="242">
        <v>0</v>
      </c>
      <c r="U348" s="264">
        <v>948605</v>
      </c>
      <c r="V348" s="265">
        <v>64440</v>
      </c>
      <c r="W348" s="265">
        <v>1013045</v>
      </c>
      <c r="X348" s="265">
        <v>16868</v>
      </c>
      <c r="Y348" s="265">
        <v>10980</v>
      </c>
      <c r="Z348" s="265">
        <v>1040893</v>
      </c>
      <c r="AA348" s="266">
        <v>28646</v>
      </c>
      <c r="AB348" s="267">
        <f t="shared" si="21"/>
        <v>36.336416951755915</v>
      </c>
    </row>
    <row r="349" spans="1:28" ht="13.8" thickBot="1" x14ac:dyDescent="0.3">
      <c r="A349" s="7" t="s">
        <v>541</v>
      </c>
      <c r="B349" s="1" t="s">
        <v>540</v>
      </c>
      <c r="C349" s="7" t="s">
        <v>40</v>
      </c>
      <c r="D349" s="7" t="s">
        <v>1591</v>
      </c>
      <c r="E349" s="9" t="s">
        <v>47</v>
      </c>
      <c r="F349" s="9" t="s">
        <v>48</v>
      </c>
      <c r="G349" s="286">
        <v>34467</v>
      </c>
      <c r="H349" s="287">
        <v>27796</v>
      </c>
      <c r="I349" s="287">
        <v>2593584</v>
      </c>
      <c r="J349" s="287">
        <v>0</v>
      </c>
      <c r="K349" s="287">
        <v>0</v>
      </c>
      <c r="L349" s="287">
        <v>2621380</v>
      </c>
      <c r="M349" s="288">
        <v>48779</v>
      </c>
      <c r="N349" s="247">
        <v>0</v>
      </c>
      <c r="O349" s="242">
        <v>0</v>
      </c>
      <c r="P349" s="242">
        <v>0</v>
      </c>
      <c r="Q349" s="242">
        <v>0</v>
      </c>
      <c r="R349" s="242">
        <v>0</v>
      </c>
      <c r="S349" s="242">
        <v>0</v>
      </c>
      <c r="T349" s="242">
        <v>0</v>
      </c>
      <c r="U349" s="264">
        <v>2621380</v>
      </c>
      <c r="V349" s="265">
        <v>48779</v>
      </c>
      <c r="W349" s="265">
        <v>2670159</v>
      </c>
      <c r="X349" s="265">
        <v>22538</v>
      </c>
      <c r="Y349" s="265">
        <v>2939</v>
      </c>
      <c r="Z349" s="265">
        <v>2695636</v>
      </c>
      <c r="AA349" s="266">
        <v>34467</v>
      </c>
      <c r="AB349" s="267">
        <f t="shared" si="21"/>
        <v>78.209185597818205</v>
      </c>
    </row>
    <row r="350" spans="1:28" ht="13.8" thickBot="1" x14ac:dyDescent="0.3">
      <c r="A350" s="7" t="s">
        <v>547</v>
      </c>
      <c r="B350" s="1" t="s">
        <v>546</v>
      </c>
      <c r="C350" s="7" t="s">
        <v>40</v>
      </c>
      <c r="D350" s="7" t="s">
        <v>1549</v>
      </c>
      <c r="E350" s="9" t="s">
        <v>21</v>
      </c>
      <c r="F350" s="9" t="s">
        <v>22</v>
      </c>
      <c r="G350" s="286">
        <v>29319</v>
      </c>
      <c r="H350" s="287">
        <v>59242</v>
      </c>
      <c r="I350" s="287">
        <v>648235</v>
      </c>
      <c r="J350" s="287">
        <v>100000</v>
      </c>
      <c r="K350" s="287">
        <v>14965</v>
      </c>
      <c r="L350" s="287">
        <v>822442</v>
      </c>
      <c r="M350" s="288">
        <v>20101</v>
      </c>
      <c r="N350" s="247">
        <v>0</v>
      </c>
      <c r="O350" s="244">
        <v>0</v>
      </c>
      <c r="P350" s="244">
        <v>0</v>
      </c>
      <c r="Q350" s="244">
        <v>0</v>
      </c>
      <c r="R350" s="244">
        <v>0</v>
      </c>
      <c r="S350" s="244">
        <v>0</v>
      </c>
      <c r="T350" s="244">
        <v>0</v>
      </c>
      <c r="U350" s="264">
        <v>822442</v>
      </c>
      <c r="V350" s="265">
        <v>20101</v>
      </c>
      <c r="W350" s="265">
        <v>842543</v>
      </c>
      <c r="X350" s="265">
        <v>8714</v>
      </c>
      <c r="Y350" s="265">
        <v>5251</v>
      </c>
      <c r="Z350" s="265">
        <v>856508</v>
      </c>
      <c r="AA350" s="266">
        <v>29319</v>
      </c>
      <c r="AB350" s="267">
        <f t="shared" si="21"/>
        <v>29.213411098605</v>
      </c>
    </row>
    <row r="351" spans="1:28" ht="13.8" thickBot="1" x14ac:dyDescent="0.3">
      <c r="A351" s="7" t="s">
        <v>555</v>
      </c>
      <c r="B351" s="1" t="s">
        <v>554</v>
      </c>
      <c r="C351" s="7" t="s">
        <v>40</v>
      </c>
      <c r="D351" s="7" t="s">
        <v>1549</v>
      </c>
      <c r="E351" s="9" t="s">
        <v>16</v>
      </c>
      <c r="F351" s="9" t="s">
        <v>17</v>
      </c>
      <c r="G351" s="286">
        <v>35394</v>
      </c>
      <c r="H351" s="287">
        <v>71518</v>
      </c>
      <c r="I351" s="287">
        <v>1937311</v>
      </c>
      <c r="J351" s="289">
        <v>0</v>
      </c>
      <c r="K351" s="287">
        <v>0</v>
      </c>
      <c r="L351" s="287">
        <v>2008829</v>
      </c>
      <c r="M351" s="288">
        <v>134824</v>
      </c>
      <c r="N351" s="247">
        <v>0</v>
      </c>
      <c r="O351" s="242">
        <v>0</v>
      </c>
      <c r="P351" s="242">
        <v>0</v>
      </c>
      <c r="Q351" s="242">
        <v>0</v>
      </c>
      <c r="R351" s="242">
        <v>0</v>
      </c>
      <c r="S351" s="242">
        <v>0</v>
      </c>
      <c r="T351" s="242">
        <v>0</v>
      </c>
      <c r="U351" s="264">
        <v>2008829</v>
      </c>
      <c r="V351" s="265">
        <v>134824</v>
      </c>
      <c r="W351" s="265">
        <v>2143653</v>
      </c>
      <c r="X351" s="265">
        <v>21671</v>
      </c>
      <c r="Y351" s="265">
        <v>0</v>
      </c>
      <c r="Z351" s="265">
        <v>2165324</v>
      </c>
      <c r="AA351" s="266">
        <v>35394</v>
      </c>
      <c r="AB351" s="267">
        <f t="shared" si="21"/>
        <v>61.177713736791546</v>
      </c>
    </row>
    <row r="352" spans="1:28" ht="13.8" thickBot="1" x14ac:dyDescent="0.3">
      <c r="A352" s="7" t="s">
        <v>583</v>
      </c>
      <c r="B352" s="1" t="s">
        <v>582</v>
      </c>
      <c r="C352" s="7" t="s">
        <v>40</v>
      </c>
      <c r="D352" s="7" t="s">
        <v>1944</v>
      </c>
      <c r="E352" s="9" t="s">
        <v>101</v>
      </c>
      <c r="F352" s="9" t="s">
        <v>102</v>
      </c>
      <c r="G352" s="286">
        <v>21355</v>
      </c>
      <c r="H352" s="287">
        <v>60526</v>
      </c>
      <c r="I352" s="287">
        <v>930819</v>
      </c>
      <c r="J352" s="287">
        <v>22014</v>
      </c>
      <c r="K352" s="287">
        <v>0</v>
      </c>
      <c r="L352" s="287">
        <v>1013359</v>
      </c>
      <c r="M352" s="288">
        <v>351849</v>
      </c>
      <c r="N352" s="243">
        <v>15086</v>
      </c>
      <c r="O352" s="244">
        <v>42974</v>
      </c>
      <c r="P352" s="244">
        <v>470943</v>
      </c>
      <c r="Q352" s="242">
        <v>0</v>
      </c>
      <c r="R352" s="242">
        <v>0</v>
      </c>
      <c r="S352" s="244">
        <v>513917</v>
      </c>
      <c r="T352" s="242">
        <v>0</v>
      </c>
      <c r="U352" s="264">
        <v>1527276</v>
      </c>
      <c r="V352" s="265">
        <v>351849</v>
      </c>
      <c r="W352" s="265">
        <v>1879125</v>
      </c>
      <c r="X352" s="265">
        <v>23829</v>
      </c>
      <c r="Y352" s="265">
        <v>0</v>
      </c>
      <c r="Z352" s="265">
        <v>1902954</v>
      </c>
      <c r="AA352" s="266">
        <v>36441</v>
      </c>
      <c r="AB352" s="267">
        <f t="shared" si="21"/>
        <v>52.220136659257427</v>
      </c>
    </row>
    <row r="353" spans="1:28" ht="13.8" thickBot="1" x14ac:dyDescent="0.3">
      <c r="A353" s="7" t="s">
        <v>593</v>
      </c>
      <c r="B353" s="1" t="s">
        <v>592</v>
      </c>
      <c r="C353" s="7" t="s">
        <v>40</v>
      </c>
      <c r="D353" s="7" t="s">
        <v>1591</v>
      </c>
      <c r="E353" s="9" t="s">
        <v>16</v>
      </c>
      <c r="F353" s="9" t="s">
        <v>17</v>
      </c>
      <c r="G353" s="286">
        <v>36656</v>
      </c>
      <c r="H353" s="287">
        <v>111936</v>
      </c>
      <c r="I353" s="287">
        <v>3154206</v>
      </c>
      <c r="J353" s="287">
        <v>0</v>
      </c>
      <c r="K353" s="287">
        <v>0</v>
      </c>
      <c r="L353" s="287">
        <v>3266142</v>
      </c>
      <c r="M353" s="288">
        <v>161249</v>
      </c>
      <c r="N353" s="247">
        <v>0</v>
      </c>
      <c r="O353" s="242">
        <v>0</v>
      </c>
      <c r="P353" s="242">
        <v>0</v>
      </c>
      <c r="Q353" s="242">
        <v>0</v>
      </c>
      <c r="R353" s="242">
        <v>0</v>
      </c>
      <c r="S353" s="242">
        <v>0</v>
      </c>
      <c r="T353" s="242">
        <v>0</v>
      </c>
      <c r="U353" s="264">
        <v>3266142</v>
      </c>
      <c r="V353" s="265">
        <v>161249</v>
      </c>
      <c r="W353" s="265">
        <v>3427391</v>
      </c>
      <c r="X353" s="265">
        <v>21584</v>
      </c>
      <c r="Y353" s="265">
        <v>0</v>
      </c>
      <c r="Z353" s="265">
        <v>3448975</v>
      </c>
      <c r="AA353" s="266">
        <v>36656</v>
      </c>
      <c r="AB353" s="267">
        <f t="shared" si="21"/>
        <v>94.090326276735055</v>
      </c>
    </row>
    <row r="354" spans="1:28" ht="13.8" thickBot="1" x14ac:dyDescent="0.3">
      <c r="A354" s="7" t="s">
        <v>621</v>
      </c>
      <c r="B354" s="1" t="s">
        <v>620</v>
      </c>
      <c r="C354" s="7" t="s">
        <v>40</v>
      </c>
      <c r="D354" s="7" t="s">
        <v>1591</v>
      </c>
      <c r="E354" s="9" t="s">
        <v>62</v>
      </c>
      <c r="F354" s="9" t="s">
        <v>63</v>
      </c>
      <c r="G354" s="286">
        <v>48362</v>
      </c>
      <c r="H354" s="287">
        <v>42252</v>
      </c>
      <c r="I354" s="287">
        <v>1754794</v>
      </c>
      <c r="J354" s="287">
        <v>0</v>
      </c>
      <c r="K354" s="287">
        <v>0</v>
      </c>
      <c r="L354" s="287">
        <v>1797046</v>
      </c>
      <c r="M354" s="288">
        <v>169785</v>
      </c>
      <c r="N354" s="247">
        <v>0</v>
      </c>
      <c r="O354" s="242">
        <v>0</v>
      </c>
      <c r="P354" s="242">
        <v>0</v>
      </c>
      <c r="Q354" s="242">
        <v>0</v>
      </c>
      <c r="R354" s="242">
        <v>0</v>
      </c>
      <c r="S354" s="242">
        <v>0</v>
      </c>
      <c r="T354" s="242">
        <v>0</v>
      </c>
      <c r="U354" s="264">
        <v>1797046</v>
      </c>
      <c r="V354" s="265">
        <v>169785</v>
      </c>
      <c r="W354" s="265">
        <v>1966831</v>
      </c>
      <c r="X354" s="265">
        <v>28477</v>
      </c>
      <c r="Y354" s="265">
        <v>9996</v>
      </c>
      <c r="Z354" s="265">
        <v>2005304</v>
      </c>
      <c r="AA354" s="266">
        <v>48362</v>
      </c>
      <c r="AB354" s="267">
        <f t="shared" si="21"/>
        <v>41.464455564286013</v>
      </c>
    </row>
    <row r="355" spans="1:28" ht="13.8" thickBot="1" x14ac:dyDescent="0.3">
      <c r="A355" s="7" t="s">
        <v>645</v>
      </c>
      <c r="B355" s="1" t="s">
        <v>644</v>
      </c>
      <c r="C355" s="7" t="s">
        <v>40</v>
      </c>
      <c r="D355" s="7" t="s">
        <v>1617</v>
      </c>
      <c r="E355" s="9" t="s">
        <v>21</v>
      </c>
      <c r="F355" s="9" t="s">
        <v>22</v>
      </c>
      <c r="G355" s="286">
        <v>33839</v>
      </c>
      <c r="H355" s="287">
        <v>32147</v>
      </c>
      <c r="I355" s="287">
        <v>1910900</v>
      </c>
      <c r="J355" s="289">
        <v>0</v>
      </c>
      <c r="K355" s="287">
        <v>42753</v>
      </c>
      <c r="L355" s="287">
        <v>1985800</v>
      </c>
      <c r="M355" s="290">
        <v>0</v>
      </c>
      <c r="N355" s="247">
        <v>0</v>
      </c>
      <c r="O355" s="244">
        <v>0</v>
      </c>
      <c r="P355" s="242">
        <v>0</v>
      </c>
      <c r="Q355" s="242">
        <v>0</v>
      </c>
      <c r="R355" s="242">
        <v>0</v>
      </c>
      <c r="S355" s="244">
        <v>0</v>
      </c>
      <c r="T355" s="242">
        <v>0</v>
      </c>
      <c r="U355" s="264">
        <v>1985800</v>
      </c>
      <c r="V355" s="268">
        <v>0</v>
      </c>
      <c r="W355" s="265">
        <v>1985800</v>
      </c>
      <c r="X355" s="265">
        <v>19253</v>
      </c>
      <c r="Y355" s="265">
        <v>0</v>
      </c>
      <c r="Z355" s="265">
        <v>2005053</v>
      </c>
      <c r="AA355" s="266">
        <v>33839</v>
      </c>
      <c r="AB355" s="267">
        <f t="shared" si="21"/>
        <v>59.252726144389612</v>
      </c>
    </row>
    <row r="356" spans="1:28" ht="13.8" thickBot="1" x14ac:dyDescent="0.3">
      <c r="A356" s="7" t="s">
        <v>647</v>
      </c>
      <c r="B356" s="1" t="s">
        <v>646</v>
      </c>
      <c r="C356" s="7" t="s">
        <v>40</v>
      </c>
      <c r="D356" s="7" t="s">
        <v>1591</v>
      </c>
      <c r="E356" s="9" t="s">
        <v>21</v>
      </c>
      <c r="F356" s="9" t="s">
        <v>22</v>
      </c>
      <c r="G356" s="286">
        <v>23989</v>
      </c>
      <c r="H356" s="287">
        <v>95446</v>
      </c>
      <c r="I356" s="287">
        <v>0</v>
      </c>
      <c r="J356" s="287">
        <v>367498</v>
      </c>
      <c r="K356" s="287">
        <v>0</v>
      </c>
      <c r="L356" s="287">
        <v>462944</v>
      </c>
      <c r="M356" s="288">
        <v>36327</v>
      </c>
      <c r="N356" s="243">
        <v>15879</v>
      </c>
      <c r="O356" s="244">
        <v>10702</v>
      </c>
      <c r="P356" s="244">
        <v>0</v>
      </c>
      <c r="Q356" s="244">
        <v>0</v>
      </c>
      <c r="R356" s="244">
        <v>25000</v>
      </c>
      <c r="S356" s="244">
        <v>35702</v>
      </c>
      <c r="T356" s="244">
        <v>0</v>
      </c>
      <c r="U356" s="264">
        <v>498646</v>
      </c>
      <c r="V356" s="265">
        <v>36327</v>
      </c>
      <c r="W356" s="265">
        <v>534973</v>
      </c>
      <c r="X356" s="265">
        <v>12949</v>
      </c>
      <c r="Y356" s="265">
        <v>0</v>
      </c>
      <c r="Z356" s="265">
        <v>547922</v>
      </c>
      <c r="AA356" s="266">
        <v>39868</v>
      </c>
      <c r="AB356" s="267">
        <f t="shared" si="21"/>
        <v>13.743403230661182</v>
      </c>
    </row>
    <row r="357" spans="1:28" ht="13.8" thickBot="1" x14ac:dyDescent="0.3">
      <c r="A357" s="7" t="s">
        <v>651</v>
      </c>
      <c r="B357" s="1" t="s">
        <v>650</v>
      </c>
      <c r="C357" s="7" t="s">
        <v>40</v>
      </c>
      <c r="D357" s="7" t="s">
        <v>1617</v>
      </c>
      <c r="E357" s="9" t="s">
        <v>21</v>
      </c>
      <c r="F357" s="9" t="s">
        <v>22</v>
      </c>
      <c r="G357" s="286">
        <v>47299</v>
      </c>
      <c r="H357" s="287">
        <v>41905</v>
      </c>
      <c r="I357" s="287">
        <v>0</v>
      </c>
      <c r="J357" s="287">
        <v>860081</v>
      </c>
      <c r="K357" s="287">
        <v>0</v>
      </c>
      <c r="L357" s="287">
        <v>901986</v>
      </c>
      <c r="M357" s="288">
        <v>44089</v>
      </c>
      <c r="N357" s="247">
        <v>0</v>
      </c>
      <c r="O357" s="242">
        <v>0</v>
      </c>
      <c r="P357" s="242">
        <v>0</v>
      </c>
      <c r="Q357" s="242">
        <v>0</v>
      </c>
      <c r="R357" s="242">
        <v>0</v>
      </c>
      <c r="S357" s="242">
        <v>0</v>
      </c>
      <c r="T357" s="242">
        <v>0</v>
      </c>
      <c r="U357" s="264">
        <v>901986</v>
      </c>
      <c r="V357" s="265">
        <v>44089</v>
      </c>
      <c r="W357" s="265">
        <v>946075</v>
      </c>
      <c r="X357" s="265">
        <v>33325</v>
      </c>
      <c r="Y357" s="265">
        <v>2000</v>
      </c>
      <c r="Z357" s="265">
        <v>981400</v>
      </c>
      <c r="AA357" s="266">
        <v>47299</v>
      </c>
      <c r="AB357" s="267">
        <f t="shared" si="21"/>
        <v>20.748853041290513</v>
      </c>
    </row>
    <row r="358" spans="1:28" ht="13.8" thickBot="1" x14ac:dyDescent="0.3">
      <c r="A358" s="7" t="s">
        <v>671</v>
      </c>
      <c r="B358" s="1" t="s">
        <v>670</v>
      </c>
      <c r="C358" s="7" t="s">
        <v>40</v>
      </c>
      <c r="D358" s="7" t="s">
        <v>1614</v>
      </c>
      <c r="E358" s="9" t="s">
        <v>47</v>
      </c>
      <c r="F358" s="9" t="s">
        <v>48</v>
      </c>
      <c r="G358" s="286">
        <v>26376</v>
      </c>
      <c r="H358" s="287">
        <v>44013</v>
      </c>
      <c r="I358" s="287">
        <v>1800175</v>
      </c>
      <c r="J358" s="289">
        <v>0</v>
      </c>
      <c r="K358" s="289">
        <v>0</v>
      </c>
      <c r="L358" s="287">
        <v>1844188</v>
      </c>
      <c r="M358" s="288">
        <v>132626</v>
      </c>
      <c r="N358" s="247">
        <v>0</v>
      </c>
      <c r="O358" s="242">
        <v>0</v>
      </c>
      <c r="P358" s="242">
        <v>0</v>
      </c>
      <c r="Q358" s="242">
        <v>0</v>
      </c>
      <c r="R358" s="242">
        <v>0</v>
      </c>
      <c r="S358" s="242">
        <v>0</v>
      </c>
      <c r="T358" s="242">
        <v>0</v>
      </c>
      <c r="U358" s="264">
        <v>1844188</v>
      </c>
      <c r="V358" s="265">
        <v>132626</v>
      </c>
      <c r="W358" s="265">
        <v>1976814</v>
      </c>
      <c r="X358" s="265">
        <v>15531</v>
      </c>
      <c r="Y358" s="265">
        <v>0</v>
      </c>
      <c r="Z358" s="265">
        <v>1992345</v>
      </c>
      <c r="AA358" s="266">
        <v>26376</v>
      </c>
      <c r="AB358" s="267">
        <f t="shared" si="21"/>
        <v>75.536282984531397</v>
      </c>
    </row>
    <row r="359" spans="1:28" ht="13.8" thickBot="1" x14ac:dyDescent="0.3">
      <c r="A359" s="7" t="s">
        <v>695</v>
      </c>
      <c r="B359" s="1" t="s">
        <v>694</v>
      </c>
      <c r="C359" s="7" t="s">
        <v>40</v>
      </c>
      <c r="D359" s="7" t="s">
        <v>1811</v>
      </c>
      <c r="E359" s="9" t="s">
        <v>47</v>
      </c>
      <c r="F359" s="9" t="s">
        <v>48</v>
      </c>
      <c r="G359" s="286">
        <v>27920</v>
      </c>
      <c r="H359" s="287">
        <v>67964</v>
      </c>
      <c r="I359" s="287">
        <v>691901</v>
      </c>
      <c r="J359" s="287">
        <v>0</v>
      </c>
      <c r="K359" s="287">
        <v>0</v>
      </c>
      <c r="L359" s="287">
        <v>759865</v>
      </c>
      <c r="M359" s="288">
        <v>30604</v>
      </c>
      <c r="N359" s="247">
        <v>0</v>
      </c>
      <c r="O359" s="242">
        <v>0</v>
      </c>
      <c r="P359" s="242">
        <v>0</v>
      </c>
      <c r="Q359" s="242">
        <v>0</v>
      </c>
      <c r="R359" s="242">
        <v>0</v>
      </c>
      <c r="S359" s="242">
        <v>0</v>
      </c>
      <c r="T359" s="242">
        <v>0</v>
      </c>
      <c r="U359" s="264">
        <v>759865</v>
      </c>
      <c r="V359" s="265">
        <v>30604</v>
      </c>
      <c r="W359" s="265">
        <v>790469</v>
      </c>
      <c r="X359" s="265">
        <v>18257</v>
      </c>
      <c r="Y359" s="265">
        <v>0</v>
      </c>
      <c r="Z359" s="265">
        <v>808726</v>
      </c>
      <c r="AA359" s="266">
        <v>27920</v>
      </c>
      <c r="AB359" s="267">
        <f t="shared" si="21"/>
        <v>28.965830945558739</v>
      </c>
    </row>
    <row r="360" spans="1:28" ht="13.8" thickBot="1" x14ac:dyDescent="0.3">
      <c r="A360" s="7" t="s">
        <v>705</v>
      </c>
      <c r="B360" s="1" t="s">
        <v>704</v>
      </c>
      <c r="C360" s="7" t="s">
        <v>40</v>
      </c>
      <c r="D360" s="7" t="s">
        <v>1591</v>
      </c>
      <c r="E360" s="9" t="s">
        <v>21</v>
      </c>
      <c r="F360" s="9" t="s">
        <v>22</v>
      </c>
      <c r="G360" s="286">
        <v>30047</v>
      </c>
      <c r="H360" s="287">
        <v>9759</v>
      </c>
      <c r="I360" s="287">
        <v>558050</v>
      </c>
      <c r="J360" s="287">
        <v>0</v>
      </c>
      <c r="K360" s="287">
        <v>0</v>
      </c>
      <c r="L360" s="287">
        <v>567809</v>
      </c>
      <c r="M360" s="288">
        <v>21318</v>
      </c>
      <c r="N360" s="247">
        <v>0</v>
      </c>
      <c r="O360" s="242">
        <v>0</v>
      </c>
      <c r="P360" s="242">
        <v>0</v>
      </c>
      <c r="Q360" s="242">
        <v>0</v>
      </c>
      <c r="R360" s="242">
        <v>0</v>
      </c>
      <c r="S360" s="242">
        <v>0</v>
      </c>
      <c r="T360" s="242">
        <v>0</v>
      </c>
      <c r="U360" s="264">
        <v>567809</v>
      </c>
      <c r="V360" s="265">
        <v>21318</v>
      </c>
      <c r="W360" s="265">
        <v>589127</v>
      </c>
      <c r="X360" s="265">
        <v>9759</v>
      </c>
      <c r="Y360" s="265">
        <v>0</v>
      </c>
      <c r="Z360" s="265">
        <v>598886</v>
      </c>
      <c r="AA360" s="266">
        <v>30047</v>
      </c>
      <c r="AB360" s="267">
        <f t="shared" si="21"/>
        <v>19.93164042999301</v>
      </c>
    </row>
    <row r="361" spans="1:28" ht="13.8" thickBot="1" x14ac:dyDescent="0.3">
      <c r="A361" s="7" t="s">
        <v>723</v>
      </c>
      <c r="B361" s="1" t="s">
        <v>722</v>
      </c>
      <c r="C361" s="7" t="s">
        <v>40</v>
      </c>
      <c r="D361" s="7" t="s">
        <v>1859</v>
      </c>
      <c r="E361" s="9" t="s">
        <v>21</v>
      </c>
      <c r="F361" s="9" t="s">
        <v>22</v>
      </c>
      <c r="G361" s="286">
        <v>40841</v>
      </c>
      <c r="H361" s="287">
        <v>157875</v>
      </c>
      <c r="I361" s="287">
        <v>607595</v>
      </c>
      <c r="J361" s="287">
        <v>2000</v>
      </c>
      <c r="K361" s="287">
        <v>13054</v>
      </c>
      <c r="L361" s="287">
        <v>780524</v>
      </c>
      <c r="M361" s="288">
        <v>71204</v>
      </c>
      <c r="N361" s="247">
        <v>0</v>
      </c>
      <c r="O361" s="244">
        <v>2620</v>
      </c>
      <c r="P361" s="244">
        <v>60000</v>
      </c>
      <c r="Q361" s="242">
        <v>0</v>
      </c>
      <c r="R361" s="242">
        <v>0</v>
      </c>
      <c r="S361" s="244">
        <v>62620</v>
      </c>
      <c r="T361" s="244">
        <v>16044</v>
      </c>
      <c r="U361" s="264">
        <v>843144</v>
      </c>
      <c r="V361" s="265">
        <v>87248</v>
      </c>
      <c r="W361" s="265">
        <v>930392</v>
      </c>
      <c r="X361" s="265">
        <v>11542</v>
      </c>
      <c r="Y361" s="265">
        <v>2700</v>
      </c>
      <c r="Z361" s="265">
        <v>944634</v>
      </c>
      <c r="AA361" s="266">
        <v>40841</v>
      </c>
      <c r="AB361" s="267">
        <f t="shared" si="21"/>
        <v>23.129551186307879</v>
      </c>
    </row>
    <row r="362" spans="1:28" ht="13.8" thickBot="1" x14ac:dyDescent="0.3">
      <c r="A362" s="7" t="s">
        <v>767</v>
      </c>
      <c r="B362" s="1" t="s">
        <v>766</v>
      </c>
      <c r="C362" s="7" t="s">
        <v>40</v>
      </c>
      <c r="D362" s="7" t="s">
        <v>2031</v>
      </c>
      <c r="E362" s="9" t="s">
        <v>16</v>
      </c>
      <c r="F362" s="9" t="s">
        <v>17</v>
      </c>
      <c r="G362" s="286">
        <v>40692</v>
      </c>
      <c r="H362" s="287">
        <v>183415</v>
      </c>
      <c r="I362" s="287">
        <v>1330002</v>
      </c>
      <c r="J362" s="287">
        <v>0</v>
      </c>
      <c r="K362" s="287">
        <v>0</v>
      </c>
      <c r="L362" s="287">
        <v>1513417</v>
      </c>
      <c r="M362" s="288">
        <v>196612</v>
      </c>
      <c r="N362" s="243">
        <v>3573</v>
      </c>
      <c r="O362" s="244">
        <v>16966</v>
      </c>
      <c r="P362" s="244">
        <v>0</v>
      </c>
      <c r="Q362" s="244">
        <v>0</v>
      </c>
      <c r="R362" s="244">
        <v>1000</v>
      </c>
      <c r="S362" s="244">
        <v>17966</v>
      </c>
      <c r="T362" s="244">
        <v>0</v>
      </c>
      <c r="U362" s="264">
        <v>1531383</v>
      </c>
      <c r="V362" s="265">
        <v>196612</v>
      </c>
      <c r="W362" s="265">
        <v>1727995</v>
      </c>
      <c r="X362" s="265">
        <v>25454</v>
      </c>
      <c r="Y362" s="265">
        <v>0</v>
      </c>
      <c r="Z362" s="265">
        <v>1753449</v>
      </c>
      <c r="AA362" s="266">
        <v>44265</v>
      </c>
      <c r="AB362" s="267">
        <f t="shared" si="21"/>
        <v>39.61253812267028</v>
      </c>
    </row>
    <row r="363" spans="1:28" ht="13.8" thickBot="1" x14ac:dyDescent="0.3">
      <c r="A363" s="7" t="s">
        <v>807</v>
      </c>
      <c r="B363" s="149" t="s">
        <v>806</v>
      </c>
      <c r="C363" s="7" t="s">
        <v>40</v>
      </c>
      <c r="D363" s="7" t="s">
        <v>1549</v>
      </c>
      <c r="E363" s="9" t="s">
        <v>16</v>
      </c>
      <c r="F363" s="9" t="s">
        <v>17</v>
      </c>
      <c r="G363" s="291">
        <v>30019</v>
      </c>
      <c r="H363" s="292">
        <v>60657</v>
      </c>
      <c r="I363" s="292">
        <v>1031664</v>
      </c>
      <c r="J363" s="362">
        <v>0</v>
      </c>
      <c r="K363" s="292">
        <v>3169</v>
      </c>
      <c r="L363" s="292">
        <v>1095490</v>
      </c>
      <c r="M363" s="293">
        <v>43347</v>
      </c>
      <c r="N363" s="247">
        <v>0</v>
      </c>
      <c r="O363" s="242">
        <v>0</v>
      </c>
      <c r="P363" s="242">
        <v>0</v>
      </c>
      <c r="Q363" s="242">
        <v>0</v>
      </c>
      <c r="R363" s="242">
        <v>0</v>
      </c>
      <c r="S363" s="242">
        <v>0</v>
      </c>
      <c r="T363" s="242">
        <v>0</v>
      </c>
      <c r="U363" s="269">
        <v>1095490</v>
      </c>
      <c r="V363" s="270">
        <v>43347</v>
      </c>
      <c r="W363" s="270">
        <v>1138837</v>
      </c>
      <c r="X363" s="270">
        <v>17676</v>
      </c>
      <c r="Y363" s="270">
        <v>0</v>
      </c>
      <c r="Z363" s="270">
        <v>1156513</v>
      </c>
      <c r="AA363" s="271">
        <v>30019</v>
      </c>
      <c r="AB363" s="260">
        <f t="shared" si="21"/>
        <v>38.526033512108995</v>
      </c>
    </row>
    <row r="364" spans="1:28" x14ac:dyDescent="0.25">
      <c r="A364" s="7"/>
      <c r="B364" s="81" t="s">
        <v>3883</v>
      </c>
      <c r="C364" s="82"/>
      <c r="D364" s="169"/>
      <c r="E364" s="169"/>
      <c r="F364" s="170"/>
      <c r="G364" s="343">
        <f>SUM(G320:G363)</f>
        <v>1509483</v>
      </c>
      <c r="H364" s="326">
        <f t="shared" ref="H364:AA364" si="22">SUM(H320:H363)</f>
        <v>4253922</v>
      </c>
      <c r="I364" s="326">
        <f t="shared" si="22"/>
        <v>53250017</v>
      </c>
      <c r="J364" s="326">
        <f t="shared" si="22"/>
        <v>3227572</v>
      </c>
      <c r="K364" s="326">
        <f t="shared" si="22"/>
        <v>173178</v>
      </c>
      <c r="L364" s="326">
        <f t="shared" si="22"/>
        <v>60904689</v>
      </c>
      <c r="M364" s="350">
        <f t="shared" si="22"/>
        <v>3263349.71</v>
      </c>
      <c r="N364" s="346">
        <f t="shared" si="22"/>
        <v>75818</v>
      </c>
      <c r="O364" s="351">
        <f t="shared" si="22"/>
        <v>225823</v>
      </c>
      <c r="P364" s="351">
        <f t="shared" si="22"/>
        <v>648644</v>
      </c>
      <c r="Q364" s="351">
        <f t="shared" si="22"/>
        <v>0</v>
      </c>
      <c r="R364" s="351">
        <f t="shared" si="22"/>
        <v>876809</v>
      </c>
      <c r="S364" s="351">
        <f t="shared" si="22"/>
        <v>1751276</v>
      </c>
      <c r="T364" s="352">
        <f t="shared" si="22"/>
        <v>17261</v>
      </c>
      <c r="U364" s="330">
        <f t="shared" si="22"/>
        <v>62655965</v>
      </c>
      <c r="V364" s="331">
        <f t="shared" si="22"/>
        <v>3280610.71</v>
      </c>
      <c r="W364" s="331">
        <f t="shared" si="22"/>
        <v>65936575.710000001</v>
      </c>
      <c r="X364" s="331">
        <f t="shared" si="22"/>
        <v>1003003</v>
      </c>
      <c r="Y364" s="331">
        <f t="shared" si="22"/>
        <v>74220</v>
      </c>
      <c r="Z364" s="331">
        <f t="shared" si="22"/>
        <v>67013798.710000001</v>
      </c>
      <c r="AA364" s="332">
        <f t="shared" si="22"/>
        <v>1585301</v>
      </c>
      <c r="AB364" s="333"/>
    </row>
    <row r="365" spans="1:28" ht="13.8" thickBot="1" x14ac:dyDescent="0.3">
      <c r="A365" s="7"/>
      <c r="B365" s="83" t="s">
        <v>3884</v>
      </c>
      <c r="C365" s="84"/>
      <c r="D365" s="171"/>
      <c r="E365" s="171"/>
      <c r="F365" s="171"/>
      <c r="G365" s="345">
        <f>AVERAGE(G320:G363)</f>
        <v>34306.431818181816</v>
      </c>
      <c r="H365" s="335">
        <f t="shared" ref="H365:AB365" si="23">AVERAGE(H320:H363)</f>
        <v>96680.045454545456</v>
      </c>
      <c r="I365" s="335">
        <f t="shared" si="23"/>
        <v>1210227.6590909092</v>
      </c>
      <c r="J365" s="335">
        <f t="shared" si="23"/>
        <v>73353.909090909088</v>
      </c>
      <c r="K365" s="335">
        <f t="shared" si="23"/>
        <v>3935.8636363636365</v>
      </c>
      <c r="L365" s="335">
        <f t="shared" si="23"/>
        <v>1384197.4772727273</v>
      </c>
      <c r="M365" s="344">
        <f t="shared" si="23"/>
        <v>74167.038863636364</v>
      </c>
      <c r="N365" s="347">
        <f t="shared" si="23"/>
        <v>1723.1363636363637</v>
      </c>
      <c r="O365" s="348">
        <f t="shared" si="23"/>
        <v>5132.340909090909</v>
      </c>
      <c r="P365" s="348">
        <f t="shared" si="23"/>
        <v>14741.90909090909</v>
      </c>
      <c r="Q365" s="348">
        <f t="shared" si="23"/>
        <v>0</v>
      </c>
      <c r="R365" s="348">
        <f t="shared" si="23"/>
        <v>19927.477272727272</v>
      </c>
      <c r="S365" s="348">
        <f t="shared" si="23"/>
        <v>39801.727272727272</v>
      </c>
      <c r="T365" s="349">
        <f t="shared" si="23"/>
        <v>392.29545454545456</v>
      </c>
      <c r="U365" s="339">
        <f t="shared" si="23"/>
        <v>1423999.2045454546</v>
      </c>
      <c r="V365" s="340">
        <f t="shared" si="23"/>
        <v>74559.33431818182</v>
      </c>
      <c r="W365" s="340">
        <f t="shared" si="23"/>
        <v>1498558.5388636363</v>
      </c>
      <c r="X365" s="340">
        <f t="shared" si="23"/>
        <v>22795.522727272728</v>
      </c>
      <c r="Y365" s="340">
        <f t="shared" si="23"/>
        <v>1686.8181818181818</v>
      </c>
      <c r="Z365" s="340">
        <f t="shared" si="23"/>
        <v>1523040.8797727274</v>
      </c>
      <c r="AA365" s="341">
        <f t="shared" si="23"/>
        <v>36029.568181818184</v>
      </c>
      <c r="AB365" s="342">
        <f t="shared" si="23"/>
        <v>42.207840281016317</v>
      </c>
    </row>
    <row r="366" spans="1:28" s="104" customFormat="1" ht="13.8" thickBot="1" x14ac:dyDescent="0.3">
      <c r="A366" s="102"/>
      <c r="B366" s="85"/>
      <c r="C366" s="106"/>
      <c r="D366" s="106"/>
      <c r="E366" s="353"/>
      <c r="F366" s="353"/>
      <c r="G366" s="354"/>
      <c r="H366" s="355"/>
      <c r="I366" s="355"/>
      <c r="J366" s="361"/>
      <c r="K366" s="355"/>
      <c r="L366" s="355"/>
      <c r="M366" s="355"/>
      <c r="N366" s="356"/>
      <c r="O366" s="361"/>
      <c r="P366" s="361"/>
      <c r="Q366" s="361"/>
      <c r="R366" s="361"/>
      <c r="S366" s="361"/>
      <c r="T366" s="361"/>
      <c r="U366" s="355"/>
      <c r="V366" s="355"/>
      <c r="W366" s="355"/>
      <c r="X366" s="355"/>
      <c r="Y366" s="355"/>
      <c r="Z366" s="355"/>
      <c r="AA366" s="354"/>
      <c r="AB366" s="357"/>
    </row>
    <row r="367" spans="1:28" ht="13.8" thickBot="1" x14ac:dyDescent="0.3">
      <c r="A367" s="7" t="s">
        <v>54</v>
      </c>
      <c r="B367" s="143" t="s">
        <v>53</v>
      </c>
      <c r="C367" s="7" t="s">
        <v>55</v>
      </c>
      <c r="D367" s="7" t="s">
        <v>1614</v>
      </c>
      <c r="E367" s="9" t="s">
        <v>21</v>
      </c>
      <c r="F367" s="9" t="s">
        <v>22</v>
      </c>
      <c r="G367" s="283">
        <v>163590</v>
      </c>
      <c r="H367" s="284">
        <v>277769</v>
      </c>
      <c r="I367" s="284">
        <v>12752891</v>
      </c>
      <c r="J367" s="324">
        <v>0</v>
      </c>
      <c r="K367" s="324">
        <v>0</v>
      </c>
      <c r="L367" s="284">
        <v>13030660</v>
      </c>
      <c r="M367" s="285">
        <v>685716</v>
      </c>
      <c r="N367" s="247">
        <v>0</v>
      </c>
      <c r="O367" s="242">
        <v>0</v>
      </c>
      <c r="P367" s="242">
        <v>0</v>
      </c>
      <c r="Q367" s="242">
        <v>0</v>
      </c>
      <c r="R367" s="242">
        <v>0</v>
      </c>
      <c r="S367" s="242">
        <v>0</v>
      </c>
      <c r="T367" s="242">
        <v>0</v>
      </c>
      <c r="U367" s="261">
        <v>13030660</v>
      </c>
      <c r="V367" s="262">
        <v>685716</v>
      </c>
      <c r="W367" s="262">
        <v>13716376</v>
      </c>
      <c r="X367" s="262">
        <v>94560</v>
      </c>
      <c r="Y367" s="262">
        <v>0</v>
      </c>
      <c r="Z367" s="262">
        <v>13810936</v>
      </c>
      <c r="AA367" s="263">
        <v>163590</v>
      </c>
      <c r="AB367" s="259">
        <f t="shared" ref="AB367:AB411" si="24">Z367/AA367</f>
        <v>84.424084601748277</v>
      </c>
    </row>
    <row r="368" spans="1:28" ht="13.8" thickBot="1" x14ac:dyDescent="0.3">
      <c r="A368" s="7" t="s">
        <v>77</v>
      </c>
      <c r="B368" s="1" t="s">
        <v>76</v>
      </c>
      <c r="C368" s="7" t="s">
        <v>55</v>
      </c>
      <c r="D368" s="7" t="s">
        <v>1645</v>
      </c>
      <c r="E368" s="9" t="s">
        <v>16</v>
      </c>
      <c r="F368" s="9" t="s">
        <v>17</v>
      </c>
      <c r="G368" s="286">
        <v>107681</v>
      </c>
      <c r="H368" s="287">
        <v>426301</v>
      </c>
      <c r="I368" s="287">
        <v>5592779</v>
      </c>
      <c r="J368" s="287">
        <v>0</v>
      </c>
      <c r="K368" s="287">
        <v>0</v>
      </c>
      <c r="L368" s="287">
        <v>6019080</v>
      </c>
      <c r="M368" s="288">
        <v>288139</v>
      </c>
      <c r="N368" s="247">
        <v>0</v>
      </c>
      <c r="O368" s="244">
        <v>0</v>
      </c>
      <c r="P368" s="244">
        <v>0</v>
      </c>
      <c r="Q368" s="244">
        <v>0</v>
      </c>
      <c r="R368" s="244">
        <v>0</v>
      </c>
      <c r="S368" s="244">
        <v>0</v>
      </c>
      <c r="T368" s="244">
        <v>0</v>
      </c>
      <c r="U368" s="264">
        <v>6019080</v>
      </c>
      <c r="V368" s="265">
        <v>288139</v>
      </c>
      <c r="W368" s="265">
        <v>6307219</v>
      </c>
      <c r="X368" s="265">
        <v>66358</v>
      </c>
      <c r="Y368" s="265">
        <v>28280</v>
      </c>
      <c r="Z368" s="265">
        <v>6401857</v>
      </c>
      <c r="AA368" s="266">
        <v>107681</v>
      </c>
      <c r="AB368" s="267">
        <f t="shared" si="24"/>
        <v>59.452057466033935</v>
      </c>
    </row>
    <row r="369" spans="1:28" ht="13.8" thickBot="1" x14ac:dyDescent="0.3">
      <c r="A369" s="7" t="s">
        <v>140</v>
      </c>
      <c r="B369" s="1" t="s">
        <v>139</v>
      </c>
      <c r="C369" s="7" t="s">
        <v>55</v>
      </c>
      <c r="D369" s="7" t="s">
        <v>1591</v>
      </c>
      <c r="E369" s="9" t="s">
        <v>16</v>
      </c>
      <c r="F369" s="9" t="s">
        <v>17</v>
      </c>
      <c r="G369" s="286">
        <v>90173</v>
      </c>
      <c r="H369" s="287">
        <v>73384</v>
      </c>
      <c r="I369" s="287">
        <v>5040386</v>
      </c>
      <c r="J369" s="287">
        <v>0</v>
      </c>
      <c r="K369" s="287">
        <v>0</v>
      </c>
      <c r="L369" s="287">
        <v>5113770</v>
      </c>
      <c r="M369" s="288">
        <v>240617</v>
      </c>
      <c r="N369" s="247">
        <v>0</v>
      </c>
      <c r="O369" s="242">
        <v>0</v>
      </c>
      <c r="P369" s="242">
        <v>0</v>
      </c>
      <c r="Q369" s="242">
        <v>0</v>
      </c>
      <c r="R369" s="242">
        <v>0</v>
      </c>
      <c r="S369" s="242">
        <v>0</v>
      </c>
      <c r="T369" s="242">
        <v>0</v>
      </c>
      <c r="U369" s="264">
        <v>5113770</v>
      </c>
      <c r="V369" s="265">
        <v>240617</v>
      </c>
      <c r="W369" s="265">
        <v>5354387</v>
      </c>
      <c r="X369" s="265">
        <v>53097</v>
      </c>
      <c r="Y369" s="265">
        <v>0</v>
      </c>
      <c r="Z369" s="265">
        <v>5407484</v>
      </c>
      <c r="AA369" s="266">
        <v>90173</v>
      </c>
      <c r="AB369" s="267">
        <f t="shared" si="24"/>
        <v>59.967883956394928</v>
      </c>
    </row>
    <row r="370" spans="1:28" ht="13.8" thickBot="1" x14ac:dyDescent="0.3">
      <c r="A370" s="7" t="s">
        <v>142</v>
      </c>
      <c r="B370" s="1" t="s">
        <v>141</v>
      </c>
      <c r="C370" s="7" t="s">
        <v>55</v>
      </c>
      <c r="D370" s="7" t="s">
        <v>1548</v>
      </c>
      <c r="E370" s="9" t="s">
        <v>16</v>
      </c>
      <c r="F370" s="9" t="s">
        <v>17</v>
      </c>
      <c r="G370" s="286">
        <v>238859</v>
      </c>
      <c r="H370" s="287">
        <v>700737</v>
      </c>
      <c r="I370" s="287">
        <v>9346375</v>
      </c>
      <c r="J370" s="287">
        <v>0</v>
      </c>
      <c r="K370" s="287">
        <v>0</v>
      </c>
      <c r="L370" s="287">
        <v>10047112</v>
      </c>
      <c r="M370" s="288">
        <v>548242</v>
      </c>
      <c r="N370" s="247">
        <v>0</v>
      </c>
      <c r="O370" s="242">
        <v>0</v>
      </c>
      <c r="P370" s="242">
        <v>0</v>
      </c>
      <c r="Q370" s="242">
        <v>0</v>
      </c>
      <c r="R370" s="242">
        <v>0</v>
      </c>
      <c r="S370" s="242">
        <v>0</v>
      </c>
      <c r="T370" s="242">
        <v>0</v>
      </c>
      <c r="U370" s="264">
        <v>10047112</v>
      </c>
      <c r="V370" s="265">
        <v>548242</v>
      </c>
      <c r="W370" s="265">
        <v>10595354</v>
      </c>
      <c r="X370" s="265">
        <v>140649</v>
      </c>
      <c r="Y370" s="265">
        <v>0</v>
      </c>
      <c r="Z370" s="265">
        <v>10736003</v>
      </c>
      <c r="AA370" s="266">
        <v>238859</v>
      </c>
      <c r="AB370" s="267">
        <f t="shared" si="24"/>
        <v>44.947031512314794</v>
      </c>
    </row>
    <row r="371" spans="1:28" ht="13.8" thickBot="1" x14ac:dyDescent="0.3">
      <c r="A371" s="7" t="s">
        <v>172</v>
      </c>
      <c r="B371" s="1" t="s">
        <v>171</v>
      </c>
      <c r="C371" s="7" t="s">
        <v>55</v>
      </c>
      <c r="D371" s="7" t="s">
        <v>1788</v>
      </c>
      <c r="E371" s="9" t="s">
        <v>16</v>
      </c>
      <c r="F371" s="9" t="s">
        <v>17</v>
      </c>
      <c r="G371" s="286">
        <v>51640</v>
      </c>
      <c r="H371" s="287">
        <v>231686</v>
      </c>
      <c r="I371" s="287">
        <v>1824143</v>
      </c>
      <c r="J371" s="287">
        <v>0</v>
      </c>
      <c r="K371" s="287">
        <v>0</v>
      </c>
      <c r="L371" s="287">
        <v>2055829</v>
      </c>
      <c r="M371" s="288">
        <v>97432</v>
      </c>
      <c r="N371" s="247">
        <v>0</v>
      </c>
      <c r="O371" s="244">
        <v>0</v>
      </c>
      <c r="P371" s="244">
        <v>0</v>
      </c>
      <c r="Q371" s="244">
        <v>0</v>
      </c>
      <c r="R371" s="244">
        <v>0</v>
      </c>
      <c r="S371" s="244">
        <v>0</v>
      </c>
      <c r="T371" s="244">
        <v>0</v>
      </c>
      <c r="U371" s="264">
        <v>2055829</v>
      </c>
      <c r="V371" s="265">
        <v>97432</v>
      </c>
      <c r="W371" s="265">
        <v>2153261</v>
      </c>
      <c r="X371" s="265">
        <v>30408</v>
      </c>
      <c r="Y371" s="265">
        <v>0</v>
      </c>
      <c r="Z371" s="265">
        <v>2183669</v>
      </c>
      <c r="AA371" s="266">
        <v>51640</v>
      </c>
      <c r="AB371" s="267">
        <f t="shared" si="24"/>
        <v>42.286386522075908</v>
      </c>
    </row>
    <row r="372" spans="1:28" ht="13.8" thickBot="1" x14ac:dyDescent="0.3">
      <c r="A372" s="7" t="s">
        <v>178</v>
      </c>
      <c r="B372" s="1" t="s">
        <v>177</v>
      </c>
      <c r="C372" s="7" t="s">
        <v>55</v>
      </c>
      <c r="D372" s="7" t="s">
        <v>1617</v>
      </c>
      <c r="E372" s="9" t="s">
        <v>47</v>
      </c>
      <c r="F372" s="9" t="s">
        <v>48</v>
      </c>
      <c r="G372" s="286">
        <v>169833</v>
      </c>
      <c r="H372" s="287">
        <v>160694</v>
      </c>
      <c r="I372" s="287">
        <v>6979315</v>
      </c>
      <c r="J372" s="287">
        <v>0</v>
      </c>
      <c r="K372" s="287">
        <v>0</v>
      </c>
      <c r="L372" s="287">
        <v>7140009</v>
      </c>
      <c r="M372" s="288">
        <v>180495</v>
      </c>
      <c r="N372" s="247">
        <v>0</v>
      </c>
      <c r="O372" s="244">
        <v>0</v>
      </c>
      <c r="P372" s="244">
        <v>0</v>
      </c>
      <c r="Q372" s="244">
        <v>0</v>
      </c>
      <c r="R372" s="242">
        <v>0</v>
      </c>
      <c r="S372" s="244">
        <v>0</v>
      </c>
      <c r="T372" s="242">
        <v>0</v>
      </c>
      <c r="U372" s="264">
        <v>7140009</v>
      </c>
      <c r="V372" s="265">
        <v>180495</v>
      </c>
      <c r="W372" s="265">
        <v>7320504</v>
      </c>
      <c r="X372" s="265">
        <v>100004</v>
      </c>
      <c r="Y372" s="265">
        <v>0</v>
      </c>
      <c r="Z372" s="265">
        <v>7420508</v>
      </c>
      <c r="AA372" s="266">
        <v>169833</v>
      </c>
      <c r="AB372" s="267">
        <f t="shared" si="24"/>
        <v>43.69296897540525</v>
      </c>
    </row>
    <row r="373" spans="1:28" ht="13.8" thickBot="1" x14ac:dyDescent="0.3">
      <c r="A373" s="7" t="s">
        <v>212</v>
      </c>
      <c r="B373" s="1" t="s">
        <v>211</v>
      </c>
      <c r="C373" s="7" t="s">
        <v>55</v>
      </c>
      <c r="D373" s="7" t="s">
        <v>1591</v>
      </c>
      <c r="E373" s="9" t="s">
        <v>21</v>
      </c>
      <c r="F373" s="9" t="s">
        <v>22</v>
      </c>
      <c r="G373" s="286">
        <v>57774</v>
      </c>
      <c r="H373" s="287">
        <v>55604</v>
      </c>
      <c r="I373" s="287">
        <v>2138268</v>
      </c>
      <c r="J373" s="289">
        <v>0</v>
      </c>
      <c r="K373" s="287">
        <v>224929</v>
      </c>
      <c r="L373" s="287">
        <v>2418801</v>
      </c>
      <c r="M373" s="288">
        <v>77077</v>
      </c>
      <c r="N373" s="247">
        <v>0</v>
      </c>
      <c r="O373" s="242">
        <v>0</v>
      </c>
      <c r="P373" s="242">
        <v>0</v>
      </c>
      <c r="Q373" s="242">
        <v>0</v>
      </c>
      <c r="R373" s="242">
        <v>0</v>
      </c>
      <c r="S373" s="242">
        <v>0</v>
      </c>
      <c r="T373" s="242">
        <v>0</v>
      </c>
      <c r="U373" s="264">
        <v>2418801</v>
      </c>
      <c r="V373" s="265">
        <v>77077</v>
      </c>
      <c r="W373" s="265">
        <v>2495878</v>
      </c>
      <c r="X373" s="265">
        <v>27350</v>
      </c>
      <c r="Y373" s="265">
        <v>0</v>
      </c>
      <c r="Z373" s="265">
        <v>2523228</v>
      </c>
      <c r="AA373" s="266">
        <v>57774</v>
      </c>
      <c r="AB373" s="267">
        <f t="shared" si="24"/>
        <v>43.674109461003219</v>
      </c>
    </row>
    <row r="374" spans="1:28" ht="13.8" thickBot="1" x14ac:dyDescent="0.3">
      <c r="A374" s="7" t="s">
        <v>214</v>
      </c>
      <c r="B374" s="1" t="s">
        <v>213</v>
      </c>
      <c r="C374" s="7" t="s">
        <v>55</v>
      </c>
      <c r="D374" s="7" t="s">
        <v>1591</v>
      </c>
      <c r="E374" s="9" t="s">
        <v>21</v>
      </c>
      <c r="F374" s="9" t="s">
        <v>22</v>
      </c>
      <c r="G374" s="286">
        <v>98153</v>
      </c>
      <c r="H374" s="287">
        <v>93114</v>
      </c>
      <c r="I374" s="287">
        <v>5226261</v>
      </c>
      <c r="J374" s="287">
        <v>0</v>
      </c>
      <c r="K374" s="287">
        <v>0</v>
      </c>
      <c r="L374" s="287">
        <v>5319375</v>
      </c>
      <c r="M374" s="288">
        <v>180652</v>
      </c>
      <c r="N374" s="247">
        <v>0</v>
      </c>
      <c r="O374" s="244">
        <v>0</v>
      </c>
      <c r="P374" s="244">
        <v>0</v>
      </c>
      <c r="Q374" s="244">
        <v>0</v>
      </c>
      <c r="R374" s="244">
        <v>0</v>
      </c>
      <c r="S374" s="244">
        <v>0</v>
      </c>
      <c r="T374" s="244">
        <v>0</v>
      </c>
      <c r="U374" s="264">
        <v>5319375</v>
      </c>
      <c r="V374" s="265">
        <v>180652</v>
      </c>
      <c r="W374" s="265">
        <v>5500027</v>
      </c>
      <c r="X374" s="265">
        <v>61053</v>
      </c>
      <c r="Y374" s="265">
        <v>0</v>
      </c>
      <c r="Z374" s="265">
        <v>5561080</v>
      </c>
      <c r="AA374" s="266">
        <v>98153</v>
      </c>
      <c r="AB374" s="267">
        <f t="shared" si="24"/>
        <v>56.657259584526201</v>
      </c>
    </row>
    <row r="375" spans="1:28" ht="13.8" thickBot="1" x14ac:dyDescent="0.3">
      <c r="A375" s="7" t="s">
        <v>224</v>
      </c>
      <c r="B375" s="1" t="s">
        <v>223</v>
      </c>
      <c r="C375" s="7" t="s">
        <v>55</v>
      </c>
      <c r="D375" s="7" t="s">
        <v>1591</v>
      </c>
      <c r="E375" s="9" t="s">
        <v>21</v>
      </c>
      <c r="F375" s="9" t="s">
        <v>22</v>
      </c>
      <c r="G375" s="286">
        <v>713777</v>
      </c>
      <c r="H375" s="287">
        <v>479020</v>
      </c>
      <c r="I375" s="287">
        <v>30973984</v>
      </c>
      <c r="J375" s="287">
        <v>0</v>
      </c>
      <c r="K375" s="287">
        <v>0</v>
      </c>
      <c r="L375" s="287">
        <v>31453004</v>
      </c>
      <c r="M375" s="288">
        <v>799569</v>
      </c>
      <c r="N375" s="247">
        <v>0</v>
      </c>
      <c r="O375" s="242">
        <v>0</v>
      </c>
      <c r="P375" s="242">
        <v>0</v>
      </c>
      <c r="Q375" s="242">
        <v>0</v>
      </c>
      <c r="R375" s="242">
        <v>0</v>
      </c>
      <c r="S375" s="242">
        <v>0</v>
      </c>
      <c r="T375" s="242">
        <v>0</v>
      </c>
      <c r="U375" s="264">
        <v>31453004</v>
      </c>
      <c r="V375" s="265">
        <v>799569</v>
      </c>
      <c r="W375" s="265">
        <v>32252573</v>
      </c>
      <c r="X375" s="265">
        <v>4325391</v>
      </c>
      <c r="Y375" s="265">
        <v>0</v>
      </c>
      <c r="Z375" s="265">
        <v>36577964</v>
      </c>
      <c r="AA375" s="266">
        <v>713777</v>
      </c>
      <c r="AB375" s="267">
        <f t="shared" si="24"/>
        <v>51.245646749615076</v>
      </c>
    </row>
    <row r="376" spans="1:28" ht="13.8" thickBot="1" x14ac:dyDescent="0.3">
      <c r="A376" s="7" t="s">
        <v>268</v>
      </c>
      <c r="B376" s="1" t="s">
        <v>267</v>
      </c>
      <c r="C376" s="7" t="s">
        <v>55</v>
      </c>
      <c r="D376" s="7" t="s">
        <v>1549</v>
      </c>
      <c r="E376" s="9" t="s">
        <v>21</v>
      </c>
      <c r="F376" s="9" t="s">
        <v>22</v>
      </c>
      <c r="G376" s="286">
        <v>90112</v>
      </c>
      <c r="H376" s="287">
        <v>182082</v>
      </c>
      <c r="I376" s="287">
        <v>5377025</v>
      </c>
      <c r="J376" s="287">
        <v>0</v>
      </c>
      <c r="K376" s="287">
        <v>0</v>
      </c>
      <c r="L376" s="287">
        <v>5559107</v>
      </c>
      <c r="M376" s="288">
        <v>317406</v>
      </c>
      <c r="N376" s="247">
        <v>0</v>
      </c>
      <c r="O376" s="242">
        <v>0</v>
      </c>
      <c r="P376" s="242">
        <v>0</v>
      </c>
      <c r="Q376" s="242">
        <v>0</v>
      </c>
      <c r="R376" s="242">
        <v>0</v>
      </c>
      <c r="S376" s="242">
        <v>0</v>
      </c>
      <c r="T376" s="242">
        <v>0</v>
      </c>
      <c r="U376" s="264">
        <v>5559107</v>
      </c>
      <c r="V376" s="265">
        <v>317406</v>
      </c>
      <c r="W376" s="265">
        <v>5876513</v>
      </c>
      <c r="X376" s="265">
        <v>56051</v>
      </c>
      <c r="Y376" s="265">
        <v>0</v>
      </c>
      <c r="Z376" s="265">
        <v>5932564</v>
      </c>
      <c r="AA376" s="266">
        <v>90112</v>
      </c>
      <c r="AB376" s="267">
        <f t="shared" si="24"/>
        <v>65.83544921875</v>
      </c>
    </row>
    <row r="377" spans="1:28" ht="13.8" thickBot="1" x14ac:dyDescent="0.3">
      <c r="A377" s="7" t="s">
        <v>280</v>
      </c>
      <c r="B377" s="1" t="s">
        <v>279</v>
      </c>
      <c r="C377" s="7" t="s">
        <v>55</v>
      </c>
      <c r="D377" s="7" t="s">
        <v>1938</v>
      </c>
      <c r="E377" s="9" t="s">
        <v>21</v>
      </c>
      <c r="F377" s="9" t="s">
        <v>22</v>
      </c>
      <c r="G377" s="286">
        <v>102434</v>
      </c>
      <c r="H377" s="287">
        <v>125575</v>
      </c>
      <c r="I377" s="287">
        <v>2867959</v>
      </c>
      <c r="J377" s="289">
        <v>0</v>
      </c>
      <c r="K377" s="287">
        <v>0</v>
      </c>
      <c r="L377" s="287">
        <v>2993534</v>
      </c>
      <c r="M377" s="288">
        <v>650083</v>
      </c>
      <c r="N377" s="247">
        <v>0</v>
      </c>
      <c r="O377" s="242">
        <v>0</v>
      </c>
      <c r="P377" s="242">
        <v>0</v>
      </c>
      <c r="Q377" s="242">
        <v>0</v>
      </c>
      <c r="R377" s="242">
        <v>0</v>
      </c>
      <c r="S377" s="242">
        <v>0</v>
      </c>
      <c r="T377" s="242">
        <v>0</v>
      </c>
      <c r="U377" s="264">
        <v>2993534</v>
      </c>
      <c r="V377" s="265">
        <v>650083</v>
      </c>
      <c r="W377" s="265">
        <v>3643617</v>
      </c>
      <c r="X377" s="265">
        <v>149815</v>
      </c>
      <c r="Y377" s="265">
        <v>0</v>
      </c>
      <c r="Z377" s="265">
        <v>3793432</v>
      </c>
      <c r="AA377" s="266">
        <v>102434</v>
      </c>
      <c r="AB377" s="267">
        <f t="shared" si="24"/>
        <v>37.032938282210985</v>
      </c>
    </row>
    <row r="378" spans="1:28" ht="13.8" thickBot="1" x14ac:dyDescent="0.3">
      <c r="A378" s="7" t="s">
        <v>304</v>
      </c>
      <c r="B378" s="1" t="s">
        <v>303</v>
      </c>
      <c r="C378" s="7" t="s">
        <v>55</v>
      </c>
      <c r="D378" s="7" t="s">
        <v>1938</v>
      </c>
      <c r="E378" s="9" t="s">
        <v>16</v>
      </c>
      <c r="F378" s="9" t="s">
        <v>17</v>
      </c>
      <c r="G378" s="286">
        <v>323366</v>
      </c>
      <c r="H378" s="287">
        <v>323151</v>
      </c>
      <c r="I378" s="287">
        <v>7498955</v>
      </c>
      <c r="J378" s="287">
        <v>0</v>
      </c>
      <c r="K378" s="287">
        <v>0</v>
      </c>
      <c r="L378" s="287">
        <v>7822106</v>
      </c>
      <c r="M378" s="288">
        <v>574827</v>
      </c>
      <c r="N378" s="243">
        <v>9201</v>
      </c>
      <c r="O378" s="244">
        <v>37300</v>
      </c>
      <c r="P378" s="244">
        <v>0</v>
      </c>
      <c r="Q378" s="244">
        <v>0</v>
      </c>
      <c r="R378" s="244">
        <v>0</v>
      </c>
      <c r="S378" s="244">
        <v>37300</v>
      </c>
      <c r="T378" s="244">
        <v>0</v>
      </c>
      <c r="U378" s="264">
        <v>7859406</v>
      </c>
      <c r="V378" s="265">
        <v>574827</v>
      </c>
      <c r="W378" s="265">
        <v>8434233</v>
      </c>
      <c r="X378" s="265">
        <v>236895</v>
      </c>
      <c r="Y378" s="265">
        <v>0</v>
      </c>
      <c r="Z378" s="265">
        <v>8671128</v>
      </c>
      <c r="AA378" s="266">
        <v>332567</v>
      </c>
      <c r="AB378" s="267">
        <f t="shared" si="24"/>
        <v>26.073326577802369</v>
      </c>
    </row>
    <row r="379" spans="1:28" ht="13.8" thickBot="1" x14ac:dyDescent="0.3">
      <c r="A379" s="7" t="s">
        <v>318</v>
      </c>
      <c r="B379" s="1" t="s">
        <v>317</v>
      </c>
      <c r="C379" s="7" t="s">
        <v>55</v>
      </c>
      <c r="D379" s="7" t="s">
        <v>1796</v>
      </c>
      <c r="E379" s="9" t="s">
        <v>21</v>
      </c>
      <c r="F379" s="9" t="s">
        <v>22</v>
      </c>
      <c r="G379" s="286">
        <v>41863</v>
      </c>
      <c r="H379" s="287">
        <v>134592</v>
      </c>
      <c r="I379" s="287">
        <v>0</v>
      </c>
      <c r="J379" s="287">
        <v>2973797</v>
      </c>
      <c r="K379" s="287">
        <v>0</v>
      </c>
      <c r="L379" s="287">
        <v>3108389</v>
      </c>
      <c r="M379" s="288">
        <v>233634</v>
      </c>
      <c r="N379" s="243">
        <v>34844</v>
      </c>
      <c r="O379" s="244">
        <v>111328</v>
      </c>
      <c r="P379" s="244">
        <v>0</v>
      </c>
      <c r="Q379" s="244">
        <v>0</v>
      </c>
      <c r="R379" s="244">
        <v>219241</v>
      </c>
      <c r="S379" s="244">
        <v>330569</v>
      </c>
      <c r="T379" s="244">
        <v>0</v>
      </c>
      <c r="U379" s="264">
        <v>3438958</v>
      </c>
      <c r="V379" s="265">
        <v>233634</v>
      </c>
      <c r="W379" s="265">
        <v>3672592</v>
      </c>
      <c r="X379" s="265">
        <v>47714</v>
      </c>
      <c r="Y379" s="265">
        <v>0</v>
      </c>
      <c r="Z379" s="265">
        <v>3720306</v>
      </c>
      <c r="AA379" s="266">
        <v>76707</v>
      </c>
      <c r="AB379" s="267">
        <f t="shared" si="24"/>
        <v>48.500215104227777</v>
      </c>
    </row>
    <row r="380" spans="1:28" ht="13.8" thickBot="1" x14ac:dyDescent="0.3">
      <c r="A380" s="7" t="s">
        <v>322</v>
      </c>
      <c r="B380" s="1" t="s">
        <v>321</v>
      </c>
      <c r="C380" s="7" t="s">
        <v>55</v>
      </c>
      <c r="D380" s="7" t="s">
        <v>1755</v>
      </c>
      <c r="E380" s="9" t="s">
        <v>21</v>
      </c>
      <c r="F380" s="9" t="s">
        <v>22</v>
      </c>
      <c r="G380" s="286">
        <v>188040</v>
      </c>
      <c r="H380" s="287">
        <v>375534</v>
      </c>
      <c r="I380" s="287">
        <v>8503760</v>
      </c>
      <c r="J380" s="287">
        <v>0</v>
      </c>
      <c r="K380" s="287">
        <v>0</v>
      </c>
      <c r="L380" s="287">
        <v>8879294</v>
      </c>
      <c r="M380" s="288">
        <v>433370</v>
      </c>
      <c r="N380" s="247">
        <v>0</v>
      </c>
      <c r="O380" s="244">
        <v>0</v>
      </c>
      <c r="P380" s="244">
        <v>0</v>
      </c>
      <c r="Q380" s="244">
        <v>0</v>
      </c>
      <c r="R380" s="244">
        <v>0</v>
      </c>
      <c r="S380" s="244">
        <v>0</v>
      </c>
      <c r="T380" s="244">
        <v>0</v>
      </c>
      <c r="U380" s="264">
        <v>8879294</v>
      </c>
      <c r="V380" s="265">
        <v>433370</v>
      </c>
      <c r="W380" s="265">
        <v>9312664</v>
      </c>
      <c r="X380" s="265">
        <v>122963</v>
      </c>
      <c r="Y380" s="265">
        <v>0</v>
      </c>
      <c r="Z380" s="265">
        <v>9435627</v>
      </c>
      <c r="AA380" s="266">
        <v>188040</v>
      </c>
      <c r="AB380" s="267">
        <f t="shared" si="24"/>
        <v>50.178828972559032</v>
      </c>
    </row>
    <row r="381" spans="1:28" ht="13.8" thickBot="1" x14ac:dyDescent="0.3">
      <c r="A381" s="7" t="s">
        <v>326</v>
      </c>
      <c r="B381" s="1" t="s">
        <v>325</v>
      </c>
      <c r="C381" s="7" t="s">
        <v>55</v>
      </c>
      <c r="D381" s="7" t="s">
        <v>1591</v>
      </c>
      <c r="E381" s="9" t="s">
        <v>21</v>
      </c>
      <c r="F381" s="9" t="s">
        <v>22</v>
      </c>
      <c r="G381" s="286">
        <v>51133</v>
      </c>
      <c r="H381" s="287">
        <v>34263</v>
      </c>
      <c r="I381" s="287">
        <v>4081061</v>
      </c>
      <c r="J381" s="289">
        <v>0</v>
      </c>
      <c r="K381" s="289">
        <v>0</v>
      </c>
      <c r="L381" s="287">
        <v>4115324</v>
      </c>
      <c r="M381" s="288">
        <v>332357</v>
      </c>
      <c r="N381" s="247">
        <v>0</v>
      </c>
      <c r="O381" s="242">
        <v>0</v>
      </c>
      <c r="P381" s="242">
        <v>0</v>
      </c>
      <c r="Q381" s="242">
        <v>0</v>
      </c>
      <c r="R381" s="242">
        <v>0</v>
      </c>
      <c r="S381" s="242">
        <v>0</v>
      </c>
      <c r="T381" s="242">
        <v>0</v>
      </c>
      <c r="U381" s="264">
        <v>4115324</v>
      </c>
      <c r="V381" s="265">
        <v>332357</v>
      </c>
      <c r="W381" s="265">
        <v>4447681</v>
      </c>
      <c r="X381" s="265">
        <v>31913</v>
      </c>
      <c r="Y381" s="265">
        <v>0</v>
      </c>
      <c r="Z381" s="265">
        <v>4479594</v>
      </c>
      <c r="AA381" s="266">
        <v>51133</v>
      </c>
      <c r="AB381" s="267">
        <f t="shared" si="24"/>
        <v>87.606711908161074</v>
      </c>
    </row>
    <row r="382" spans="1:28" ht="13.8" thickBot="1" x14ac:dyDescent="0.3">
      <c r="A382" s="7" t="s">
        <v>354</v>
      </c>
      <c r="B382" s="1" t="s">
        <v>353</v>
      </c>
      <c r="C382" s="7" t="s">
        <v>55</v>
      </c>
      <c r="D382" s="7" t="s">
        <v>1593</v>
      </c>
      <c r="E382" s="9" t="s">
        <v>21</v>
      </c>
      <c r="F382" s="9" t="s">
        <v>22</v>
      </c>
      <c r="G382" s="286">
        <v>91994</v>
      </c>
      <c r="H382" s="287">
        <v>334557</v>
      </c>
      <c r="I382" s="287">
        <v>4406966</v>
      </c>
      <c r="J382" s="289">
        <v>0</v>
      </c>
      <c r="K382" s="289">
        <v>0</v>
      </c>
      <c r="L382" s="287">
        <v>4741523</v>
      </c>
      <c r="M382" s="288">
        <v>151152</v>
      </c>
      <c r="N382" s="243">
        <v>10429</v>
      </c>
      <c r="O382" s="244">
        <v>60678</v>
      </c>
      <c r="P382" s="242">
        <v>0</v>
      </c>
      <c r="Q382" s="242">
        <v>0</v>
      </c>
      <c r="R382" s="244">
        <v>72075</v>
      </c>
      <c r="S382" s="244">
        <v>132753</v>
      </c>
      <c r="T382" s="242">
        <v>0</v>
      </c>
      <c r="U382" s="264">
        <v>4874276</v>
      </c>
      <c r="V382" s="265">
        <v>151152</v>
      </c>
      <c r="W382" s="265">
        <v>5025428</v>
      </c>
      <c r="X382" s="265">
        <v>223318</v>
      </c>
      <c r="Y382" s="265">
        <v>27785</v>
      </c>
      <c r="Z382" s="265">
        <v>5276531</v>
      </c>
      <c r="AA382" s="266">
        <v>102423</v>
      </c>
      <c r="AB382" s="267">
        <f t="shared" si="24"/>
        <v>51.517051834060709</v>
      </c>
    </row>
    <row r="383" spans="1:28" ht="13.8" thickBot="1" x14ac:dyDescent="0.3">
      <c r="A383" s="7" t="s">
        <v>376</v>
      </c>
      <c r="B383" s="1" t="s">
        <v>375</v>
      </c>
      <c r="C383" s="7" t="s">
        <v>55</v>
      </c>
      <c r="D383" s="7" t="s">
        <v>1711</v>
      </c>
      <c r="E383" s="9" t="s">
        <v>21</v>
      </c>
      <c r="F383" s="9" t="s">
        <v>22</v>
      </c>
      <c r="G383" s="286">
        <v>52529</v>
      </c>
      <c r="H383" s="287">
        <v>197506</v>
      </c>
      <c r="I383" s="287">
        <v>2398862</v>
      </c>
      <c r="J383" s="287">
        <v>0</v>
      </c>
      <c r="K383" s="287">
        <v>0</v>
      </c>
      <c r="L383" s="287">
        <v>2596368</v>
      </c>
      <c r="M383" s="288">
        <v>71367</v>
      </c>
      <c r="N383" s="247">
        <v>0</v>
      </c>
      <c r="O383" s="242">
        <v>0</v>
      </c>
      <c r="P383" s="242">
        <v>0</v>
      </c>
      <c r="Q383" s="242">
        <v>0</v>
      </c>
      <c r="R383" s="242">
        <v>0</v>
      </c>
      <c r="S383" s="242">
        <v>0</v>
      </c>
      <c r="T383" s="242">
        <v>0</v>
      </c>
      <c r="U383" s="264">
        <v>2596368</v>
      </c>
      <c r="V383" s="265">
        <v>71367</v>
      </c>
      <c r="W383" s="265">
        <v>2667735</v>
      </c>
      <c r="X383" s="265">
        <v>34350</v>
      </c>
      <c r="Y383" s="265">
        <v>0</v>
      </c>
      <c r="Z383" s="265">
        <v>2702085</v>
      </c>
      <c r="AA383" s="266">
        <v>52529</v>
      </c>
      <c r="AB383" s="267">
        <f t="shared" si="24"/>
        <v>51.439871309181598</v>
      </c>
    </row>
    <row r="384" spans="1:28" ht="13.8" thickBot="1" x14ac:dyDescent="0.3">
      <c r="A384" s="7" t="s">
        <v>396</v>
      </c>
      <c r="B384" s="1" t="s">
        <v>395</v>
      </c>
      <c r="C384" s="7" t="s">
        <v>55</v>
      </c>
      <c r="D384" s="7" t="s">
        <v>2085</v>
      </c>
      <c r="E384" s="9" t="s">
        <v>16</v>
      </c>
      <c r="F384" s="9" t="s">
        <v>17</v>
      </c>
      <c r="G384" s="286">
        <v>160248</v>
      </c>
      <c r="H384" s="287">
        <v>999065</v>
      </c>
      <c r="I384" s="287">
        <v>5288527</v>
      </c>
      <c r="J384" s="289">
        <v>0</v>
      </c>
      <c r="K384" s="287">
        <v>0</v>
      </c>
      <c r="L384" s="287">
        <v>6287592</v>
      </c>
      <c r="M384" s="288">
        <v>351775</v>
      </c>
      <c r="N384" s="247">
        <v>0</v>
      </c>
      <c r="O384" s="242">
        <v>0</v>
      </c>
      <c r="P384" s="242">
        <v>0</v>
      </c>
      <c r="Q384" s="242">
        <v>0</v>
      </c>
      <c r="R384" s="242">
        <v>0</v>
      </c>
      <c r="S384" s="242">
        <v>0</v>
      </c>
      <c r="T384" s="242">
        <v>0</v>
      </c>
      <c r="U384" s="264">
        <v>6287592</v>
      </c>
      <c r="V384" s="265">
        <v>351775</v>
      </c>
      <c r="W384" s="265">
        <v>6639367</v>
      </c>
      <c r="X384" s="265">
        <v>127995</v>
      </c>
      <c r="Y384" s="265">
        <v>0</v>
      </c>
      <c r="Z384" s="265">
        <v>6767362</v>
      </c>
      <c r="AA384" s="266">
        <v>160248</v>
      </c>
      <c r="AB384" s="267">
        <f t="shared" si="24"/>
        <v>42.23055513953372</v>
      </c>
    </row>
    <row r="385" spans="1:28" ht="13.8" thickBot="1" x14ac:dyDescent="0.3">
      <c r="A385" s="7" t="s">
        <v>404</v>
      </c>
      <c r="B385" s="1" t="s">
        <v>403</v>
      </c>
      <c r="C385" s="7" t="s">
        <v>55</v>
      </c>
      <c r="D385" s="7" t="s">
        <v>1629</v>
      </c>
      <c r="E385" s="9" t="s">
        <v>21</v>
      </c>
      <c r="F385" s="9" t="s">
        <v>22</v>
      </c>
      <c r="G385" s="286">
        <v>116445</v>
      </c>
      <c r="H385" s="287">
        <v>222994</v>
      </c>
      <c r="I385" s="287">
        <v>10651798</v>
      </c>
      <c r="J385" s="287">
        <v>0</v>
      </c>
      <c r="K385" s="287">
        <v>283819</v>
      </c>
      <c r="L385" s="287">
        <v>11158611</v>
      </c>
      <c r="M385" s="288">
        <v>213443</v>
      </c>
      <c r="N385" s="243">
        <v>7534</v>
      </c>
      <c r="O385" s="244">
        <v>13531</v>
      </c>
      <c r="P385" s="242">
        <v>0</v>
      </c>
      <c r="Q385" s="242">
        <v>0</v>
      </c>
      <c r="R385" s="242">
        <v>0</v>
      </c>
      <c r="S385" s="244">
        <v>13531</v>
      </c>
      <c r="T385" s="242">
        <v>0</v>
      </c>
      <c r="U385" s="264">
        <v>11172142</v>
      </c>
      <c r="V385" s="265">
        <v>213443</v>
      </c>
      <c r="W385" s="265">
        <v>11385585</v>
      </c>
      <c r="X385" s="265">
        <v>253060</v>
      </c>
      <c r="Y385" s="265">
        <v>0</v>
      </c>
      <c r="Z385" s="265">
        <v>11638645</v>
      </c>
      <c r="AA385" s="266">
        <v>123979</v>
      </c>
      <c r="AB385" s="267">
        <f t="shared" si="24"/>
        <v>93.875938667032315</v>
      </c>
    </row>
    <row r="386" spans="1:28" ht="13.8" thickBot="1" x14ac:dyDescent="0.3">
      <c r="A386" s="7" t="s">
        <v>408</v>
      </c>
      <c r="B386" s="1" t="s">
        <v>407</v>
      </c>
      <c r="C386" s="7" t="s">
        <v>55</v>
      </c>
      <c r="D386" s="7" t="s">
        <v>1755</v>
      </c>
      <c r="E386" s="9" t="s">
        <v>16</v>
      </c>
      <c r="F386" s="9" t="s">
        <v>17</v>
      </c>
      <c r="G386" s="286">
        <v>395660</v>
      </c>
      <c r="H386" s="287">
        <v>790171</v>
      </c>
      <c r="I386" s="287">
        <v>19718801</v>
      </c>
      <c r="J386" s="289">
        <v>0</v>
      </c>
      <c r="K386" s="287">
        <v>12396</v>
      </c>
      <c r="L386" s="287">
        <v>20521368</v>
      </c>
      <c r="M386" s="288">
        <v>1232130</v>
      </c>
      <c r="N386" s="247">
        <v>0</v>
      </c>
      <c r="O386" s="242">
        <v>0</v>
      </c>
      <c r="P386" s="242">
        <v>0</v>
      </c>
      <c r="Q386" s="242">
        <v>0</v>
      </c>
      <c r="R386" s="242">
        <v>0</v>
      </c>
      <c r="S386" s="242">
        <v>0</v>
      </c>
      <c r="T386" s="242">
        <v>0</v>
      </c>
      <c r="U386" s="264">
        <v>20521368</v>
      </c>
      <c r="V386" s="265">
        <v>1232130</v>
      </c>
      <c r="W386" s="265">
        <v>21753498</v>
      </c>
      <c r="X386" s="265">
        <v>368566</v>
      </c>
      <c r="Y386" s="265">
        <v>0</v>
      </c>
      <c r="Z386" s="265">
        <v>22122064</v>
      </c>
      <c r="AA386" s="266">
        <v>395660</v>
      </c>
      <c r="AB386" s="267">
        <f t="shared" si="24"/>
        <v>55.911803063236114</v>
      </c>
    </row>
    <row r="387" spans="1:28" ht="13.8" thickBot="1" x14ac:dyDescent="0.3">
      <c r="A387" s="7" t="s">
        <v>418</v>
      </c>
      <c r="B387" s="1" t="s">
        <v>417</v>
      </c>
      <c r="C387" s="7" t="s">
        <v>55</v>
      </c>
      <c r="D387" s="7" t="s">
        <v>1603</v>
      </c>
      <c r="E387" s="9" t="s">
        <v>16</v>
      </c>
      <c r="F387" s="9" t="s">
        <v>17</v>
      </c>
      <c r="G387" s="286">
        <v>60006</v>
      </c>
      <c r="H387" s="287">
        <v>176104</v>
      </c>
      <c r="I387" s="287">
        <v>1532147</v>
      </c>
      <c r="J387" s="289">
        <v>0</v>
      </c>
      <c r="K387" s="289">
        <v>0</v>
      </c>
      <c r="L387" s="287">
        <v>1708251</v>
      </c>
      <c r="M387" s="288">
        <v>98668</v>
      </c>
      <c r="N387" s="247">
        <v>0</v>
      </c>
      <c r="O387" s="242">
        <v>0</v>
      </c>
      <c r="P387" s="242">
        <v>0</v>
      </c>
      <c r="Q387" s="242">
        <v>0</v>
      </c>
      <c r="R387" s="242">
        <v>0</v>
      </c>
      <c r="S387" s="242">
        <v>0</v>
      </c>
      <c r="T387" s="242">
        <v>0</v>
      </c>
      <c r="U387" s="264">
        <v>1708251</v>
      </c>
      <c r="V387" s="265">
        <v>98668</v>
      </c>
      <c r="W387" s="265">
        <v>1806919</v>
      </c>
      <c r="X387" s="265">
        <v>31274</v>
      </c>
      <c r="Y387" s="265">
        <v>0</v>
      </c>
      <c r="Z387" s="265">
        <v>1838193</v>
      </c>
      <c r="AA387" s="266">
        <v>60006</v>
      </c>
      <c r="AB387" s="267">
        <f t="shared" si="24"/>
        <v>30.633486651334866</v>
      </c>
    </row>
    <row r="388" spans="1:28" ht="13.8" thickBot="1" x14ac:dyDescent="0.3">
      <c r="A388" s="7" t="s">
        <v>445</v>
      </c>
      <c r="B388" s="1" t="s">
        <v>444</v>
      </c>
      <c r="C388" s="7" t="s">
        <v>55</v>
      </c>
      <c r="D388" s="7" t="s">
        <v>1591</v>
      </c>
      <c r="E388" s="9" t="s">
        <v>16</v>
      </c>
      <c r="F388" s="9" t="s">
        <v>17</v>
      </c>
      <c r="G388" s="286">
        <v>96942</v>
      </c>
      <c r="H388" s="287">
        <v>162869</v>
      </c>
      <c r="I388" s="287">
        <v>3113496</v>
      </c>
      <c r="J388" s="287">
        <v>0</v>
      </c>
      <c r="K388" s="287">
        <v>42369</v>
      </c>
      <c r="L388" s="287">
        <v>3318734</v>
      </c>
      <c r="M388" s="288">
        <v>183969</v>
      </c>
      <c r="N388" s="247">
        <v>0</v>
      </c>
      <c r="O388" s="242">
        <v>0</v>
      </c>
      <c r="P388" s="242">
        <v>0</v>
      </c>
      <c r="Q388" s="242">
        <v>0</v>
      </c>
      <c r="R388" s="242">
        <v>0</v>
      </c>
      <c r="S388" s="242">
        <v>0</v>
      </c>
      <c r="T388" s="242">
        <v>0</v>
      </c>
      <c r="U388" s="264">
        <v>3318734</v>
      </c>
      <c r="V388" s="265">
        <v>183969</v>
      </c>
      <c r="W388" s="265">
        <v>3502703</v>
      </c>
      <c r="X388" s="265">
        <v>57083</v>
      </c>
      <c r="Y388" s="265">
        <v>0</v>
      </c>
      <c r="Z388" s="265">
        <v>3559786</v>
      </c>
      <c r="AA388" s="266">
        <v>96942</v>
      </c>
      <c r="AB388" s="267">
        <f t="shared" si="24"/>
        <v>36.72078149821543</v>
      </c>
    </row>
    <row r="389" spans="1:28" ht="13.8" thickBot="1" x14ac:dyDescent="0.3">
      <c r="A389" s="7" t="s">
        <v>511</v>
      </c>
      <c r="B389" s="1" t="s">
        <v>510</v>
      </c>
      <c r="C389" s="7" t="s">
        <v>55</v>
      </c>
      <c r="D389" s="7" t="s">
        <v>2189</v>
      </c>
      <c r="E389" s="9" t="s">
        <v>16</v>
      </c>
      <c r="F389" s="9" t="s">
        <v>17</v>
      </c>
      <c r="G389" s="286">
        <v>149955</v>
      </c>
      <c r="H389" s="287">
        <v>1167063</v>
      </c>
      <c r="I389" s="287">
        <v>5535412</v>
      </c>
      <c r="J389" s="287">
        <v>0</v>
      </c>
      <c r="K389" s="287">
        <v>0</v>
      </c>
      <c r="L389" s="287">
        <v>6702475</v>
      </c>
      <c r="M389" s="288">
        <v>293501</v>
      </c>
      <c r="N389" s="247">
        <v>0</v>
      </c>
      <c r="O389" s="242">
        <v>0</v>
      </c>
      <c r="P389" s="242">
        <v>0</v>
      </c>
      <c r="Q389" s="242">
        <v>0</v>
      </c>
      <c r="R389" s="242">
        <v>0</v>
      </c>
      <c r="S389" s="242">
        <v>0</v>
      </c>
      <c r="T389" s="242">
        <v>0</v>
      </c>
      <c r="U389" s="264">
        <v>6702475</v>
      </c>
      <c r="V389" s="265">
        <v>293501</v>
      </c>
      <c r="W389" s="265">
        <v>6995976</v>
      </c>
      <c r="X389" s="265">
        <v>88299</v>
      </c>
      <c r="Y389" s="265">
        <v>0</v>
      </c>
      <c r="Z389" s="265">
        <v>7084275</v>
      </c>
      <c r="AA389" s="266">
        <v>149955</v>
      </c>
      <c r="AB389" s="267">
        <f t="shared" si="24"/>
        <v>47.242672801840556</v>
      </c>
    </row>
    <row r="390" spans="1:28" ht="13.8" thickBot="1" x14ac:dyDescent="0.3">
      <c r="A390" s="7" t="s">
        <v>525</v>
      </c>
      <c r="B390" s="1" t="s">
        <v>524</v>
      </c>
      <c r="C390" s="7" t="s">
        <v>55</v>
      </c>
      <c r="D390" s="7" t="s">
        <v>2001</v>
      </c>
      <c r="E390" s="9" t="s">
        <v>16</v>
      </c>
      <c r="F390" s="9" t="s">
        <v>17</v>
      </c>
      <c r="G390" s="286">
        <v>119450</v>
      </c>
      <c r="H390" s="287">
        <v>239262</v>
      </c>
      <c r="I390" s="287">
        <v>2279312</v>
      </c>
      <c r="J390" s="287">
        <v>0</v>
      </c>
      <c r="K390" s="287">
        <v>153280</v>
      </c>
      <c r="L390" s="287">
        <v>2671854</v>
      </c>
      <c r="M390" s="288">
        <v>39100</v>
      </c>
      <c r="N390" s="247">
        <v>0</v>
      </c>
      <c r="O390" s="242">
        <v>0</v>
      </c>
      <c r="P390" s="242">
        <v>0</v>
      </c>
      <c r="Q390" s="242">
        <v>0</v>
      </c>
      <c r="R390" s="242">
        <v>0</v>
      </c>
      <c r="S390" s="242">
        <v>0</v>
      </c>
      <c r="T390" s="242">
        <v>0</v>
      </c>
      <c r="U390" s="264">
        <v>2671854</v>
      </c>
      <c r="V390" s="265">
        <v>39100</v>
      </c>
      <c r="W390" s="265">
        <v>2710954</v>
      </c>
      <c r="X390" s="265">
        <v>111409</v>
      </c>
      <c r="Y390" s="265">
        <v>0</v>
      </c>
      <c r="Z390" s="265">
        <v>2822363</v>
      </c>
      <c r="AA390" s="266">
        <v>119450</v>
      </c>
      <c r="AB390" s="267">
        <f t="shared" si="24"/>
        <v>23.627986605274174</v>
      </c>
    </row>
    <row r="391" spans="1:28" ht="13.8" thickBot="1" x14ac:dyDescent="0.3">
      <c r="A391" s="7" t="s">
        <v>545</v>
      </c>
      <c r="B391" s="1" t="s">
        <v>544</v>
      </c>
      <c r="C391" s="7" t="s">
        <v>55</v>
      </c>
      <c r="D391" s="7" t="s">
        <v>1549</v>
      </c>
      <c r="E391" s="9" t="s">
        <v>21</v>
      </c>
      <c r="F391" s="9" t="s">
        <v>22</v>
      </c>
      <c r="G391" s="286">
        <v>55224</v>
      </c>
      <c r="H391" s="287">
        <v>111926</v>
      </c>
      <c r="I391" s="287">
        <v>0</v>
      </c>
      <c r="J391" s="287">
        <v>2472349</v>
      </c>
      <c r="K391" s="287">
        <v>0</v>
      </c>
      <c r="L391" s="287">
        <v>2584275</v>
      </c>
      <c r="M391" s="288">
        <v>199937</v>
      </c>
      <c r="N391" s="243">
        <v>150</v>
      </c>
      <c r="O391" s="242">
        <v>0</v>
      </c>
      <c r="P391" s="242">
        <v>0</v>
      </c>
      <c r="Q391" s="244">
        <v>6154</v>
      </c>
      <c r="R391" s="242">
        <v>0</v>
      </c>
      <c r="S391" s="244">
        <v>6154</v>
      </c>
      <c r="T391" s="242">
        <v>0</v>
      </c>
      <c r="U391" s="264">
        <v>2590429</v>
      </c>
      <c r="V391" s="265">
        <v>199937</v>
      </c>
      <c r="W391" s="265">
        <v>2790366</v>
      </c>
      <c r="X391" s="265">
        <v>34495</v>
      </c>
      <c r="Y391" s="265">
        <v>0</v>
      </c>
      <c r="Z391" s="265">
        <v>2824861</v>
      </c>
      <c r="AA391" s="266">
        <v>55374</v>
      </c>
      <c r="AB391" s="267">
        <f t="shared" si="24"/>
        <v>51.014212446274428</v>
      </c>
    </row>
    <row r="392" spans="1:28" ht="13.8" thickBot="1" x14ac:dyDescent="0.3">
      <c r="A392" s="7" t="s">
        <v>595</v>
      </c>
      <c r="B392" s="1" t="s">
        <v>594</v>
      </c>
      <c r="C392" s="7" t="s">
        <v>55</v>
      </c>
      <c r="D392" s="7" t="s">
        <v>1549</v>
      </c>
      <c r="E392" s="9" t="s">
        <v>21</v>
      </c>
      <c r="F392" s="9" t="s">
        <v>22</v>
      </c>
      <c r="G392" s="286">
        <v>59515</v>
      </c>
      <c r="H392" s="287">
        <v>82383</v>
      </c>
      <c r="I392" s="287">
        <v>611932</v>
      </c>
      <c r="J392" s="287">
        <v>0</v>
      </c>
      <c r="K392" s="287">
        <v>153661</v>
      </c>
      <c r="L392" s="287">
        <v>847976</v>
      </c>
      <c r="M392" s="288">
        <v>43439</v>
      </c>
      <c r="N392" s="247">
        <v>0</v>
      </c>
      <c r="O392" s="242">
        <v>0</v>
      </c>
      <c r="P392" s="242">
        <v>0</v>
      </c>
      <c r="Q392" s="242">
        <v>0</v>
      </c>
      <c r="R392" s="242">
        <v>0</v>
      </c>
      <c r="S392" s="242">
        <v>0</v>
      </c>
      <c r="T392" s="242">
        <v>0</v>
      </c>
      <c r="U392" s="264">
        <v>847976</v>
      </c>
      <c r="V392" s="265">
        <v>43439</v>
      </c>
      <c r="W392" s="265">
        <v>891415</v>
      </c>
      <c r="X392" s="265">
        <v>19588</v>
      </c>
      <c r="Y392" s="265">
        <v>9995</v>
      </c>
      <c r="Z392" s="265">
        <v>920998</v>
      </c>
      <c r="AA392" s="266">
        <v>59515</v>
      </c>
      <c r="AB392" s="267">
        <f t="shared" si="24"/>
        <v>15.475056708392842</v>
      </c>
    </row>
    <row r="393" spans="1:28" ht="13.8" thickBot="1" x14ac:dyDescent="0.3">
      <c r="A393" s="7" t="s">
        <v>599</v>
      </c>
      <c r="B393" s="1" t="s">
        <v>598</v>
      </c>
      <c r="C393" s="7" t="s">
        <v>55</v>
      </c>
      <c r="D393" s="7" t="s">
        <v>1629</v>
      </c>
      <c r="E393" s="9" t="s">
        <v>16</v>
      </c>
      <c r="F393" s="9" t="s">
        <v>17</v>
      </c>
      <c r="G393" s="286">
        <v>52170</v>
      </c>
      <c r="H393" s="287">
        <v>115258</v>
      </c>
      <c r="I393" s="287">
        <v>3344487</v>
      </c>
      <c r="J393" s="287">
        <v>0</v>
      </c>
      <c r="K393" s="287">
        <v>0</v>
      </c>
      <c r="L393" s="287">
        <v>3459745</v>
      </c>
      <c r="M393" s="288">
        <v>276866</v>
      </c>
      <c r="N393" s="247">
        <v>0</v>
      </c>
      <c r="O393" s="242">
        <v>0</v>
      </c>
      <c r="P393" s="242">
        <v>0</v>
      </c>
      <c r="Q393" s="242">
        <v>0</v>
      </c>
      <c r="R393" s="242">
        <v>0</v>
      </c>
      <c r="S393" s="242">
        <v>0</v>
      </c>
      <c r="T393" s="242">
        <v>0</v>
      </c>
      <c r="U393" s="264">
        <v>3459745</v>
      </c>
      <c r="V393" s="265">
        <v>276866</v>
      </c>
      <c r="W393" s="265">
        <v>3736611</v>
      </c>
      <c r="X393" s="265">
        <v>30720</v>
      </c>
      <c r="Y393" s="265">
        <v>0</v>
      </c>
      <c r="Z393" s="265">
        <v>3767331</v>
      </c>
      <c r="AA393" s="266">
        <v>52170</v>
      </c>
      <c r="AB393" s="267">
        <f t="shared" si="24"/>
        <v>72.212593444508343</v>
      </c>
    </row>
    <row r="394" spans="1:28" ht="13.8" thickBot="1" x14ac:dyDescent="0.3">
      <c r="A394" s="7" t="s">
        <v>609</v>
      </c>
      <c r="B394" s="1" t="s">
        <v>608</v>
      </c>
      <c r="C394" s="7" t="s">
        <v>55</v>
      </c>
      <c r="D394" s="7" t="s">
        <v>1699</v>
      </c>
      <c r="E394" s="9" t="s">
        <v>21</v>
      </c>
      <c r="F394" s="9" t="s">
        <v>22</v>
      </c>
      <c r="G394" s="286">
        <v>57737</v>
      </c>
      <c r="H394" s="287">
        <v>180644</v>
      </c>
      <c r="I394" s="287">
        <v>2553525</v>
      </c>
      <c r="J394" s="289">
        <v>0</v>
      </c>
      <c r="K394" s="287">
        <v>298348</v>
      </c>
      <c r="L394" s="287">
        <v>3032517</v>
      </c>
      <c r="M394" s="288">
        <v>150484</v>
      </c>
      <c r="N394" s="243">
        <v>66953</v>
      </c>
      <c r="O394" s="244">
        <v>209432</v>
      </c>
      <c r="P394" s="242">
        <v>0</v>
      </c>
      <c r="Q394" s="242">
        <v>0</v>
      </c>
      <c r="R394" s="244">
        <v>706632</v>
      </c>
      <c r="S394" s="244">
        <v>916064</v>
      </c>
      <c r="T394" s="244">
        <v>38422</v>
      </c>
      <c r="U394" s="264">
        <v>3948581</v>
      </c>
      <c r="V394" s="265">
        <v>188906</v>
      </c>
      <c r="W394" s="265">
        <v>4137487</v>
      </c>
      <c r="X394" s="265">
        <v>80998</v>
      </c>
      <c r="Y394" s="265">
        <v>0</v>
      </c>
      <c r="Z394" s="265">
        <v>4218485</v>
      </c>
      <c r="AA394" s="266">
        <v>124690</v>
      </c>
      <c r="AB394" s="267">
        <f t="shared" si="24"/>
        <v>33.831782821397063</v>
      </c>
    </row>
    <row r="395" spans="1:28" ht="13.8" thickBot="1" x14ac:dyDescent="0.3">
      <c r="A395" s="7" t="s">
        <v>643</v>
      </c>
      <c r="B395" s="1" t="s">
        <v>642</v>
      </c>
      <c r="C395" s="7" t="s">
        <v>55</v>
      </c>
      <c r="D395" s="7" t="s">
        <v>1549</v>
      </c>
      <c r="E395" s="9" t="s">
        <v>16</v>
      </c>
      <c r="F395" s="9" t="s">
        <v>17</v>
      </c>
      <c r="G395" s="286">
        <v>70995</v>
      </c>
      <c r="H395" s="287">
        <v>143456</v>
      </c>
      <c r="I395" s="287">
        <v>2382755</v>
      </c>
      <c r="J395" s="287">
        <v>0</v>
      </c>
      <c r="K395" s="287">
        <v>256776</v>
      </c>
      <c r="L395" s="287">
        <v>2782987</v>
      </c>
      <c r="M395" s="288">
        <v>203042</v>
      </c>
      <c r="N395" s="243">
        <v>29490</v>
      </c>
      <c r="O395" s="244">
        <v>59588</v>
      </c>
      <c r="P395" s="244">
        <v>679678</v>
      </c>
      <c r="Q395" s="244">
        <v>0</v>
      </c>
      <c r="R395" s="244">
        <v>455863</v>
      </c>
      <c r="S395" s="244">
        <v>1195129</v>
      </c>
      <c r="T395" s="242">
        <v>0</v>
      </c>
      <c r="U395" s="264">
        <v>3978116</v>
      </c>
      <c r="V395" s="265">
        <v>203042</v>
      </c>
      <c r="W395" s="265">
        <v>4181158</v>
      </c>
      <c r="X395" s="265">
        <v>101227</v>
      </c>
      <c r="Y395" s="265">
        <v>0</v>
      </c>
      <c r="Z395" s="265">
        <v>4282385</v>
      </c>
      <c r="AA395" s="266">
        <v>100485</v>
      </c>
      <c r="AB395" s="267">
        <f t="shared" si="24"/>
        <v>42.617156789570579</v>
      </c>
    </row>
    <row r="396" spans="1:28" ht="13.8" thickBot="1" x14ac:dyDescent="0.3">
      <c r="A396" s="7" t="s">
        <v>653</v>
      </c>
      <c r="B396" s="1" t="s">
        <v>652</v>
      </c>
      <c r="C396" s="7" t="s">
        <v>55</v>
      </c>
      <c r="D396" s="7" t="s">
        <v>1549</v>
      </c>
      <c r="E396" s="9" t="s">
        <v>21</v>
      </c>
      <c r="F396" s="9" t="s">
        <v>22</v>
      </c>
      <c r="G396" s="286">
        <v>57236</v>
      </c>
      <c r="H396" s="287">
        <v>115652</v>
      </c>
      <c r="I396" s="287">
        <v>2134657</v>
      </c>
      <c r="J396" s="287">
        <v>0</v>
      </c>
      <c r="K396" s="287">
        <v>0</v>
      </c>
      <c r="L396" s="287">
        <v>2250309</v>
      </c>
      <c r="M396" s="288">
        <v>107796</v>
      </c>
      <c r="N396" s="247">
        <v>0</v>
      </c>
      <c r="O396" s="242">
        <v>0</v>
      </c>
      <c r="P396" s="242">
        <v>0</v>
      </c>
      <c r="Q396" s="242">
        <v>0</v>
      </c>
      <c r="R396" s="242">
        <v>0</v>
      </c>
      <c r="S396" s="242">
        <v>0</v>
      </c>
      <c r="T396" s="242">
        <v>0</v>
      </c>
      <c r="U396" s="264">
        <v>2250309</v>
      </c>
      <c r="V396" s="265">
        <v>107796</v>
      </c>
      <c r="W396" s="265">
        <v>2358105</v>
      </c>
      <c r="X396" s="265">
        <v>35602</v>
      </c>
      <c r="Y396" s="265">
        <v>0</v>
      </c>
      <c r="Z396" s="265">
        <v>2393707</v>
      </c>
      <c r="AA396" s="266">
        <v>57236</v>
      </c>
      <c r="AB396" s="267">
        <f t="shared" si="24"/>
        <v>41.82170312390803</v>
      </c>
    </row>
    <row r="397" spans="1:28" ht="13.8" thickBot="1" x14ac:dyDescent="0.3">
      <c r="A397" s="7" t="s">
        <v>661</v>
      </c>
      <c r="B397" s="1" t="s">
        <v>660</v>
      </c>
      <c r="C397" s="7" t="s">
        <v>55</v>
      </c>
      <c r="D397" s="7" t="s">
        <v>2378</v>
      </c>
      <c r="E397" s="9" t="s">
        <v>16</v>
      </c>
      <c r="F397" s="9" t="s">
        <v>17</v>
      </c>
      <c r="G397" s="286">
        <v>158267</v>
      </c>
      <c r="H397" s="287">
        <v>686391</v>
      </c>
      <c r="I397" s="287">
        <v>3842687</v>
      </c>
      <c r="J397" s="287">
        <v>8000</v>
      </c>
      <c r="K397" s="287">
        <v>0</v>
      </c>
      <c r="L397" s="287">
        <v>4537078</v>
      </c>
      <c r="M397" s="288">
        <v>241645</v>
      </c>
      <c r="N397" s="243">
        <v>2045</v>
      </c>
      <c r="O397" s="244">
        <v>1935</v>
      </c>
      <c r="P397" s="244">
        <v>0</v>
      </c>
      <c r="Q397" s="244">
        <v>0</v>
      </c>
      <c r="R397" s="244">
        <v>0</v>
      </c>
      <c r="S397" s="244">
        <v>1935</v>
      </c>
      <c r="T397" s="244">
        <v>0</v>
      </c>
      <c r="U397" s="264">
        <v>4539013</v>
      </c>
      <c r="V397" s="265">
        <v>241645</v>
      </c>
      <c r="W397" s="265">
        <v>4780658</v>
      </c>
      <c r="X397" s="265">
        <v>135708</v>
      </c>
      <c r="Y397" s="265">
        <v>0</v>
      </c>
      <c r="Z397" s="265">
        <v>4916366</v>
      </c>
      <c r="AA397" s="266">
        <v>160312</v>
      </c>
      <c r="AB397" s="267">
        <f t="shared" si="24"/>
        <v>30.667485902490146</v>
      </c>
    </row>
    <row r="398" spans="1:28" ht="13.8" thickBot="1" x14ac:dyDescent="0.3">
      <c r="A398" s="7" t="s">
        <v>663</v>
      </c>
      <c r="B398" s="1" t="s">
        <v>662</v>
      </c>
      <c r="C398" s="7" t="s">
        <v>55</v>
      </c>
      <c r="D398" s="7" t="s">
        <v>1617</v>
      </c>
      <c r="E398" s="9" t="s">
        <v>21</v>
      </c>
      <c r="F398" s="9" t="s">
        <v>22</v>
      </c>
      <c r="G398" s="286">
        <v>59715</v>
      </c>
      <c r="H398" s="287">
        <v>52906</v>
      </c>
      <c r="I398" s="287">
        <v>0</v>
      </c>
      <c r="J398" s="287">
        <v>1262359</v>
      </c>
      <c r="K398" s="287">
        <v>0</v>
      </c>
      <c r="L398" s="287">
        <v>1315265</v>
      </c>
      <c r="M398" s="288">
        <v>93507</v>
      </c>
      <c r="N398" s="247">
        <v>0</v>
      </c>
      <c r="O398" s="242">
        <v>0</v>
      </c>
      <c r="P398" s="242">
        <v>0</v>
      </c>
      <c r="Q398" s="242">
        <v>0</v>
      </c>
      <c r="R398" s="242">
        <v>0</v>
      </c>
      <c r="S398" s="242">
        <v>0</v>
      </c>
      <c r="T398" s="242">
        <v>0</v>
      </c>
      <c r="U398" s="264">
        <v>1315265</v>
      </c>
      <c r="V398" s="265">
        <v>93507</v>
      </c>
      <c r="W398" s="265">
        <v>1408772</v>
      </c>
      <c r="X398" s="265">
        <v>39049</v>
      </c>
      <c r="Y398" s="265">
        <v>0</v>
      </c>
      <c r="Z398" s="265">
        <v>1447821</v>
      </c>
      <c r="AA398" s="266">
        <v>59715</v>
      </c>
      <c r="AB398" s="267">
        <f t="shared" si="24"/>
        <v>24.245516201959308</v>
      </c>
    </row>
    <row r="399" spans="1:28" ht="13.8" thickBot="1" x14ac:dyDescent="0.3">
      <c r="A399" s="7" t="s">
        <v>691</v>
      </c>
      <c r="B399" s="1" t="s">
        <v>690</v>
      </c>
      <c r="C399" s="7" t="s">
        <v>55</v>
      </c>
      <c r="D399" s="7" t="s">
        <v>1617</v>
      </c>
      <c r="E399" s="9" t="s">
        <v>16</v>
      </c>
      <c r="F399" s="9" t="s">
        <v>17</v>
      </c>
      <c r="G399" s="286">
        <v>73804</v>
      </c>
      <c r="H399" s="287">
        <v>68832</v>
      </c>
      <c r="I399" s="287">
        <v>0</v>
      </c>
      <c r="J399" s="287">
        <v>1032400</v>
      </c>
      <c r="K399" s="287">
        <v>0</v>
      </c>
      <c r="L399" s="287">
        <v>1101232</v>
      </c>
      <c r="M399" s="288">
        <v>30674</v>
      </c>
      <c r="N399" s="247">
        <v>0</v>
      </c>
      <c r="O399" s="242">
        <v>0</v>
      </c>
      <c r="P399" s="242">
        <v>0</v>
      </c>
      <c r="Q399" s="242">
        <v>0</v>
      </c>
      <c r="R399" s="242">
        <v>0</v>
      </c>
      <c r="S399" s="242">
        <v>0</v>
      </c>
      <c r="T399" s="242">
        <v>0</v>
      </c>
      <c r="U399" s="264">
        <v>1101232</v>
      </c>
      <c r="V399" s="265">
        <v>30674</v>
      </c>
      <c r="W399" s="265">
        <v>1131906</v>
      </c>
      <c r="X399" s="265">
        <v>43459</v>
      </c>
      <c r="Y399" s="265">
        <v>0</v>
      </c>
      <c r="Z399" s="265">
        <v>1175365</v>
      </c>
      <c r="AA399" s="266">
        <v>73804</v>
      </c>
      <c r="AB399" s="267">
        <f t="shared" si="24"/>
        <v>15.925491843260527</v>
      </c>
    </row>
    <row r="400" spans="1:28" ht="13.8" thickBot="1" x14ac:dyDescent="0.3">
      <c r="A400" s="7" t="s">
        <v>703</v>
      </c>
      <c r="B400" s="1" t="s">
        <v>702</v>
      </c>
      <c r="C400" s="7" t="s">
        <v>55</v>
      </c>
      <c r="D400" s="7" t="s">
        <v>1549</v>
      </c>
      <c r="E400" s="9" t="s">
        <v>21</v>
      </c>
      <c r="F400" s="9" t="s">
        <v>22</v>
      </c>
      <c r="G400" s="286">
        <v>71739</v>
      </c>
      <c r="H400" s="287">
        <v>160356</v>
      </c>
      <c r="I400" s="287">
        <v>6833477</v>
      </c>
      <c r="J400" s="287">
        <v>0</v>
      </c>
      <c r="K400" s="287">
        <v>0</v>
      </c>
      <c r="L400" s="287">
        <v>6993833</v>
      </c>
      <c r="M400" s="288">
        <v>44073</v>
      </c>
      <c r="N400" s="243">
        <v>4075</v>
      </c>
      <c r="O400" s="242">
        <v>0</v>
      </c>
      <c r="P400" s="242">
        <v>0</v>
      </c>
      <c r="Q400" s="242">
        <v>0</v>
      </c>
      <c r="R400" s="244">
        <v>117812</v>
      </c>
      <c r="S400" s="244">
        <v>117812</v>
      </c>
      <c r="T400" s="242">
        <v>0</v>
      </c>
      <c r="U400" s="264">
        <v>7111645</v>
      </c>
      <c r="V400" s="265">
        <v>44073</v>
      </c>
      <c r="W400" s="265">
        <v>7155718</v>
      </c>
      <c r="X400" s="265">
        <v>23579</v>
      </c>
      <c r="Y400" s="265">
        <v>0</v>
      </c>
      <c r="Z400" s="265">
        <v>7179297</v>
      </c>
      <c r="AA400" s="266">
        <v>75814</v>
      </c>
      <c r="AB400" s="267">
        <f t="shared" si="24"/>
        <v>94.696190677183637</v>
      </c>
    </row>
    <row r="401" spans="1:28" ht="13.8" thickBot="1" x14ac:dyDescent="0.3">
      <c r="A401" s="7" t="s">
        <v>717</v>
      </c>
      <c r="B401" s="1" t="s">
        <v>716</v>
      </c>
      <c r="C401" s="7" t="s">
        <v>55</v>
      </c>
      <c r="D401" s="7" t="s">
        <v>1617</v>
      </c>
      <c r="E401" s="9" t="s">
        <v>21</v>
      </c>
      <c r="F401" s="9" t="s">
        <v>22</v>
      </c>
      <c r="G401" s="286">
        <v>129699</v>
      </c>
      <c r="H401" s="287">
        <v>114910</v>
      </c>
      <c r="I401" s="287">
        <v>0</v>
      </c>
      <c r="J401" s="287">
        <v>2168638</v>
      </c>
      <c r="K401" s="287">
        <v>0</v>
      </c>
      <c r="L401" s="287">
        <v>2283548</v>
      </c>
      <c r="M401" s="288">
        <v>128326</v>
      </c>
      <c r="N401" s="247">
        <v>0</v>
      </c>
      <c r="O401" s="242">
        <v>0</v>
      </c>
      <c r="P401" s="242">
        <v>0</v>
      </c>
      <c r="Q401" s="242">
        <v>0</v>
      </c>
      <c r="R401" s="242">
        <v>0</v>
      </c>
      <c r="S401" s="242">
        <v>0</v>
      </c>
      <c r="T401" s="242">
        <v>0</v>
      </c>
      <c r="U401" s="264">
        <v>2283548</v>
      </c>
      <c r="V401" s="265">
        <v>128326</v>
      </c>
      <c r="W401" s="265">
        <v>2411874</v>
      </c>
      <c r="X401" s="265">
        <v>80676</v>
      </c>
      <c r="Y401" s="265">
        <v>5985</v>
      </c>
      <c r="Z401" s="265">
        <v>2498535</v>
      </c>
      <c r="AA401" s="266">
        <v>129699</v>
      </c>
      <c r="AB401" s="267">
        <f t="shared" si="24"/>
        <v>19.264103809589898</v>
      </c>
    </row>
    <row r="402" spans="1:28" ht="13.8" thickBot="1" x14ac:dyDescent="0.3">
      <c r="A402" s="7" t="s">
        <v>733</v>
      </c>
      <c r="B402" s="1" t="s">
        <v>732</v>
      </c>
      <c r="C402" s="7" t="s">
        <v>55</v>
      </c>
      <c r="D402" s="7" t="s">
        <v>1591</v>
      </c>
      <c r="E402" s="9" t="s">
        <v>21</v>
      </c>
      <c r="F402" s="9" t="s">
        <v>22</v>
      </c>
      <c r="G402" s="286">
        <v>63131</v>
      </c>
      <c r="H402" s="287">
        <v>243499</v>
      </c>
      <c r="I402" s="287">
        <v>0</v>
      </c>
      <c r="J402" s="287">
        <v>946291</v>
      </c>
      <c r="K402" s="287">
        <v>0</v>
      </c>
      <c r="L402" s="287">
        <v>1189790</v>
      </c>
      <c r="M402" s="288">
        <v>41504</v>
      </c>
      <c r="N402" s="247">
        <v>0</v>
      </c>
      <c r="O402" s="242">
        <v>0</v>
      </c>
      <c r="P402" s="242">
        <v>0</v>
      </c>
      <c r="Q402" s="242">
        <v>0</v>
      </c>
      <c r="R402" s="242">
        <v>0</v>
      </c>
      <c r="S402" s="242">
        <v>0</v>
      </c>
      <c r="T402" s="242">
        <v>0</v>
      </c>
      <c r="U402" s="264">
        <v>1189790</v>
      </c>
      <c r="V402" s="265">
        <v>41504</v>
      </c>
      <c r="W402" s="265">
        <v>1231294</v>
      </c>
      <c r="X402" s="265">
        <v>26473</v>
      </c>
      <c r="Y402" s="265">
        <v>33056</v>
      </c>
      <c r="Z402" s="265">
        <v>1290823</v>
      </c>
      <c r="AA402" s="266">
        <v>63131</v>
      </c>
      <c r="AB402" s="267">
        <f t="shared" si="24"/>
        <v>20.44673773581917</v>
      </c>
    </row>
    <row r="403" spans="1:28" ht="13.8" thickBot="1" x14ac:dyDescent="0.3">
      <c r="A403" s="7" t="s">
        <v>759</v>
      </c>
      <c r="B403" s="1" t="s">
        <v>758</v>
      </c>
      <c r="C403" s="7" t="s">
        <v>55</v>
      </c>
      <c r="D403" s="7" t="s">
        <v>1928</v>
      </c>
      <c r="E403" s="9" t="s">
        <v>16</v>
      </c>
      <c r="F403" s="9" t="s">
        <v>17</v>
      </c>
      <c r="G403" s="286">
        <v>87178</v>
      </c>
      <c r="H403" s="287">
        <v>250992</v>
      </c>
      <c r="I403" s="287">
        <v>4264014</v>
      </c>
      <c r="J403" s="289">
        <v>0</v>
      </c>
      <c r="K403" s="287">
        <v>82295</v>
      </c>
      <c r="L403" s="287">
        <v>4597301</v>
      </c>
      <c r="M403" s="288">
        <v>225424</v>
      </c>
      <c r="N403" s="243">
        <v>10218</v>
      </c>
      <c r="O403" s="244">
        <v>38959</v>
      </c>
      <c r="P403" s="242">
        <v>0</v>
      </c>
      <c r="Q403" s="242">
        <v>0</v>
      </c>
      <c r="R403" s="242">
        <v>0</v>
      </c>
      <c r="S403" s="244">
        <v>38959</v>
      </c>
      <c r="T403" s="242">
        <v>0</v>
      </c>
      <c r="U403" s="264">
        <v>4636260</v>
      </c>
      <c r="V403" s="265">
        <v>225424</v>
      </c>
      <c r="W403" s="265">
        <v>4861684</v>
      </c>
      <c r="X403" s="265">
        <v>98423</v>
      </c>
      <c r="Y403" s="265">
        <v>0</v>
      </c>
      <c r="Z403" s="265">
        <v>4960107</v>
      </c>
      <c r="AA403" s="266">
        <v>97396</v>
      </c>
      <c r="AB403" s="267">
        <f t="shared" si="24"/>
        <v>50.927214670006983</v>
      </c>
    </row>
    <row r="404" spans="1:28" ht="13.8" thickBot="1" x14ac:dyDescent="0.3">
      <c r="A404" s="7" t="s">
        <v>761</v>
      </c>
      <c r="B404" s="1" t="s">
        <v>760</v>
      </c>
      <c r="C404" s="7" t="s">
        <v>55</v>
      </c>
      <c r="D404" s="7" t="s">
        <v>1591</v>
      </c>
      <c r="E404" s="9" t="s">
        <v>21</v>
      </c>
      <c r="F404" s="9" t="s">
        <v>22</v>
      </c>
      <c r="G404" s="286">
        <v>18853</v>
      </c>
      <c r="H404" s="287">
        <v>28773</v>
      </c>
      <c r="I404" s="287">
        <v>356635</v>
      </c>
      <c r="J404" s="289">
        <v>0</v>
      </c>
      <c r="K404" s="289">
        <v>0</v>
      </c>
      <c r="L404" s="287">
        <v>385408</v>
      </c>
      <c r="M404" s="288">
        <v>29138</v>
      </c>
      <c r="N404" s="243">
        <v>53873</v>
      </c>
      <c r="O404" s="244">
        <v>66391</v>
      </c>
      <c r="P404" s="244">
        <v>133808</v>
      </c>
      <c r="Q404" s="244">
        <v>296251</v>
      </c>
      <c r="R404" s="242">
        <v>0</v>
      </c>
      <c r="S404" s="244">
        <v>496450</v>
      </c>
      <c r="T404" s="244">
        <v>34096</v>
      </c>
      <c r="U404" s="264">
        <v>881858</v>
      </c>
      <c r="V404" s="265">
        <v>63234</v>
      </c>
      <c r="W404" s="265">
        <v>945092</v>
      </c>
      <c r="X404" s="265">
        <v>23936</v>
      </c>
      <c r="Y404" s="265">
        <v>0</v>
      </c>
      <c r="Z404" s="265">
        <v>969028</v>
      </c>
      <c r="AA404" s="266">
        <v>72726</v>
      </c>
      <c r="AB404" s="267">
        <f t="shared" si="24"/>
        <v>13.324368176443087</v>
      </c>
    </row>
    <row r="405" spans="1:28" ht="13.8" thickBot="1" x14ac:dyDescent="0.3">
      <c r="A405" s="7" t="s">
        <v>763</v>
      </c>
      <c r="B405" s="1" t="s">
        <v>762</v>
      </c>
      <c r="C405" s="7" t="s">
        <v>55</v>
      </c>
      <c r="D405" s="7" t="s">
        <v>1549</v>
      </c>
      <c r="E405" s="9" t="s">
        <v>21</v>
      </c>
      <c r="F405" s="9" t="s">
        <v>22</v>
      </c>
      <c r="G405" s="286">
        <v>80980</v>
      </c>
      <c r="H405" s="287">
        <v>171282</v>
      </c>
      <c r="I405" s="287">
        <v>3083735</v>
      </c>
      <c r="J405" s="287">
        <v>0</v>
      </c>
      <c r="K405" s="287">
        <v>0</v>
      </c>
      <c r="L405" s="287">
        <v>3255017</v>
      </c>
      <c r="M405" s="288">
        <v>141468</v>
      </c>
      <c r="N405" s="247">
        <v>0</v>
      </c>
      <c r="O405" s="242">
        <v>0</v>
      </c>
      <c r="P405" s="242">
        <v>0</v>
      </c>
      <c r="Q405" s="242">
        <v>0</v>
      </c>
      <c r="R405" s="242">
        <v>0</v>
      </c>
      <c r="S405" s="242">
        <v>0</v>
      </c>
      <c r="T405" s="242">
        <v>0</v>
      </c>
      <c r="U405" s="264">
        <v>3255017</v>
      </c>
      <c r="V405" s="265">
        <v>141468</v>
      </c>
      <c r="W405" s="265">
        <v>3396485</v>
      </c>
      <c r="X405" s="265">
        <v>52954</v>
      </c>
      <c r="Y405" s="265">
        <v>0</v>
      </c>
      <c r="Z405" s="265">
        <v>3449439</v>
      </c>
      <c r="AA405" s="266">
        <v>80980</v>
      </c>
      <c r="AB405" s="267">
        <f t="shared" si="24"/>
        <v>42.596184243022968</v>
      </c>
    </row>
    <row r="406" spans="1:28" ht="13.8" thickBot="1" x14ac:dyDescent="0.3">
      <c r="A406" s="7" t="s">
        <v>785</v>
      </c>
      <c r="B406" s="1" t="s">
        <v>784</v>
      </c>
      <c r="C406" s="7" t="s">
        <v>55</v>
      </c>
      <c r="D406" s="7" t="s">
        <v>1617</v>
      </c>
      <c r="E406" s="9" t="s">
        <v>21</v>
      </c>
      <c r="F406" s="9" t="s">
        <v>22</v>
      </c>
      <c r="G406" s="286">
        <v>134056</v>
      </c>
      <c r="H406" s="287">
        <v>118770</v>
      </c>
      <c r="I406" s="287">
        <v>4265494</v>
      </c>
      <c r="J406" s="287">
        <v>0</v>
      </c>
      <c r="K406" s="287">
        <v>0</v>
      </c>
      <c r="L406" s="287">
        <v>4384264</v>
      </c>
      <c r="M406" s="288">
        <v>128167</v>
      </c>
      <c r="N406" s="247">
        <v>0</v>
      </c>
      <c r="O406" s="244">
        <v>0</v>
      </c>
      <c r="P406" s="244">
        <v>0</v>
      </c>
      <c r="Q406" s="244">
        <v>0</v>
      </c>
      <c r="R406" s="244">
        <v>0</v>
      </c>
      <c r="S406" s="244">
        <v>0</v>
      </c>
      <c r="T406" s="244">
        <v>0</v>
      </c>
      <c r="U406" s="264">
        <v>4384264</v>
      </c>
      <c r="V406" s="265">
        <v>128167</v>
      </c>
      <c r="W406" s="265">
        <v>4512431</v>
      </c>
      <c r="X406" s="265">
        <v>110524</v>
      </c>
      <c r="Y406" s="265">
        <v>0</v>
      </c>
      <c r="Z406" s="265">
        <v>4622955</v>
      </c>
      <c r="AA406" s="266">
        <v>134056</v>
      </c>
      <c r="AB406" s="267">
        <f t="shared" si="24"/>
        <v>34.485252431819539</v>
      </c>
    </row>
    <row r="407" spans="1:28" ht="13.8" thickBot="1" x14ac:dyDescent="0.3">
      <c r="A407" s="7" t="s">
        <v>787</v>
      </c>
      <c r="B407" s="1" t="s">
        <v>786</v>
      </c>
      <c r="C407" s="7" t="s">
        <v>55</v>
      </c>
      <c r="D407" s="7" t="s">
        <v>1549</v>
      </c>
      <c r="E407" s="9" t="s">
        <v>16</v>
      </c>
      <c r="F407" s="9" t="s">
        <v>17</v>
      </c>
      <c r="G407" s="286">
        <v>71707</v>
      </c>
      <c r="H407" s="287">
        <v>145478</v>
      </c>
      <c r="I407" s="287">
        <v>1732950</v>
      </c>
      <c r="J407" s="287">
        <v>0</v>
      </c>
      <c r="K407" s="287">
        <v>12465</v>
      </c>
      <c r="L407" s="287">
        <v>1890893</v>
      </c>
      <c r="M407" s="288">
        <v>66280</v>
      </c>
      <c r="N407" s="243">
        <v>290</v>
      </c>
      <c r="O407" s="244">
        <v>0</v>
      </c>
      <c r="P407" s="244">
        <v>0</v>
      </c>
      <c r="Q407" s="244">
        <v>0</v>
      </c>
      <c r="R407" s="244">
        <v>0</v>
      </c>
      <c r="S407" s="244">
        <v>0</v>
      </c>
      <c r="T407" s="242">
        <v>0</v>
      </c>
      <c r="U407" s="264">
        <v>1890893</v>
      </c>
      <c r="V407" s="265">
        <v>66280</v>
      </c>
      <c r="W407" s="265">
        <v>1957173</v>
      </c>
      <c r="X407" s="265">
        <v>42395</v>
      </c>
      <c r="Y407" s="265">
        <v>0</v>
      </c>
      <c r="Z407" s="265">
        <v>1999568</v>
      </c>
      <c r="AA407" s="266">
        <v>71997</v>
      </c>
      <c r="AB407" s="267">
        <f t="shared" si="24"/>
        <v>27.772934983402084</v>
      </c>
    </row>
    <row r="408" spans="1:28" ht="13.8" thickBot="1" x14ac:dyDescent="0.3">
      <c r="A408" s="7" t="s">
        <v>795</v>
      </c>
      <c r="B408" s="1" t="s">
        <v>794</v>
      </c>
      <c r="C408" s="7" t="s">
        <v>55</v>
      </c>
      <c r="D408" s="7" t="s">
        <v>1549</v>
      </c>
      <c r="E408" s="9" t="s">
        <v>62</v>
      </c>
      <c r="F408" s="9" t="s">
        <v>63</v>
      </c>
      <c r="G408" s="286">
        <v>64690</v>
      </c>
      <c r="H408" s="287">
        <v>130717</v>
      </c>
      <c r="I408" s="287">
        <v>4617814</v>
      </c>
      <c r="J408" s="287">
        <v>0</v>
      </c>
      <c r="K408" s="287">
        <v>0</v>
      </c>
      <c r="L408" s="287">
        <v>4748531</v>
      </c>
      <c r="M408" s="288">
        <v>284738</v>
      </c>
      <c r="N408" s="243">
        <v>7065</v>
      </c>
      <c r="O408" s="244">
        <v>14272</v>
      </c>
      <c r="P408" s="244">
        <v>0</v>
      </c>
      <c r="Q408" s="244">
        <v>0</v>
      </c>
      <c r="R408" s="244">
        <v>142861</v>
      </c>
      <c r="S408" s="244">
        <v>157133</v>
      </c>
      <c r="T408" s="244">
        <v>0</v>
      </c>
      <c r="U408" s="264">
        <v>4905664</v>
      </c>
      <c r="V408" s="265">
        <v>284738</v>
      </c>
      <c r="W408" s="265">
        <v>5190402</v>
      </c>
      <c r="X408" s="265">
        <v>44633</v>
      </c>
      <c r="Y408" s="265">
        <v>0</v>
      </c>
      <c r="Z408" s="265">
        <v>5235035</v>
      </c>
      <c r="AA408" s="266">
        <v>71755</v>
      </c>
      <c r="AB408" s="267">
        <f t="shared" si="24"/>
        <v>72.957076161939938</v>
      </c>
    </row>
    <row r="409" spans="1:28" ht="13.8" thickBot="1" x14ac:dyDescent="0.3">
      <c r="A409" s="7" t="s">
        <v>815</v>
      </c>
      <c r="B409" s="1" t="s">
        <v>814</v>
      </c>
      <c r="C409" s="7" t="s">
        <v>55</v>
      </c>
      <c r="D409" s="7" t="s">
        <v>1570</v>
      </c>
      <c r="E409" s="9" t="s">
        <v>21</v>
      </c>
      <c r="F409" s="9" t="s">
        <v>22</v>
      </c>
      <c r="G409" s="286">
        <v>89779</v>
      </c>
      <c r="H409" s="287">
        <v>271834</v>
      </c>
      <c r="I409" s="287">
        <v>4602440</v>
      </c>
      <c r="J409" s="287">
        <v>0</v>
      </c>
      <c r="K409" s="287">
        <v>160395</v>
      </c>
      <c r="L409" s="287">
        <v>5034669</v>
      </c>
      <c r="M409" s="288">
        <v>332852</v>
      </c>
      <c r="N409" s="247">
        <v>0</v>
      </c>
      <c r="O409" s="242">
        <v>0</v>
      </c>
      <c r="P409" s="242">
        <v>0</v>
      </c>
      <c r="Q409" s="242">
        <v>0</v>
      </c>
      <c r="R409" s="242">
        <v>0</v>
      </c>
      <c r="S409" s="242">
        <v>0</v>
      </c>
      <c r="T409" s="242">
        <v>0</v>
      </c>
      <c r="U409" s="264">
        <v>5034669</v>
      </c>
      <c r="V409" s="265">
        <v>332852</v>
      </c>
      <c r="W409" s="265">
        <v>5367521</v>
      </c>
      <c r="X409" s="265">
        <v>102856</v>
      </c>
      <c r="Y409" s="265">
        <v>0</v>
      </c>
      <c r="Z409" s="265">
        <v>5470377</v>
      </c>
      <c r="AA409" s="266">
        <v>89779</v>
      </c>
      <c r="AB409" s="267">
        <f t="shared" si="24"/>
        <v>60.93158756502077</v>
      </c>
    </row>
    <row r="410" spans="1:28" ht="13.8" thickBot="1" x14ac:dyDescent="0.3">
      <c r="A410" s="7" t="s">
        <v>817</v>
      </c>
      <c r="B410" s="1" t="s">
        <v>816</v>
      </c>
      <c r="C410" s="7" t="s">
        <v>55</v>
      </c>
      <c r="D410" s="7" t="s">
        <v>1591</v>
      </c>
      <c r="E410" s="9" t="s">
        <v>21</v>
      </c>
      <c r="F410" s="9" t="s">
        <v>22</v>
      </c>
      <c r="G410" s="286">
        <v>84094</v>
      </c>
      <c r="H410" s="287">
        <v>56436</v>
      </c>
      <c r="I410" s="287">
        <v>999999</v>
      </c>
      <c r="J410" s="287">
        <v>1713363</v>
      </c>
      <c r="K410" s="289">
        <v>0</v>
      </c>
      <c r="L410" s="287">
        <v>2769798</v>
      </c>
      <c r="M410" s="288">
        <v>102765</v>
      </c>
      <c r="N410" s="247">
        <v>0</v>
      </c>
      <c r="O410" s="242">
        <v>0</v>
      </c>
      <c r="P410" s="242">
        <v>0</v>
      </c>
      <c r="Q410" s="242">
        <v>0</v>
      </c>
      <c r="R410" s="242">
        <v>0</v>
      </c>
      <c r="S410" s="242">
        <v>0</v>
      </c>
      <c r="T410" s="242">
        <v>0</v>
      </c>
      <c r="U410" s="264">
        <v>2769798</v>
      </c>
      <c r="V410" s="265">
        <v>102765</v>
      </c>
      <c r="W410" s="265">
        <v>2872563</v>
      </c>
      <c r="X410" s="265">
        <v>58495</v>
      </c>
      <c r="Y410" s="265">
        <v>0</v>
      </c>
      <c r="Z410" s="265">
        <v>2931058</v>
      </c>
      <c r="AA410" s="266">
        <v>84094</v>
      </c>
      <c r="AB410" s="267">
        <f t="shared" si="24"/>
        <v>34.854543724879299</v>
      </c>
    </row>
    <row r="411" spans="1:28" ht="13.8" thickBot="1" x14ac:dyDescent="0.3">
      <c r="A411" s="7" t="s">
        <v>823</v>
      </c>
      <c r="B411" s="1" t="s">
        <v>822</v>
      </c>
      <c r="C411" s="7" t="s">
        <v>55</v>
      </c>
      <c r="D411" s="7" t="s">
        <v>1614</v>
      </c>
      <c r="E411" s="9" t="s">
        <v>47</v>
      </c>
      <c r="F411" s="9" t="s">
        <v>48</v>
      </c>
      <c r="G411" s="291">
        <v>82974</v>
      </c>
      <c r="H411" s="292">
        <v>138458</v>
      </c>
      <c r="I411" s="292">
        <v>3239223</v>
      </c>
      <c r="J411" s="292">
        <v>0</v>
      </c>
      <c r="K411" s="292">
        <v>0</v>
      </c>
      <c r="L411" s="292">
        <v>3377681</v>
      </c>
      <c r="M411" s="293">
        <v>245972</v>
      </c>
      <c r="N411" s="247">
        <v>0</v>
      </c>
      <c r="O411" s="242">
        <v>0</v>
      </c>
      <c r="P411" s="242">
        <v>0</v>
      </c>
      <c r="Q411" s="242">
        <v>0</v>
      </c>
      <c r="R411" s="242">
        <v>0</v>
      </c>
      <c r="S411" s="242">
        <v>0</v>
      </c>
      <c r="T411" s="242">
        <v>0</v>
      </c>
      <c r="U411" s="269">
        <v>3377681</v>
      </c>
      <c r="V411" s="270">
        <v>245972</v>
      </c>
      <c r="W411" s="270">
        <v>3623653</v>
      </c>
      <c r="X411" s="270">
        <v>48859</v>
      </c>
      <c r="Y411" s="270">
        <v>0</v>
      </c>
      <c r="Z411" s="270">
        <v>3672512</v>
      </c>
      <c r="AA411" s="271">
        <v>82974</v>
      </c>
      <c r="AB411" s="260">
        <f t="shared" si="24"/>
        <v>44.26099742087883</v>
      </c>
    </row>
    <row r="412" spans="1:28" x14ac:dyDescent="0.25">
      <c r="B412" s="61" t="s">
        <v>3885</v>
      </c>
      <c r="C412" s="124"/>
      <c r="D412" s="173"/>
      <c r="E412" s="173"/>
      <c r="F412" s="175"/>
      <c r="G412" s="297">
        <f>SUM(G367:G411)</f>
        <v>5355200</v>
      </c>
      <c r="H412" s="298">
        <f t="shared" ref="H412:AA412" si="25">SUM(H367:H411)</f>
        <v>11352050</v>
      </c>
      <c r="I412" s="298">
        <f t="shared" si="25"/>
        <v>211994307</v>
      </c>
      <c r="J412" s="298">
        <f t="shared" si="25"/>
        <v>12577197</v>
      </c>
      <c r="K412" s="298">
        <f t="shared" si="25"/>
        <v>1680733</v>
      </c>
      <c r="L412" s="298">
        <f t="shared" si="25"/>
        <v>237604287</v>
      </c>
      <c r="M412" s="299">
        <f t="shared" si="25"/>
        <v>11392818</v>
      </c>
      <c r="N412" s="300">
        <f t="shared" si="25"/>
        <v>236167</v>
      </c>
      <c r="O412" s="301">
        <f t="shared" si="25"/>
        <v>613414</v>
      </c>
      <c r="P412" s="301">
        <f t="shared" si="25"/>
        <v>813486</v>
      </c>
      <c r="Q412" s="301">
        <f t="shared" si="25"/>
        <v>302405</v>
      </c>
      <c r="R412" s="301">
        <f t="shared" si="25"/>
        <v>1714484</v>
      </c>
      <c r="S412" s="301">
        <f t="shared" si="25"/>
        <v>3443789</v>
      </c>
      <c r="T412" s="302">
        <f t="shared" si="25"/>
        <v>72518</v>
      </c>
      <c r="U412" s="303">
        <f t="shared" si="25"/>
        <v>241048076</v>
      </c>
      <c r="V412" s="304">
        <f t="shared" si="25"/>
        <v>11465336</v>
      </c>
      <c r="W412" s="304">
        <f t="shared" si="25"/>
        <v>252513412</v>
      </c>
      <c r="X412" s="304">
        <f t="shared" si="25"/>
        <v>8074224</v>
      </c>
      <c r="Y412" s="304">
        <f t="shared" si="25"/>
        <v>105101</v>
      </c>
      <c r="Z412" s="304">
        <f t="shared" si="25"/>
        <v>260692737</v>
      </c>
      <c r="AA412" s="305">
        <f t="shared" si="25"/>
        <v>5591367</v>
      </c>
      <c r="AB412" s="363"/>
    </row>
    <row r="413" spans="1:28" ht="13.8" thickBot="1" x14ac:dyDescent="0.3">
      <c r="B413" s="66" t="s">
        <v>3886</v>
      </c>
      <c r="C413" s="127"/>
      <c r="D413" s="174"/>
      <c r="E413" s="174"/>
      <c r="F413" s="174"/>
      <c r="G413" s="308">
        <f>AVERAGE(G367:G411)</f>
        <v>119004.44444444444</v>
      </c>
      <c r="H413" s="309">
        <f t="shared" ref="H413:AB413" si="26">AVERAGE(H367:H411)</f>
        <v>252267.77777777778</v>
      </c>
      <c r="I413" s="309">
        <f t="shared" si="26"/>
        <v>4710984.5999999996</v>
      </c>
      <c r="J413" s="309">
        <f t="shared" si="26"/>
        <v>279493.26666666666</v>
      </c>
      <c r="K413" s="309">
        <f t="shared" si="26"/>
        <v>37349.62222222222</v>
      </c>
      <c r="L413" s="309">
        <f t="shared" si="26"/>
        <v>5280095.2666666666</v>
      </c>
      <c r="M413" s="310">
        <f t="shared" si="26"/>
        <v>253173.73333333334</v>
      </c>
      <c r="N413" s="311">
        <f t="shared" si="26"/>
        <v>5248.1555555555551</v>
      </c>
      <c r="O413" s="312">
        <f t="shared" si="26"/>
        <v>13631.422222222222</v>
      </c>
      <c r="P413" s="312">
        <f t="shared" si="26"/>
        <v>18077.466666666667</v>
      </c>
      <c r="Q413" s="312">
        <f t="shared" si="26"/>
        <v>6720.1111111111113</v>
      </c>
      <c r="R413" s="312">
        <f t="shared" si="26"/>
        <v>38099.644444444442</v>
      </c>
      <c r="S413" s="312">
        <f t="shared" si="26"/>
        <v>76528.64444444445</v>
      </c>
      <c r="T413" s="313">
        <f t="shared" si="26"/>
        <v>1611.5111111111112</v>
      </c>
      <c r="U413" s="314">
        <f t="shared" si="26"/>
        <v>5356623.9111111108</v>
      </c>
      <c r="V413" s="315">
        <f t="shared" si="26"/>
        <v>254785.24444444446</v>
      </c>
      <c r="W413" s="315">
        <f t="shared" si="26"/>
        <v>5611409.1555555556</v>
      </c>
      <c r="X413" s="315">
        <f t="shared" si="26"/>
        <v>179427.20000000001</v>
      </c>
      <c r="Y413" s="315">
        <f t="shared" si="26"/>
        <v>2335.5777777777776</v>
      </c>
      <c r="Z413" s="315">
        <f t="shared" si="26"/>
        <v>5793171.9333333336</v>
      </c>
      <c r="AA413" s="316">
        <f t="shared" si="26"/>
        <v>124252.6</v>
      </c>
      <c r="AB413" s="317">
        <f t="shared" si="26"/>
        <v>46.202294163206808</v>
      </c>
    </row>
  </sheetData>
  <sortState ref="A4:AC411">
    <sortCondition ref="C4:C411"/>
    <sortCondition ref="B4:B411"/>
  </sortState>
  <hyperlinks>
    <hyperlink ref="G1" location="'Table of Contents'!A1" display="Return to Table of Contents"/>
  </hyperlink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Y413"/>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12.5546875" style="138" customWidth="1"/>
    <col min="5" max="5" width="12.33203125" style="138" customWidth="1"/>
    <col min="6" max="6" width="13" style="138" customWidth="1"/>
    <col min="7" max="7" width="13.77734375" style="138" customWidth="1"/>
    <col min="8" max="8" width="13.44140625" style="138" customWidth="1"/>
    <col min="9" max="9" width="14.109375" style="138" customWidth="1"/>
    <col min="10" max="10" width="13.21875" style="138" customWidth="1"/>
    <col min="11" max="11" width="15.109375" style="138" customWidth="1"/>
    <col min="12" max="12" width="13.44140625" style="138" customWidth="1"/>
    <col min="13" max="13" width="15.5546875" style="138" customWidth="1"/>
    <col min="14" max="14" width="12.5546875" style="138" customWidth="1"/>
  </cols>
  <sheetData>
    <row r="1" spans="1:20" ht="18" x14ac:dyDescent="0.35">
      <c r="B1" s="56" t="s">
        <v>3874</v>
      </c>
      <c r="D1" s="55" t="s">
        <v>3101</v>
      </c>
      <c r="E1"/>
      <c r="F1"/>
      <c r="G1" s="14" t="s">
        <v>3107</v>
      </c>
      <c r="H1"/>
      <c r="I1"/>
      <c r="J1" s="58"/>
      <c r="K1" s="58"/>
      <c r="L1" s="58"/>
      <c r="M1" s="58"/>
      <c r="N1"/>
      <c r="T1" s="138"/>
    </row>
    <row r="2" spans="1:20" ht="13.8" thickBot="1" x14ac:dyDescent="0.3"/>
    <row r="3" spans="1:20" s="6" customFormat="1" ht="58.2" thickBot="1" x14ac:dyDescent="0.35">
      <c r="A3" s="5" t="s">
        <v>1</v>
      </c>
      <c r="B3" s="5" t="s">
        <v>0</v>
      </c>
      <c r="C3" s="5" t="s">
        <v>4</v>
      </c>
      <c r="D3" s="129" t="s">
        <v>2583</v>
      </c>
      <c r="E3" s="129" t="s">
        <v>2584</v>
      </c>
      <c r="F3" s="129" t="s">
        <v>2585</v>
      </c>
      <c r="G3" s="129" t="s">
        <v>2586</v>
      </c>
      <c r="H3" s="129" t="s">
        <v>2587</v>
      </c>
      <c r="I3" s="129" t="s">
        <v>2588</v>
      </c>
      <c r="J3" s="129" t="s">
        <v>2589</v>
      </c>
      <c r="K3" s="129" t="s">
        <v>2590</v>
      </c>
      <c r="L3" s="129" t="s">
        <v>2591</v>
      </c>
      <c r="M3" s="129" t="s">
        <v>824</v>
      </c>
      <c r="N3" s="391" t="s">
        <v>3909</v>
      </c>
    </row>
    <row r="4" spans="1:20" ht="13.8" thickBot="1" x14ac:dyDescent="0.3">
      <c r="A4" s="7" t="s">
        <v>34</v>
      </c>
      <c r="B4" s="1" t="s">
        <v>33</v>
      </c>
      <c r="C4" s="7" t="s">
        <v>35</v>
      </c>
      <c r="D4" s="377">
        <v>14072</v>
      </c>
      <c r="E4" s="377">
        <v>2444</v>
      </c>
      <c r="F4" s="377">
        <v>3220</v>
      </c>
      <c r="G4" s="377">
        <v>19736</v>
      </c>
      <c r="H4" s="377">
        <v>60208</v>
      </c>
      <c r="I4" s="377">
        <v>4806</v>
      </c>
      <c r="J4" s="377">
        <v>65014</v>
      </c>
      <c r="K4" s="377">
        <v>35849</v>
      </c>
      <c r="L4" s="377">
        <v>120599</v>
      </c>
      <c r="M4" s="139">
        <v>1285</v>
      </c>
      <c r="N4" s="378">
        <f t="shared" ref="N4:N35" si="0">L4/M4</f>
        <v>93.851361867704284</v>
      </c>
    </row>
    <row r="5" spans="1:20" ht="13.8" thickBot="1" x14ac:dyDescent="0.3">
      <c r="A5" s="7" t="s">
        <v>59</v>
      </c>
      <c r="B5" s="1" t="s">
        <v>58</v>
      </c>
      <c r="C5" s="7" t="s">
        <v>35</v>
      </c>
      <c r="D5" s="377">
        <v>5481</v>
      </c>
      <c r="E5" s="377">
        <v>0</v>
      </c>
      <c r="F5" s="377">
        <v>789</v>
      </c>
      <c r="G5" s="377">
        <v>6270</v>
      </c>
      <c r="H5" s="377">
        <v>1800</v>
      </c>
      <c r="I5" s="377">
        <v>0</v>
      </c>
      <c r="J5" s="377">
        <v>1800</v>
      </c>
      <c r="K5" s="377">
        <v>10771</v>
      </c>
      <c r="L5" s="377">
        <v>18841</v>
      </c>
      <c r="M5" s="139">
        <v>3248</v>
      </c>
      <c r="N5" s="378">
        <f t="shared" si="0"/>
        <v>5.8008004926108372</v>
      </c>
    </row>
    <row r="6" spans="1:20" ht="13.8" thickBot="1" x14ac:dyDescent="0.3">
      <c r="A6" s="7" t="s">
        <v>79</v>
      </c>
      <c r="B6" s="1" t="s">
        <v>78</v>
      </c>
      <c r="C6" s="7" t="s">
        <v>35</v>
      </c>
      <c r="D6" s="377">
        <v>7246</v>
      </c>
      <c r="E6" s="377">
        <v>3669</v>
      </c>
      <c r="F6" s="377">
        <v>1500</v>
      </c>
      <c r="G6" s="377">
        <v>12415</v>
      </c>
      <c r="H6" s="377">
        <v>61377</v>
      </c>
      <c r="I6" s="377">
        <v>6774</v>
      </c>
      <c r="J6" s="377">
        <v>68151</v>
      </c>
      <c r="K6" s="377">
        <v>48460</v>
      </c>
      <c r="L6" s="377">
        <v>129026</v>
      </c>
      <c r="M6" s="139">
        <v>657</v>
      </c>
      <c r="N6" s="378">
        <f t="shared" si="0"/>
        <v>196.38660578386606</v>
      </c>
    </row>
    <row r="7" spans="1:20" ht="13.8" thickBot="1" x14ac:dyDescent="0.3">
      <c r="A7" s="7" t="s">
        <v>81</v>
      </c>
      <c r="B7" s="1" t="s">
        <v>80</v>
      </c>
      <c r="C7" s="7" t="s">
        <v>35</v>
      </c>
      <c r="D7" s="377">
        <v>16244</v>
      </c>
      <c r="E7" s="377">
        <v>11561</v>
      </c>
      <c r="F7" s="377">
        <v>0</v>
      </c>
      <c r="G7" s="377">
        <v>27805</v>
      </c>
      <c r="H7" s="377">
        <v>64507</v>
      </c>
      <c r="I7" s="377">
        <v>5566</v>
      </c>
      <c r="J7" s="377">
        <v>70073</v>
      </c>
      <c r="K7" s="377">
        <v>57321</v>
      </c>
      <c r="L7" s="377">
        <v>155199</v>
      </c>
      <c r="M7" s="139">
        <v>3769</v>
      </c>
      <c r="N7" s="378">
        <f t="shared" si="0"/>
        <v>41.177765985672593</v>
      </c>
    </row>
    <row r="8" spans="1:20" ht="13.8" thickBot="1" x14ac:dyDescent="0.3">
      <c r="A8" s="7" t="s">
        <v>85</v>
      </c>
      <c r="B8" s="1" t="s">
        <v>84</v>
      </c>
      <c r="C8" s="7" t="s">
        <v>35</v>
      </c>
      <c r="D8" s="377">
        <v>2592</v>
      </c>
      <c r="E8" s="377">
        <v>0</v>
      </c>
      <c r="F8" s="377">
        <v>252</v>
      </c>
      <c r="G8" s="377">
        <v>2844</v>
      </c>
      <c r="H8" s="377">
        <v>15624</v>
      </c>
      <c r="I8" s="377">
        <v>3539</v>
      </c>
      <c r="J8" s="377">
        <v>19163</v>
      </c>
      <c r="K8" s="377">
        <v>13846</v>
      </c>
      <c r="L8" s="377">
        <v>35853</v>
      </c>
      <c r="M8" s="139">
        <v>3150</v>
      </c>
      <c r="N8" s="378">
        <f t="shared" si="0"/>
        <v>11.381904761904762</v>
      </c>
    </row>
    <row r="9" spans="1:20" ht="13.8" thickBot="1" x14ac:dyDescent="0.3">
      <c r="A9" s="7" t="s">
        <v>89</v>
      </c>
      <c r="B9" s="1" t="s">
        <v>88</v>
      </c>
      <c r="C9" s="7" t="s">
        <v>35</v>
      </c>
      <c r="D9" s="377">
        <v>21753</v>
      </c>
      <c r="E9" s="377">
        <v>3980</v>
      </c>
      <c r="F9" s="377">
        <v>4000</v>
      </c>
      <c r="G9" s="377">
        <v>29733</v>
      </c>
      <c r="H9" s="377">
        <v>145405</v>
      </c>
      <c r="I9" s="377">
        <v>43517</v>
      </c>
      <c r="J9" s="377">
        <v>188922</v>
      </c>
      <c r="K9" s="377">
        <v>59561</v>
      </c>
      <c r="L9" s="377">
        <v>278216</v>
      </c>
      <c r="M9" s="139">
        <v>3811</v>
      </c>
      <c r="N9" s="378">
        <f t="shared" si="0"/>
        <v>73.003411178168463</v>
      </c>
    </row>
    <row r="10" spans="1:20" ht="13.8" thickBot="1" x14ac:dyDescent="0.3">
      <c r="A10" s="7" t="s">
        <v>92</v>
      </c>
      <c r="B10" s="1" t="s">
        <v>91</v>
      </c>
      <c r="C10" s="7" t="s">
        <v>35</v>
      </c>
      <c r="D10" s="377">
        <v>8689</v>
      </c>
      <c r="E10" s="377">
        <v>3329</v>
      </c>
      <c r="F10" s="377">
        <v>2000</v>
      </c>
      <c r="G10" s="377">
        <v>14018</v>
      </c>
      <c r="H10" s="377">
        <v>46168</v>
      </c>
      <c r="I10" s="377">
        <v>3882</v>
      </c>
      <c r="J10" s="377">
        <v>50050</v>
      </c>
      <c r="K10" s="377">
        <v>32431</v>
      </c>
      <c r="L10" s="377">
        <v>96499</v>
      </c>
      <c r="M10" s="139">
        <v>3623</v>
      </c>
      <c r="N10" s="378">
        <f t="shared" si="0"/>
        <v>26.635109025669333</v>
      </c>
    </row>
    <row r="11" spans="1:20" ht="13.8" thickBot="1" x14ac:dyDescent="0.3">
      <c r="A11" s="7" t="s">
        <v>100</v>
      </c>
      <c r="B11" s="1" t="s">
        <v>99</v>
      </c>
      <c r="C11" s="7" t="s">
        <v>35</v>
      </c>
      <c r="D11" s="377">
        <v>5211</v>
      </c>
      <c r="E11" s="377">
        <v>369</v>
      </c>
      <c r="F11" s="377">
        <v>1336</v>
      </c>
      <c r="G11" s="377">
        <v>6916</v>
      </c>
      <c r="H11" s="377">
        <v>31439</v>
      </c>
      <c r="I11" s="377">
        <v>2405</v>
      </c>
      <c r="J11" s="377">
        <v>33844</v>
      </c>
      <c r="K11" s="377">
        <v>12943</v>
      </c>
      <c r="L11" s="377">
        <v>53703</v>
      </c>
      <c r="M11" s="139">
        <v>2937</v>
      </c>
      <c r="N11" s="378">
        <f t="shared" si="0"/>
        <v>18.284984678243106</v>
      </c>
    </row>
    <row r="12" spans="1:20" ht="13.8" thickBot="1" x14ac:dyDescent="0.3">
      <c r="A12" s="7" t="s">
        <v>132</v>
      </c>
      <c r="B12" s="1" t="s">
        <v>131</v>
      </c>
      <c r="C12" s="7" t="s">
        <v>35</v>
      </c>
      <c r="D12" s="377">
        <v>3100</v>
      </c>
      <c r="E12" s="377">
        <v>350</v>
      </c>
      <c r="F12" s="377">
        <v>0</v>
      </c>
      <c r="G12" s="377">
        <v>3450</v>
      </c>
      <c r="H12" s="377">
        <v>20200</v>
      </c>
      <c r="I12" s="377">
        <v>1000</v>
      </c>
      <c r="J12" s="377">
        <v>21200</v>
      </c>
      <c r="K12" s="377">
        <v>0</v>
      </c>
      <c r="L12" s="377">
        <v>24650</v>
      </c>
      <c r="M12" s="139">
        <v>2611</v>
      </c>
      <c r="N12" s="378">
        <f t="shared" si="0"/>
        <v>9.4408272692454993</v>
      </c>
    </row>
    <row r="13" spans="1:20" ht="13.8" thickBot="1" x14ac:dyDescent="0.3">
      <c r="A13" s="7" t="s">
        <v>146</v>
      </c>
      <c r="B13" s="1" t="s">
        <v>145</v>
      </c>
      <c r="C13" s="7" t="s">
        <v>35</v>
      </c>
      <c r="D13" s="377">
        <v>1558</v>
      </c>
      <c r="E13" s="377">
        <v>504</v>
      </c>
      <c r="F13" s="377">
        <v>250</v>
      </c>
      <c r="G13" s="377">
        <v>2312</v>
      </c>
      <c r="H13" s="377">
        <v>12898</v>
      </c>
      <c r="I13" s="377">
        <v>976</v>
      </c>
      <c r="J13" s="377">
        <v>13874</v>
      </c>
      <c r="K13" s="377">
        <v>9263</v>
      </c>
      <c r="L13" s="377">
        <v>25449</v>
      </c>
      <c r="M13" s="139">
        <v>722</v>
      </c>
      <c r="N13" s="378">
        <f t="shared" si="0"/>
        <v>35.247922437673132</v>
      </c>
    </row>
    <row r="14" spans="1:20" ht="13.8" thickBot="1" x14ac:dyDescent="0.3">
      <c r="A14" s="7" t="s">
        <v>156</v>
      </c>
      <c r="B14" s="1" t="s">
        <v>155</v>
      </c>
      <c r="C14" s="7" t="s">
        <v>35</v>
      </c>
      <c r="D14" s="377">
        <v>8803</v>
      </c>
      <c r="E14" s="377">
        <v>0</v>
      </c>
      <c r="F14" s="377">
        <v>2640</v>
      </c>
      <c r="G14" s="377">
        <v>11443</v>
      </c>
      <c r="H14" s="377">
        <v>69762</v>
      </c>
      <c r="I14" s="377">
        <v>5337</v>
      </c>
      <c r="J14" s="377">
        <v>75099</v>
      </c>
      <c r="K14" s="377">
        <v>35556</v>
      </c>
      <c r="L14" s="377">
        <v>122098</v>
      </c>
      <c r="M14" s="139">
        <v>3879</v>
      </c>
      <c r="N14" s="378">
        <f t="shared" si="0"/>
        <v>31.476669244650683</v>
      </c>
    </row>
    <row r="15" spans="1:20" ht="13.8" thickBot="1" x14ac:dyDescent="0.3">
      <c r="A15" s="7" t="s">
        <v>164</v>
      </c>
      <c r="B15" s="1" t="s">
        <v>163</v>
      </c>
      <c r="C15" s="7" t="s">
        <v>35</v>
      </c>
      <c r="D15" s="377">
        <v>600</v>
      </c>
      <c r="E15" s="377">
        <v>21</v>
      </c>
      <c r="F15" s="377">
        <v>0</v>
      </c>
      <c r="G15" s="377">
        <v>621</v>
      </c>
      <c r="H15" s="377">
        <v>15743</v>
      </c>
      <c r="I15" s="377">
        <v>695</v>
      </c>
      <c r="J15" s="377">
        <v>16438</v>
      </c>
      <c r="K15" s="377">
        <v>8618</v>
      </c>
      <c r="L15" s="377">
        <v>25677</v>
      </c>
      <c r="M15" s="139">
        <v>1854</v>
      </c>
      <c r="N15" s="378">
        <f t="shared" si="0"/>
        <v>13.849514563106796</v>
      </c>
    </row>
    <row r="16" spans="1:20" ht="13.8" thickBot="1" x14ac:dyDescent="0.3">
      <c r="A16" s="7" t="s">
        <v>176</v>
      </c>
      <c r="B16" s="1" t="s">
        <v>175</v>
      </c>
      <c r="C16" s="7" t="s">
        <v>35</v>
      </c>
      <c r="D16" s="377">
        <v>17540</v>
      </c>
      <c r="E16" s="377">
        <v>5513</v>
      </c>
      <c r="F16" s="377">
        <v>288</v>
      </c>
      <c r="G16" s="377">
        <v>23341</v>
      </c>
      <c r="H16" s="377">
        <v>100343</v>
      </c>
      <c r="I16" s="377">
        <v>7626</v>
      </c>
      <c r="J16" s="377">
        <v>107969</v>
      </c>
      <c r="K16" s="377">
        <v>23004</v>
      </c>
      <c r="L16" s="377">
        <v>154314</v>
      </c>
      <c r="M16" s="139">
        <v>3604</v>
      </c>
      <c r="N16" s="378">
        <f t="shared" si="0"/>
        <v>42.817425083240842</v>
      </c>
    </row>
    <row r="17" spans="1:14" ht="13.8" thickBot="1" x14ac:dyDescent="0.3">
      <c r="A17" s="7" t="s">
        <v>184</v>
      </c>
      <c r="B17" s="1" t="s">
        <v>183</v>
      </c>
      <c r="C17" s="7" t="s">
        <v>35</v>
      </c>
      <c r="D17" s="377">
        <v>9732</v>
      </c>
      <c r="E17" s="377">
        <v>3084</v>
      </c>
      <c r="F17" s="377">
        <v>303</v>
      </c>
      <c r="G17" s="377">
        <v>13119</v>
      </c>
      <c r="H17" s="377">
        <v>53300</v>
      </c>
      <c r="I17" s="377">
        <v>0</v>
      </c>
      <c r="J17" s="377">
        <v>53300</v>
      </c>
      <c r="K17" s="377">
        <v>27167</v>
      </c>
      <c r="L17" s="377">
        <v>93586</v>
      </c>
      <c r="M17" s="139">
        <v>3803</v>
      </c>
      <c r="N17" s="378">
        <f t="shared" si="0"/>
        <v>24.60846699973705</v>
      </c>
    </row>
    <row r="18" spans="1:14" ht="13.8" thickBot="1" x14ac:dyDescent="0.3">
      <c r="A18" s="7" t="s">
        <v>186</v>
      </c>
      <c r="B18" s="1" t="s">
        <v>185</v>
      </c>
      <c r="C18" s="7" t="s">
        <v>35</v>
      </c>
      <c r="D18" s="377">
        <v>4868</v>
      </c>
      <c r="E18" s="377">
        <v>1412</v>
      </c>
      <c r="F18" s="377">
        <v>684</v>
      </c>
      <c r="G18" s="377">
        <v>6964</v>
      </c>
      <c r="H18" s="377">
        <v>31037</v>
      </c>
      <c r="I18" s="377">
        <v>2579</v>
      </c>
      <c r="J18" s="377">
        <v>33616</v>
      </c>
      <c r="K18" s="377">
        <v>18483</v>
      </c>
      <c r="L18" s="377">
        <v>59063</v>
      </c>
      <c r="M18" s="139">
        <v>2373</v>
      </c>
      <c r="N18" s="378">
        <f t="shared" si="0"/>
        <v>24.889591234723976</v>
      </c>
    </row>
    <row r="19" spans="1:14" ht="13.8" thickBot="1" x14ac:dyDescent="0.3">
      <c r="A19" s="7" t="s">
        <v>202</v>
      </c>
      <c r="B19" s="1" t="s">
        <v>201</v>
      </c>
      <c r="C19" s="7" t="s">
        <v>35</v>
      </c>
      <c r="D19" s="377">
        <v>15528</v>
      </c>
      <c r="E19" s="377">
        <v>1441</v>
      </c>
      <c r="F19" s="377">
        <v>2000</v>
      </c>
      <c r="G19" s="377">
        <v>18969</v>
      </c>
      <c r="H19" s="377">
        <v>71552</v>
      </c>
      <c r="I19" s="377">
        <v>5474</v>
      </c>
      <c r="J19" s="377">
        <v>77026</v>
      </c>
      <c r="K19" s="377">
        <v>40574</v>
      </c>
      <c r="L19" s="377">
        <v>136569</v>
      </c>
      <c r="M19" s="139">
        <v>3953</v>
      </c>
      <c r="N19" s="378">
        <f t="shared" si="0"/>
        <v>34.548191247154058</v>
      </c>
    </row>
    <row r="20" spans="1:14" ht="13.8" thickBot="1" x14ac:dyDescent="0.3">
      <c r="A20" s="7" t="s">
        <v>204</v>
      </c>
      <c r="B20" s="1" t="s">
        <v>203</v>
      </c>
      <c r="C20" s="7" t="s">
        <v>35</v>
      </c>
      <c r="D20" s="377">
        <v>8386</v>
      </c>
      <c r="E20" s="377">
        <v>5416</v>
      </c>
      <c r="F20" s="377">
        <v>1600</v>
      </c>
      <c r="G20" s="377">
        <v>15402</v>
      </c>
      <c r="H20" s="377">
        <v>42460</v>
      </c>
      <c r="I20" s="377">
        <v>3269</v>
      </c>
      <c r="J20" s="377">
        <v>45729</v>
      </c>
      <c r="K20" s="377">
        <v>5883</v>
      </c>
      <c r="L20" s="377">
        <v>67014</v>
      </c>
      <c r="M20" s="139">
        <v>3228</v>
      </c>
      <c r="N20" s="378">
        <f t="shared" si="0"/>
        <v>20.760223048327138</v>
      </c>
    </row>
    <row r="21" spans="1:14" ht="13.8" thickBot="1" x14ac:dyDescent="0.3">
      <c r="A21" s="7" t="s">
        <v>206</v>
      </c>
      <c r="B21" s="1" t="s">
        <v>205</v>
      </c>
      <c r="C21" s="7" t="s">
        <v>35</v>
      </c>
      <c r="D21" s="377">
        <v>20842</v>
      </c>
      <c r="E21" s="377">
        <v>5671</v>
      </c>
      <c r="F21" s="377">
        <v>4545</v>
      </c>
      <c r="G21" s="377">
        <v>31058</v>
      </c>
      <c r="H21" s="377">
        <v>87376</v>
      </c>
      <c r="I21" s="377">
        <v>6669</v>
      </c>
      <c r="J21" s="377">
        <v>94045</v>
      </c>
      <c r="K21" s="377">
        <v>34302</v>
      </c>
      <c r="L21" s="377">
        <v>159405</v>
      </c>
      <c r="M21" s="139">
        <v>3453</v>
      </c>
      <c r="N21" s="378">
        <f t="shared" si="0"/>
        <v>46.164205039096437</v>
      </c>
    </row>
    <row r="22" spans="1:14" ht="13.8" thickBot="1" x14ac:dyDescent="0.3">
      <c r="A22" s="7" t="s">
        <v>208</v>
      </c>
      <c r="B22" s="1" t="s">
        <v>207</v>
      </c>
      <c r="C22" s="7" t="s">
        <v>35</v>
      </c>
      <c r="D22" s="377">
        <v>2097</v>
      </c>
      <c r="E22" s="377">
        <v>119</v>
      </c>
      <c r="F22" s="377">
        <v>734</v>
      </c>
      <c r="G22" s="377">
        <v>2950</v>
      </c>
      <c r="H22" s="377">
        <v>17070</v>
      </c>
      <c r="I22" s="377">
        <v>1306</v>
      </c>
      <c r="J22" s="377">
        <v>18376</v>
      </c>
      <c r="K22" s="377">
        <v>18430</v>
      </c>
      <c r="L22" s="377">
        <v>39756</v>
      </c>
      <c r="M22" s="139">
        <v>1236</v>
      </c>
      <c r="N22" s="378">
        <f t="shared" si="0"/>
        <v>32.165048543689323</v>
      </c>
    </row>
    <row r="23" spans="1:14" ht="13.8" thickBot="1" x14ac:dyDescent="0.3">
      <c r="A23" s="7" t="s">
        <v>210</v>
      </c>
      <c r="B23" s="1" t="s">
        <v>209</v>
      </c>
      <c r="C23" s="7" t="s">
        <v>35</v>
      </c>
      <c r="D23" s="377">
        <v>13975</v>
      </c>
      <c r="E23" s="377">
        <v>3853</v>
      </c>
      <c r="F23" s="377">
        <v>1500</v>
      </c>
      <c r="G23" s="377">
        <v>19328</v>
      </c>
      <c r="H23" s="377">
        <v>57393</v>
      </c>
      <c r="I23" s="377">
        <v>0</v>
      </c>
      <c r="J23" s="377">
        <v>57393</v>
      </c>
      <c r="K23" s="377">
        <v>32254</v>
      </c>
      <c r="L23" s="377">
        <v>108975</v>
      </c>
      <c r="M23" s="139">
        <v>3179</v>
      </c>
      <c r="N23" s="378">
        <f t="shared" si="0"/>
        <v>34.279647687952185</v>
      </c>
    </row>
    <row r="24" spans="1:14" ht="13.8" thickBot="1" x14ac:dyDescent="0.3">
      <c r="A24" s="7" t="s">
        <v>222</v>
      </c>
      <c r="B24" s="1" t="s">
        <v>221</v>
      </c>
      <c r="C24" s="7" t="s">
        <v>35</v>
      </c>
      <c r="D24" s="377">
        <v>5136</v>
      </c>
      <c r="E24" s="377">
        <v>5415</v>
      </c>
      <c r="F24" s="377">
        <v>0</v>
      </c>
      <c r="G24" s="377">
        <v>10551</v>
      </c>
      <c r="H24" s="377">
        <v>23892</v>
      </c>
      <c r="I24" s="377">
        <v>11659</v>
      </c>
      <c r="J24" s="377">
        <v>35551</v>
      </c>
      <c r="K24" s="377">
        <v>15735</v>
      </c>
      <c r="L24" s="377">
        <v>61837</v>
      </c>
      <c r="M24" s="139">
        <v>2190</v>
      </c>
      <c r="N24" s="378">
        <f t="shared" si="0"/>
        <v>28.236073059360731</v>
      </c>
    </row>
    <row r="25" spans="1:14" ht="13.8" thickBot="1" x14ac:dyDescent="0.3">
      <c r="A25" s="7" t="s">
        <v>258</v>
      </c>
      <c r="B25" s="1" t="s">
        <v>257</v>
      </c>
      <c r="C25" s="7" t="s">
        <v>35</v>
      </c>
      <c r="D25" s="377">
        <v>7190</v>
      </c>
      <c r="E25" s="377">
        <v>0</v>
      </c>
      <c r="F25" s="377">
        <v>0</v>
      </c>
      <c r="G25" s="377">
        <v>7190</v>
      </c>
      <c r="H25" s="377">
        <v>26860</v>
      </c>
      <c r="I25" s="377">
        <v>2208</v>
      </c>
      <c r="J25" s="377">
        <v>29068</v>
      </c>
      <c r="K25" s="377">
        <v>9122</v>
      </c>
      <c r="L25" s="377">
        <v>45380</v>
      </c>
      <c r="M25" s="139">
        <v>2769</v>
      </c>
      <c r="N25" s="378">
        <f t="shared" si="0"/>
        <v>16.388587937883713</v>
      </c>
    </row>
    <row r="26" spans="1:14" ht="13.8" thickBot="1" x14ac:dyDescent="0.3">
      <c r="A26" s="7" t="s">
        <v>260</v>
      </c>
      <c r="B26" s="1" t="s">
        <v>259</v>
      </c>
      <c r="C26" s="7" t="s">
        <v>35</v>
      </c>
      <c r="D26" s="377">
        <v>9737</v>
      </c>
      <c r="E26" s="377">
        <v>892</v>
      </c>
      <c r="F26" s="377">
        <v>1028</v>
      </c>
      <c r="G26" s="377">
        <v>11657</v>
      </c>
      <c r="H26" s="377">
        <v>39150</v>
      </c>
      <c r="I26" s="377">
        <v>2995</v>
      </c>
      <c r="J26" s="377">
        <v>42145</v>
      </c>
      <c r="K26" s="377">
        <v>17906</v>
      </c>
      <c r="L26" s="377">
        <v>71708</v>
      </c>
      <c r="M26" s="139">
        <v>3738</v>
      </c>
      <c r="N26" s="378">
        <f t="shared" si="0"/>
        <v>19.183520599250937</v>
      </c>
    </row>
    <row r="27" spans="1:14" ht="13.8" thickBot="1" x14ac:dyDescent="0.3">
      <c r="A27" s="7" t="s">
        <v>266</v>
      </c>
      <c r="B27" s="1" t="s">
        <v>265</v>
      </c>
      <c r="C27" s="7" t="s">
        <v>35</v>
      </c>
      <c r="D27" s="377">
        <v>12182</v>
      </c>
      <c r="E27" s="377">
        <v>4627</v>
      </c>
      <c r="F27" s="377">
        <v>0</v>
      </c>
      <c r="G27" s="377">
        <v>16809</v>
      </c>
      <c r="H27" s="377">
        <v>73316</v>
      </c>
      <c r="I27" s="377">
        <v>9280</v>
      </c>
      <c r="J27" s="377">
        <v>82596</v>
      </c>
      <c r="K27" s="377">
        <v>14283</v>
      </c>
      <c r="L27" s="377">
        <v>113688</v>
      </c>
      <c r="M27" s="139">
        <v>3112</v>
      </c>
      <c r="N27" s="378">
        <f t="shared" si="0"/>
        <v>36.532133676092542</v>
      </c>
    </row>
    <row r="28" spans="1:14" ht="13.8" thickBot="1" x14ac:dyDescent="0.3">
      <c r="A28" s="7" t="s">
        <v>274</v>
      </c>
      <c r="B28" s="1" t="s">
        <v>273</v>
      </c>
      <c r="C28" s="7" t="s">
        <v>35</v>
      </c>
      <c r="D28" s="377">
        <v>17358</v>
      </c>
      <c r="E28" s="377">
        <v>1412</v>
      </c>
      <c r="F28" s="377">
        <v>0</v>
      </c>
      <c r="G28" s="377">
        <v>18770</v>
      </c>
      <c r="H28" s="377">
        <v>82752</v>
      </c>
      <c r="I28" s="377">
        <v>6331</v>
      </c>
      <c r="J28" s="377">
        <v>89083</v>
      </c>
      <c r="K28" s="377">
        <v>36815</v>
      </c>
      <c r="L28" s="377">
        <v>144668</v>
      </c>
      <c r="M28" s="139">
        <v>2791</v>
      </c>
      <c r="N28" s="378">
        <f t="shared" si="0"/>
        <v>51.83375134360444</v>
      </c>
    </row>
    <row r="29" spans="1:14" ht="13.8" thickBot="1" x14ac:dyDescent="0.3">
      <c r="A29" s="7" t="s">
        <v>288</v>
      </c>
      <c r="B29" s="1" t="s">
        <v>287</v>
      </c>
      <c r="C29" s="7" t="s">
        <v>35</v>
      </c>
      <c r="D29" s="377">
        <v>9492</v>
      </c>
      <c r="E29" s="377">
        <v>2373</v>
      </c>
      <c r="F29" s="377">
        <v>3588</v>
      </c>
      <c r="G29" s="377">
        <v>15453</v>
      </c>
      <c r="H29" s="377">
        <v>56017</v>
      </c>
      <c r="I29" s="377">
        <v>20260</v>
      </c>
      <c r="J29" s="377">
        <v>76277</v>
      </c>
      <c r="K29" s="377">
        <v>53063</v>
      </c>
      <c r="L29" s="377">
        <v>144793</v>
      </c>
      <c r="M29" s="139">
        <v>3150</v>
      </c>
      <c r="N29" s="378">
        <f t="shared" si="0"/>
        <v>45.966031746031746</v>
      </c>
    </row>
    <row r="30" spans="1:14" ht="13.8" thickBot="1" x14ac:dyDescent="0.3">
      <c r="A30" s="7" t="s">
        <v>298</v>
      </c>
      <c r="B30" s="1" t="s">
        <v>297</v>
      </c>
      <c r="C30" s="7" t="s">
        <v>35</v>
      </c>
      <c r="D30" s="377">
        <v>7241</v>
      </c>
      <c r="E30" s="377">
        <v>3962</v>
      </c>
      <c r="F30" s="377">
        <v>0</v>
      </c>
      <c r="G30" s="377">
        <v>11203</v>
      </c>
      <c r="H30" s="377">
        <v>31509</v>
      </c>
      <c r="I30" s="377">
        <v>2400</v>
      </c>
      <c r="J30" s="377">
        <v>33909</v>
      </c>
      <c r="K30" s="377">
        <v>25904</v>
      </c>
      <c r="L30" s="377">
        <v>71016</v>
      </c>
      <c r="M30" s="139">
        <v>3043</v>
      </c>
      <c r="N30" s="378">
        <f t="shared" si="0"/>
        <v>23.337495892211635</v>
      </c>
    </row>
    <row r="31" spans="1:14" ht="13.8" thickBot="1" x14ac:dyDescent="0.3">
      <c r="A31" s="7" t="s">
        <v>306</v>
      </c>
      <c r="B31" s="1" t="s">
        <v>305</v>
      </c>
      <c r="C31" s="7" t="s">
        <v>35</v>
      </c>
      <c r="D31" s="377">
        <v>5174</v>
      </c>
      <c r="E31" s="377">
        <v>576</v>
      </c>
      <c r="F31" s="377">
        <v>419</v>
      </c>
      <c r="G31" s="377">
        <v>6169</v>
      </c>
      <c r="H31" s="377">
        <v>19011</v>
      </c>
      <c r="I31" s="377">
        <v>1907</v>
      </c>
      <c r="J31" s="377">
        <v>20918</v>
      </c>
      <c r="K31" s="377">
        <v>7854</v>
      </c>
      <c r="L31" s="377">
        <v>34941</v>
      </c>
      <c r="M31" s="139">
        <v>2047</v>
      </c>
      <c r="N31" s="378">
        <f t="shared" si="0"/>
        <v>17.069369809477283</v>
      </c>
    </row>
    <row r="32" spans="1:14" ht="13.8" thickBot="1" x14ac:dyDescent="0.3">
      <c r="A32" s="7" t="s">
        <v>314</v>
      </c>
      <c r="B32" s="1" t="s">
        <v>313</v>
      </c>
      <c r="C32" s="7" t="s">
        <v>35</v>
      </c>
      <c r="D32" s="377">
        <v>15819</v>
      </c>
      <c r="E32" s="377">
        <v>7054</v>
      </c>
      <c r="F32" s="377">
        <v>6415</v>
      </c>
      <c r="G32" s="377">
        <v>29288</v>
      </c>
      <c r="H32" s="377">
        <v>91596</v>
      </c>
      <c r="I32" s="377">
        <v>12386</v>
      </c>
      <c r="J32" s="377">
        <v>103982</v>
      </c>
      <c r="K32" s="377">
        <v>36109</v>
      </c>
      <c r="L32" s="377">
        <v>169379</v>
      </c>
      <c r="M32" s="139">
        <v>3650</v>
      </c>
      <c r="N32" s="378">
        <f t="shared" si="0"/>
        <v>46.405205479452057</v>
      </c>
    </row>
    <row r="33" spans="1:14" ht="13.8" thickBot="1" x14ac:dyDescent="0.3">
      <c r="A33" s="7" t="s">
        <v>316</v>
      </c>
      <c r="B33" s="1" t="s">
        <v>315</v>
      </c>
      <c r="C33" s="7" t="s">
        <v>35</v>
      </c>
      <c r="D33" s="377">
        <v>5000</v>
      </c>
      <c r="E33" s="377">
        <v>2000</v>
      </c>
      <c r="F33" s="377">
        <v>0</v>
      </c>
      <c r="G33" s="377">
        <v>7000</v>
      </c>
      <c r="H33" s="377">
        <v>14976</v>
      </c>
      <c r="I33" s="377">
        <v>0</v>
      </c>
      <c r="J33" s="377">
        <v>14976</v>
      </c>
      <c r="K33" s="377">
        <v>1800</v>
      </c>
      <c r="L33" s="377">
        <v>23776</v>
      </c>
      <c r="M33" s="139">
        <v>1828</v>
      </c>
      <c r="N33" s="378">
        <f t="shared" si="0"/>
        <v>13.00656455142232</v>
      </c>
    </row>
    <row r="34" spans="1:14" ht="13.8" thickBot="1" x14ac:dyDescent="0.3">
      <c r="A34" s="7" t="s">
        <v>366</v>
      </c>
      <c r="B34" s="1" t="s">
        <v>365</v>
      </c>
      <c r="C34" s="7" t="s">
        <v>35</v>
      </c>
      <c r="D34" s="377">
        <v>30827</v>
      </c>
      <c r="E34" s="377">
        <v>7707</v>
      </c>
      <c r="F34" s="377">
        <v>314</v>
      </c>
      <c r="G34" s="377">
        <v>38848</v>
      </c>
      <c r="H34" s="377">
        <v>80958</v>
      </c>
      <c r="I34" s="377">
        <v>12856</v>
      </c>
      <c r="J34" s="377">
        <v>93814</v>
      </c>
      <c r="K34" s="377">
        <v>38677</v>
      </c>
      <c r="L34" s="377">
        <v>171339</v>
      </c>
      <c r="M34" s="139">
        <v>3926</v>
      </c>
      <c r="N34" s="378">
        <f t="shared" si="0"/>
        <v>43.642129393785019</v>
      </c>
    </row>
    <row r="35" spans="1:14" ht="13.8" thickBot="1" x14ac:dyDescent="0.3">
      <c r="A35" s="7" t="s">
        <v>382</v>
      </c>
      <c r="B35" s="1" t="s">
        <v>381</v>
      </c>
      <c r="C35" s="7" t="s">
        <v>35</v>
      </c>
      <c r="D35" s="377">
        <v>22731</v>
      </c>
      <c r="E35" s="377">
        <v>2467</v>
      </c>
      <c r="F35" s="377">
        <v>3413</v>
      </c>
      <c r="G35" s="377">
        <v>28611</v>
      </c>
      <c r="H35" s="377">
        <v>37142</v>
      </c>
      <c r="I35" s="377">
        <v>17945</v>
      </c>
      <c r="J35" s="377">
        <v>55087</v>
      </c>
      <c r="K35" s="377">
        <v>28988</v>
      </c>
      <c r="L35" s="377">
        <v>112686</v>
      </c>
      <c r="M35" s="139">
        <v>3038</v>
      </c>
      <c r="N35" s="378">
        <f t="shared" si="0"/>
        <v>37.092165898617509</v>
      </c>
    </row>
    <row r="36" spans="1:14" ht="13.8" thickBot="1" x14ac:dyDescent="0.3">
      <c r="A36" s="7" t="s">
        <v>414</v>
      </c>
      <c r="B36" s="1" t="s">
        <v>413</v>
      </c>
      <c r="C36" s="7" t="s">
        <v>35</v>
      </c>
      <c r="D36" s="377">
        <v>4084</v>
      </c>
      <c r="E36" s="377">
        <v>686</v>
      </c>
      <c r="F36" s="377">
        <v>4720</v>
      </c>
      <c r="G36" s="377">
        <v>9490</v>
      </c>
      <c r="H36" s="377">
        <v>25888</v>
      </c>
      <c r="I36" s="377">
        <v>8323</v>
      </c>
      <c r="J36" s="377">
        <v>34211</v>
      </c>
      <c r="K36" s="377">
        <v>1301</v>
      </c>
      <c r="L36" s="377">
        <v>45002</v>
      </c>
      <c r="M36" s="139">
        <v>3730</v>
      </c>
      <c r="N36" s="378">
        <f t="shared" ref="N36:N67" si="1">L36/M36</f>
        <v>12.064879356568365</v>
      </c>
    </row>
    <row r="37" spans="1:14" ht="13.8" thickBot="1" x14ac:dyDescent="0.3">
      <c r="A37" s="7" t="s">
        <v>420</v>
      </c>
      <c r="B37" s="1" t="s">
        <v>419</v>
      </c>
      <c r="C37" s="7" t="s">
        <v>35</v>
      </c>
      <c r="D37" s="377">
        <v>7628</v>
      </c>
      <c r="E37" s="377">
        <v>3394</v>
      </c>
      <c r="F37" s="377">
        <v>0</v>
      </c>
      <c r="G37" s="377">
        <v>11022</v>
      </c>
      <c r="H37" s="377">
        <v>0</v>
      </c>
      <c r="I37" s="377">
        <v>0</v>
      </c>
      <c r="J37" s="377">
        <v>0</v>
      </c>
      <c r="K37" s="377">
        <v>14938</v>
      </c>
      <c r="L37" s="377">
        <v>25960</v>
      </c>
      <c r="M37" s="139">
        <v>2735</v>
      </c>
      <c r="N37" s="378">
        <f t="shared" si="1"/>
        <v>9.4917733089579528</v>
      </c>
    </row>
    <row r="38" spans="1:14" ht="13.8" thickBot="1" x14ac:dyDescent="0.3">
      <c r="A38" s="7" t="s">
        <v>422</v>
      </c>
      <c r="B38" s="1" t="s">
        <v>421</v>
      </c>
      <c r="C38" s="7" t="s">
        <v>35</v>
      </c>
      <c r="D38" s="377">
        <v>23647</v>
      </c>
      <c r="E38" s="377">
        <v>5248</v>
      </c>
      <c r="F38" s="377">
        <v>1923</v>
      </c>
      <c r="G38" s="377">
        <v>30818</v>
      </c>
      <c r="H38" s="377">
        <v>68476</v>
      </c>
      <c r="I38" s="377">
        <v>3552</v>
      </c>
      <c r="J38" s="377">
        <v>72028</v>
      </c>
      <c r="K38" s="377">
        <v>20512</v>
      </c>
      <c r="L38" s="377">
        <v>123358</v>
      </c>
      <c r="M38" s="139">
        <v>1900</v>
      </c>
      <c r="N38" s="378">
        <f t="shared" si="1"/>
        <v>64.925263157894733</v>
      </c>
    </row>
    <row r="39" spans="1:14" ht="13.8" thickBot="1" x14ac:dyDescent="0.3">
      <c r="A39" s="7" t="s">
        <v>427</v>
      </c>
      <c r="B39" s="1" t="s">
        <v>426</v>
      </c>
      <c r="C39" s="7" t="s">
        <v>35</v>
      </c>
      <c r="D39" s="377">
        <v>19077</v>
      </c>
      <c r="E39" s="377">
        <v>6413</v>
      </c>
      <c r="F39" s="377">
        <v>2000</v>
      </c>
      <c r="G39" s="377">
        <v>27490</v>
      </c>
      <c r="H39" s="377">
        <v>58110</v>
      </c>
      <c r="I39" s="377">
        <v>10026</v>
      </c>
      <c r="J39" s="377">
        <v>68136</v>
      </c>
      <c r="K39" s="377">
        <v>24922</v>
      </c>
      <c r="L39" s="377">
        <v>120548</v>
      </c>
      <c r="M39" s="139">
        <v>2027</v>
      </c>
      <c r="N39" s="378">
        <f t="shared" si="1"/>
        <v>59.471139615194872</v>
      </c>
    </row>
    <row r="40" spans="1:14" ht="13.8" thickBot="1" x14ac:dyDescent="0.3">
      <c r="A40" s="7" t="s">
        <v>437</v>
      </c>
      <c r="B40" s="1" t="s">
        <v>436</v>
      </c>
      <c r="C40" s="7" t="s">
        <v>35</v>
      </c>
      <c r="D40" s="377">
        <v>3678</v>
      </c>
      <c r="E40" s="377">
        <v>502</v>
      </c>
      <c r="F40" s="377">
        <v>1008</v>
      </c>
      <c r="G40" s="377">
        <v>5188</v>
      </c>
      <c r="H40" s="377">
        <v>14298</v>
      </c>
      <c r="I40" s="377">
        <v>2558</v>
      </c>
      <c r="J40" s="377">
        <v>16856</v>
      </c>
      <c r="K40" s="377">
        <v>3591</v>
      </c>
      <c r="L40" s="377">
        <v>25635</v>
      </c>
      <c r="M40" s="139">
        <v>2835</v>
      </c>
      <c r="N40" s="378">
        <f t="shared" si="1"/>
        <v>9.0423280423280428</v>
      </c>
    </row>
    <row r="41" spans="1:14" ht="13.8" thickBot="1" x14ac:dyDescent="0.3">
      <c r="A41" s="7" t="s">
        <v>443</v>
      </c>
      <c r="B41" s="1" t="s">
        <v>442</v>
      </c>
      <c r="C41" s="7" t="s">
        <v>35</v>
      </c>
      <c r="D41" s="377">
        <v>2828</v>
      </c>
      <c r="E41" s="377">
        <v>338</v>
      </c>
      <c r="F41" s="377">
        <v>150</v>
      </c>
      <c r="G41" s="377">
        <v>3316</v>
      </c>
      <c r="H41" s="377">
        <v>31517</v>
      </c>
      <c r="I41" s="377">
        <v>3320</v>
      </c>
      <c r="J41" s="377">
        <v>34837</v>
      </c>
      <c r="K41" s="377">
        <v>21425</v>
      </c>
      <c r="L41" s="377">
        <v>59578</v>
      </c>
      <c r="M41" s="139">
        <v>2372</v>
      </c>
      <c r="N41" s="378">
        <f t="shared" si="1"/>
        <v>25.117200674536257</v>
      </c>
    </row>
    <row r="42" spans="1:14" ht="13.8" thickBot="1" x14ac:dyDescent="0.3">
      <c r="A42" s="7" t="s">
        <v>455</v>
      </c>
      <c r="B42" s="1" t="s">
        <v>454</v>
      </c>
      <c r="C42" s="7" t="s">
        <v>35</v>
      </c>
      <c r="D42" s="377">
        <v>5825</v>
      </c>
      <c r="E42" s="377">
        <v>1240</v>
      </c>
      <c r="F42" s="377">
        <v>293</v>
      </c>
      <c r="G42" s="377">
        <v>7358</v>
      </c>
      <c r="H42" s="377">
        <v>58185</v>
      </c>
      <c r="I42" s="377">
        <v>9053</v>
      </c>
      <c r="J42" s="377">
        <v>67238</v>
      </c>
      <c r="K42" s="377">
        <v>36051</v>
      </c>
      <c r="L42" s="377">
        <v>110647</v>
      </c>
      <c r="M42" s="139">
        <v>3667</v>
      </c>
      <c r="N42" s="378">
        <f t="shared" si="1"/>
        <v>30.173711480774475</v>
      </c>
    </row>
    <row r="43" spans="1:14" ht="13.8" thickBot="1" x14ac:dyDescent="0.3">
      <c r="A43" s="7" t="s">
        <v>461</v>
      </c>
      <c r="B43" s="1" t="s">
        <v>460</v>
      </c>
      <c r="C43" s="7" t="s">
        <v>35</v>
      </c>
      <c r="D43" s="377">
        <v>7431</v>
      </c>
      <c r="E43" s="377">
        <v>1974</v>
      </c>
      <c r="F43" s="377">
        <v>300</v>
      </c>
      <c r="G43" s="377">
        <v>9705</v>
      </c>
      <c r="H43" s="377">
        <v>40887</v>
      </c>
      <c r="I43" s="377">
        <v>6954</v>
      </c>
      <c r="J43" s="377">
        <v>47841</v>
      </c>
      <c r="K43" s="377">
        <v>12460</v>
      </c>
      <c r="L43" s="377">
        <v>70006</v>
      </c>
      <c r="M43" s="139">
        <v>492</v>
      </c>
      <c r="N43" s="378">
        <f t="shared" si="1"/>
        <v>142.28861788617886</v>
      </c>
    </row>
    <row r="44" spans="1:14" ht="13.8" thickBot="1" x14ac:dyDescent="0.3">
      <c r="A44" s="7" t="s">
        <v>477</v>
      </c>
      <c r="B44" s="1" t="s">
        <v>476</v>
      </c>
      <c r="C44" s="7" t="s">
        <v>35</v>
      </c>
      <c r="D44" s="377">
        <v>4257</v>
      </c>
      <c r="E44" s="377">
        <v>1957</v>
      </c>
      <c r="F44" s="377">
        <v>0</v>
      </c>
      <c r="G44" s="377">
        <v>6214</v>
      </c>
      <c r="H44" s="377">
        <v>23789</v>
      </c>
      <c r="I44" s="377">
        <v>146</v>
      </c>
      <c r="J44" s="377">
        <v>23935</v>
      </c>
      <c r="K44" s="377">
        <v>11926</v>
      </c>
      <c r="L44" s="377">
        <v>42075</v>
      </c>
      <c r="M44" s="139">
        <v>3326</v>
      </c>
      <c r="N44" s="378">
        <f t="shared" si="1"/>
        <v>12.650330727600721</v>
      </c>
    </row>
    <row r="45" spans="1:14" ht="13.8" thickBot="1" x14ac:dyDescent="0.3">
      <c r="A45" s="7" t="s">
        <v>494</v>
      </c>
      <c r="B45" s="1" t="s">
        <v>493</v>
      </c>
      <c r="C45" s="7" t="s">
        <v>35</v>
      </c>
      <c r="D45" s="377">
        <v>4632</v>
      </c>
      <c r="E45" s="377">
        <v>0</v>
      </c>
      <c r="F45" s="377">
        <v>586</v>
      </c>
      <c r="G45" s="377">
        <v>5218</v>
      </c>
      <c r="H45" s="377">
        <v>12500</v>
      </c>
      <c r="I45" s="377">
        <v>460</v>
      </c>
      <c r="J45" s="377">
        <v>12960</v>
      </c>
      <c r="K45" s="377">
        <v>5624</v>
      </c>
      <c r="L45" s="377">
        <v>23802</v>
      </c>
      <c r="M45" s="139">
        <v>2440</v>
      </c>
      <c r="N45" s="378">
        <f t="shared" si="1"/>
        <v>9.7549180327868861</v>
      </c>
    </row>
    <row r="46" spans="1:14" ht="13.8" thickBot="1" x14ac:dyDescent="0.3">
      <c r="A46" s="7" t="s">
        <v>501</v>
      </c>
      <c r="B46" s="1" t="s">
        <v>500</v>
      </c>
      <c r="C46" s="7" t="s">
        <v>35</v>
      </c>
      <c r="D46" s="377">
        <v>4819</v>
      </c>
      <c r="E46" s="377">
        <v>251</v>
      </c>
      <c r="F46" s="377">
        <v>0</v>
      </c>
      <c r="G46" s="377">
        <v>5070</v>
      </c>
      <c r="H46" s="377">
        <v>33858</v>
      </c>
      <c r="I46" s="377">
        <v>2680</v>
      </c>
      <c r="J46" s="377">
        <v>36538</v>
      </c>
      <c r="K46" s="377">
        <v>15428</v>
      </c>
      <c r="L46" s="377">
        <v>57036</v>
      </c>
      <c r="M46" s="139">
        <v>3433</v>
      </c>
      <c r="N46" s="378">
        <f t="shared" si="1"/>
        <v>16.614040198077483</v>
      </c>
    </row>
    <row r="47" spans="1:14" ht="13.8" thickBot="1" x14ac:dyDescent="0.3">
      <c r="A47" s="7" t="s">
        <v>521</v>
      </c>
      <c r="B47" s="1" t="s">
        <v>520</v>
      </c>
      <c r="C47" s="7" t="s">
        <v>35</v>
      </c>
      <c r="D47" s="377">
        <v>14181</v>
      </c>
      <c r="E47" s="377">
        <v>5248</v>
      </c>
      <c r="F47" s="377">
        <v>0</v>
      </c>
      <c r="G47" s="377">
        <v>19429</v>
      </c>
      <c r="H47" s="377">
        <v>35926</v>
      </c>
      <c r="I47" s="377">
        <v>2845</v>
      </c>
      <c r="J47" s="377">
        <v>38771</v>
      </c>
      <c r="K47" s="377">
        <v>24422</v>
      </c>
      <c r="L47" s="377">
        <v>82622</v>
      </c>
      <c r="M47" s="139">
        <v>1848</v>
      </c>
      <c r="N47" s="378">
        <f t="shared" si="1"/>
        <v>44.708874458874462</v>
      </c>
    </row>
    <row r="48" spans="1:14" ht="13.8" thickBot="1" x14ac:dyDescent="0.3">
      <c r="A48" s="7" t="s">
        <v>537</v>
      </c>
      <c r="B48" s="1" t="s">
        <v>536</v>
      </c>
      <c r="C48" s="7" t="s">
        <v>35</v>
      </c>
      <c r="D48" s="377">
        <v>20034</v>
      </c>
      <c r="E48" s="377">
        <v>5565</v>
      </c>
      <c r="F48" s="377">
        <v>2000</v>
      </c>
      <c r="G48" s="377">
        <v>27599</v>
      </c>
      <c r="H48" s="377">
        <v>95911</v>
      </c>
      <c r="I48" s="377">
        <v>7707</v>
      </c>
      <c r="J48" s="377">
        <v>103618</v>
      </c>
      <c r="K48" s="377">
        <v>51910</v>
      </c>
      <c r="L48" s="377">
        <v>183127</v>
      </c>
      <c r="M48" s="139">
        <v>3645</v>
      </c>
      <c r="N48" s="378">
        <f t="shared" si="1"/>
        <v>50.240603566529494</v>
      </c>
    </row>
    <row r="49" spans="1:14" s="423" customFormat="1" ht="13.8" thickBot="1" x14ac:dyDescent="0.3">
      <c r="A49" s="418" t="s">
        <v>549</v>
      </c>
      <c r="B49" s="419" t="s">
        <v>548</v>
      </c>
      <c r="C49" s="418" t="s">
        <v>35</v>
      </c>
      <c r="D49" s="420">
        <v>113985</v>
      </c>
      <c r="E49" s="420">
        <v>6437</v>
      </c>
      <c r="F49" s="420">
        <v>87360</v>
      </c>
      <c r="G49" s="420">
        <v>207782</v>
      </c>
      <c r="H49" s="420">
        <v>327532</v>
      </c>
      <c r="I49" s="420">
        <v>150243</v>
      </c>
      <c r="J49" s="420">
        <v>477775</v>
      </c>
      <c r="K49" s="420">
        <v>14886</v>
      </c>
      <c r="L49" s="420">
        <v>700443</v>
      </c>
      <c r="M49" s="421">
        <v>19</v>
      </c>
      <c r="N49" s="422">
        <f t="shared" si="1"/>
        <v>36865.42105263158</v>
      </c>
    </row>
    <row r="50" spans="1:14" ht="13.8" thickBot="1" x14ac:dyDescent="0.3">
      <c r="A50" s="7" t="s">
        <v>553</v>
      </c>
      <c r="B50" s="1" t="s">
        <v>552</v>
      </c>
      <c r="C50" s="7" t="s">
        <v>35</v>
      </c>
      <c r="D50" s="377">
        <v>8086</v>
      </c>
      <c r="E50" s="377">
        <v>265</v>
      </c>
      <c r="F50" s="377">
        <v>0</v>
      </c>
      <c r="G50" s="377">
        <v>8351</v>
      </c>
      <c r="H50" s="377">
        <v>43307</v>
      </c>
      <c r="I50" s="377">
        <v>3289</v>
      </c>
      <c r="J50" s="377">
        <v>46596</v>
      </c>
      <c r="K50" s="377">
        <v>7250</v>
      </c>
      <c r="L50" s="377">
        <v>62197</v>
      </c>
      <c r="M50" s="139">
        <v>3679</v>
      </c>
      <c r="N50" s="378">
        <f t="shared" si="1"/>
        <v>16.905952704539278</v>
      </c>
    </row>
    <row r="51" spans="1:14" ht="13.8" thickBot="1" x14ac:dyDescent="0.3">
      <c r="A51" s="7" t="s">
        <v>557</v>
      </c>
      <c r="B51" s="1" t="s">
        <v>556</v>
      </c>
      <c r="C51" s="7" t="s">
        <v>35</v>
      </c>
      <c r="D51" s="377">
        <v>0</v>
      </c>
      <c r="E51" s="377">
        <v>1107</v>
      </c>
      <c r="F51" s="377">
        <v>0</v>
      </c>
      <c r="G51" s="377">
        <v>1107</v>
      </c>
      <c r="H51" s="377">
        <v>33345</v>
      </c>
      <c r="I51" s="377">
        <v>17009</v>
      </c>
      <c r="J51" s="377">
        <v>50354</v>
      </c>
      <c r="K51" s="377">
        <v>748</v>
      </c>
      <c r="L51" s="377">
        <v>52209</v>
      </c>
      <c r="M51" s="139">
        <v>1830</v>
      </c>
      <c r="N51" s="378">
        <f t="shared" si="1"/>
        <v>28.529508196721313</v>
      </c>
    </row>
    <row r="52" spans="1:14" ht="13.8" thickBot="1" x14ac:dyDescent="0.3">
      <c r="A52" s="7" t="s">
        <v>579</v>
      </c>
      <c r="B52" s="1" t="s">
        <v>578</v>
      </c>
      <c r="C52" s="7" t="s">
        <v>35</v>
      </c>
      <c r="D52" s="377">
        <v>11182</v>
      </c>
      <c r="E52" s="377">
        <v>4173</v>
      </c>
      <c r="F52" s="377">
        <v>3375</v>
      </c>
      <c r="G52" s="377">
        <v>18730</v>
      </c>
      <c r="H52" s="377">
        <v>91833</v>
      </c>
      <c r="I52" s="377">
        <v>509</v>
      </c>
      <c r="J52" s="377">
        <v>92342</v>
      </c>
      <c r="K52" s="377">
        <v>43052</v>
      </c>
      <c r="L52" s="377">
        <v>154124</v>
      </c>
      <c r="M52" s="139">
        <v>1939</v>
      </c>
      <c r="N52" s="378">
        <f t="shared" si="1"/>
        <v>79.486333161423417</v>
      </c>
    </row>
    <row r="53" spans="1:14" ht="13.8" thickBot="1" x14ac:dyDescent="0.3">
      <c r="A53" s="7" t="s">
        <v>617</v>
      </c>
      <c r="B53" s="1" t="s">
        <v>616</v>
      </c>
      <c r="C53" s="7" t="s">
        <v>35</v>
      </c>
      <c r="D53" s="377">
        <v>3932</v>
      </c>
      <c r="E53" s="377">
        <v>2263</v>
      </c>
      <c r="F53" s="377">
        <v>1980</v>
      </c>
      <c r="G53" s="377">
        <v>8175</v>
      </c>
      <c r="H53" s="377">
        <v>27721</v>
      </c>
      <c r="I53" s="377">
        <v>2177</v>
      </c>
      <c r="J53" s="377">
        <v>29898</v>
      </c>
      <c r="K53" s="377">
        <v>19703</v>
      </c>
      <c r="L53" s="377">
        <v>57776</v>
      </c>
      <c r="M53" s="139">
        <v>3739</v>
      </c>
      <c r="N53" s="378">
        <f t="shared" si="1"/>
        <v>15.452259962556834</v>
      </c>
    </row>
    <row r="54" spans="1:14" ht="13.8" thickBot="1" x14ac:dyDescent="0.3">
      <c r="A54" s="7" t="s">
        <v>627</v>
      </c>
      <c r="B54" s="1" t="s">
        <v>626</v>
      </c>
      <c r="C54" s="7" t="s">
        <v>35</v>
      </c>
      <c r="D54" s="377">
        <v>4186</v>
      </c>
      <c r="E54" s="377">
        <v>0</v>
      </c>
      <c r="F54" s="377">
        <v>0</v>
      </c>
      <c r="G54" s="377">
        <v>4186</v>
      </c>
      <c r="H54" s="377">
        <v>12919</v>
      </c>
      <c r="I54" s="377">
        <v>5446</v>
      </c>
      <c r="J54" s="377">
        <v>18365</v>
      </c>
      <c r="K54" s="377">
        <v>10209</v>
      </c>
      <c r="L54" s="377">
        <v>32760</v>
      </c>
      <c r="M54" s="139">
        <v>1508</v>
      </c>
      <c r="N54" s="378">
        <f t="shared" si="1"/>
        <v>21.724137931034484</v>
      </c>
    </row>
    <row r="55" spans="1:14" ht="13.8" thickBot="1" x14ac:dyDescent="0.3">
      <c r="A55" s="7" t="s">
        <v>629</v>
      </c>
      <c r="B55" s="1" t="s">
        <v>628</v>
      </c>
      <c r="C55" s="7" t="s">
        <v>35</v>
      </c>
      <c r="D55" s="377">
        <v>4568</v>
      </c>
      <c r="E55" s="377">
        <v>2376</v>
      </c>
      <c r="F55" s="377">
        <v>0</v>
      </c>
      <c r="G55" s="377">
        <v>6944</v>
      </c>
      <c r="H55" s="377">
        <v>31230</v>
      </c>
      <c r="I55" s="377">
        <v>2407</v>
      </c>
      <c r="J55" s="377">
        <v>33637</v>
      </c>
      <c r="K55" s="377">
        <v>17393</v>
      </c>
      <c r="L55" s="377">
        <v>57974</v>
      </c>
      <c r="M55" s="139">
        <v>3731</v>
      </c>
      <c r="N55" s="378">
        <f t="shared" si="1"/>
        <v>15.538461538461538</v>
      </c>
    </row>
    <row r="56" spans="1:14" ht="13.8" thickBot="1" x14ac:dyDescent="0.3">
      <c r="A56" s="7" t="s">
        <v>633</v>
      </c>
      <c r="B56" s="1" t="s">
        <v>632</v>
      </c>
      <c r="C56" s="7" t="s">
        <v>35</v>
      </c>
      <c r="D56" s="377">
        <v>10805</v>
      </c>
      <c r="E56" s="377">
        <v>4833</v>
      </c>
      <c r="F56" s="377">
        <v>0</v>
      </c>
      <c r="G56" s="377">
        <v>15638</v>
      </c>
      <c r="H56" s="377">
        <v>43410</v>
      </c>
      <c r="I56" s="377">
        <v>4056</v>
      </c>
      <c r="J56" s="377">
        <v>47466</v>
      </c>
      <c r="K56" s="377">
        <v>14440</v>
      </c>
      <c r="L56" s="377">
        <v>77544</v>
      </c>
      <c r="M56" s="139">
        <v>3674</v>
      </c>
      <c r="N56" s="378">
        <f t="shared" si="1"/>
        <v>21.106151333696243</v>
      </c>
    </row>
    <row r="57" spans="1:14" ht="13.8" thickBot="1" x14ac:dyDescent="0.3">
      <c r="A57" s="7" t="s">
        <v>635</v>
      </c>
      <c r="B57" s="1" t="s">
        <v>634</v>
      </c>
      <c r="C57" s="7" t="s">
        <v>35</v>
      </c>
      <c r="D57" s="377">
        <v>7086</v>
      </c>
      <c r="E57" s="377">
        <v>0</v>
      </c>
      <c r="F57" s="377">
        <v>250</v>
      </c>
      <c r="G57" s="377">
        <v>7336</v>
      </c>
      <c r="H57" s="377">
        <v>16588</v>
      </c>
      <c r="I57" s="377">
        <v>59</v>
      </c>
      <c r="J57" s="377">
        <v>16647</v>
      </c>
      <c r="K57" s="377">
        <v>7879</v>
      </c>
      <c r="L57" s="377">
        <v>31862</v>
      </c>
      <c r="M57" s="139">
        <v>882</v>
      </c>
      <c r="N57" s="378">
        <f t="shared" si="1"/>
        <v>36.124716553287982</v>
      </c>
    </row>
    <row r="58" spans="1:14" ht="13.8" thickBot="1" x14ac:dyDescent="0.3">
      <c r="A58" s="7" t="s">
        <v>655</v>
      </c>
      <c r="B58" s="1" t="s">
        <v>654</v>
      </c>
      <c r="C58" s="7" t="s">
        <v>35</v>
      </c>
      <c r="D58" s="377">
        <v>3179</v>
      </c>
      <c r="E58" s="377">
        <v>0</v>
      </c>
      <c r="F58" s="377">
        <v>0</v>
      </c>
      <c r="G58" s="377">
        <v>3179</v>
      </c>
      <c r="H58" s="377">
        <v>42349</v>
      </c>
      <c r="I58" s="377">
        <v>0</v>
      </c>
      <c r="J58" s="377">
        <v>42349</v>
      </c>
      <c r="K58" s="377">
        <v>27295</v>
      </c>
      <c r="L58" s="377">
        <v>72823</v>
      </c>
      <c r="M58" s="139">
        <v>2419</v>
      </c>
      <c r="N58" s="378">
        <f t="shared" si="1"/>
        <v>30.104588673005374</v>
      </c>
    </row>
    <row r="59" spans="1:14" ht="13.8" thickBot="1" x14ac:dyDescent="0.3">
      <c r="A59" s="7" t="s">
        <v>681</v>
      </c>
      <c r="B59" s="1" t="s">
        <v>680</v>
      </c>
      <c r="C59" s="7" t="s">
        <v>35</v>
      </c>
      <c r="D59" s="377">
        <v>10866</v>
      </c>
      <c r="E59" s="377">
        <v>1362</v>
      </c>
      <c r="F59" s="377">
        <v>446</v>
      </c>
      <c r="G59" s="377">
        <v>12674</v>
      </c>
      <c r="H59" s="377">
        <v>116845</v>
      </c>
      <c r="I59" s="377">
        <v>3202</v>
      </c>
      <c r="J59" s="377">
        <v>120047</v>
      </c>
      <c r="K59" s="377">
        <v>41552</v>
      </c>
      <c r="L59" s="377">
        <v>174273</v>
      </c>
      <c r="M59" s="139">
        <v>3775</v>
      </c>
      <c r="N59" s="378">
        <f t="shared" si="1"/>
        <v>46.165033112582783</v>
      </c>
    </row>
    <row r="60" spans="1:14" ht="13.8" thickBot="1" x14ac:dyDescent="0.3">
      <c r="A60" s="7" t="s">
        <v>687</v>
      </c>
      <c r="B60" s="1" t="s">
        <v>686</v>
      </c>
      <c r="C60" s="7" t="s">
        <v>35</v>
      </c>
      <c r="D60" s="377">
        <v>4715</v>
      </c>
      <c r="E60" s="377">
        <v>715</v>
      </c>
      <c r="F60" s="377">
        <v>0</v>
      </c>
      <c r="G60" s="377">
        <v>5430</v>
      </c>
      <c r="H60" s="377">
        <v>23378</v>
      </c>
      <c r="I60" s="377">
        <v>2000</v>
      </c>
      <c r="J60" s="377">
        <v>25378</v>
      </c>
      <c r="K60" s="377">
        <v>12140</v>
      </c>
      <c r="L60" s="377">
        <v>42948</v>
      </c>
      <c r="M60" s="139">
        <v>3138</v>
      </c>
      <c r="N60" s="378">
        <f t="shared" si="1"/>
        <v>13.68642447418738</v>
      </c>
    </row>
    <row r="61" spans="1:14" ht="13.8" thickBot="1" x14ac:dyDescent="0.3">
      <c r="A61" s="7" t="s">
        <v>697</v>
      </c>
      <c r="B61" s="1" t="s">
        <v>696</v>
      </c>
      <c r="C61" s="7" t="s">
        <v>35</v>
      </c>
      <c r="D61" s="377">
        <v>6734</v>
      </c>
      <c r="E61" s="377">
        <v>1856</v>
      </c>
      <c r="F61" s="377">
        <v>1912</v>
      </c>
      <c r="G61" s="377">
        <v>10502</v>
      </c>
      <c r="H61" s="377">
        <v>36677</v>
      </c>
      <c r="I61" s="377">
        <v>2818</v>
      </c>
      <c r="J61" s="377">
        <v>39495</v>
      </c>
      <c r="K61" s="377">
        <v>32244</v>
      </c>
      <c r="L61" s="377">
        <v>82241</v>
      </c>
      <c r="M61" s="139">
        <v>3428</v>
      </c>
      <c r="N61" s="378">
        <f t="shared" si="1"/>
        <v>23.99095682613769</v>
      </c>
    </row>
    <row r="62" spans="1:14" ht="13.8" thickBot="1" x14ac:dyDescent="0.3">
      <c r="A62" s="7" t="s">
        <v>699</v>
      </c>
      <c r="B62" s="1" t="s">
        <v>698</v>
      </c>
      <c r="C62" s="7" t="s">
        <v>35</v>
      </c>
      <c r="D62" s="377">
        <v>7306</v>
      </c>
      <c r="E62" s="377">
        <v>870</v>
      </c>
      <c r="F62" s="377">
        <v>0</v>
      </c>
      <c r="G62" s="377">
        <v>8176</v>
      </c>
      <c r="H62" s="377">
        <v>20589</v>
      </c>
      <c r="I62" s="377">
        <v>5187</v>
      </c>
      <c r="J62" s="377">
        <v>25776</v>
      </c>
      <c r="K62" s="377">
        <v>17858</v>
      </c>
      <c r="L62" s="377">
        <v>51810</v>
      </c>
      <c r="M62" s="139">
        <v>1932</v>
      </c>
      <c r="N62" s="378">
        <f t="shared" si="1"/>
        <v>26.816770186335404</v>
      </c>
    </row>
    <row r="63" spans="1:14" ht="13.8" thickBot="1" x14ac:dyDescent="0.3">
      <c r="A63" s="7" t="s">
        <v>721</v>
      </c>
      <c r="B63" s="1" t="s">
        <v>720</v>
      </c>
      <c r="C63" s="7" t="s">
        <v>35</v>
      </c>
      <c r="D63" s="377">
        <v>9409</v>
      </c>
      <c r="E63" s="377">
        <v>5226</v>
      </c>
      <c r="F63" s="377">
        <v>0</v>
      </c>
      <c r="G63" s="377">
        <v>14635</v>
      </c>
      <c r="H63" s="377">
        <v>38323</v>
      </c>
      <c r="I63" s="377">
        <v>2932</v>
      </c>
      <c r="J63" s="377">
        <v>41255</v>
      </c>
      <c r="K63" s="377">
        <v>42722</v>
      </c>
      <c r="L63" s="377">
        <v>98612</v>
      </c>
      <c r="M63" s="139">
        <v>2387</v>
      </c>
      <c r="N63" s="378">
        <f t="shared" si="1"/>
        <v>41.312107247591122</v>
      </c>
    </row>
    <row r="64" spans="1:14" ht="13.8" thickBot="1" x14ac:dyDescent="0.3">
      <c r="A64" s="7" t="s">
        <v>739</v>
      </c>
      <c r="B64" s="1" t="s">
        <v>738</v>
      </c>
      <c r="C64" s="7" t="s">
        <v>35</v>
      </c>
      <c r="D64" s="377">
        <v>5809</v>
      </c>
      <c r="E64" s="377">
        <v>306</v>
      </c>
      <c r="F64" s="377">
        <v>136</v>
      </c>
      <c r="G64" s="377">
        <v>6251</v>
      </c>
      <c r="H64" s="377">
        <v>17960</v>
      </c>
      <c r="I64" s="377">
        <v>1382</v>
      </c>
      <c r="J64" s="377">
        <v>19342</v>
      </c>
      <c r="K64" s="377">
        <v>15764</v>
      </c>
      <c r="L64" s="377">
        <v>41357</v>
      </c>
      <c r="M64" s="139">
        <v>1873</v>
      </c>
      <c r="N64" s="378">
        <f t="shared" si="1"/>
        <v>22.080619327282434</v>
      </c>
    </row>
    <row r="65" spans="1:25" ht="13.8" thickBot="1" x14ac:dyDescent="0.3">
      <c r="A65" s="7" t="s">
        <v>757</v>
      </c>
      <c r="B65" s="1" t="s">
        <v>756</v>
      </c>
      <c r="C65" s="7" t="s">
        <v>35</v>
      </c>
      <c r="D65" s="377">
        <v>3817</v>
      </c>
      <c r="E65" s="377">
        <v>0</v>
      </c>
      <c r="F65" s="377">
        <v>1575</v>
      </c>
      <c r="G65" s="377">
        <v>5392</v>
      </c>
      <c r="H65" s="377">
        <v>26430</v>
      </c>
      <c r="I65" s="377">
        <v>1979</v>
      </c>
      <c r="J65" s="377">
        <v>28409</v>
      </c>
      <c r="K65" s="377">
        <v>6348</v>
      </c>
      <c r="L65" s="377">
        <v>40149</v>
      </c>
      <c r="M65" s="139">
        <v>1652</v>
      </c>
      <c r="N65" s="378">
        <f t="shared" si="1"/>
        <v>24.303268765133172</v>
      </c>
    </row>
    <row r="66" spans="1:25" ht="13.8" thickBot="1" x14ac:dyDescent="0.3">
      <c r="A66" s="7" t="s">
        <v>769</v>
      </c>
      <c r="B66" s="1" t="s">
        <v>768</v>
      </c>
      <c r="C66" s="7" t="s">
        <v>35</v>
      </c>
      <c r="D66" s="377">
        <v>7921</v>
      </c>
      <c r="E66" s="377">
        <v>3217</v>
      </c>
      <c r="F66" s="377">
        <v>233</v>
      </c>
      <c r="G66" s="377">
        <v>11371</v>
      </c>
      <c r="H66" s="377">
        <v>41506</v>
      </c>
      <c r="I66" s="377">
        <v>3175</v>
      </c>
      <c r="J66" s="377">
        <v>44681</v>
      </c>
      <c r="K66" s="377">
        <v>18739</v>
      </c>
      <c r="L66" s="377">
        <v>74791</v>
      </c>
      <c r="M66" s="139">
        <v>3895</v>
      </c>
      <c r="N66" s="378">
        <f t="shared" si="1"/>
        <v>19.201797175866496</v>
      </c>
    </row>
    <row r="67" spans="1:25" ht="13.8" thickBot="1" x14ac:dyDescent="0.3">
      <c r="A67" s="7" t="s">
        <v>775</v>
      </c>
      <c r="B67" s="1" t="s">
        <v>774</v>
      </c>
      <c r="C67" s="7" t="s">
        <v>35</v>
      </c>
      <c r="D67" s="377">
        <v>7901</v>
      </c>
      <c r="E67" s="377">
        <v>566</v>
      </c>
      <c r="F67" s="377">
        <v>300</v>
      </c>
      <c r="G67" s="377">
        <v>8767</v>
      </c>
      <c r="H67" s="377">
        <v>30193</v>
      </c>
      <c r="I67" s="377">
        <v>24280</v>
      </c>
      <c r="J67" s="377">
        <v>54473</v>
      </c>
      <c r="K67" s="377">
        <v>12175</v>
      </c>
      <c r="L67" s="377">
        <v>75415</v>
      </c>
      <c r="M67" s="139">
        <v>2156</v>
      </c>
      <c r="N67" s="378">
        <f t="shared" si="1"/>
        <v>34.979128014842303</v>
      </c>
    </row>
    <row r="68" spans="1:25" ht="13.8" thickBot="1" x14ac:dyDescent="0.3">
      <c r="A68" s="7" t="s">
        <v>777</v>
      </c>
      <c r="B68" s="1" t="s">
        <v>776</v>
      </c>
      <c r="C68" s="7" t="s">
        <v>35</v>
      </c>
      <c r="D68" s="377">
        <v>5489</v>
      </c>
      <c r="E68" s="377">
        <v>194</v>
      </c>
      <c r="F68" s="377">
        <v>0</v>
      </c>
      <c r="G68" s="377">
        <v>5683</v>
      </c>
      <c r="H68" s="377">
        <v>33251</v>
      </c>
      <c r="I68" s="377">
        <v>2894</v>
      </c>
      <c r="J68" s="377">
        <v>36145</v>
      </c>
      <c r="K68" s="377">
        <v>17413</v>
      </c>
      <c r="L68" s="377">
        <v>59241</v>
      </c>
      <c r="M68" s="139">
        <v>2475</v>
      </c>
      <c r="N68" s="378">
        <f t="shared" ref="N68:N73" si="2">L68/M68</f>
        <v>23.935757575757577</v>
      </c>
    </row>
    <row r="69" spans="1:25" ht="13.8" thickBot="1" x14ac:dyDescent="0.3">
      <c r="A69" s="7" t="s">
        <v>779</v>
      </c>
      <c r="B69" s="1" t="s">
        <v>778</v>
      </c>
      <c r="C69" s="7" t="s">
        <v>35</v>
      </c>
      <c r="D69" s="377">
        <v>603</v>
      </c>
      <c r="E69" s="377">
        <v>447</v>
      </c>
      <c r="F69" s="377">
        <v>0</v>
      </c>
      <c r="G69" s="377">
        <v>1050</v>
      </c>
      <c r="H69" s="377">
        <v>11920</v>
      </c>
      <c r="I69" s="377">
        <v>7600</v>
      </c>
      <c r="J69" s="377">
        <v>19520</v>
      </c>
      <c r="K69" s="377">
        <v>4410</v>
      </c>
      <c r="L69" s="377">
        <v>24980</v>
      </c>
      <c r="M69" s="139">
        <v>1968</v>
      </c>
      <c r="N69" s="378">
        <f t="shared" si="2"/>
        <v>12.693089430894309</v>
      </c>
    </row>
    <row r="70" spans="1:25" ht="13.8" thickBot="1" x14ac:dyDescent="0.3">
      <c r="A70" s="7" t="s">
        <v>789</v>
      </c>
      <c r="B70" s="1" t="s">
        <v>788</v>
      </c>
      <c r="C70" s="7" t="s">
        <v>35</v>
      </c>
      <c r="D70" s="377">
        <v>1000</v>
      </c>
      <c r="E70" s="377">
        <v>0</v>
      </c>
      <c r="F70" s="377">
        <v>0</v>
      </c>
      <c r="G70" s="377">
        <v>1000</v>
      </c>
      <c r="H70" s="377">
        <v>10260</v>
      </c>
      <c r="I70" s="377">
        <v>0</v>
      </c>
      <c r="J70" s="377">
        <v>10260</v>
      </c>
      <c r="K70" s="377">
        <v>2500</v>
      </c>
      <c r="L70" s="377">
        <v>13760</v>
      </c>
      <c r="M70" s="139">
        <v>2202</v>
      </c>
      <c r="N70" s="378">
        <f t="shared" si="2"/>
        <v>6.248864668483197</v>
      </c>
    </row>
    <row r="71" spans="1:25" ht="13.8" thickBot="1" x14ac:dyDescent="0.3">
      <c r="A71" s="7" t="s">
        <v>801</v>
      </c>
      <c r="B71" s="1" t="s">
        <v>800</v>
      </c>
      <c r="C71" s="7" t="s">
        <v>35</v>
      </c>
      <c r="D71" s="377">
        <v>4906</v>
      </c>
      <c r="E71" s="377">
        <v>0</v>
      </c>
      <c r="F71" s="377">
        <v>0</v>
      </c>
      <c r="G71" s="377">
        <v>4906</v>
      </c>
      <c r="H71" s="377">
        <v>34468</v>
      </c>
      <c r="I71" s="377">
        <v>3040</v>
      </c>
      <c r="J71" s="377">
        <v>37508</v>
      </c>
      <c r="K71" s="377">
        <v>8648</v>
      </c>
      <c r="L71" s="377">
        <v>51062</v>
      </c>
      <c r="M71" s="139">
        <v>2913</v>
      </c>
      <c r="N71" s="378">
        <f t="shared" si="2"/>
        <v>17.529007895640234</v>
      </c>
    </row>
    <row r="72" spans="1:25" ht="13.8" thickBot="1" x14ac:dyDescent="0.3">
      <c r="A72" s="7" t="s">
        <v>813</v>
      </c>
      <c r="B72" s="1" t="s">
        <v>812</v>
      </c>
      <c r="C72" s="7" t="s">
        <v>35</v>
      </c>
      <c r="D72" s="377">
        <v>5221</v>
      </c>
      <c r="E72" s="377">
        <v>4231</v>
      </c>
      <c r="F72" s="377">
        <v>525</v>
      </c>
      <c r="G72" s="377">
        <v>9977</v>
      </c>
      <c r="H72" s="377">
        <v>23149</v>
      </c>
      <c r="I72" s="377">
        <v>0</v>
      </c>
      <c r="J72" s="377">
        <v>23149</v>
      </c>
      <c r="K72" s="377">
        <v>11403</v>
      </c>
      <c r="L72" s="377">
        <v>44529</v>
      </c>
      <c r="M72" s="139">
        <v>575</v>
      </c>
      <c r="N72" s="378">
        <f t="shared" si="2"/>
        <v>77.441739130434783</v>
      </c>
    </row>
    <row r="73" spans="1:25" ht="13.8" thickBot="1" x14ac:dyDescent="0.3">
      <c r="A73" s="7" t="s">
        <v>821</v>
      </c>
      <c r="B73" s="149" t="s">
        <v>820</v>
      </c>
      <c r="C73" s="7" t="s">
        <v>35</v>
      </c>
      <c r="D73" s="377">
        <v>12224</v>
      </c>
      <c r="E73" s="377">
        <v>730</v>
      </c>
      <c r="F73" s="377">
        <v>582</v>
      </c>
      <c r="G73" s="377">
        <v>13536</v>
      </c>
      <c r="H73" s="377">
        <v>33341</v>
      </c>
      <c r="I73" s="377">
        <v>5836</v>
      </c>
      <c r="J73" s="377">
        <v>39177</v>
      </c>
      <c r="K73" s="377">
        <v>17023</v>
      </c>
      <c r="L73" s="377">
        <v>69736</v>
      </c>
      <c r="M73" s="139">
        <v>2738</v>
      </c>
      <c r="N73" s="378">
        <f t="shared" si="2"/>
        <v>25.469685902118336</v>
      </c>
      <c r="O73" s="258"/>
    </row>
    <row r="74" spans="1:25" s="307" customFormat="1" ht="14.4" x14ac:dyDescent="0.3">
      <c r="A74" s="294"/>
      <c r="B74" s="364" t="s">
        <v>3875</v>
      </c>
      <c r="C74" s="392"/>
      <c r="D74" s="379">
        <f>SUM(D4:D73)</f>
        <v>719255</v>
      </c>
      <c r="E74" s="379">
        <f t="shared" ref="E74:M74" si="3">SUM(E4:E73)</f>
        <v>165211</v>
      </c>
      <c r="F74" s="379">
        <f t="shared" si="3"/>
        <v>154472</v>
      </c>
      <c r="G74" s="379">
        <f t="shared" si="3"/>
        <v>1038938</v>
      </c>
      <c r="H74" s="379">
        <f t="shared" si="3"/>
        <v>3250710</v>
      </c>
      <c r="I74" s="379">
        <f t="shared" si="3"/>
        <v>514791</v>
      </c>
      <c r="J74" s="379">
        <f t="shared" si="3"/>
        <v>3765501</v>
      </c>
      <c r="K74" s="379">
        <f t="shared" si="3"/>
        <v>1479276</v>
      </c>
      <c r="L74" s="379">
        <f t="shared" si="3"/>
        <v>6283715</v>
      </c>
      <c r="M74" s="380">
        <f t="shared" si="3"/>
        <v>186634</v>
      </c>
      <c r="N74" s="381"/>
      <c r="O74" s="366"/>
      <c r="P74" s="366"/>
      <c r="Q74" s="366"/>
      <c r="R74" s="366"/>
      <c r="S74" s="366"/>
      <c r="T74" s="366"/>
      <c r="U74" s="366"/>
      <c r="V74" s="366"/>
      <c r="W74" s="366"/>
      <c r="X74" s="367"/>
      <c r="Y74" s="366"/>
    </row>
    <row r="75" spans="1:25" s="307" customFormat="1" ht="15" thickBot="1" x14ac:dyDescent="0.35">
      <c r="A75" s="294"/>
      <c r="B75" s="365" t="s">
        <v>3876</v>
      </c>
      <c r="C75" s="393"/>
      <c r="D75" s="382">
        <f>AVERAGE(D50:D73,D4:D48)</f>
        <v>8772.028985507246</v>
      </c>
      <c r="E75" s="382">
        <f t="shared" ref="E75:N75" si="4">AVERAGE(E50:E73,E4:E48)</f>
        <v>2301.072463768116</v>
      </c>
      <c r="F75" s="382">
        <f t="shared" si="4"/>
        <v>972.63768115942025</v>
      </c>
      <c r="G75" s="382">
        <f t="shared" si="4"/>
        <v>12045.739130434782</v>
      </c>
      <c r="H75" s="382">
        <f t="shared" si="4"/>
        <v>42364.89855072464</v>
      </c>
      <c r="I75" s="382">
        <f t="shared" si="4"/>
        <v>5283.304347826087</v>
      </c>
      <c r="J75" s="382">
        <f t="shared" si="4"/>
        <v>47648.202898550728</v>
      </c>
      <c r="K75" s="382">
        <f t="shared" si="4"/>
        <v>21223.043478260868</v>
      </c>
      <c r="L75" s="382">
        <f t="shared" si="4"/>
        <v>80916.985507246383</v>
      </c>
      <c r="M75" s="383">
        <f t="shared" si="4"/>
        <v>2704.5652173913045</v>
      </c>
      <c r="N75" s="384">
        <f t="shared" si="4"/>
        <v>34.243952838462953</v>
      </c>
      <c r="O75" s="366"/>
      <c r="P75" s="366"/>
      <c r="Q75" s="366"/>
      <c r="R75" s="366"/>
      <c r="S75" s="366"/>
      <c r="T75" s="366"/>
      <c r="U75" s="366"/>
      <c r="V75" s="366"/>
      <c r="W75" s="366"/>
      <c r="X75" s="367"/>
      <c r="Y75" s="366"/>
    </row>
    <row r="76" spans="1:25" s="400" customFormat="1" ht="14.4" x14ac:dyDescent="0.3">
      <c r="A76" s="394"/>
      <c r="B76" s="401"/>
      <c r="C76" s="402"/>
      <c r="D76" s="424" t="s">
        <v>3910</v>
      </c>
      <c r="E76" s="425"/>
      <c r="F76" s="425"/>
      <c r="G76" s="425"/>
      <c r="H76" s="425"/>
      <c r="I76" s="403"/>
      <c r="J76" s="403"/>
      <c r="K76" s="403"/>
      <c r="L76" s="403"/>
      <c r="M76" s="404"/>
      <c r="N76" s="405"/>
      <c r="O76" s="366"/>
      <c r="P76" s="366"/>
      <c r="Q76" s="366"/>
      <c r="R76" s="366"/>
      <c r="S76" s="366"/>
      <c r="T76" s="366"/>
      <c r="U76" s="366"/>
      <c r="V76" s="366"/>
      <c r="W76" s="366"/>
      <c r="X76" s="367"/>
      <c r="Y76" s="366"/>
    </row>
    <row r="77" spans="1:25" ht="13.8" thickBot="1" x14ac:dyDescent="0.3">
      <c r="A77" s="7"/>
      <c r="B77" s="74"/>
      <c r="C77" s="144"/>
      <c r="D77" s="388"/>
      <c r="E77" s="388"/>
      <c r="F77" s="388"/>
      <c r="G77" s="388"/>
      <c r="H77" s="388"/>
      <c r="I77" s="388"/>
      <c r="J77" s="388"/>
      <c r="K77" s="388"/>
      <c r="L77" s="388"/>
      <c r="M77" s="158"/>
      <c r="N77" s="389"/>
    </row>
    <row r="78" spans="1:25" ht="13.8" thickBot="1" x14ac:dyDescent="0.3">
      <c r="A78" s="7" t="s">
        <v>15</v>
      </c>
      <c r="B78" s="143" t="s">
        <v>14</v>
      </c>
      <c r="C78" s="7" t="s">
        <v>18</v>
      </c>
      <c r="D78" s="377">
        <v>15222</v>
      </c>
      <c r="E78" s="377">
        <v>9608</v>
      </c>
      <c r="F78" s="377">
        <v>4704</v>
      </c>
      <c r="G78" s="377">
        <v>29534</v>
      </c>
      <c r="H78" s="377">
        <v>98092</v>
      </c>
      <c r="I78" s="377">
        <v>7228</v>
      </c>
      <c r="J78" s="377">
        <v>105320</v>
      </c>
      <c r="K78" s="377">
        <v>84802</v>
      </c>
      <c r="L78" s="377">
        <v>219656</v>
      </c>
      <c r="M78" s="139">
        <v>6351</v>
      </c>
      <c r="N78" s="378">
        <f t="shared" ref="N78:N109" si="5">L78/M78</f>
        <v>34.586049441032905</v>
      </c>
    </row>
    <row r="79" spans="1:25" ht="13.8" thickBot="1" x14ac:dyDescent="0.3">
      <c r="A79" s="7" t="s">
        <v>46</v>
      </c>
      <c r="B79" s="1" t="s">
        <v>45</v>
      </c>
      <c r="C79" s="7" t="s">
        <v>18</v>
      </c>
      <c r="D79" s="377">
        <v>23054</v>
      </c>
      <c r="E79" s="377">
        <v>7440</v>
      </c>
      <c r="F79" s="377">
        <v>1500</v>
      </c>
      <c r="G79" s="377">
        <v>31994</v>
      </c>
      <c r="H79" s="377">
        <v>151048</v>
      </c>
      <c r="I79" s="377">
        <v>47063</v>
      </c>
      <c r="J79" s="377">
        <v>198111</v>
      </c>
      <c r="K79" s="377">
        <v>68311</v>
      </c>
      <c r="L79" s="377">
        <v>298416</v>
      </c>
      <c r="M79" s="139">
        <v>6583</v>
      </c>
      <c r="N79" s="378">
        <f t="shared" si="5"/>
        <v>45.331307914324775</v>
      </c>
    </row>
    <row r="80" spans="1:25" ht="13.8" thickBot="1" x14ac:dyDescent="0.3">
      <c r="A80" s="7" t="s">
        <v>57</v>
      </c>
      <c r="B80" s="1" t="s">
        <v>56</v>
      </c>
      <c r="C80" s="7" t="s">
        <v>18</v>
      </c>
      <c r="D80" s="377">
        <v>17500</v>
      </c>
      <c r="E80" s="377">
        <v>3251</v>
      </c>
      <c r="F80" s="377">
        <v>4600</v>
      </c>
      <c r="G80" s="377">
        <v>25351</v>
      </c>
      <c r="H80" s="377">
        <v>123966</v>
      </c>
      <c r="I80" s="377">
        <v>9483</v>
      </c>
      <c r="J80" s="377">
        <v>133449</v>
      </c>
      <c r="K80" s="377">
        <v>90995</v>
      </c>
      <c r="L80" s="377">
        <v>249795</v>
      </c>
      <c r="M80" s="139">
        <v>5379</v>
      </c>
      <c r="N80" s="378">
        <f t="shared" si="5"/>
        <v>46.438929168990519</v>
      </c>
    </row>
    <row r="81" spans="1:14" ht="13.8" thickBot="1" x14ac:dyDescent="0.3">
      <c r="A81" s="7" t="s">
        <v>61</v>
      </c>
      <c r="B81" s="1" t="s">
        <v>60</v>
      </c>
      <c r="C81" s="7" t="s">
        <v>18</v>
      </c>
      <c r="D81" s="377">
        <v>4589</v>
      </c>
      <c r="E81" s="377">
        <v>654</v>
      </c>
      <c r="F81" s="377">
        <v>272</v>
      </c>
      <c r="G81" s="377">
        <v>5515</v>
      </c>
      <c r="H81" s="377">
        <v>24525</v>
      </c>
      <c r="I81" s="377">
        <v>4063</v>
      </c>
      <c r="J81" s="377">
        <v>28588</v>
      </c>
      <c r="K81" s="377">
        <v>9479</v>
      </c>
      <c r="L81" s="377">
        <v>43582</v>
      </c>
      <c r="M81" s="139">
        <v>4265</v>
      </c>
      <c r="N81" s="378">
        <f t="shared" si="5"/>
        <v>10.21852286049238</v>
      </c>
    </row>
    <row r="82" spans="1:14" ht="13.8" thickBot="1" x14ac:dyDescent="0.3">
      <c r="A82" s="7" t="s">
        <v>71</v>
      </c>
      <c r="B82" s="1" t="s">
        <v>70</v>
      </c>
      <c r="C82" s="7" t="s">
        <v>18</v>
      </c>
      <c r="D82" s="377">
        <v>20682</v>
      </c>
      <c r="E82" s="377">
        <v>3428</v>
      </c>
      <c r="F82" s="377">
        <v>7856</v>
      </c>
      <c r="G82" s="377">
        <v>31966</v>
      </c>
      <c r="H82" s="377">
        <v>132819</v>
      </c>
      <c r="I82" s="377">
        <v>13108</v>
      </c>
      <c r="J82" s="377">
        <v>145927</v>
      </c>
      <c r="K82" s="377">
        <v>76618</v>
      </c>
      <c r="L82" s="377">
        <v>254511</v>
      </c>
      <c r="M82" s="139">
        <v>6621</v>
      </c>
      <c r="N82" s="378">
        <f t="shared" si="5"/>
        <v>38.439963751699139</v>
      </c>
    </row>
    <row r="83" spans="1:14" ht="13.8" thickBot="1" x14ac:dyDescent="0.3">
      <c r="A83" s="7" t="s">
        <v>75</v>
      </c>
      <c r="B83" s="1" t="s">
        <v>74</v>
      </c>
      <c r="C83" s="7" t="s">
        <v>18</v>
      </c>
      <c r="D83" s="377">
        <v>16128</v>
      </c>
      <c r="E83" s="377">
        <v>2277</v>
      </c>
      <c r="F83" s="377">
        <v>2000</v>
      </c>
      <c r="G83" s="377">
        <v>20405</v>
      </c>
      <c r="H83" s="377">
        <v>75392</v>
      </c>
      <c r="I83" s="377">
        <v>5866</v>
      </c>
      <c r="J83" s="377">
        <v>81258</v>
      </c>
      <c r="K83" s="377">
        <v>25627</v>
      </c>
      <c r="L83" s="377">
        <v>127290</v>
      </c>
      <c r="M83" s="139">
        <v>4075</v>
      </c>
      <c r="N83" s="378">
        <f t="shared" si="5"/>
        <v>31.23680981595092</v>
      </c>
    </row>
    <row r="84" spans="1:14" ht="13.8" thickBot="1" x14ac:dyDescent="0.3">
      <c r="A84" s="7" t="s">
        <v>98</v>
      </c>
      <c r="B84" s="1" t="s">
        <v>97</v>
      </c>
      <c r="C84" s="7" t="s">
        <v>18</v>
      </c>
      <c r="D84" s="377">
        <v>18254</v>
      </c>
      <c r="E84" s="377">
        <v>2208</v>
      </c>
      <c r="F84" s="377">
        <v>350</v>
      </c>
      <c r="G84" s="377">
        <v>20812</v>
      </c>
      <c r="H84" s="377">
        <v>45394</v>
      </c>
      <c r="I84" s="377">
        <v>14785</v>
      </c>
      <c r="J84" s="377">
        <v>60179</v>
      </c>
      <c r="K84" s="377">
        <v>9195</v>
      </c>
      <c r="L84" s="377">
        <v>90186</v>
      </c>
      <c r="M84" s="139">
        <v>5414</v>
      </c>
      <c r="N84" s="378">
        <f t="shared" si="5"/>
        <v>16.657923900997414</v>
      </c>
    </row>
    <row r="85" spans="1:14" ht="13.8" thickBot="1" x14ac:dyDescent="0.3">
      <c r="A85" s="7" t="s">
        <v>120</v>
      </c>
      <c r="B85" s="1" t="s">
        <v>119</v>
      </c>
      <c r="C85" s="7" t="s">
        <v>18</v>
      </c>
      <c r="D85" s="377">
        <v>24963</v>
      </c>
      <c r="E85" s="377">
        <v>3247</v>
      </c>
      <c r="F85" s="377">
        <v>7340</v>
      </c>
      <c r="G85" s="377">
        <v>35550</v>
      </c>
      <c r="H85" s="377">
        <v>208665</v>
      </c>
      <c r="I85" s="377">
        <v>18615</v>
      </c>
      <c r="J85" s="377">
        <v>227280</v>
      </c>
      <c r="K85" s="377">
        <v>122288</v>
      </c>
      <c r="L85" s="377">
        <v>385118</v>
      </c>
      <c r="M85" s="139">
        <v>5883</v>
      </c>
      <c r="N85" s="378">
        <f t="shared" si="5"/>
        <v>65.462859085500597</v>
      </c>
    </row>
    <row r="86" spans="1:14" ht="13.8" thickBot="1" x14ac:dyDescent="0.3">
      <c r="A86" s="7" t="s">
        <v>126</v>
      </c>
      <c r="B86" s="1" t="s">
        <v>125</v>
      </c>
      <c r="C86" s="7" t="s">
        <v>18</v>
      </c>
      <c r="D86" s="377">
        <v>3078</v>
      </c>
      <c r="E86" s="377">
        <v>0</v>
      </c>
      <c r="F86" s="377">
        <v>0</v>
      </c>
      <c r="G86" s="377">
        <v>3078</v>
      </c>
      <c r="H86" s="377">
        <v>29465</v>
      </c>
      <c r="I86" s="377">
        <v>1640</v>
      </c>
      <c r="J86" s="377">
        <v>31105</v>
      </c>
      <c r="K86" s="377">
        <v>10248</v>
      </c>
      <c r="L86" s="377">
        <v>44431</v>
      </c>
      <c r="M86" s="139">
        <v>4005</v>
      </c>
      <c r="N86" s="378">
        <f t="shared" si="5"/>
        <v>11.093882646691636</v>
      </c>
    </row>
    <row r="87" spans="1:14" ht="13.8" thickBot="1" x14ac:dyDescent="0.3">
      <c r="A87" s="7" t="s">
        <v>138</v>
      </c>
      <c r="B87" s="1" t="s">
        <v>137</v>
      </c>
      <c r="C87" s="7" t="s">
        <v>18</v>
      </c>
      <c r="D87" s="377">
        <v>7984</v>
      </c>
      <c r="E87" s="377">
        <v>1546</v>
      </c>
      <c r="F87" s="377">
        <v>1335</v>
      </c>
      <c r="G87" s="377">
        <v>10865</v>
      </c>
      <c r="H87" s="377">
        <v>28474</v>
      </c>
      <c r="I87" s="377">
        <v>2359</v>
      </c>
      <c r="J87" s="377">
        <v>30833</v>
      </c>
      <c r="K87" s="377">
        <v>21772</v>
      </c>
      <c r="L87" s="377">
        <v>63470</v>
      </c>
      <c r="M87" s="139">
        <v>4191</v>
      </c>
      <c r="N87" s="378">
        <f t="shared" si="5"/>
        <v>15.144356955380577</v>
      </c>
    </row>
    <row r="88" spans="1:14" ht="13.8" thickBot="1" x14ac:dyDescent="0.3">
      <c r="A88" s="7" t="s">
        <v>180</v>
      </c>
      <c r="B88" s="1" t="s">
        <v>179</v>
      </c>
      <c r="C88" s="7" t="s">
        <v>18</v>
      </c>
      <c r="D88" s="377">
        <v>5005</v>
      </c>
      <c r="E88" s="377">
        <v>1749</v>
      </c>
      <c r="F88" s="377">
        <v>2607</v>
      </c>
      <c r="G88" s="377">
        <v>9361</v>
      </c>
      <c r="H88" s="377">
        <v>94456</v>
      </c>
      <c r="I88" s="377">
        <v>12590</v>
      </c>
      <c r="J88" s="377">
        <v>107046</v>
      </c>
      <c r="K88" s="377">
        <v>61404</v>
      </c>
      <c r="L88" s="377">
        <v>177811</v>
      </c>
      <c r="M88" s="139">
        <v>4622</v>
      </c>
      <c r="N88" s="378">
        <f t="shared" si="5"/>
        <v>38.470575508437904</v>
      </c>
    </row>
    <row r="89" spans="1:14" ht="13.8" thickBot="1" x14ac:dyDescent="0.3">
      <c r="A89" s="7" t="s">
        <v>194</v>
      </c>
      <c r="B89" s="1" t="s">
        <v>193</v>
      </c>
      <c r="C89" s="7" t="s">
        <v>18</v>
      </c>
      <c r="D89" s="377">
        <v>14826</v>
      </c>
      <c r="E89" s="377">
        <v>3111</v>
      </c>
      <c r="F89" s="377">
        <v>398</v>
      </c>
      <c r="G89" s="377">
        <v>18335</v>
      </c>
      <c r="H89" s="377">
        <v>95967</v>
      </c>
      <c r="I89" s="377">
        <v>0</v>
      </c>
      <c r="J89" s="377">
        <v>95967</v>
      </c>
      <c r="K89" s="377">
        <v>42914</v>
      </c>
      <c r="L89" s="377">
        <v>157216</v>
      </c>
      <c r="M89" s="139">
        <v>4986</v>
      </c>
      <c r="N89" s="378">
        <f t="shared" si="5"/>
        <v>31.531488166867227</v>
      </c>
    </row>
    <row r="90" spans="1:14" ht="13.8" thickBot="1" x14ac:dyDescent="0.3">
      <c r="A90" s="7" t="s">
        <v>216</v>
      </c>
      <c r="B90" s="1" t="s">
        <v>215</v>
      </c>
      <c r="C90" s="7" t="s">
        <v>18</v>
      </c>
      <c r="D90" s="377">
        <v>13573</v>
      </c>
      <c r="E90" s="377">
        <v>1592</v>
      </c>
      <c r="F90" s="377">
        <v>0</v>
      </c>
      <c r="G90" s="377">
        <v>15165</v>
      </c>
      <c r="H90" s="377">
        <v>30272</v>
      </c>
      <c r="I90" s="377">
        <v>960</v>
      </c>
      <c r="J90" s="377">
        <v>31232</v>
      </c>
      <c r="K90" s="377">
        <v>12395</v>
      </c>
      <c r="L90" s="377">
        <v>58792</v>
      </c>
      <c r="M90" s="139">
        <v>4514</v>
      </c>
      <c r="N90" s="378">
        <f t="shared" si="5"/>
        <v>13.024368630926007</v>
      </c>
    </row>
    <row r="91" spans="1:14" ht="13.8" thickBot="1" x14ac:dyDescent="0.3">
      <c r="A91" s="7" t="s">
        <v>232</v>
      </c>
      <c r="B91" s="1" t="s">
        <v>231</v>
      </c>
      <c r="C91" s="7" t="s">
        <v>18</v>
      </c>
      <c r="D91" s="377">
        <v>12234</v>
      </c>
      <c r="E91" s="377">
        <v>1065</v>
      </c>
      <c r="F91" s="377">
        <v>0</v>
      </c>
      <c r="G91" s="377">
        <v>13299</v>
      </c>
      <c r="H91" s="377">
        <v>46800</v>
      </c>
      <c r="I91" s="377">
        <v>7352</v>
      </c>
      <c r="J91" s="377">
        <v>54152</v>
      </c>
      <c r="K91" s="377">
        <v>19189</v>
      </c>
      <c r="L91" s="377">
        <v>86640</v>
      </c>
      <c r="M91" s="139">
        <v>6838</v>
      </c>
      <c r="N91" s="378">
        <f t="shared" si="5"/>
        <v>12.670371453641415</v>
      </c>
    </row>
    <row r="92" spans="1:14" ht="13.8" thickBot="1" x14ac:dyDescent="0.3">
      <c r="A92" s="7" t="s">
        <v>238</v>
      </c>
      <c r="B92" s="1" t="s">
        <v>237</v>
      </c>
      <c r="C92" s="7" t="s">
        <v>18</v>
      </c>
      <c r="D92" s="377">
        <v>5000</v>
      </c>
      <c r="E92" s="377">
        <v>1000</v>
      </c>
      <c r="F92" s="377">
        <v>0</v>
      </c>
      <c r="G92" s="377">
        <v>6000</v>
      </c>
      <c r="H92" s="377">
        <v>27637</v>
      </c>
      <c r="I92" s="377">
        <v>922</v>
      </c>
      <c r="J92" s="377">
        <v>28559</v>
      </c>
      <c r="K92" s="377">
        <v>16734</v>
      </c>
      <c r="L92" s="377">
        <v>51293</v>
      </c>
      <c r="M92" s="139">
        <v>4869</v>
      </c>
      <c r="N92" s="378">
        <f t="shared" si="5"/>
        <v>10.534606695420004</v>
      </c>
    </row>
    <row r="93" spans="1:14" ht="13.8" thickBot="1" x14ac:dyDescent="0.3">
      <c r="A93" s="7" t="s">
        <v>240</v>
      </c>
      <c r="B93" s="1" t="s">
        <v>239</v>
      </c>
      <c r="C93" s="7" t="s">
        <v>18</v>
      </c>
      <c r="D93" s="377">
        <v>19602</v>
      </c>
      <c r="E93" s="377">
        <v>5489</v>
      </c>
      <c r="F93" s="377">
        <v>2000</v>
      </c>
      <c r="G93" s="377">
        <v>27091</v>
      </c>
      <c r="H93" s="377">
        <v>83631</v>
      </c>
      <c r="I93" s="377">
        <v>6891</v>
      </c>
      <c r="J93" s="377">
        <v>90522</v>
      </c>
      <c r="K93" s="377">
        <v>48149</v>
      </c>
      <c r="L93" s="377">
        <v>165762</v>
      </c>
      <c r="M93" s="139">
        <v>4768</v>
      </c>
      <c r="N93" s="378">
        <f t="shared" si="5"/>
        <v>34.76552013422819</v>
      </c>
    </row>
    <row r="94" spans="1:14" ht="13.8" thickBot="1" x14ac:dyDescent="0.3">
      <c r="A94" s="7" t="s">
        <v>254</v>
      </c>
      <c r="B94" s="1" t="s">
        <v>253</v>
      </c>
      <c r="C94" s="7" t="s">
        <v>18</v>
      </c>
      <c r="D94" s="377">
        <v>24347</v>
      </c>
      <c r="E94" s="377">
        <v>3872</v>
      </c>
      <c r="F94" s="377">
        <v>3733</v>
      </c>
      <c r="G94" s="377">
        <v>31952</v>
      </c>
      <c r="H94" s="377">
        <v>154728</v>
      </c>
      <c r="I94" s="377">
        <v>23341</v>
      </c>
      <c r="J94" s="377">
        <v>178069</v>
      </c>
      <c r="K94" s="377">
        <v>51775</v>
      </c>
      <c r="L94" s="377">
        <v>261796</v>
      </c>
      <c r="M94" s="139">
        <v>5432</v>
      </c>
      <c r="N94" s="378">
        <f t="shared" si="5"/>
        <v>48.195139911634755</v>
      </c>
    </row>
    <row r="95" spans="1:14" ht="13.8" thickBot="1" x14ac:dyDescent="0.3">
      <c r="A95" s="7" t="s">
        <v>282</v>
      </c>
      <c r="B95" s="1" t="s">
        <v>281</v>
      </c>
      <c r="C95" s="7" t="s">
        <v>18</v>
      </c>
      <c r="D95" s="377">
        <v>14220</v>
      </c>
      <c r="E95" s="377">
        <v>1597</v>
      </c>
      <c r="F95" s="377">
        <v>750</v>
      </c>
      <c r="G95" s="377">
        <v>16567</v>
      </c>
      <c r="H95" s="377">
        <v>89817</v>
      </c>
      <c r="I95" s="377">
        <v>11686</v>
      </c>
      <c r="J95" s="377">
        <v>101503</v>
      </c>
      <c r="K95" s="377">
        <v>31990</v>
      </c>
      <c r="L95" s="377">
        <v>150060</v>
      </c>
      <c r="M95" s="139">
        <v>6164</v>
      </c>
      <c r="N95" s="378">
        <f t="shared" si="5"/>
        <v>24.344581440622971</v>
      </c>
    </row>
    <row r="96" spans="1:14" ht="13.8" thickBot="1" x14ac:dyDescent="0.3">
      <c r="A96" s="7" t="s">
        <v>292</v>
      </c>
      <c r="B96" s="1" t="s">
        <v>291</v>
      </c>
      <c r="C96" s="7" t="s">
        <v>18</v>
      </c>
      <c r="D96" s="377">
        <v>4884</v>
      </c>
      <c r="E96" s="377">
        <v>1862</v>
      </c>
      <c r="F96" s="377">
        <v>1600</v>
      </c>
      <c r="G96" s="377">
        <v>8346</v>
      </c>
      <c r="H96" s="377">
        <v>55754</v>
      </c>
      <c r="I96" s="377">
        <v>4235</v>
      </c>
      <c r="J96" s="377">
        <v>59989</v>
      </c>
      <c r="K96" s="377">
        <v>29823</v>
      </c>
      <c r="L96" s="377">
        <v>98158</v>
      </c>
      <c r="M96" s="139">
        <v>5641</v>
      </c>
      <c r="N96" s="378">
        <f t="shared" si="5"/>
        <v>17.400815458252083</v>
      </c>
    </row>
    <row r="97" spans="1:14" ht="13.8" thickBot="1" x14ac:dyDescent="0.3">
      <c r="A97" s="7" t="s">
        <v>334</v>
      </c>
      <c r="B97" s="1" t="s">
        <v>333</v>
      </c>
      <c r="C97" s="7" t="s">
        <v>18</v>
      </c>
      <c r="D97" s="377">
        <v>711</v>
      </c>
      <c r="E97" s="377">
        <v>279</v>
      </c>
      <c r="F97" s="377">
        <v>0</v>
      </c>
      <c r="G97" s="377">
        <v>990</v>
      </c>
      <c r="H97" s="377">
        <v>35000</v>
      </c>
      <c r="I97" s="377">
        <v>17759</v>
      </c>
      <c r="J97" s="377">
        <v>52759</v>
      </c>
      <c r="K97" s="377">
        <v>10328</v>
      </c>
      <c r="L97" s="377">
        <v>64077</v>
      </c>
      <c r="M97" s="139">
        <v>6831</v>
      </c>
      <c r="N97" s="378">
        <f t="shared" si="5"/>
        <v>9.3803249890206413</v>
      </c>
    </row>
    <row r="98" spans="1:14" ht="13.8" thickBot="1" x14ac:dyDescent="0.3">
      <c r="A98" s="7" t="s">
        <v>336</v>
      </c>
      <c r="B98" s="1" t="s">
        <v>335</v>
      </c>
      <c r="C98" s="7" t="s">
        <v>18</v>
      </c>
      <c r="D98" s="377">
        <v>13233</v>
      </c>
      <c r="E98" s="377">
        <v>7390</v>
      </c>
      <c r="F98" s="377">
        <v>1258</v>
      </c>
      <c r="G98" s="377">
        <v>21881</v>
      </c>
      <c r="H98" s="377">
        <v>186451</v>
      </c>
      <c r="I98" s="377">
        <v>61617</v>
      </c>
      <c r="J98" s="377">
        <v>248068</v>
      </c>
      <c r="K98" s="377">
        <v>225254</v>
      </c>
      <c r="L98" s="377">
        <v>495203</v>
      </c>
      <c r="M98" s="139">
        <v>6119</v>
      </c>
      <c r="N98" s="378">
        <f t="shared" si="5"/>
        <v>80.928746527210322</v>
      </c>
    </row>
    <row r="99" spans="1:14" ht="13.8" thickBot="1" x14ac:dyDescent="0.3">
      <c r="A99" s="7" t="s">
        <v>346</v>
      </c>
      <c r="B99" s="1" t="s">
        <v>345</v>
      </c>
      <c r="C99" s="7" t="s">
        <v>18</v>
      </c>
      <c r="D99" s="377">
        <v>18800</v>
      </c>
      <c r="E99" s="377">
        <v>5026</v>
      </c>
      <c r="F99" s="377">
        <v>1100</v>
      </c>
      <c r="G99" s="377">
        <v>24926</v>
      </c>
      <c r="H99" s="377">
        <v>99844</v>
      </c>
      <c r="I99" s="377">
        <v>7841</v>
      </c>
      <c r="J99" s="377">
        <v>107685</v>
      </c>
      <c r="K99" s="377">
        <v>61039</v>
      </c>
      <c r="L99" s="377">
        <v>193650</v>
      </c>
      <c r="M99" s="139">
        <v>6582</v>
      </c>
      <c r="N99" s="378">
        <f t="shared" si="5"/>
        <v>29.421148587055605</v>
      </c>
    </row>
    <row r="100" spans="1:14" ht="13.8" thickBot="1" x14ac:dyDescent="0.3">
      <c r="A100" s="7" t="s">
        <v>356</v>
      </c>
      <c r="B100" s="1" t="s">
        <v>355</v>
      </c>
      <c r="C100" s="7" t="s">
        <v>18</v>
      </c>
      <c r="D100" s="377">
        <v>17066</v>
      </c>
      <c r="E100" s="377">
        <v>9927</v>
      </c>
      <c r="F100" s="377">
        <v>4863</v>
      </c>
      <c r="G100" s="377">
        <v>31856</v>
      </c>
      <c r="H100" s="377">
        <v>84009</v>
      </c>
      <c r="I100" s="377">
        <v>27060</v>
      </c>
      <c r="J100" s="377">
        <v>111069</v>
      </c>
      <c r="K100" s="377">
        <v>99214</v>
      </c>
      <c r="L100" s="377">
        <v>242139</v>
      </c>
      <c r="M100" s="139">
        <v>5933</v>
      </c>
      <c r="N100" s="378">
        <f t="shared" si="5"/>
        <v>40.812236642508005</v>
      </c>
    </row>
    <row r="101" spans="1:14" ht="13.8" thickBot="1" x14ac:dyDescent="0.3">
      <c r="A101" s="7" t="s">
        <v>364</v>
      </c>
      <c r="B101" s="1" t="s">
        <v>363</v>
      </c>
      <c r="C101" s="7" t="s">
        <v>18</v>
      </c>
      <c r="D101" s="377">
        <v>13915</v>
      </c>
      <c r="E101" s="377">
        <v>4387</v>
      </c>
      <c r="F101" s="377">
        <v>7021</v>
      </c>
      <c r="G101" s="377">
        <v>25323</v>
      </c>
      <c r="H101" s="377">
        <v>66552</v>
      </c>
      <c r="I101" s="377">
        <v>7244</v>
      </c>
      <c r="J101" s="377">
        <v>73796</v>
      </c>
      <c r="K101" s="377">
        <v>30450</v>
      </c>
      <c r="L101" s="377">
        <v>129569</v>
      </c>
      <c r="M101" s="139">
        <v>4220</v>
      </c>
      <c r="N101" s="378">
        <f t="shared" si="5"/>
        <v>30.70355450236967</v>
      </c>
    </row>
    <row r="102" spans="1:14" ht="13.8" thickBot="1" x14ac:dyDescent="0.3">
      <c r="A102" s="7" t="s">
        <v>368</v>
      </c>
      <c r="B102" s="1" t="s">
        <v>367</v>
      </c>
      <c r="C102" s="7" t="s">
        <v>18</v>
      </c>
      <c r="D102" s="377">
        <v>5896</v>
      </c>
      <c r="E102" s="377">
        <v>1242</v>
      </c>
      <c r="F102" s="377">
        <v>3000</v>
      </c>
      <c r="G102" s="377">
        <v>10138</v>
      </c>
      <c r="H102" s="377">
        <v>42652</v>
      </c>
      <c r="I102" s="377">
        <v>0</v>
      </c>
      <c r="J102" s="377">
        <v>42652</v>
      </c>
      <c r="K102" s="377">
        <v>25000</v>
      </c>
      <c r="L102" s="377">
        <v>77790</v>
      </c>
      <c r="M102" s="139">
        <v>4610</v>
      </c>
      <c r="N102" s="378">
        <f t="shared" si="5"/>
        <v>16.874186550976138</v>
      </c>
    </row>
    <row r="103" spans="1:14" ht="13.8" thickBot="1" x14ac:dyDescent="0.3">
      <c r="A103" s="7" t="s">
        <v>374</v>
      </c>
      <c r="B103" s="1" t="s">
        <v>373</v>
      </c>
      <c r="C103" s="7" t="s">
        <v>18</v>
      </c>
      <c r="D103" s="377">
        <v>3024</v>
      </c>
      <c r="E103" s="377">
        <v>887</v>
      </c>
      <c r="F103" s="377">
        <v>0</v>
      </c>
      <c r="G103" s="377">
        <v>3911</v>
      </c>
      <c r="H103" s="377">
        <v>40615</v>
      </c>
      <c r="I103" s="377">
        <v>8100</v>
      </c>
      <c r="J103" s="377">
        <v>48715</v>
      </c>
      <c r="K103" s="377">
        <v>66135</v>
      </c>
      <c r="L103" s="377">
        <v>118761</v>
      </c>
      <c r="M103" s="139">
        <v>5531</v>
      </c>
      <c r="N103" s="378">
        <f t="shared" si="5"/>
        <v>21.471885734948472</v>
      </c>
    </row>
    <row r="104" spans="1:14" ht="13.8" thickBot="1" x14ac:dyDescent="0.3">
      <c r="A104" s="7" t="s">
        <v>378</v>
      </c>
      <c r="B104" s="1" t="s">
        <v>377</v>
      </c>
      <c r="C104" s="7" t="s">
        <v>18</v>
      </c>
      <c r="D104" s="377">
        <v>9280</v>
      </c>
      <c r="E104" s="377">
        <v>0</v>
      </c>
      <c r="F104" s="377">
        <v>1372</v>
      </c>
      <c r="G104" s="377">
        <v>10652</v>
      </c>
      <c r="H104" s="377">
        <v>54708</v>
      </c>
      <c r="I104" s="377">
        <v>7800</v>
      </c>
      <c r="J104" s="377">
        <v>62508</v>
      </c>
      <c r="K104" s="377">
        <v>36623</v>
      </c>
      <c r="L104" s="377">
        <v>109783</v>
      </c>
      <c r="M104" s="139">
        <v>5107</v>
      </c>
      <c r="N104" s="378">
        <f t="shared" si="5"/>
        <v>21.496573330722537</v>
      </c>
    </row>
    <row r="105" spans="1:14" ht="13.8" thickBot="1" x14ac:dyDescent="0.3">
      <c r="A105" s="7" t="s">
        <v>384</v>
      </c>
      <c r="B105" s="1" t="s">
        <v>383</v>
      </c>
      <c r="C105" s="7" t="s">
        <v>18</v>
      </c>
      <c r="D105" s="377">
        <v>13787</v>
      </c>
      <c r="E105" s="377">
        <v>3048</v>
      </c>
      <c r="F105" s="377">
        <v>0</v>
      </c>
      <c r="G105" s="377">
        <v>16835</v>
      </c>
      <c r="H105" s="377">
        <v>128256</v>
      </c>
      <c r="I105" s="377">
        <v>0</v>
      </c>
      <c r="J105" s="377">
        <v>128256</v>
      </c>
      <c r="K105" s="377">
        <v>33418</v>
      </c>
      <c r="L105" s="377">
        <v>178509</v>
      </c>
      <c r="M105" s="139">
        <v>5784</v>
      </c>
      <c r="N105" s="378">
        <f t="shared" si="5"/>
        <v>30.862551867219917</v>
      </c>
    </row>
    <row r="106" spans="1:14" ht="13.8" thickBot="1" x14ac:dyDescent="0.3">
      <c r="A106" s="7" t="s">
        <v>390</v>
      </c>
      <c r="B106" s="1" t="s">
        <v>389</v>
      </c>
      <c r="C106" s="7" t="s">
        <v>18</v>
      </c>
      <c r="D106" s="377">
        <v>16133</v>
      </c>
      <c r="E106" s="377">
        <v>4288</v>
      </c>
      <c r="F106" s="377">
        <v>1100</v>
      </c>
      <c r="G106" s="377">
        <v>21521</v>
      </c>
      <c r="H106" s="377">
        <v>65964</v>
      </c>
      <c r="I106" s="377">
        <v>22581</v>
      </c>
      <c r="J106" s="377">
        <v>88545</v>
      </c>
      <c r="K106" s="377">
        <v>86259</v>
      </c>
      <c r="L106" s="377">
        <v>196325</v>
      </c>
      <c r="M106" s="139">
        <v>5713</v>
      </c>
      <c r="N106" s="378">
        <f t="shared" si="5"/>
        <v>34.36460703658323</v>
      </c>
    </row>
    <row r="107" spans="1:14" ht="13.8" thickBot="1" x14ac:dyDescent="0.3">
      <c r="A107" s="7" t="s">
        <v>394</v>
      </c>
      <c r="B107" s="1" t="s">
        <v>393</v>
      </c>
      <c r="C107" s="7" t="s">
        <v>18</v>
      </c>
      <c r="D107" s="377">
        <v>6461</v>
      </c>
      <c r="E107" s="377">
        <v>2966</v>
      </c>
      <c r="F107" s="377">
        <v>0</v>
      </c>
      <c r="G107" s="377">
        <v>9427</v>
      </c>
      <c r="H107" s="377">
        <v>32881</v>
      </c>
      <c r="I107" s="377">
        <v>3215</v>
      </c>
      <c r="J107" s="377">
        <v>36096</v>
      </c>
      <c r="K107" s="377">
        <v>9622</v>
      </c>
      <c r="L107" s="377">
        <v>55145</v>
      </c>
      <c r="M107" s="139">
        <v>6443</v>
      </c>
      <c r="N107" s="378">
        <f t="shared" si="5"/>
        <v>8.5589011330125722</v>
      </c>
    </row>
    <row r="108" spans="1:14" ht="13.8" thickBot="1" x14ac:dyDescent="0.3">
      <c r="A108" s="7" t="s">
        <v>398</v>
      </c>
      <c r="B108" s="1" t="s">
        <v>397</v>
      </c>
      <c r="C108" s="7" t="s">
        <v>18</v>
      </c>
      <c r="D108" s="377">
        <v>3754</v>
      </c>
      <c r="E108" s="377">
        <v>815</v>
      </c>
      <c r="F108" s="377">
        <v>0</v>
      </c>
      <c r="G108" s="377">
        <v>4569</v>
      </c>
      <c r="H108" s="377">
        <v>23144</v>
      </c>
      <c r="I108" s="377">
        <v>4377</v>
      </c>
      <c r="J108" s="377">
        <v>27521</v>
      </c>
      <c r="K108" s="377">
        <v>2375</v>
      </c>
      <c r="L108" s="377">
        <v>34465</v>
      </c>
      <c r="M108" s="139">
        <v>4080</v>
      </c>
      <c r="N108" s="378">
        <f t="shared" si="5"/>
        <v>8.4473039215686274</v>
      </c>
    </row>
    <row r="109" spans="1:14" ht="13.8" thickBot="1" x14ac:dyDescent="0.3">
      <c r="A109" s="7" t="s">
        <v>400</v>
      </c>
      <c r="B109" s="1" t="s">
        <v>399</v>
      </c>
      <c r="C109" s="7" t="s">
        <v>18</v>
      </c>
      <c r="D109" s="377">
        <v>14284</v>
      </c>
      <c r="E109" s="377">
        <v>7598</v>
      </c>
      <c r="F109" s="377">
        <v>500</v>
      </c>
      <c r="G109" s="377">
        <v>22382</v>
      </c>
      <c r="H109" s="377">
        <v>67218</v>
      </c>
      <c r="I109" s="377">
        <v>6260</v>
      </c>
      <c r="J109" s="377">
        <v>73478</v>
      </c>
      <c r="K109" s="377">
        <v>28211</v>
      </c>
      <c r="L109" s="377">
        <v>124071</v>
      </c>
      <c r="M109" s="139">
        <v>5210</v>
      </c>
      <c r="N109" s="378">
        <f t="shared" si="5"/>
        <v>23.814011516314778</v>
      </c>
    </row>
    <row r="110" spans="1:14" ht="13.8" thickBot="1" x14ac:dyDescent="0.3">
      <c r="A110" s="7" t="s">
        <v>402</v>
      </c>
      <c r="B110" s="1" t="s">
        <v>401</v>
      </c>
      <c r="C110" s="7" t="s">
        <v>18</v>
      </c>
      <c r="D110" s="377">
        <v>16738</v>
      </c>
      <c r="E110" s="377">
        <v>5202</v>
      </c>
      <c r="F110" s="377">
        <v>7850</v>
      </c>
      <c r="G110" s="377">
        <v>29790</v>
      </c>
      <c r="H110" s="377">
        <v>126723</v>
      </c>
      <c r="I110" s="377">
        <v>20614</v>
      </c>
      <c r="J110" s="377">
        <v>147337</v>
      </c>
      <c r="K110" s="377">
        <v>90883</v>
      </c>
      <c r="L110" s="377">
        <v>268010</v>
      </c>
      <c r="M110" s="139">
        <v>6997</v>
      </c>
      <c r="N110" s="378">
        <f t="shared" ref="N110:N141" si="6">L110/M110</f>
        <v>38.303558668000569</v>
      </c>
    </row>
    <row r="111" spans="1:14" ht="13.8" thickBot="1" x14ac:dyDescent="0.3">
      <c r="A111" s="7" t="s">
        <v>416</v>
      </c>
      <c r="B111" s="1" t="s">
        <v>415</v>
      </c>
      <c r="C111" s="7" t="s">
        <v>18</v>
      </c>
      <c r="D111" s="377">
        <v>20981</v>
      </c>
      <c r="E111" s="377">
        <v>8107</v>
      </c>
      <c r="F111" s="377">
        <v>961</v>
      </c>
      <c r="G111" s="377">
        <v>30049</v>
      </c>
      <c r="H111" s="377">
        <v>109361</v>
      </c>
      <c r="I111" s="377">
        <v>42226</v>
      </c>
      <c r="J111" s="377">
        <v>151587</v>
      </c>
      <c r="K111" s="377">
        <v>72014</v>
      </c>
      <c r="L111" s="377">
        <v>253650</v>
      </c>
      <c r="M111" s="139">
        <v>4168</v>
      </c>
      <c r="N111" s="378">
        <f t="shared" si="6"/>
        <v>60.856525911708253</v>
      </c>
    </row>
    <row r="112" spans="1:14" ht="13.8" thickBot="1" x14ac:dyDescent="0.3">
      <c r="A112" s="7" t="s">
        <v>429</v>
      </c>
      <c r="B112" s="1" t="s">
        <v>428</v>
      </c>
      <c r="C112" s="7" t="s">
        <v>18</v>
      </c>
      <c r="D112" s="377">
        <v>24878</v>
      </c>
      <c r="E112" s="377">
        <v>17205</v>
      </c>
      <c r="F112" s="377">
        <v>2101</v>
      </c>
      <c r="G112" s="377">
        <v>44184</v>
      </c>
      <c r="H112" s="377">
        <v>104919</v>
      </c>
      <c r="I112" s="377">
        <v>5995</v>
      </c>
      <c r="J112" s="377">
        <v>110914</v>
      </c>
      <c r="K112" s="377">
        <v>60090</v>
      </c>
      <c r="L112" s="377">
        <v>215188</v>
      </c>
      <c r="M112" s="139">
        <v>4934</v>
      </c>
      <c r="N112" s="378">
        <f t="shared" si="6"/>
        <v>43.613295500608025</v>
      </c>
    </row>
    <row r="113" spans="1:14" ht="13.8" thickBot="1" x14ac:dyDescent="0.3">
      <c r="A113" s="7" t="s">
        <v>431</v>
      </c>
      <c r="B113" s="1" t="s">
        <v>430</v>
      </c>
      <c r="C113" s="7" t="s">
        <v>18</v>
      </c>
      <c r="D113" s="377">
        <v>18696</v>
      </c>
      <c r="E113" s="377">
        <v>7948</v>
      </c>
      <c r="F113" s="377">
        <v>0</v>
      </c>
      <c r="G113" s="377">
        <v>26644</v>
      </c>
      <c r="H113" s="377">
        <v>92016</v>
      </c>
      <c r="I113" s="377">
        <v>10075</v>
      </c>
      <c r="J113" s="377">
        <v>102091</v>
      </c>
      <c r="K113" s="377">
        <v>27881</v>
      </c>
      <c r="L113" s="377">
        <v>156616</v>
      </c>
      <c r="M113" s="139">
        <v>5857</v>
      </c>
      <c r="N113" s="378">
        <f t="shared" si="6"/>
        <v>26.73996926754311</v>
      </c>
    </row>
    <row r="114" spans="1:14" ht="13.8" thickBot="1" x14ac:dyDescent="0.3">
      <c r="A114" s="7" t="s">
        <v>451</v>
      </c>
      <c r="B114" s="1" t="s">
        <v>450</v>
      </c>
      <c r="C114" s="7" t="s">
        <v>18</v>
      </c>
      <c r="D114" s="377">
        <v>3769</v>
      </c>
      <c r="E114" s="377">
        <v>1070</v>
      </c>
      <c r="F114" s="377">
        <v>0</v>
      </c>
      <c r="G114" s="377">
        <v>4839</v>
      </c>
      <c r="H114" s="377">
        <v>24326</v>
      </c>
      <c r="I114" s="377">
        <v>2934</v>
      </c>
      <c r="J114" s="377">
        <v>27260</v>
      </c>
      <c r="K114" s="377">
        <v>21830</v>
      </c>
      <c r="L114" s="377">
        <v>53929</v>
      </c>
      <c r="M114" s="139">
        <v>4141</v>
      </c>
      <c r="N114" s="378">
        <f t="shared" si="6"/>
        <v>13.023182806085487</v>
      </c>
    </row>
    <row r="115" spans="1:14" ht="13.8" thickBot="1" x14ac:dyDescent="0.3">
      <c r="A115" s="7" t="s">
        <v>457</v>
      </c>
      <c r="B115" s="1" t="s">
        <v>456</v>
      </c>
      <c r="C115" s="7" t="s">
        <v>18</v>
      </c>
      <c r="D115" s="377">
        <v>4093</v>
      </c>
      <c r="E115" s="377">
        <v>700</v>
      </c>
      <c r="F115" s="377">
        <v>0</v>
      </c>
      <c r="G115" s="377">
        <v>4793</v>
      </c>
      <c r="H115" s="377">
        <v>34577</v>
      </c>
      <c r="I115" s="377">
        <v>4693</v>
      </c>
      <c r="J115" s="377">
        <v>39270</v>
      </c>
      <c r="K115" s="377">
        <v>13576</v>
      </c>
      <c r="L115" s="377">
        <v>57639</v>
      </c>
      <c r="M115" s="139">
        <v>4197</v>
      </c>
      <c r="N115" s="378">
        <f t="shared" si="6"/>
        <v>13.733380986418871</v>
      </c>
    </row>
    <row r="116" spans="1:14" ht="13.8" thickBot="1" x14ac:dyDescent="0.3">
      <c r="A116" s="7" t="s">
        <v>463</v>
      </c>
      <c r="B116" s="1" t="s">
        <v>462</v>
      </c>
      <c r="C116" s="7" t="s">
        <v>18</v>
      </c>
      <c r="D116" s="377">
        <v>23798</v>
      </c>
      <c r="E116" s="377">
        <v>2033</v>
      </c>
      <c r="F116" s="377">
        <v>2707</v>
      </c>
      <c r="G116" s="377">
        <v>28538</v>
      </c>
      <c r="H116" s="377">
        <v>89238</v>
      </c>
      <c r="I116" s="377">
        <v>9302</v>
      </c>
      <c r="J116" s="377">
        <v>98540</v>
      </c>
      <c r="K116" s="377">
        <v>38648</v>
      </c>
      <c r="L116" s="377">
        <v>165726</v>
      </c>
      <c r="M116" s="139">
        <v>5068</v>
      </c>
      <c r="N116" s="378">
        <f t="shared" si="6"/>
        <v>32.700473559589582</v>
      </c>
    </row>
    <row r="117" spans="1:14" ht="13.8" thickBot="1" x14ac:dyDescent="0.3">
      <c r="A117" s="7" t="s">
        <v>467</v>
      </c>
      <c r="B117" s="1" t="s">
        <v>466</v>
      </c>
      <c r="C117" s="7" t="s">
        <v>18</v>
      </c>
      <c r="D117" s="377">
        <v>7702</v>
      </c>
      <c r="E117" s="377">
        <v>601</v>
      </c>
      <c r="F117" s="377">
        <v>0</v>
      </c>
      <c r="G117" s="377">
        <v>8303</v>
      </c>
      <c r="H117" s="377">
        <v>30390</v>
      </c>
      <c r="I117" s="377">
        <v>2336</v>
      </c>
      <c r="J117" s="377">
        <v>32726</v>
      </c>
      <c r="K117" s="377">
        <v>15829</v>
      </c>
      <c r="L117" s="377">
        <v>56858</v>
      </c>
      <c r="M117" s="139">
        <v>4968</v>
      </c>
      <c r="N117" s="378">
        <f t="shared" si="6"/>
        <v>11.444847020933977</v>
      </c>
    </row>
    <row r="118" spans="1:14" ht="13.8" thickBot="1" x14ac:dyDescent="0.3">
      <c r="A118" s="7" t="s">
        <v>479</v>
      </c>
      <c r="B118" s="1" t="s">
        <v>478</v>
      </c>
      <c r="C118" s="7" t="s">
        <v>18</v>
      </c>
      <c r="D118" s="377">
        <v>12180</v>
      </c>
      <c r="E118" s="377">
        <v>3652</v>
      </c>
      <c r="F118" s="377">
        <v>3866</v>
      </c>
      <c r="G118" s="377">
        <v>19698</v>
      </c>
      <c r="H118" s="377">
        <v>80448</v>
      </c>
      <c r="I118" s="377">
        <v>9529</v>
      </c>
      <c r="J118" s="377">
        <v>89977</v>
      </c>
      <c r="K118" s="377">
        <v>33844</v>
      </c>
      <c r="L118" s="377">
        <v>143519</v>
      </c>
      <c r="M118" s="139">
        <v>4101</v>
      </c>
      <c r="N118" s="378">
        <f t="shared" si="6"/>
        <v>34.996098512557914</v>
      </c>
    </row>
    <row r="119" spans="1:14" ht="13.8" thickBot="1" x14ac:dyDescent="0.3">
      <c r="A119" s="7" t="s">
        <v>482</v>
      </c>
      <c r="B119" s="1" t="s">
        <v>481</v>
      </c>
      <c r="C119" s="7" t="s">
        <v>18</v>
      </c>
      <c r="D119" s="377">
        <v>11425</v>
      </c>
      <c r="E119" s="377">
        <v>1836</v>
      </c>
      <c r="F119" s="377">
        <v>0</v>
      </c>
      <c r="G119" s="377">
        <v>13261</v>
      </c>
      <c r="H119" s="377">
        <v>51492</v>
      </c>
      <c r="I119" s="377">
        <v>4175</v>
      </c>
      <c r="J119" s="377">
        <v>55667</v>
      </c>
      <c r="K119" s="377">
        <v>41331</v>
      </c>
      <c r="L119" s="377">
        <v>110259</v>
      </c>
      <c r="M119" s="139">
        <v>5241</v>
      </c>
      <c r="N119" s="378">
        <f t="shared" si="6"/>
        <v>21.037779049799656</v>
      </c>
    </row>
    <row r="120" spans="1:14" ht="13.8" thickBot="1" x14ac:dyDescent="0.3">
      <c r="A120" s="7" t="s">
        <v>490</v>
      </c>
      <c r="B120" s="1" t="s">
        <v>489</v>
      </c>
      <c r="C120" s="7" t="s">
        <v>18</v>
      </c>
      <c r="D120" s="377">
        <v>25400</v>
      </c>
      <c r="E120" s="377">
        <v>5912</v>
      </c>
      <c r="F120" s="377">
        <v>1019</v>
      </c>
      <c r="G120" s="377">
        <v>32331</v>
      </c>
      <c r="H120" s="377">
        <v>70147</v>
      </c>
      <c r="I120" s="377">
        <v>5366</v>
      </c>
      <c r="J120" s="377">
        <v>75513</v>
      </c>
      <c r="K120" s="377">
        <v>54879</v>
      </c>
      <c r="L120" s="377">
        <v>162723</v>
      </c>
      <c r="M120" s="139">
        <v>5160</v>
      </c>
      <c r="N120" s="378">
        <f t="shared" si="6"/>
        <v>31.53546511627907</v>
      </c>
    </row>
    <row r="121" spans="1:14" ht="13.8" thickBot="1" x14ac:dyDescent="0.3">
      <c r="A121" s="7" t="s">
        <v>492</v>
      </c>
      <c r="B121" s="1" t="s">
        <v>491</v>
      </c>
      <c r="C121" s="7" t="s">
        <v>18</v>
      </c>
      <c r="D121" s="377">
        <v>11239</v>
      </c>
      <c r="E121" s="377">
        <v>5886</v>
      </c>
      <c r="F121" s="377">
        <v>1390</v>
      </c>
      <c r="G121" s="377">
        <v>18515</v>
      </c>
      <c r="H121" s="377">
        <v>60092</v>
      </c>
      <c r="I121" s="377">
        <v>30540</v>
      </c>
      <c r="J121" s="377">
        <v>90632</v>
      </c>
      <c r="K121" s="377">
        <v>7276</v>
      </c>
      <c r="L121" s="377">
        <v>116423</v>
      </c>
      <c r="M121" s="139">
        <v>5841</v>
      </c>
      <c r="N121" s="378">
        <f t="shared" si="6"/>
        <v>19.932032186269474</v>
      </c>
    </row>
    <row r="122" spans="1:14" ht="13.8" thickBot="1" x14ac:dyDescent="0.3">
      <c r="A122" s="7" t="s">
        <v>497</v>
      </c>
      <c r="B122" s="1" t="s">
        <v>496</v>
      </c>
      <c r="C122" s="7" t="s">
        <v>18</v>
      </c>
      <c r="D122" s="377">
        <v>11148</v>
      </c>
      <c r="E122" s="377">
        <v>6173</v>
      </c>
      <c r="F122" s="377">
        <v>0</v>
      </c>
      <c r="G122" s="377">
        <v>17321</v>
      </c>
      <c r="H122" s="377">
        <v>47541</v>
      </c>
      <c r="I122" s="377">
        <v>3636</v>
      </c>
      <c r="J122" s="377">
        <v>51177</v>
      </c>
      <c r="K122" s="377">
        <v>13099</v>
      </c>
      <c r="L122" s="377">
        <v>81597</v>
      </c>
      <c r="M122" s="139">
        <v>4730</v>
      </c>
      <c r="N122" s="378">
        <f t="shared" si="6"/>
        <v>17.250951374207187</v>
      </c>
    </row>
    <row r="123" spans="1:14" ht="13.8" thickBot="1" x14ac:dyDescent="0.3">
      <c r="A123" s="7" t="s">
        <v>515</v>
      </c>
      <c r="B123" s="1" t="s">
        <v>514</v>
      </c>
      <c r="C123" s="7" t="s">
        <v>18</v>
      </c>
      <c r="D123" s="377">
        <v>17716</v>
      </c>
      <c r="E123" s="377">
        <v>6811</v>
      </c>
      <c r="F123" s="377">
        <v>2808</v>
      </c>
      <c r="G123" s="377">
        <v>27335</v>
      </c>
      <c r="H123" s="377">
        <v>84213</v>
      </c>
      <c r="I123" s="377">
        <v>2949</v>
      </c>
      <c r="J123" s="377">
        <v>87162</v>
      </c>
      <c r="K123" s="377">
        <v>41468</v>
      </c>
      <c r="L123" s="377">
        <v>155965</v>
      </c>
      <c r="M123" s="139">
        <v>5072</v>
      </c>
      <c r="N123" s="378">
        <f t="shared" si="6"/>
        <v>30.750197160883282</v>
      </c>
    </row>
    <row r="124" spans="1:14" ht="13.8" thickBot="1" x14ac:dyDescent="0.3">
      <c r="A124" s="7" t="s">
        <v>517</v>
      </c>
      <c r="B124" s="1" t="s">
        <v>516</v>
      </c>
      <c r="C124" s="7" t="s">
        <v>18</v>
      </c>
      <c r="D124" s="377">
        <v>18004</v>
      </c>
      <c r="E124" s="377">
        <v>3332</v>
      </c>
      <c r="F124" s="377">
        <v>6002</v>
      </c>
      <c r="G124" s="377">
        <v>27338</v>
      </c>
      <c r="H124" s="377">
        <v>124415</v>
      </c>
      <c r="I124" s="377">
        <v>43282</v>
      </c>
      <c r="J124" s="377">
        <v>167697</v>
      </c>
      <c r="K124" s="377">
        <v>87283</v>
      </c>
      <c r="L124" s="377">
        <v>282318</v>
      </c>
      <c r="M124" s="139">
        <v>6634</v>
      </c>
      <c r="N124" s="378">
        <f t="shared" si="6"/>
        <v>42.556225504974371</v>
      </c>
    </row>
    <row r="125" spans="1:14" ht="13.8" thickBot="1" x14ac:dyDescent="0.3">
      <c r="A125" s="7" t="s">
        <v>529</v>
      </c>
      <c r="B125" s="1" t="s">
        <v>528</v>
      </c>
      <c r="C125" s="7" t="s">
        <v>18</v>
      </c>
      <c r="D125" s="377">
        <v>17000</v>
      </c>
      <c r="E125" s="377">
        <v>3414</v>
      </c>
      <c r="F125" s="377">
        <v>3000</v>
      </c>
      <c r="G125" s="377">
        <v>23414</v>
      </c>
      <c r="H125" s="377">
        <v>217413</v>
      </c>
      <c r="I125" s="377">
        <v>21435</v>
      </c>
      <c r="J125" s="377">
        <v>238848</v>
      </c>
      <c r="K125" s="377">
        <v>128424</v>
      </c>
      <c r="L125" s="377">
        <v>390686</v>
      </c>
      <c r="M125" s="139">
        <v>5509</v>
      </c>
      <c r="N125" s="378">
        <f t="shared" si="6"/>
        <v>70.917770920312222</v>
      </c>
    </row>
    <row r="126" spans="1:14" ht="13.8" thickBot="1" x14ac:dyDescent="0.3">
      <c r="A126" s="7" t="s">
        <v>531</v>
      </c>
      <c r="B126" s="1" t="s">
        <v>530</v>
      </c>
      <c r="C126" s="7" t="s">
        <v>18</v>
      </c>
      <c r="D126" s="377">
        <v>14175</v>
      </c>
      <c r="E126" s="377">
        <v>2251</v>
      </c>
      <c r="F126" s="377">
        <v>1600</v>
      </c>
      <c r="G126" s="377">
        <v>18026</v>
      </c>
      <c r="H126" s="377">
        <v>117876</v>
      </c>
      <c r="I126" s="377">
        <v>9018</v>
      </c>
      <c r="J126" s="377">
        <v>126894</v>
      </c>
      <c r="K126" s="377">
        <v>116844</v>
      </c>
      <c r="L126" s="377">
        <v>261764</v>
      </c>
      <c r="M126" s="139">
        <v>6834</v>
      </c>
      <c r="N126" s="378">
        <f t="shared" si="6"/>
        <v>38.303189932689492</v>
      </c>
    </row>
    <row r="127" spans="1:14" ht="13.8" thickBot="1" x14ac:dyDescent="0.3">
      <c r="A127" s="7" t="s">
        <v>535</v>
      </c>
      <c r="B127" s="1" t="s">
        <v>534</v>
      </c>
      <c r="C127" s="7" t="s">
        <v>18</v>
      </c>
      <c r="D127" s="377">
        <v>3453</v>
      </c>
      <c r="E127" s="377">
        <v>695</v>
      </c>
      <c r="F127" s="377">
        <v>806</v>
      </c>
      <c r="G127" s="377">
        <v>4954</v>
      </c>
      <c r="H127" s="377">
        <v>9819</v>
      </c>
      <c r="I127" s="377">
        <v>945</v>
      </c>
      <c r="J127" s="377">
        <v>10764</v>
      </c>
      <c r="K127" s="377">
        <v>24748</v>
      </c>
      <c r="L127" s="377">
        <v>40466</v>
      </c>
      <c r="M127" s="139">
        <v>4469</v>
      </c>
      <c r="N127" s="378">
        <f t="shared" si="6"/>
        <v>9.0548221078541058</v>
      </c>
    </row>
    <row r="128" spans="1:14" ht="13.8" thickBot="1" x14ac:dyDescent="0.3">
      <c r="A128" s="7" t="s">
        <v>543</v>
      </c>
      <c r="B128" s="1" t="s">
        <v>542</v>
      </c>
      <c r="C128" s="7" t="s">
        <v>18</v>
      </c>
      <c r="D128" s="377">
        <v>27776</v>
      </c>
      <c r="E128" s="377">
        <v>5394</v>
      </c>
      <c r="F128" s="377">
        <v>2284</v>
      </c>
      <c r="G128" s="377">
        <v>35454</v>
      </c>
      <c r="H128" s="377">
        <v>116975</v>
      </c>
      <c r="I128" s="377">
        <v>8959</v>
      </c>
      <c r="J128" s="377">
        <v>125934</v>
      </c>
      <c r="K128" s="377">
        <v>25480</v>
      </c>
      <c r="L128" s="377">
        <v>186868</v>
      </c>
      <c r="M128" s="139">
        <v>6174</v>
      </c>
      <c r="N128" s="378">
        <f t="shared" si="6"/>
        <v>30.266925817946227</v>
      </c>
    </row>
    <row r="129" spans="1:14" ht="13.8" thickBot="1" x14ac:dyDescent="0.3">
      <c r="A129" s="7" t="s">
        <v>565</v>
      </c>
      <c r="B129" s="1" t="s">
        <v>564</v>
      </c>
      <c r="C129" s="7" t="s">
        <v>18</v>
      </c>
      <c r="D129" s="377">
        <v>11702</v>
      </c>
      <c r="E129" s="377">
        <v>0</v>
      </c>
      <c r="F129" s="377">
        <v>3302</v>
      </c>
      <c r="G129" s="377">
        <v>15004</v>
      </c>
      <c r="H129" s="377">
        <v>74737</v>
      </c>
      <c r="I129" s="377">
        <v>6191</v>
      </c>
      <c r="J129" s="377">
        <v>80928</v>
      </c>
      <c r="K129" s="377">
        <v>29287</v>
      </c>
      <c r="L129" s="377">
        <v>125219</v>
      </c>
      <c r="M129" s="139">
        <v>5305</v>
      </c>
      <c r="N129" s="378">
        <f t="shared" si="6"/>
        <v>23.603958529688974</v>
      </c>
    </row>
    <row r="130" spans="1:14" ht="13.8" thickBot="1" x14ac:dyDescent="0.3">
      <c r="A130" s="7" t="s">
        <v>571</v>
      </c>
      <c r="B130" s="1" t="s">
        <v>570</v>
      </c>
      <c r="C130" s="7" t="s">
        <v>18</v>
      </c>
      <c r="D130" s="377">
        <v>20000</v>
      </c>
      <c r="E130" s="377">
        <v>8000</v>
      </c>
      <c r="F130" s="377">
        <v>0</v>
      </c>
      <c r="G130" s="377">
        <v>28000</v>
      </c>
      <c r="H130" s="377">
        <v>51000</v>
      </c>
      <c r="I130" s="377">
        <v>13000</v>
      </c>
      <c r="J130" s="377">
        <v>64000</v>
      </c>
      <c r="K130" s="377">
        <v>75000</v>
      </c>
      <c r="L130" s="377">
        <v>167000</v>
      </c>
      <c r="M130" s="139">
        <v>6341</v>
      </c>
      <c r="N130" s="378">
        <f t="shared" si="6"/>
        <v>26.336539977921465</v>
      </c>
    </row>
    <row r="131" spans="1:14" ht="13.8" thickBot="1" x14ac:dyDescent="0.3">
      <c r="A131" s="7" t="s">
        <v>577</v>
      </c>
      <c r="B131" s="1" t="s">
        <v>576</v>
      </c>
      <c r="C131" s="7" t="s">
        <v>18</v>
      </c>
      <c r="D131" s="377">
        <v>30452</v>
      </c>
      <c r="E131" s="377">
        <v>8221</v>
      </c>
      <c r="F131" s="377">
        <v>799</v>
      </c>
      <c r="G131" s="377">
        <v>39472</v>
      </c>
      <c r="H131" s="377">
        <v>113730</v>
      </c>
      <c r="I131" s="377">
        <v>16435</v>
      </c>
      <c r="J131" s="377">
        <v>130165</v>
      </c>
      <c r="K131" s="377">
        <v>48662</v>
      </c>
      <c r="L131" s="377">
        <v>218299</v>
      </c>
      <c r="M131" s="139">
        <v>5433</v>
      </c>
      <c r="N131" s="378">
        <f t="shared" si="6"/>
        <v>40.180195103994109</v>
      </c>
    </row>
    <row r="132" spans="1:14" ht="13.8" thickBot="1" x14ac:dyDescent="0.3">
      <c r="A132" s="7" t="s">
        <v>587</v>
      </c>
      <c r="B132" s="1" t="s">
        <v>586</v>
      </c>
      <c r="C132" s="7" t="s">
        <v>18</v>
      </c>
      <c r="D132" s="377">
        <v>24268</v>
      </c>
      <c r="E132" s="377">
        <v>9950</v>
      </c>
      <c r="F132" s="377">
        <v>2214</v>
      </c>
      <c r="G132" s="377">
        <v>36432</v>
      </c>
      <c r="H132" s="377">
        <v>135517</v>
      </c>
      <c r="I132" s="377">
        <v>14053</v>
      </c>
      <c r="J132" s="377">
        <v>149570</v>
      </c>
      <c r="K132" s="377">
        <v>26847</v>
      </c>
      <c r="L132" s="377">
        <v>212849</v>
      </c>
      <c r="M132" s="139">
        <v>6654</v>
      </c>
      <c r="N132" s="378">
        <f t="shared" si="6"/>
        <v>31.988127442140065</v>
      </c>
    </row>
    <row r="133" spans="1:14" ht="13.8" thickBot="1" x14ac:dyDescent="0.3">
      <c r="A133" s="7" t="s">
        <v>591</v>
      </c>
      <c r="B133" s="1" t="s">
        <v>590</v>
      </c>
      <c r="C133" s="7" t="s">
        <v>18</v>
      </c>
      <c r="D133" s="377">
        <v>8781</v>
      </c>
      <c r="E133" s="377">
        <v>897</v>
      </c>
      <c r="F133" s="377">
        <v>0</v>
      </c>
      <c r="G133" s="377">
        <v>9678</v>
      </c>
      <c r="H133" s="377">
        <v>29581</v>
      </c>
      <c r="I133" s="377">
        <v>2652</v>
      </c>
      <c r="J133" s="377">
        <v>32233</v>
      </c>
      <c r="K133" s="377">
        <v>14459</v>
      </c>
      <c r="L133" s="377">
        <v>56370</v>
      </c>
      <c r="M133" s="139">
        <v>4105</v>
      </c>
      <c r="N133" s="378">
        <f t="shared" si="6"/>
        <v>13.732034104750305</v>
      </c>
    </row>
    <row r="134" spans="1:14" ht="13.8" thickBot="1" x14ac:dyDescent="0.3">
      <c r="A134" s="7" t="s">
        <v>597</v>
      </c>
      <c r="B134" s="1" t="s">
        <v>596</v>
      </c>
      <c r="C134" s="7" t="s">
        <v>18</v>
      </c>
      <c r="D134" s="377">
        <v>20694</v>
      </c>
      <c r="E134" s="377">
        <v>7002</v>
      </c>
      <c r="F134" s="377">
        <v>1200</v>
      </c>
      <c r="G134" s="377">
        <v>28896</v>
      </c>
      <c r="H134" s="377">
        <v>41024</v>
      </c>
      <c r="I134" s="377">
        <v>1140</v>
      </c>
      <c r="J134" s="377">
        <v>42164</v>
      </c>
      <c r="K134" s="377">
        <v>15169</v>
      </c>
      <c r="L134" s="377">
        <v>86229</v>
      </c>
      <c r="M134" s="139">
        <v>5033</v>
      </c>
      <c r="N134" s="378">
        <f t="shared" si="6"/>
        <v>17.132724021458376</v>
      </c>
    </row>
    <row r="135" spans="1:14" ht="13.8" thickBot="1" x14ac:dyDescent="0.3">
      <c r="A135" s="7" t="s">
        <v>605</v>
      </c>
      <c r="B135" s="1" t="s">
        <v>604</v>
      </c>
      <c r="C135" s="7" t="s">
        <v>18</v>
      </c>
      <c r="D135" s="377">
        <v>7528</v>
      </c>
      <c r="E135" s="377">
        <v>540</v>
      </c>
      <c r="F135" s="377">
        <v>0</v>
      </c>
      <c r="G135" s="377">
        <v>8068</v>
      </c>
      <c r="H135" s="377">
        <v>41549</v>
      </c>
      <c r="I135" s="377">
        <v>1630</v>
      </c>
      <c r="J135" s="377">
        <v>43179</v>
      </c>
      <c r="K135" s="377">
        <v>36179</v>
      </c>
      <c r="L135" s="377">
        <v>87426</v>
      </c>
      <c r="M135" s="139">
        <v>5413</v>
      </c>
      <c r="N135" s="378">
        <f t="shared" si="6"/>
        <v>16.151117679660079</v>
      </c>
    </row>
    <row r="136" spans="1:14" ht="13.8" thickBot="1" x14ac:dyDescent="0.3">
      <c r="A136" s="7" t="s">
        <v>611</v>
      </c>
      <c r="B136" s="1" t="s">
        <v>610</v>
      </c>
      <c r="C136" s="7" t="s">
        <v>18</v>
      </c>
      <c r="D136" s="377">
        <v>5274</v>
      </c>
      <c r="E136" s="377">
        <v>1384</v>
      </c>
      <c r="F136" s="377">
        <v>547</v>
      </c>
      <c r="G136" s="377">
        <v>7205</v>
      </c>
      <c r="H136" s="377">
        <v>61203</v>
      </c>
      <c r="I136" s="377">
        <v>10728</v>
      </c>
      <c r="J136" s="377">
        <v>71931</v>
      </c>
      <c r="K136" s="377">
        <v>35944</v>
      </c>
      <c r="L136" s="377">
        <v>115080</v>
      </c>
      <c r="M136" s="139">
        <v>6847</v>
      </c>
      <c r="N136" s="378">
        <f t="shared" si="6"/>
        <v>16.807360887980138</v>
      </c>
    </row>
    <row r="137" spans="1:14" ht="13.8" thickBot="1" x14ac:dyDescent="0.3">
      <c r="A137" s="7" t="s">
        <v>613</v>
      </c>
      <c r="B137" s="1" t="s">
        <v>612</v>
      </c>
      <c r="C137" s="7" t="s">
        <v>18</v>
      </c>
      <c r="D137" s="377">
        <v>14927</v>
      </c>
      <c r="E137" s="377">
        <v>495</v>
      </c>
      <c r="F137" s="377">
        <v>1149</v>
      </c>
      <c r="G137" s="377">
        <v>16571</v>
      </c>
      <c r="H137" s="377">
        <v>73015</v>
      </c>
      <c r="I137" s="377">
        <v>16947</v>
      </c>
      <c r="J137" s="377">
        <v>89962</v>
      </c>
      <c r="K137" s="377">
        <v>19911</v>
      </c>
      <c r="L137" s="377">
        <v>126444</v>
      </c>
      <c r="M137" s="139">
        <v>6240</v>
      </c>
      <c r="N137" s="378">
        <f t="shared" si="6"/>
        <v>20.263461538461538</v>
      </c>
    </row>
    <row r="138" spans="1:14" ht="13.8" thickBot="1" x14ac:dyDescent="0.3">
      <c r="A138" s="7" t="s">
        <v>619</v>
      </c>
      <c r="B138" s="1" t="s">
        <v>618</v>
      </c>
      <c r="C138" s="7" t="s">
        <v>18</v>
      </c>
      <c r="D138" s="377">
        <v>7460</v>
      </c>
      <c r="E138" s="377">
        <v>1626</v>
      </c>
      <c r="F138" s="377">
        <v>0</v>
      </c>
      <c r="G138" s="377">
        <v>9086</v>
      </c>
      <c r="H138" s="377">
        <v>42779</v>
      </c>
      <c r="I138" s="377">
        <v>2530</v>
      </c>
      <c r="J138" s="377">
        <v>45309</v>
      </c>
      <c r="K138" s="377">
        <v>32917</v>
      </c>
      <c r="L138" s="377">
        <v>87312</v>
      </c>
      <c r="M138" s="139">
        <v>5376</v>
      </c>
      <c r="N138" s="378">
        <f t="shared" si="6"/>
        <v>16.241071428571427</v>
      </c>
    </row>
    <row r="139" spans="1:14" ht="13.8" thickBot="1" x14ac:dyDescent="0.3">
      <c r="A139" s="7" t="s">
        <v>625</v>
      </c>
      <c r="B139" s="1" t="s">
        <v>624</v>
      </c>
      <c r="C139" s="7" t="s">
        <v>18</v>
      </c>
      <c r="D139" s="377">
        <v>25528</v>
      </c>
      <c r="E139" s="377">
        <v>3758</v>
      </c>
      <c r="F139" s="377">
        <v>1500</v>
      </c>
      <c r="G139" s="377">
        <v>30786</v>
      </c>
      <c r="H139" s="377">
        <v>77207</v>
      </c>
      <c r="I139" s="377">
        <v>0</v>
      </c>
      <c r="J139" s="377">
        <v>77207</v>
      </c>
      <c r="K139" s="377">
        <v>35629</v>
      </c>
      <c r="L139" s="377">
        <v>143622</v>
      </c>
      <c r="M139" s="139">
        <v>5523</v>
      </c>
      <c r="N139" s="378">
        <f t="shared" si="6"/>
        <v>26.004345464421512</v>
      </c>
    </row>
    <row r="140" spans="1:14" ht="13.8" thickBot="1" x14ac:dyDescent="0.3">
      <c r="A140" s="7" t="s">
        <v>637</v>
      </c>
      <c r="B140" s="1" t="s">
        <v>636</v>
      </c>
      <c r="C140" s="7" t="s">
        <v>18</v>
      </c>
      <c r="D140" s="377">
        <v>9793</v>
      </c>
      <c r="E140" s="377">
        <v>3434</v>
      </c>
      <c r="F140" s="377">
        <v>559</v>
      </c>
      <c r="G140" s="377">
        <v>13786</v>
      </c>
      <c r="H140" s="377">
        <v>70312</v>
      </c>
      <c r="I140" s="377">
        <v>2926</v>
      </c>
      <c r="J140" s="377">
        <v>73238</v>
      </c>
      <c r="K140" s="377">
        <v>44206</v>
      </c>
      <c r="L140" s="377">
        <v>131230</v>
      </c>
      <c r="M140" s="139">
        <v>4659</v>
      </c>
      <c r="N140" s="378">
        <f t="shared" si="6"/>
        <v>28.166988624168276</v>
      </c>
    </row>
    <row r="141" spans="1:14" ht="13.8" thickBot="1" x14ac:dyDescent="0.3">
      <c r="A141" s="7" t="s">
        <v>649</v>
      </c>
      <c r="B141" s="1" t="s">
        <v>648</v>
      </c>
      <c r="C141" s="7" t="s">
        <v>18</v>
      </c>
      <c r="D141" s="377">
        <v>24923</v>
      </c>
      <c r="E141" s="377">
        <v>19482</v>
      </c>
      <c r="F141" s="377">
        <v>8746</v>
      </c>
      <c r="G141" s="377">
        <v>53151</v>
      </c>
      <c r="H141" s="377">
        <v>113398</v>
      </c>
      <c r="I141" s="377">
        <v>16323</v>
      </c>
      <c r="J141" s="377">
        <v>129721</v>
      </c>
      <c r="K141" s="377">
        <v>26627</v>
      </c>
      <c r="L141" s="377">
        <v>209499</v>
      </c>
      <c r="M141" s="139">
        <v>6295</v>
      </c>
      <c r="N141" s="378">
        <f t="shared" si="6"/>
        <v>33.280222398729151</v>
      </c>
    </row>
    <row r="142" spans="1:14" ht="13.8" thickBot="1" x14ac:dyDescent="0.3">
      <c r="A142" s="7" t="s">
        <v>665</v>
      </c>
      <c r="B142" s="1" t="s">
        <v>664</v>
      </c>
      <c r="C142" s="7" t="s">
        <v>18</v>
      </c>
      <c r="D142" s="377">
        <v>9215</v>
      </c>
      <c r="E142" s="377">
        <v>551</v>
      </c>
      <c r="F142" s="377">
        <v>1473</v>
      </c>
      <c r="G142" s="377">
        <v>11239</v>
      </c>
      <c r="H142" s="377">
        <v>52444</v>
      </c>
      <c r="I142" s="377">
        <v>5736</v>
      </c>
      <c r="J142" s="377">
        <v>58180</v>
      </c>
      <c r="K142" s="377">
        <v>45493</v>
      </c>
      <c r="L142" s="377">
        <v>114912</v>
      </c>
      <c r="M142" s="139">
        <v>4434</v>
      </c>
      <c r="N142" s="378">
        <f t="shared" ref="N142:N156" si="7">L142/M142</f>
        <v>25.916102841677944</v>
      </c>
    </row>
    <row r="143" spans="1:14" ht="13.8" thickBot="1" x14ac:dyDescent="0.3">
      <c r="A143" s="7" t="s">
        <v>675</v>
      </c>
      <c r="B143" s="1" t="s">
        <v>674</v>
      </c>
      <c r="C143" s="7" t="s">
        <v>18</v>
      </c>
      <c r="D143" s="377">
        <v>16830</v>
      </c>
      <c r="E143" s="377">
        <v>6220</v>
      </c>
      <c r="F143" s="377">
        <v>1807</v>
      </c>
      <c r="G143" s="377">
        <v>24857</v>
      </c>
      <c r="H143" s="377">
        <v>75648</v>
      </c>
      <c r="I143" s="377">
        <v>19012</v>
      </c>
      <c r="J143" s="377">
        <v>94660</v>
      </c>
      <c r="K143" s="377">
        <v>41842</v>
      </c>
      <c r="L143" s="377">
        <v>161359</v>
      </c>
      <c r="M143" s="139">
        <v>4375</v>
      </c>
      <c r="N143" s="378">
        <f t="shared" si="7"/>
        <v>36.882057142857143</v>
      </c>
    </row>
    <row r="144" spans="1:14" ht="13.8" thickBot="1" x14ac:dyDescent="0.3">
      <c r="A144" s="7" t="s">
        <v>679</v>
      </c>
      <c r="B144" s="1" t="s">
        <v>678</v>
      </c>
      <c r="C144" s="7" t="s">
        <v>18</v>
      </c>
      <c r="D144" s="377">
        <v>20192</v>
      </c>
      <c r="E144" s="377">
        <v>4450</v>
      </c>
      <c r="F144" s="377">
        <v>10775</v>
      </c>
      <c r="G144" s="377">
        <v>35417</v>
      </c>
      <c r="H144" s="377">
        <v>141574</v>
      </c>
      <c r="I144" s="377">
        <v>11667</v>
      </c>
      <c r="J144" s="377">
        <v>153241</v>
      </c>
      <c r="K144" s="377">
        <v>77195</v>
      </c>
      <c r="L144" s="377">
        <v>265853</v>
      </c>
      <c r="M144" s="139">
        <v>5101</v>
      </c>
      <c r="N144" s="378">
        <f t="shared" si="7"/>
        <v>52.117820035287195</v>
      </c>
    </row>
    <row r="145" spans="1:14" ht="13.8" thickBot="1" x14ac:dyDescent="0.3">
      <c r="A145" s="7" t="s">
        <v>685</v>
      </c>
      <c r="B145" s="1" t="s">
        <v>684</v>
      </c>
      <c r="C145" s="7" t="s">
        <v>18</v>
      </c>
      <c r="D145" s="377">
        <v>7000</v>
      </c>
      <c r="E145" s="377">
        <v>2311</v>
      </c>
      <c r="F145" s="377">
        <v>885</v>
      </c>
      <c r="G145" s="377">
        <v>10196</v>
      </c>
      <c r="H145" s="377">
        <v>47457</v>
      </c>
      <c r="I145" s="377">
        <v>17913</v>
      </c>
      <c r="J145" s="377">
        <v>65370</v>
      </c>
      <c r="K145" s="377">
        <v>32575</v>
      </c>
      <c r="L145" s="377">
        <v>108141</v>
      </c>
      <c r="M145" s="139">
        <v>4038</v>
      </c>
      <c r="N145" s="378">
        <f t="shared" si="7"/>
        <v>26.780832095096581</v>
      </c>
    </row>
    <row r="146" spans="1:14" ht="13.8" thickBot="1" x14ac:dyDescent="0.3">
      <c r="A146" s="7" t="s">
        <v>693</v>
      </c>
      <c r="B146" s="1" t="s">
        <v>692</v>
      </c>
      <c r="C146" s="7" t="s">
        <v>18</v>
      </c>
      <c r="D146" s="377">
        <v>10059</v>
      </c>
      <c r="E146" s="377">
        <v>1400</v>
      </c>
      <c r="F146" s="377">
        <v>1030</v>
      </c>
      <c r="G146" s="377">
        <v>12489</v>
      </c>
      <c r="H146" s="377">
        <v>54445</v>
      </c>
      <c r="I146" s="377">
        <v>1692</v>
      </c>
      <c r="J146" s="377">
        <v>56137</v>
      </c>
      <c r="K146" s="377">
        <v>10161</v>
      </c>
      <c r="L146" s="377">
        <v>78787</v>
      </c>
      <c r="M146" s="139">
        <v>5246</v>
      </c>
      <c r="N146" s="378">
        <f t="shared" si="7"/>
        <v>15.018490278307281</v>
      </c>
    </row>
    <row r="147" spans="1:14" ht="13.8" thickBot="1" x14ac:dyDescent="0.3">
      <c r="A147" s="7" t="s">
        <v>715</v>
      </c>
      <c r="B147" s="1" t="s">
        <v>714</v>
      </c>
      <c r="C147" s="7" t="s">
        <v>18</v>
      </c>
      <c r="D147" s="377">
        <v>7984</v>
      </c>
      <c r="E147" s="377">
        <v>1918</v>
      </c>
      <c r="F147" s="377">
        <v>847</v>
      </c>
      <c r="G147" s="377">
        <v>10749</v>
      </c>
      <c r="H147" s="377">
        <v>63171</v>
      </c>
      <c r="I147" s="377">
        <v>18229</v>
      </c>
      <c r="J147" s="377">
        <v>81400</v>
      </c>
      <c r="K147" s="377">
        <v>42364</v>
      </c>
      <c r="L147" s="377">
        <v>134513</v>
      </c>
      <c r="M147" s="139">
        <v>4046</v>
      </c>
      <c r="N147" s="378">
        <f t="shared" si="7"/>
        <v>33.245921898171034</v>
      </c>
    </row>
    <row r="148" spans="1:14" ht="13.8" thickBot="1" x14ac:dyDescent="0.3">
      <c r="A148" s="7" t="s">
        <v>727</v>
      </c>
      <c r="B148" s="1" t="s">
        <v>726</v>
      </c>
      <c r="C148" s="7" t="s">
        <v>18</v>
      </c>
      <c r="D148" s="377">
        <v>18482</v>
      </c>
      <c r="E148" s="377">
        <v>4050</v>
      </c>
      <c r="F148" s="377">
        <v>5500</v>
      </c>
      <c r="G148" s="377">
        <v>28032</v>
      </c>
      <c r="H148" s="377">
        <v>70039</v>
      </c>
      <c r="I148" s="377">
        <v>16139</v>
      </c>
      <c r="J148" s="377">
        <v>86178</v>
      </c>
      <c r="K148" s="377">
        <v>47609</v>
      </c>
      <c r="L148" s="377">
        <v>161819</v>
      </c>
      <c r="M148" s="139">
        <v>5479</v>
      </c>
      <c r="N148" s="378">
        <f t="shared" si="7"/>
        <v>29.534404088337286</v>
      </c>
    </row>
    <row r="149" spans="1:14" ht="13.8" thickBot="1" x14ac:dyDescent="0.3">
      <c r="A149" s="7" t="s">
        <v>735</v>
      </c>
      <c r="B149" s="1" t="s">
        <v>734</v>
      </c>
      <c r="C149" s="7" t="s">
        <v>18</v>
      </c>
      <c r="D149" s="377">
        <v>10750</v>
      </c>
      <c r="E149" s="377">
        <v>3150</v>
      </c>
      <c r="F149" s="377">
        <v>0</v>
      </c>
      <c r="G149" s="377">
        <v>13900</v>
      </c>
      <c r="H149" s="377">
        <v>42943</v>
      </c>
      <c r="I149" s="377">
        <v>3310</v>
      </c>
      <c r="J149" s="377">
        <v>46253</v>
      </c>
      <c r="K149" s="377">
        <v>15420</v>
      </c>
      <c r="L149" s="377">
        <v>75573</v>
      </c>
      <c r="M149" s="139">
        <v>6680</v>
      </c>
      <c r="N149" s="378">
        <f t="shared" si="7"/>
        <v>11.313323353293413</v>
      </c>
    </row>
    <row r="150" spans="1:14" ht="13.8" thickBot="1" x14ac:dyDescent="0.3">
      <c r="A150" s="7" t="s">
        <v>743</v>
      </c>
      <c r="B150" s="1" t="s">
        <v>742</v>
      </c>
      <c r="C150" s="7" t="s">
        <v>18</v>
      </c>
      <c r="D150" s="377">
        <v>4514</v>
      </c>
      <c r="E150" s="377">
        <v>1046</v>
      </c>
      <c r="F150" s="377">
        <v>3565</v>
      </c>
      <c r="G150" s="377">
        <v>9125</v>
      </c>
      <c r="H150" s="377">
        <v>63980</v>
      </c>
      <c r="I150" s="377">
        <v>4633</v>
      </c>
      <c r="J150" s="377">
        <v>68613</v>
      </c>
      <c r="K150" s="377">
        <v>26524</v>
      </c>
      <c r="L150" s="377">
        <v>104262</v>
      </c>
      <c r="M150" s="139">
        <v>6033</v>
      </c>
      <c r="N150" s="378">
        <f t="shared" si="7"/>
        <v>17.281949278965687</v>
      </c>
    </row>
    <row r="151" spans="1:14" ht="13.8" thickBot="1" x14ac:dyDescent="0.3">
      <c r="A151" s="7" t="s">
        <v>751</v>
      </c>
      <c r="B151" s="1" t="s">
        <v>750</v>
      </c>
      <c r="C151" s="7" t="s">
        <v>18</v>
      </c>
      <c r="D151" s="377">
        <v>8857</v>
      </c>
      <c r="E151" s="377">
        <v>4508</v>
      </c>
      <c r="F151" s="377">
        <v>2197</v>
      </c>
      <c r="G151" s="377">
        <v>15562</v>
      </c>
      <c r="H151" s="377">
        <v>52224</v>
      </c>
      <c r="I151" s="377">
        <v>4206</v>
      </c>
      <c r="J151" s="377">
        <v>56430</v>
      </c>
      <c r="K151" s="377">
        <v>40718</v>
      </c>
      <c r="L151" s="377">
        <v>112710</v>
      </c>
      <c r="M151" s="139">
        <v>4782</v>
      </c>
      <c r="N151" s="378">
        <f t="shared" si="7"/>
        <v>23.569636135508155</v>
      </c>
    </row>
    <row r="152" spans="1:14" ht="13.8" thickBot="1" x14ac:dyDescent="0.3">
      <c r="A152" s="7" t="s">
        <v>765</v>
      </c>
      <c r="B152" s="1" t="s">
        <v>764</v>
      </c>
      <c r="C152" s="7" t="s">
        <v>18</v>
      </c>
      <c r="D152" s="377">
        <v>9601</v>
      </c>
      <c r="E152" s="377">
        <v>3452</v>
      </c>
      <c r="F152" s="377">
        <v>1960</v>
      </c>
      <c r="G152" s="377">
        <v>15013</v>
      </c>
      <c r="H152" s="377">
        <v>77421</v>
      </c>
      <c r="I152" s="377">
        <v>54085</v>
      </c>
      <c r="J152" s="377">
        <v>131506</v>
      </c>
      <c r="K152" s="377">
        <v>25115</v>
      </c>
      <c r="L152" s="377">
        <v>171634</v>
      </c>
      <c r="M152" s="139">
        <v>4757</v>
      </c>
      <c r="N152" s="378">
        <f t="shared" si="7"/>
        <v>36.080302711793145</v>
      </c>
    </row>
    <row r="153" spans="1:14" ht="13.8" thickBot="1" x14ac:dyDescent="0.3">
      <c r="A153" s="7" t="s">
        <v>771</v>
      </c>
      <c r="B153" s="1" t="s">
        <v>770</v>
      </c>
      <c r="C153" s="7" t="s">
        <v>18</v>
      </c>
      <c r="D153" s="377">
        <v>4172</v>
      </c>
      <c r="E153" s="377">
        <v>272</v>
      </c>
      <c r="F153" s="377">
        <v>2000</v>
      </c>
      <c r="G153" s="377">
        <v>6444</v>
      </c>
      <c r="H153" s="377">
        <v>45218</v>
      </c>
      <c r="I153" s="377">
        <v>3761</v>
      </c>
      <c r="J153" s="377">
        <v>48979</v>
      </c>
      <c r="K153" s="377">
        <v>13118</v>
      </c>
      <c r="L153" s="377">
        <v>68541</v>
      </c>
      <c r="M153" s="139">
        <v>4614</v>
      </c>
      <c r="N153" s="378">
        <f t="shared" si="7"/>
        <v>14.855006501950585</v>
      </c>
    </row>
    <row r="154" spans="1:14" ht="13.8" thickBot="1" x14ac:dyDescent="0.3">
      <c r="A154" s="7" t="s">
        <v>781</v>
      </c>
      <c r="B154" s="1" t="s">
        <v>780</v>
      </c>
      <c r="C154" s="7" t="s">
        <v>18</v>
      </c>
      <c r="D154" s="377">
        <v>29395</v>
      </c>
      <c r="E154" s="377">
        <v>8419</v>
      </c>
      <c r="F154" s="377">
        <v>3305</v>
      </c>
      <c r="G154" s="377">
        <v>41119</v>
      </c>
      <c r="H154" s="377">
        <v>121076</v>
      </c>
      <c r="I154" s="377">
        <v>40450</v>
      </c>
      <c r="J154" s="377">
        <v>161526</v>
      </c>
      <c r="K154" s="377">
        <v>100301</v>
      </c>
      <c r="L154" s="377">
        <v>302946</v>
      </c>
      <c r="M154" s="139">
        <v>6999</v>
      </c>
      <c r="N154" s="378">
        <f t="shared" si="7"/>
        <v>43.284183454779253</v>
      </c>
    </row>
    <row r="155" spans="1:14" ht="13.8" thickBot="1" x14ac:dyDescent="0.3">
      <c r="A155" s="7" t="s">
        <v>791</v>
      </c>
      <c r="B155" s="1" t="s">
        <v>790</v>
      </c>
      <c r="C155" s="7" t="s">
        <v>18</v>
      </c>
      <c r="D155" s="377">
        <v>18250</v>
      </c>
      <c r="E155" s="377">
        <v>1190</v>
      </c>
      <c r="F155" s="377">
        <v>3943</v>
      </c>
      <c r="G155" s="377">
        <v>23383</v>
      </c>
      <c r="H155" s="377">
        <v>87925</v>
      </c>
      <c r="I155" s="377">
        <v>6800</v>
      </c>
      <c r="J155" s="377">
        <v>94725</v>
      </c>
      <c r="K155" s="377">
        <v>24970</v>
      </c>
      <c r="L155" s="377">
        <v>143078</v>
      </c>
      <c r="M155" s="139">
        <v>4837</v>
      </c>
      <c r="N155" s="378">
        <f t="shared" si="7"/>
        <v>29.57990489973124</v>
      </c>
    </row>
    <row r="156" spans="1:14" ht="13.8" thickBot="1" x14ac:dyDescent="0.3">
      <c r="A156" s="7" t="s">
        <v>809</v>
      </c>
      <c r="B156" s="1" t="s">
        <v>808</v>
      </c>
      <c r="C156" s="7" t="s">
        <v>18</v>
      </c>
      <c r="D156" s="377">
        <v>11838</v>
      </c>
      <c r="E156" s="377">
        <v>1142</v>
      </c>
      <c r="F156" s="377">
        <v>5097</v>
      </c>
      <c r="G156" s="377">
        <v>18077</v>
      </c>
      <c r="H156" s="377">
        <v>126254</v>
      </c>
      <c r="I156" s="377">
        <v>900</v>
      </c>
      <c r="J156" s="377">
        <v>127154</v>
      </c>
      <c r="K156" s="377">
        <v>65052</v>
      </c>
      <c r="L156" s="377">
        <v>210283</v>
      </c>
      <c r="M156" s="139">
        <v>5240</v>
      </c>
      <c r="N156" s="378">
        <f t="shared" si="7"/>
        <v>40.130343511450384</v>
      </c>
    </row>
    <row r="157" spans="1:14" x14ac:dyDescent="0.25">
      <c r="A157" s="7"/>
      <c r="B157" s="358" t="s">
        <v>3877</v>
      </c>
      <c r="C157" s="374"/>
      <c r="D157" s="386">
        <f>SUM(D78:D156)</f>
        <v>1090129</v>
      </c>
      <c r="E157" s="386">
        <f t="shared" ref="E157:M157" si="8">SUM(E78:E156)</f>
        <v>299939</v>
      </c>
      <c r="F157" s="386">
        <f t="shared" si="8"/>
        <v>162053</v>
      </c>
      <c r="G157" s="386">
        <f t="shared" si="8"/>
        <v>1552121</v>
      </c>
      <c r="H157" s="386">
        <f t="shared" si="8"/>
        <v>6163048</v>
      </c>
      <c r="I157" s="386">
        <f t="shared" si="8"/>
        <v>917138</v>
      </c>
      <c r="J157" s="386">
        <f t="shared" si="8"/>
        <v>7080186</v>
      </c>
      <c r="K157" s="386">
        <f t="shared" si="8"/>
        <v>3512357</v>
      </c>
      <c r="L157" s="386">
        <f t="shared" si="8"/>
        <v>12144664</v>
      </c>
      <c r="M157" s="380">
        <f t="shared" si="8"/>
        <v>422744</v>
      </c>
      <c r="N157" s="381"/>
    </row>
    <row r="158" spans="1:14" ht="13.8" thickBot="1" x14ac:dyDescent="0.3">
      <c r="A158" s="7"/>
      <c r="B158" s="359" t="s">
        <v>3878</v>
      </c>
      <c r="C158" s="375"/>
      <c r="D158" s="387">
        <f>AVERAGE(D78:D156)</f>
        <v>13799.101265822785</v>
      </c>
      <c r="E158" s="387">
        <f t="shared" ref="E158:N158" si="9">AVERAGE(E78:E156)</f>
        <v>3796.6962025316457</v>
      </c>
      <c r="F158" s="387">
        <f t="shared" si="9"/>
        <v>2051.3037974683543</v>
      </c>
      <c r="G158" s="387">
        <f t="shared" si="9"/>
        <v>19647.101265822785</v>
      </c>
      <c r="H158" s="387">
        <f t="shared" si="9"/>
        <v>78013.265822784815</v>
      </c>
      <c r="I158" s="387">
        <f t="shared" si="9"/>
        <v>11609.341772151898</v>
      </c>
      <c r="J158" s="387">
        <f t="shared" si="9"/>
        <v>89622.607594936708</v>
      </c>
      <c r="K158" s="387">
        <f t="shared" si="9"/>
        <v>44460.215189873416</v>
      </c>
      <c r="L158" s="387">
        <f t="shared" si="9"/>
        <v>153729.92405063292</v>
      </c>
      <c r="M158" s="383">
        <f t="shared" si="9"/>
        <v>5351.1898734177212</v>
      </c>
      <c r="N158" s="384">
        <f t="shared" si="9"/>
        <v>28.29340787486602</v>
      </c>
    </row>
    <row r="159" spans="1:14" ht="13.8" thickBot="1" x14ac:dyDescent="0.3">
      <c r="A159" s="7"/>
      <c r="B159" s="74"/>
      <c r="C159" s="144"/>
      <c r="D159" s="388"/>
      <c r="E159" s="388"/>
      <c r="F159" s="388"/>
      <c r="G159" s="388"/>
      <c r="H159" s="388"/>
      <c r="I159" s="388"/>
      <c r="J159" s="388"/>
      <c r="K159" s="388"/>
      <c r="L159" s="388"/>
      <c r="M159" s="158"/>
      <c r="N159" s="389"/>
    </row>
    <row r="160" spans="1:14" ht="13.8" thickBot="1" x14ac:dyDescent="0.3">
      <c r="A160" s="7" t="s">
        <v>25</v>
      </c>
      <c r="B160" s="143" t="s">
        <v>24</v>
      </c>
      <c r="C160" s="7" t="s">
        <v>26</v>
      </c>
      <c r="D160" s="377">
        <v>24843</v>
      </c>
      <c r="E160" s="377">
        <v>4438</v>
      </c>
      <c r="F160" s="377">
        <v>6665</v>
      </c>
      <c r="G160" s="377">
        <v>35946</v>
      </c>
      <c r="H160" s="377">
        <v>98144</v>
      </c>
      <c r="I160" s="377">
        <v>12789</v>
      </c>
      <c r="J160" s="377">
        <v>110933</v>
      </c>
      <c r="K160" s="377">
        <v>62866</v>
      </c>
      <c r="L160" s="377">
        <v>209745</v>
      </c>
      <c r="M160" s="139">
        <v>7410</v>
      </c>
      <c r="N160" s="378">
        <f t="shared" ref="N160:N191" si="10">L160/M160</f>
        <v>28.305668016194332</v>
      </c>
    </row>
    <row r="161" spans="1:14" ht="13.8" thickBot="1" x14ac:dyDescent="0.3">
      <c r="A161" s="7" t="s">
        <v>30</v>
      </c>
      <c r="B161" s="1" t="s">
        <v>29</v>
      </c>
      <c r="C161" s="7" t="s">
        <v>26</v>
      </c>
      <c r="D161" s="377">
        <v>13695</v>
      </c>
      <c r="E161" s="377">
        <v>4582</v>
      </c>
      <c r="F161" s="377">
        <v>1924</v>
      </c>
      <c r="G161" s="377">
        <v>20201</v>
      </c>
      <c r="H161" s="377">
        <v>298463</v>
      </c>
      <c r="I161" s="377">
        <v>61783</v>
      </c>
      <c r="J161" s="377">
        <v>360246</v>
      </c>
      <c r="K161" s="377">
        <v>152554</v>
      </c>
      <c r="L161" s="377">
        <v>533001</v>
      </c>
      <c r="M161" s="139">
        <v>11569</v>
      </c>
      <c r="N161" s="378">
        <f t="shared" si="10"/>
        <v>46.071484138646383</v>
      </c>
    </row>
    <row r="162" spans="1:14" ht="13.8" thickBot="1" x14ac:dyDescent="0.3">
      <c r="A162" s="7" t="s">
        <v>32</v>
      </c>
      <c r="B162" s="1" t="s">
        <v>31</v>
      </c>
      <c r="C162" s="7" t="s">
        <v>26</v>
      </c>
      <c r="D162" s="377">
        <v>35895</v>
      </c>
      <c r="E162" s="377">
        <v>8165</v>
      </c>
      <c r="F162" s="377">
        <v>12115</v>
      </c>
      <c r="G162" s="377">
        <v>56175</v>
      </c>
      <c r="H162" s="377">
        <v>271467</v>
      </c>
      <c r="I162" s="377">
        <v>108208</v>
      </c>
      <c r="J162" s="377">
        <v>379675</v>
      </c>
      <c r="K162" s="377">
        <v>89800</v>
      </c>
      <c r="L162" s="377">
        <v>525650</v>
      </c>
      <c r="M162" s="139">
        <v>9706</v>
      </c>
      <c r="N162" s="378">
        <f t="shared" si="10"/>
        <v>54.15722233669895</v>
      </c>
    </row>
    <row r="163" spans="1:14" ht="13.8" thickBot="1" x14ac:dyDescent="0.3">
      <c r="A163" s="7" t="s">
        <v>44</v>
      </c>
      <c r="B163" s="1" t="s">
        <v>43</v>
      </c>
      <c r="C163" s="7" t="s">
        <v>26</v>
      </c>
      <c r="D163" s="377">
        <v>41336</v>
      </c>
      <c r="E163" s="377">
        <v>4142</v>
      </c>
      <c r="F163" s="377">
        <v>2746</v>
      </c>
      <c r="G163" s="377">
        <v>48224</v>
      </c>
      <c r="H163" s="377">
        <v>250679</v>
      </c>
      <c r="I163" s="377">
        <v>71663</v>
      </c>
      <c r="J163" s="377">
        <v>322342</v>
      </c>
      <c r="K163" s="377">
        <v>205902</v>
      </c>
      <c r="L163" s="377">
        <v>576468</v>
      </c>
      <c r="M163" s="139">
        <v>11902</v>
      </c>
      <c r="N163" s="378">
        <f t="shared" si="10"/>
        <v>48.434548815325158</v>
      </c>
    </row>
    <row r="164" spans="1:14" ht="13.8" thickBot="1" x14ac:dyDescent="0.3">
      <c r="A164" s="7" t="s">
        <v>52</v>
      </c>
      <c r="B164" s="1" t="s">
        <v>51</v>
      </c>
      <c r="C164" s="7" t="s">
        <v>26</v>
      </c>
      <c r="D164" s="377">
        <v>27209</v>
      </c>
      <c r="E164" s="377">
        <v>2252</v>
      </c>
      <c r="F164" s="377">
        <v>1800</v>
      </c>
      <c r="G164" s="377">
        <v>31261</v>
      </c>
      <c r="H164" s="377">
        <v>99780</v>
      </c>
      <c r="I164" s="377">
        <v>13965</v>
      </c>
      <c r="J164" s="377">
        <v>113745</v>
      </c>
      <c r="K164" s="377">
        <v>70269</v>
      </c>
      <c r="L164" s="377">
        <v>215275</v>
      </c>
      <c r="M164" s="139">
        <v>11000</v>
      </c>
      <c r="N164" s="378">
        <f t="shared" si="10"/>
        <v>19.570454545454545</v>
      </c>
    </row>
    <row r="165" spans="1:14" ht="13.8" thickBot="1" x14ac:dyDescent="0.3">
      <c r="A165" s="7" t="s">
        <v>67</v>
      </c>
      <c r="B165" s="1" t="s">
        <v>66</v>
      </c>
      <c r="C165" s="7" t="s">
        <v>26</v>
      </c>
      <c r="D165" s="377">
        <v>15133</v>
      </c>
      <c r="E165" s="377">
        <v>7566</v>
      </c>
      <c r="F165" s="377">
        <v>2000</v>
      </c>
      <c r="G165" s="377">
        <v>24699</v>
      </c>
      <c r="H165" s="377">
        <v>130429</v>
      </c>
      <c r="I165" s="377">
        <v>13635</v>
      </c>
      <c r="J165" s="377">
        <v>144064</v>
      </c>
      <c r="K165" s="377">
        <v>29498</v>
      </c>
      <c r="L165" s="377">
        <v>198261</v>
      </c>
      <c r="M165" s="139">
        <v>7172</v>
      </c>
      <c r="N165" s="378">
        <f t="shared" si="10"/>
        <v>27.643753485778024</v>
      </c>
    </row>
    <row r="166" spans="1:14" ht="13.8" thickBot="1" x14ac:dyDescent="0.3">
      <c r="A166" s="7" t="s">
        <v>96</v>
      </c>
      <c r="B166" s="1" t="s">
        <v>95</v>
      </c>
      <c r="C166" s="7" t="s">
        <v>26</v>
      </c>
      <c r="D166" s="377">
        <v>20442</v>
      </c>
      <c r="E166" s="377">
        <v>20517</v>
      </c>
      <c r="F166" s="377">
        <v>2000</v>
      </c>
      <c r="G166" s="377">
        <v>42959</v>
      </c>
      <c r="H166" s="377">
        <v>172725</v>
      </c>
      <c r="I166" s="377">
        <v>15153</v>
      </c>
      <c r="J166" s="377">
        <v>187878</v>
      </c>
      <c r="K166" s="377">
        <v>81490</v>
      </c>
      <c r="L166" s="377">
        <v>312327</v>
      </c>
      <c r="M166" s="139">
        <v>9197</v>
      </c>
      <c r="N166" s="378">
        <f t="shared" si="10"/>
        <v>33.959660758943137</v>
      </c>
    </row>
    <row r="167" spans="1:14" ht="13.8" thickBot="1" x14ac:dyDescent="0.3">
      <c r="A167" s="7" t="s">
        <v>106</v>
      </c>
      <c r="B167" s="1" t="s">
        <v>105</v>
      </c>
      <c r="C167" s="7" t="s">
        <v>26</v>
      </c>
      <c r="D167" s="377">
        <v>38504</v>
      </c>
      <c r="E167" s="377">
        <v>6075</v>
      </c>
      <c r="F167" s="377">
        <v>0</v>
      </c>
      <c r="G167" s="377">
        <v>44579</v>
      </c>
      <c r="H167" s="377">
        <v>192561</v>
      </c>
      <c r="I167" s="377">
        <v>94471</v>
      </c>
      <c r="J167" s="377">
        <v>287032</v>
      </c>
      <c r="K167" s="377">
        <v>101184</v>
      </c>
      <c r="L167" s="377">
        <v>432795</v>
      </c>
      <c r="M167" s="139">
        <v>11825</v>
      </c>
      <c r="N167" s="378">
        <f t="shared" si="10"/>
        <v>36.6</v>
      </c>
    </row>
    <row r="168" spans="1:14" ht="13.8" thickBot="1" x14ac:dyDescent="0.3">
      <c r="A168" s="7" t="s">
        <v>110</v>
      </c>
      <c r="B168" s="1" t="s">
        <v>109</v>
      </c>
      <c r="C168" s="7" t="s">
        <v>26</v>
      </c>
      <c r="D168" s="377">
        <v>43169</v>
      </c>
      <c r="E168" s="377">
        <v>5000</v>
      </c>
      <c r="F168" s="377">
        <v>5000</v>
      </c>
      <c r="G168" s="377">
        <v>53169</v>
      </c>
      <c r="H168" s="377">
        <v>220822</v>
      </c>
      <c r="I168" s="377">
        <v>37713</v>
      </c>
      <c r="J168" s="377">
        <v>258535</v>
      </c>
      <c r="K168" s="377">
        <v>193692</v>
      </c>
      <c r="L168" s="377">
        <v>505396</v>
      </c>
      <c r="M168" s="139">
        <v>7226</v>
      </c>
      <c r="N168" s="378">
        <f t="shared" si="10"/>
        <v>69.941323000276782</v>
      </c>
    </row>
    <row r="169" spans="1:14" ht="13.8" thickBot="1" x14ac:dyDescent="0.3">
      <c r="A169" s="7" t="s">
        <v>128</v>
      </c>
      <c r="B169" s="1" t="s">
        <v>127</v>
      </c>
      <c r="C169" s="7" t="s">
        <v>26</v>
      </c>
      <c r="D169" s="377">
        <v>28599</v>
      </c>
      <c r="E169" s="377">
        <v>0</v>
      </c>
      <c r="F169" s="377">
        <v>1340</v>
      </c>
      <c r="G169" s="377">
        <v>29939</v>
      </c>
      <c r="H169" s="377">
        <v>213844</v>
      </c>
      <c r="I169" s="377">
        <v>68689</v>
      </c>
      <c r="J169" s="377">
        <v>282533</v>
      </c>
      <c r="K169" s="377">
        <v>141700</v>
      </c>
      <c r="L169" s="377">
        <v>454172</v>
      </c>
      <c r="M169" s="139">
        <v>10090</v>
      </c>
      <c r="N169" s="378">
        <f t="shared" si="10"/>
        <v>45.012091179385529</v>
      </c>
    </row>
    <row r="170" spans="1:14" ht="13.8" thickBot="1" x14ac:dyDescent="0.3">
      <c r="A170" s="7" t="s">
        <v>130</v>
      </c>
      <c r="B170" s="1" t="s">
        <v>129</v>
      </c>
      <c r="C170" s="7" t="s">
        <v>26</v>
      </c>
      <c r="D170" s="377">
        <v>17817</v>
      </c>
      <c r="E170" s="377">
        <v>3863</v>
      </c>
      <c r="F170" s="377">
        <v>1164</v>
      </c>
      <c r="G170" s="377">
        <v>22844</v>
      </c>
      <c r="H170" s="377">
        <v>115146</v>
      </c>
      <c r="I170" s="377">
        <v>6996</v>
      </c>
      <c r="J170" s="377">
        <v>122142</v>
      </c>
      <c r="K170" s="377">
        <v>154133</v>
      </c>
      <c r="L170" s="377">
        <v>299119</v>
      </c>
      <c r="M170" s="139">
        <v>9705</v>
      </c>
      <c r="N170" s="378">
        <f t="shared" si="10"/>
        <v>30.821123132405976</v>
      </c>
    </row>
    <row r="171" spans="1:14" ht="13.8" thickBot="1" x14ac:dyDescent="0.3">
      <c r="A171" s="7" t="s">
        <v>136</v>
      </c>
      <c r="B171" s="1" t="s">
        <v>135</v>
      </c>
      <c r="C171" s="7" t="s">
        <v>26</v>
      </c>
      <c r="D171" s="377">
        <v>11503</v>
      </c>
      <c r="E171" s="377">
        <v>2454</v>
      </c>
      <c r="F171" s="377">
        <v>1380</v>
      </c>
      <c r="G171" s="377">
        <v>15337</v>
      </c>
      <c r="H171" s="377">
        <v>75427</v>
      </c>
      <c r="I171" s="377">
        <v>26837</v>
      </c>
      <c r="J171" s="377">
        <v>102264</v>
      </c>
      <c r="K171" s="377">
        <v>11425</v>
      </c>
      <c r="L171" s="377">
        <v>129026</v>
      </c>
      <c r="M171" s="139">
        <v>8692</v>
      </c>
      <c r="N171" s="378">
        <f t="shared" si="10"/>
        <v>14.844224574321215</v>
      </c>
    </row>
    <row r="172" spans="1:14" ht="13.8" thickBot="1" x14ac:dyDescent="0.3">
      <c r="A172" s="7" t="s">
        <v>144</v>
      </c>
      <c r="B172" s="1" t="s">
        <v>143</v>
      </c>
      <c r="C172" s="7" t="s">
        <v>26</v>
      </c>
      <c r="D172" s="377">
        <v>27578</v>
      </c>
      <c r="E172" s="377">
        <v>9834</v>
      </c>
      <c r="F172" s="377">
        <v>4022</v>
      </c>
      <c r="G172" s="377">
        <v>41434</v>
      </c>
      <c r="H172" s="377">
        <v>261810</v>
      </c>
      <c r="I172" s="377">
        <v>45125</v>
      </c>
      <c r="J172" s="377">
        <v>306935</v>
      </c>
      <c r="K172" s="377">
        <v>161651</v>
      </c>
      <c r="L172" s="377">
        <v>510020</v>
      </c>
      <c r="M172" s="139">
        <v>11833</v>
      </c>
      <c r="N172" s="378">
        <f t="shared" si="10"/>
        <v>43.101495816783569</v>
      </c>
    </row>
    <row r="173" spans="1:14" ht="13.8" thickBot="1" x14ac:dyDescent="0.3">
      <c r="A173" s="7" t="s">
        <v>148</v>
      </c>
      <c r="B173" s="1" t="s">
        <v>147</v>
      </c>
      <c r="C173" s="7" t="s">
        <v>26</v>
      </c>
      <c r="D173" s="377">
        <v>16940</v>
      </c>
      <c r="E173" s="377">
        <v>5442</v>
      </c>
      <c r="F173" s="377">
        <v>2483</v>
      </c>
      <c r="G173" s="377">
        <v>24865</v>
      </c>
      <c r="H173" s="377">
        <v>113781</v>
      </c>
      <c r="I173" s="377">
        <v>8704</v>
      </c>
      <c r="J173" s="377">
        <v>122485</v>
      </c>
      <c r="K173" s="377">
        <v>58171</v>
      </c>
      <c r="L173" s="377">
        <v>205521</v>
      </c>
      <c r="M173" s="139">
        <v>10857</v>
      </c>
      <c r="N173" s="378">
        <f t="shared" si="10"/>
        <v>18.92981486598508</v>
      </c>
    </row>
    <row r="174" spans="1:14" ht="13.8" thickBot="1" x14ac:dyDescent="0.3">
      <c r="A174" s="7" t="s">
        <v>152</v>
      </c>
      <c r="B174" s="1" t="s">
        <v>151</v>
      </c>
      <c r="C174" s="7" t="s">
        <v>26</v>
      </c>
      <c r="D174" s="377">
        <v>11885</v>
      </c>
      <c r="E174" s="377">
        <v>868</v>
      </c>
      <c r="F174" s="377">
        <v>2600</v>
      </c>
      <c r="G174" s="377">
        <v>15353</v>
      </c>
      <c r="H174" s="377">
        <v>79087</v>
      </c>
      <c r="I174" s="377">
        <v>16423</v>
      </c>
      <c r="J174" s="377">
        <v>95510</v>
      </c>
      <c r="K174" s="377">
        <v>44202</v>
      </c>
      <c r="L174" s="377">
        <v>155065</v>
      </c>
      <c r="M174" s="139">
        <v>9467</v>
      </c>
      <c r="N174" s="378">
        <f t="shared" si="10"/>
        <v>16.379528889827824</v>
      </c>
    </row>
    <row r="175" spans="1:14" ht="13.8" thickBot="1" x14ac:dyDescent="0.3">
      <c r="A175" s="7" t="s">
        <v>154</v>
      </c>
      <c r="B175" s="1" t="s">
        <v>153</v>
      </c>
      <c r="C175" s="7" t="s">
        <v>26</v>
      </c>
      <c r="D175" s="377">
        <v>21220</v>
      </c>
      <c r="E175" s="377">
        <v>7824</v>
      </c>
      <c r="F175" s="377">
        <v>4208</v>
      </c>
      <c r="G175" s="377">
        <v>33252</v>
      </c>
      <c r="H175" s="377">
        <v>100808</v>
      </c>
      <c r="I175" s="377">
        <v>73999</v>
      </c>
      <c r="J175" s="377">
        <v>174807</v>
      </c>
      <c r="K175" s="377">
        <v>54414</v>
      </c>
      <c r="L175" s="377">
        <v>262473</v>
      </c>
      <c r="M175" s="139">
        <v>8257</v>
      </c>
      <c r="N175" s="378">
        <f t="shared" si="10"/>
        <v>31.787937507569335</v>
      </c>
    </row>
    <row r="176" spans="1:14" ht="13.8" thickBot="1" x14ac:dyDescent="0.3">
      <c r="A176" s="7" t="s">
        <v>160</v>
      </c>
      <c r="B176" s="1" t="s">
        <v>159</v>
      </c>
      <c r="C176" s="7" t="s">
        <v>26</v>
      </c>
      <c r="D176" s="377">
        <v>39182</v>
      </c>
      <c r="E176" s="377">
        <v>26216</v>
      </c>
      <c r="F176" s="377">
        <v>6881</v>
      </c>
      <c r="G176" s="377">
        <v>72279</v>
      </c>
      <c r="H176" s="377">
        <v>435559</v>
      </c>
      <c r="I176" s="377">
        <v>117590</v>
      </c>
      <c r="J176" s="377">
        <v>553149</v>
      </c>
      <c r="K176" s="377">
        <v>311824</v>
      </c>
      <c r="L176" s="377">
        <v>937252</v>
      </c>
      <c r="M176" s="139">
        <v>9420</v>
      </c>
      <c r="N176" s="378">
        <f t="shared" si="10"/>
        <v>99.495966029723988</v>
      </c>
    </row>
    <row r="177" spans="1:14" ht="13.8" thickBot="1" x14ac:dyDescent="0.3">
      <c r="A177" s="7" t="s">
        <v>196</v>
      </c>
      <c r="B177" s="1" t="s">
        <v>195</v>
      </c>
      <c r="C177" s="7" t="s">
        <v>26</v>
      </c>
      <c r="D177" s="377">
        <v>27204</v>
      </c>
      <c r="E177" s="377">
        <v>6618</v>
      </c>
      <c r="F177" s="377">
        <v>8259</v>
      </c>
      <c r="G177" s="377">
        <v>42081</v>
      </c>
      <c r="H177" s="377">
        <v>139025</v>
      </c>
      <c r="I177" s="377">
        <v>24434</v>
      </c>
      <c r="J177" s="377">
        <v>163459</v>
      </c>
      <c r="K177" s="377">
        <v>88422</v>
      </c>
      <c r="L177" s="377">
        <v>293962</v>
      </c>
      <c r="M177" s="139">
        <v>11862</v>
      </c>
      <c r="N177" s="378">
        <f t="shared" si="10"/>
        <v>24.781824312932052</v>
      </c>
    </row>
    <row r="178" spans="1:14" ht="13.8" thickBot="1" x14ac:dyDescent="0.3">
      <c r="A178" s="7" t="s">
        <v>220</v>
      </c>
      <c r="B178" s="1" t="s">
        <v>219</v>
      </c>
      <c r="C178" s="7" t="s">
        <v>26</v>
      </c>
      <c r="D178" s="377">
        <v>8783</v>
      </c>
      <c r="E178" s="377">
        <v>3182</v>
      </c>
      <c r="F178" s="377">
        <v>0</v>
      </c>
      <c r="G178" s="377">
        <v>11965</v>
      </c>
      <c r="H178" s="377">
        <v>89629</v>
      </c>
      <c r="I178" s="377">
        <v>6022</v>
      </c>
      <c r="J178" s="377">
        <v>95651</v>
      </c>
      <c r="K178" s="377">
        <v>39125</v>
      </c>
      <c r="L178" s="377">
        <v>146741</v>
      </c>
      <c r="M178" s="139">
        <v>10021</v>
      </c>
      <c r="N178" s="378">
        <f t="shared" si="10"/>
        <v>14.643348967168945</v>
      </c>
    </row>
    <row r="179" spans="1:14" ht="13.8" thickBot="1" x14ac:dyDescent="0.3">
      <c r="A179" s="7" t="s">
        <v>234</v>
      </c>
      <c r="B179" s="1" t="s">
        <v>233</v>
      </c>
      <c r="C179" s="7" t="s">
        <v>26</v>
      </c>
      <c r="D179" s="377">
        <v>16500</v>
      </c>
      <c r="E179" s="377">
        <v>5550</v>
      </c>
      <c r="F179" s="377">
        <v>5000</v>
      </c>
      <c r="G179" s="377">
        <v>27050</v>
      </c>
      <c r="H179" s="377">
        <v>68000</v>
      </c>
      <c r="I179" s="377">
        <v>0</v>
      </c>
      <c r="J179" s="377">
        <v>68000</v>
      </c>
      <c r="K179" s="377">
        <v>55134</v>
      </c>
      <c r="L179" s="377">
        <v>150184</v>
      </c>
      <c r="M179" s="139">
        <v>7439</v>
      </c>
      <c r="N179" s="378">
        <f t="shared" si="10"/>
        <v>20.188735045032935</v>
      </c>
    </row>
    <row r="180" spans="1:14" ht="13.8" thickBot="1" x14ac:dyDescent="0.3">
      <c r="A180" s="7" t="s">
        <v>248</v>
      </c>
      <c r="B180" s="1" t="s">
        <v>247</v>
      </c>
      <c r="C180" s="7" t="s">
        <v>26</v>
      </c>
      <c r="D180" s="377">
        <v>16112</v>
      </c>
      <c r="E180" s="377">
        <v>3556</v>
      </c>
      <c r="F180" s="377">
        <v>5056</v>
      </c>
      <c r="G180" s="377">
        <v>24724</v>
      </c>
      <c r="H180" s="377">
        <v>107664</v>
      </c>
      <c r="I180" s="377">
        <v>21464</v>
      </c>
      <c r="J180" s="377">
        <v>129128</v>
      </c>
      <c r="K180" s="377">
        <v>58368</v>
      </c>
      <c r="L180" s="377">
        <v>212220</v>
      </c>
      <c r="M180" s="139">
        <v>7392</v>
      </c>
      <c r="N180" s="378">
        <f t="shared" si="10"/>
        <v>28.709415584415584</v>
      </c>
    </row>
    <row r="181" spans="1:14" ht="13.8" thickBot="1" x14ac:dyDescent="0.3">
      <c r="A181" s="7" t="s">
        <v>252</v>
      </c>
      <c r="B181" s="1" t="s">
        <v>251</v>
      </c>
      <c r="C181" s="7" t="s">
        <v>26</v>
      </c>
      <c r="D181" s="377">
        <v>27500</v>
      </c>
      <c r="E181" s="377">
        <v>5350</v>
      </c>
      <c r="F181" s="377">
        <v>0</v>
      </c>
      <c r="G181" s="377">
        <v>32850</v>
      </c>
      <c r="H181" s="377">
        <v>72385</v>
      </c>
      <c r="I181" s="377">
        <v>0</v>
      </c>
      <c r="J181" s="377">
        <v>72385</v>
      </c>
      <c r="K181" s="377">
        <v>105074</v>
      </c>
      <c r="L181" s="377">
        <v>210309</v>
      </c>
      <c r="M181" s="139">
        <v>9512</v>
      </c>
      <c r="N181" s="378">
        <f t="shared" si="10"/>
        <v>22.109861227922625</v>
      </c>
    </row>
    <row r="182" spans="1:14" ht="13.8" thickBot="1" x14ac:dyDescent="0.3">
      <c r="A182" s="7" t="s">
        <v>264</v>
      </c>
      <c r="B182" s="1" t="s">
        <v>263</v>
      </c>
      <c r="C182" s="7" t="s">
        <v>26</v>
      </c>
      <c r="D182" s="377">
        <v>11761</v>
      </c>
      <c r="E182" s="377">
        <v>1310</v>
      </c>
      <c r="F182" s="377">
        <v>2798</v>
      </c>
      <c r="G182" s="377">
        <v>15869</v>
      </c>
      <c r="H182" s="377">
        <v>69006</v>
      </c>
      <c r="I182" s="377">
        <v>1200</v>
      </c>
      <c r="J182" s="377">
        <v>70206</v>
      </c>
      <c r="K182" s="377">
        <v>37708</v>
      </c>
      <c r="L182" s="377">
        <v>123783</v>
      </c>
      <c r="M182" s="139">
        <v>7717</v>
      </c>
      <c r="N182" s="378">
        <f t="shared" si="10"/>
        <v>16.040300634961774</v>
      </c>
    </row>
    <row r="183" spans="1:14" ht="13.8" thickBot="1" x14ac:dyDescent="0.3">
      <c r="A183" s="7" t="s">
        <v>286</v>
      </c>
      <c r="B183" s="1" t="s">
        <v>285</v>
      </c>
      <c r="C183" s="7" t="s">
        <v>26</v>
      </c>
      <c r="D183" s="377">
        <v>25639</v>
      </c>
      <c r="E183" s="377">
        <v>4116</v>
      </c>
      <c r="F183" s="377">
        <v>7519</v>
      </c>
      <c r="G183" s="377">
        <v>37274</v>
      </c>
      <c r="H183" s="377">
        <v>179574</v>
      </c>
      <c r="I183" s="377">
        <v>35116</v>
      </c>
      <c r="J183" s="377">
        <v>214690</v>
      </c>
      <c r="K183" s="377">
        <v>90808</v>
      </c>
      <c r="L183" s="377">
        <v>342772</v>
      </c>
      <c r="M183" s="139">
        <v>7824</v>
      </c>
      <c r="N183" s="378">
        <f t="shared" si="10"/>
        <v>43.810327198364007</v>
      </c>
    </row>
    <row r="184" spans="1:14" ht="13.8" thickBot="1" x14ac:dyDescent="0.3">
      <c r="A184" s="7" t="s">
        <v>296</v>
      </c>
      <c r="B184" s="1" t="s">
        <v>295</v>
      </c>
      <c r="C184" s="7" t="s">
        <v>26</v>
      </c>
      <c r="D184" s="377">
        <v>16200</v>
      </c>
      <c r="E184" s="377">
        <v>2733</v>
      </c>
      <c r="F184" s="377">
        <v>2519</v>
      </c>
      <c r="G184" s="377">
        <v>21452</v>
      </c>
      <c r="H184" s="377">
        <v>57036</v>
      </c>
      <c r="I184" s="377">
        <v>275</v>
      </c>
      <c r="J184" s="377">
        <v>57311</v>
      </c>
      <c r="K184" s="377">
        <v>53601</v>
      </c>
      <c r="L184" s="377">
        <v>132364</v>
      </c>
      <c r="M184" s="139">
        <v>9476</v>
      </c>
      <c r="N184" s="378">
        <f t="shared" si="10"/>
        <v>13.968341072182355</v>
      </c>
    </row>
    <row r="185" spans="1:14" ht="13.8" thickBot="1" x14ac:dyDescent="0.3">
      <c r="A185" s="7" t="s">
        <v>302</v>
      </c>
      <c r="B185" s="1" t="s">
        <v>301</v>
      </c>
      <c r="C185" s="7" t="s">
        <v>26</v>
      </c>
      <c r="D185" s="377">
        <v>28485</v>
      </c>
      <c r="E185" s="377">
        <v>4318</v>
      </c>
      <c r="F185" s="377">
        <v>3550</v>
      </c>
      <c r="G185" s="377">
        <v>36353</v>
      </c>
      <c r="H185" s="377">
        <v>180859</v>
      </c>
      <c r="I185" s="377">
        <v>35838</v>
      </c>
      <c r="J185" s="377">
        <v>216697</v>
      </c>
      <c r="K185" s="377">
        <v>106831</v>
      </c>
      <c r="L185" s="377">
        <v>359881</v>
      </c>
      <c r="M185" s="139">
        <v>10579</v>
      </c>
      <c r="N185" s="378">
        <f t="shared" si="10"/>
        <v>34.0184327441157</v>
      </c>
    </row>
    <row r="186" spans="1:14" ht="13.8" thickBot="1" x14ac:dyDescent="0.3">
      <c r="A186" s="7" t="s">
        <v>310</v>
      </c>
      <c r="B186" s="1" t="s">
        <v>309</v>
      </c>
      <c r="C186" s="7" t="s">
        <v>26</v>
      </c>
      <c r="D186" s="377">
        <v>17377</v>
      </c>
      <c r="E186" s="377">
        <v>0</v>
      </c>
      <c r="F186" s="377">
        <v>1100</v>
      </c>
      <c r="G186" s="377">
        <v>18477</v>
      </c>
      <c r="H186" s="377">
        <v>52045</v>
      </c>
      <c r="I186" s="377">
        <v>17292</v>
      </c>
      <c r="J186" s="377">
        <v>69337</v>
      </c>
      <c r="K186" s="377">
        <v>12123</v>
      </c>
      <c r="L186" s="377">
        <v>99937</v>
      </c>
      <c r="M186" s="139">
        <v>11239</v>
      </c>
      <c r="N186" s="378">
        <f t="shared" si="10"/>
        <v>8.8919832725331442</v>
      </c>
    </row>
    <row r="187" spans="1:14" ht="13.8" thickBot="1" x14ac:dyDescent="0.3">
      <c r="A187" s="7" t="s">
        <v>324</v>
      </c>
      <c r="B187" s="1" t="s">
        <v>323</v>
      </c>
      <c r="C187" s="7" t="s">
        <v>26</v>
      </c>
      <c r="D187" s="377">
        <v>21169</v>
      </c>
      <c r="E187" s="377">
        <v>4316</v>
      </c>
      <c r="F187" s="377">
        <v>1206</v>
      </c>
      <c r="G187" s="377">
        <v>26691</v>
      </c>
      <c r="H187" s="377">
        <v>137291</v>
      </c>
      <c r="I187" s="377">
        <v>10718</v>
      </c>
      <c r="J187" s="377">
        <v>148009</v>
      </c>
      <c r="K187" s="377">
        <v>110214</v>
      </c>
      <c r="L187" s="377">
        <v>284914</v>
      </c>
      <c r="M187" s="139">
        <v>8891</v>
      </c>
      <c r="N187" s="378">
        <f t="shared" si="10"/>
        <v>32.04521426161287</v>
      </c>
    </row>
    <row r="188" spans="1:14" ht="13.8" thickBot="1" x14ac:dyDescent="0.3">
      <c r="A188" s="7" t="s">
        <v>340</v>
      </c>
      <c r="B188" s="1" t="s">
        <v>339</v>
      </c>
      <c r="C188" s="7" t="s">
        <v>26</v>
      </c>
      <c r="D188" s="377">
        <v>20200</v>
      </c>
      <c r="E188" s="377">
        <v>5000</v>
      </c>
      <c r="F188" s="377">
        <v>3700</v>
      </c>
      <c r="G188" s="377">
        <v>28900</v>
      </c>
      <c r="H188" s="377">
        <v>150652</v>
      </c>
      <c r="I188" s="377">
        <v>11375</v>
      </c>
      <c r="J188" s="377">
        <v>162027</v>
      </c>
      <c r="K188" s="377">
        <v>115447</v>
      </c>
      <c r="L188" s="377">
        <v>306374</v>
      </c>
      <c r="M188" s="139">
        <v>11639</v>
      </c>
      <c r="N188" s="378">
        <f t="shared" si="10"/>
        <v>26.323051808574618</v>
      </c>
    </row>
    <row r="189" spans="1:14" ht="13.8" thickBot="1" x14ac:dyDescent="0.3">
      <c r="A189" s="7" t="s">
        <v>344</v>
      </c>
      <c r="B189" s="1" t="s">
        <v>343</v>
      </c>
      <c r="C189" s="7" t="s">
        <v>26</v>
      </c>
      <c r="D189" s="377">
        <v>26184</v>
      </c>
      <c r="E189" s="377">
        <v>11856</v>
      </c>
      <c r="F189" s="377">
        <v>2772</v>
      </c>
      <c r="G189" s="377">
        <v>40812</v>
      </c>
      <c r="H189" s="377">
        <v>128746</v>
      </c>
      <c r="I189" s="377">
        <v>24741</v>
      </c>
      <c r="J189" s="377">
        <v>153487</v>
      </c>
      <c r="K189" s="377">
        <v>80668</v>
      </c>
      <c r="L189" s="377">
        <v>274967</v>
      </c>
      <c r="M189" s="139">
        <v>8133</v>
      </c>
      <c r="N189" s="378">
        <f t="shared" si="10"/>
        <v>33.808803639493419</v>
      </c>
    </row>
    <row r="190" spans="1:14" ht="13.8" thickBot="1" x14ac:dyDescent="0.3">
      <c r="A190" s="7" t="s">
        <v>352</v>
      </c>
      <c r="B190" s="1" t="s">
        <v>351</v>
      </c>
      <c r="C190" s="7" t="s">
        <v>26</v>
      </c>
      <c r="D190" s="377">
        <v>12000</v>
      </c>
      <c r="E190" s="377">
        <v>6000</v>
      </c>
      <c r="F190" s="377">
        <v>1300</v>
      </c>
      <c r="G190" s="377">
        <v>19300</v>
      </c>
      <c r="H190" s="377">
        <v>143903</v>
      </c>
      <c r="I190" s="377">
        <v>10501</v>
      </c>
      <c r="J190" s="377">
        <v>154404</v>
      </c>
      <c r="K190" s="377">
        <v>55281</v>
      </c>
      <c r="L190" s="377">
        <v>228985</v>
      </c>
      <c r="M190" s="139">
        <v>7135</v>
      </c>
      <c r="N190" s="378">
        <f t="shared" si="10"/>
        <v>32.093202522775051</v>
      </c>
    </row>
    <row r="191" spans="1:14" ht="13.8" thickBot="1" x14ac:dyDescent="0.3">
      <c r="A191" s="7" t="s">
        <v>360</v>
      </c>
      <c r="B191" s="1" t="s">
        <v>359</v>
      </c>
      <c r="C191" s="7" t="s">
        <v>26</v>
      </c>
      <c r="D191" s="377">
        <v>22562</v>
      </c>
      <c r="E191" s="377">
        <v>3023</v>
      </c>
      <c r="F191" s="377">
        <v>1798</v>
      </c>
      <c r="G191" s="377">
        <v>27383</v>
      </c>
      <c r="H191" s="377">
        <v>114114</v>
      </c>
      <c r="I191" s="377">
        <v>9180</v>
      </c>
      <c r="J191" s="377">
        <v>123294</v>
      </c>
      <c r="K191" s="377">
        <v>58542</v>
      </c>
      <c r="L191" s="377">
        <v>209219</v>
      </c>
      <c r="M191" s="139">
        <v>11870</v>
      </c>
      <c r="N191" s="378">
        <f t="shared" si="10"/>
        <v>17.625863521482728</v>
      </c>
    </row>
    <row r="192" spans="1:14" ht="13.8" thickBot="1" x14ac:dyDescent="0.3">
      <c r="A192" s="7" t="s">
        <v>380</v>
      </c>
      <c r="B192" s="1" t="s">
        <v>379</v>
      </c>
      <c r="C192" s="7" t="s">
        <v>26</v>
      </c>
      <c r="D192" s="377">
        <v>30037</v>
      </c>
      <c r="E192" s="377">
        <v>10309</v>
      </c>
      <c r="F192" s="377">
        <v>15391</v>
      </c>
      <c r="G192" s="377">
        <v>55737</v>
      </c>
      <c r="H192" s="377">
        <v>224088</v>
      </c>
      <c r="I192" s="377">
        <v>85093</v>
      </c>
      <c r="J192" s="377">
        <v>309181</v>
      </c>
      <c r="K192" s="377">
        <v>79790</v>
      </c>
      <c r="L192" s="377">
        <v>444708</v>
      </c>
      <c r="M192" s="139">
        <v>8764</v>
      </c>
      <c r="N192" s="378">
        <f t="shared" ref="N192:N223" si="11">L192/M192</f>
        <v>50.74258329529895</v>
      </c>
    </row>
    <row r="193" spans="1:14" ht="13.8" thickBot="1" x14ac:dyDescent="0.3">
      <c r="A193" s="7" t="s">
        <v>410</v>
      </c>
      <c r="B193" s="1" t="s">
        <v>409</v>
      </c>
      <c r="C193" s="7" t="s">
        <v>26</v>
      </c>
      <c r="D193" s="377">
        <v>3554</v>
      </c>
      <c r="E193" s="377">
        <v>341</v>
      </c>
      <c r="F193" s="377">
        <v>712</v>
      </c>
      <c r="G193" s="377">
        <v>4607</v>
      </c>
      <c r="H193" s="377">
        <v>19949</v>
      </c>
      <c r="I193" s="377">
        <v>13478</v>
      </c>
      <c r="J193" s="377">
        <v>33427</v>
      </c>
      <c r="K193" s="377">
        <v>26375</v>
      </c>
      <c r="L193" s="377">
        <v>64409</v>
      </c>
      <c r="M193" s="139">
        <v>9533</v>
      </c>
      <c r="N193" s="378">
        <f t="shared" si="11"/>
        <v>6.7564250498269169</v>
      </c>
    </row>
    <row r="194" spans="1:14" ht="13.8" thickBot="1" x14ac:dyDescent="0.3">
      <c r="A194" s="7" t="s">
        <v>412</v>
      </c>
      <c r="B194" s="1" t="s">
        <v>411</v>
      </c>
      <c r="C194" s="7" t="s">
        <v>26</v>
      </c>
      <c r="D194" s="377">
        <v>6700</v>
      </c>
      <c r="E194" s="377">
        <v>4814</v>
      </c>
      <c r="F194" s="377">
        <v>2000</v>
      </c>
      <c r="G194" s="377">
        <v>13514</v>
      </c>
      <c r="H194" s="377">
        <v>53780</v>
      </c>
      <c r="I194" s="377">
        <v>23739</v>
      </c>
      <c r="J194" s="377">
        <v>77519</v>
      </c>
      <c r="K194" s="377">
        <v>10674</v>
      </c>
      <c r="L194" s="377">
        <v>101707</v>
      </c>
      <c r="M194" s="139">
        <v>9555</v>
      </c>
      <c r="N194" s="378">
        <f t="shared" si="11"/>
        <v>10.644374672946102</v>
      </c>
    </row>
    <row r="195" spans="1:14" ht="13.8" thickBot="1" x14ac:dyDescent="0.3">
      <c r="A195" s="7" t="s">
        <v>435</v>
      </c>
      <c r="B195" s="1" t="s">
        <v>434</v>
      </c>
      <c r="C195" s="7" t="s">
        <v>26</v>
      </c>
      <c r="D195" s="377">
        <v>15113</v>
      </c>
      <c r="E195" s="377">
        <v>7211</v>
      </c>
      <c r="F195" s="377">
        <v>3491</v>
      </c>
      <c r="G195" s="377">
        <v>25815</v>
      </c>
      <c r="H195" s="377">
        <v>199461</v>
      </c>
      <c r="I195" s="377">
        <v>37934</v>
      </c>
      <c r="J195" s="377">
        <v>237395</v>
      </c>
      <c r="K195" s="377">
        <v>61085</v>
      </c>
      <c r="L195" s="377">
        <v>324295</v>
      </c>
      <c r="M195" s="139">
        <v>10470</v>
      </c>
      <c r="N195" s="378">
        <f t="shared" si="11"/>
        <v>30.97373447946514</v>
      </c>
    </row>
    <row r="196" spans="1:14" ht="13.8" thickBot="1" x14ac:dyDescent="0.3">
      <c r="A196" s="7" t="s">
        <v>447</v>
      </c>
      <c r="B196" s="1" t="s">
        <v>446</v>
      </c>
      <c r="C196" s="7" t="s">
        <v>26</v>
      </c>
      <c r="D196" s="377">
        <v>4145</v>
      </c>
      <c r="E196" s="377">
        <v>193</v>
      </c>
      <c r="F196" s="377">
        <v>2000</v>
      </c>
      <c r="G196" s="377">
        <v>6338</v>
      </c>
      <c r="H196" s="377">
        <v>166822</v>
      </c>
      <c r="I196" s="377">
        <v>78710</v>
      </c>
      <c r="J196" s="377">
        <v>245532</v>
      </c>
      <c r="K196" s="377">
        <v>58573</v>
      </c>
      <c r="L196" s="377">
        <v>310443</v>
      </c>
      <c r="M196" s="139">
        <v>11581</v>
      </c>
      <c r="N196" s="378">
        <f t="shared" si="11"/>
        <v>26.80623434936534</v>
      </c>
    </row>
    <row r="197" spans="1:14" ht="13.8" thickBot="1" x14ac:dyDescent="0.3">
      <c r="A197" s="7" t="s">
        <v>469</v>
      </c>
      <c r="B197" s="1" t="s">
        <v>468</v>
      </c>
      <c r="C197" s="7" t="s">
        <v>26</v>
      </c>
      <c r="D197" s="377">
        <v>19580</v>
      </c>
      <c r="E197" s="377">
        <v>7324</v>
      </c>
      <c r="F197" s="377">
        <v>2200</v>
      </c>
      <c r="G197" s="377">
        <v>29104</v>
      </c>
      <c r="H197" s="377">
        <v>118160</v>
      </c>
      <c r="I197" s="377">
        <v>21025</v>
      </c>
      <c r="J197" s="377">
        <v>139185</v>
      </c>
      <c r="K197" s="377">
        <v>140333</v>
      </c>
      <c r="L197" s="377">
        <v>308622</v>
      </c>
      <c r="M197" s="139">
        <v>7312</v>
      </c>
      <c r="N197" s="378">
        <f t="shared" si="11"/>
        <v>42.207603938730855</v>
      </c>
    </row>
    <row r="198" spans="1:14" ht="13.8" thickBot="1" x14ac:dyDescent="0.3">
      <c r="A198" s="7" t="s">
        <v>475</v>
      </c>
      <c r="B198" s="1" t="s">
        <v>474</v>
      </c>
      <c r="C198" s="7" t="s">
        <v>26</v>
      </c>
      <c r="D198" s="377">
        <v>12965</v>
      </c>
      <c r="E198" s="377">
        <v>0</v>
      </c>
      <c r="F198" s="377">
        <v>1250</v>
      </c>
      <c r="G198" s="377">
        <v>14215</v>
      </c>
      <c r="H198" s="377">
        <v>79253</v>
      </c>
      <c r="I198" s="377">
        <v>60529</v>
      </c>
      <c r="J198" s="377">
        <v>139782</v>
      </c>
      <c r="K198" s="377">
        <v>2803</v>
      </c>
      <c r="L198" s="377">
        <v>156800</v>
      </c>
      <c r="M198" s="139">
        <v>8344</v>
      </c>
      <c r="N198" s="378">
        <f t="shared" si="11"/>
        <v>18.791946308724832</v>
      </c>
    </row>
    <row r="199" spans="1:14" ht="13.8" thickBot="1" x14ac:dyDescent="0.3">
      <c r="A199" s="7" t="s">
        <v>480</v>
      </c>
      <c r="B199" s="1" t="s">
        <v>495</v>
      </c>
      <c r="C199" s="7" t="s">
        <v>26</v>
      </c>
      <c r="D199" s="377">
        <v>4380</v>
      </c>
      <c r="E199" s="377">
        <v>750</v>
      </c>
      <c r="F199" s="377">
        <v>0</v>
      </c>
      <c r="G199" s="377">
        <v>5130</v>
      </c>
      <c r="H199" s="377">
        <v>66935</v>
      </c>
      <c r="I199" s="377">
        <v>0</v>
      </c>
      <c r="J199" s="377">
        <v>66935</v>
      </c>
      <c r="K199" s="377">
        <v>68422</v>
      </c>
      <c r="L199" s="377">
        <v>140487</v>
      </c>
      <c r="M199" s="139">
        <v>10715</v>
      </c>
      <c r="N199" s="378">
        <f t="shared" si="11"/>
        <v>13.11124591693887</v>
      </c>
    </row>
    <row r="200" spans="1:14" ht="13.8" thickBot="1" x14ac:dyDescent="0.3">
      <c r="A200" s="7" t="s">
        <v>507</v>
      </c>
      <c r="B200" s="1" t="s">
        <v>506</v>
      </c>
      <c r="C200" s="7" t="s">
        <v>26</v>
      </c>
      <c r="D200" s="377">
        <v>20217</v>
      </c>
      <c r="E200" s="377">
        <v>1686</v>
      </c>
      <c r="F200" s="377">
        <v>1290</v>
      </c>
      <c r="G200" s="377">
        <v>23193</v>
      </c>
      <c r="H200" s="377">
        <v>113557</v>
      </c>
      <c r="I200" s="377">
        <v>7359</v>
      </c>
      <c r="J200" s="377">
        <v>120916</v>
      </c>
      <c r="K200" s="377">
        <v>51375</v>
      </c>
      <c r="L200" s="377">
        <v>195484</v>
      </c>
      <c r="M200" s="139">
        <v>7424</v>
      </c>
      <c r="N200" s="378">
        <f t="shared" si="11"/>
        <v>26.33135775862069</v>
      </c>
    </row>
    <row r="201" spans="1:14" ht="13.8" thickBot="1" x14ac:dyDescent="0.3">
      <c r="A201" s="7" t="s">
        <v>513</v>
      </c>
      <c r="B201" s="1" t="s">
        <v>512</v>
      </c>
      <c r="C201" s="7" t="s">
        <v>26</v>
      </c>
      <c r="D201" s="377">
        <v>14152</v>
      </c>
      <c r="E201" s="377">
        <v>0</v>
      </c>
      <c r="F201" s="377">
        <v>2000</v>
      </c>
      <c r="G201" s="377">
        <v>16152</v>
      </c>
      <c r="H201" s="377">
        <v>178778</v>
      </c>
      <c r="I201" s="377">
        <v>47823</v>
      </c>
      <c r="J201" s="377">
        <v>226601</v>
      </c>
      <c r="K201" s="377">
        <v>87076</v>
      </c>
      <c r="L201" s="377">
        <v>329829</v>
      </c>
      <c r="M201" s="139">
        <v>9765</v>
      </c>
      <c r="N201" s="378">
        <f t="shared" si="11"/>
        <v>33.776651305683565</v>
      </c>
    </row>
    <row r="202" spans="1:14" ht="13.8" thickBot="1" x14ac:dyDescent="0.3">
      <c r="A202" s="7" t="s">
        <v>523</v>
      </c>
      <c r="B202" s="1" t="s">
        <v>522</v>
      </c>
      <c r="C202" s="7" t="s">
        <v>26</v>
      </c>
      <c r="D202" s="377">
        <v>11922</v>
      </c>
      <c r="E202" s="377">
        <v>1702</v>
      </c>
      <c r="F202" s="377">
        <v>3818</v>
      </c>
      <c r="G202" s="377">
        <v>17442</v>
      </c>
      <c r="H202" s="377">
        <v>53413</v>
      </c>
      <c r="I202" s="377">
        <v>27898</v>
      </c>
      <c r="J202" s="377">
        <v>81311</v>
      </c>
      <c r="K202" s="377">
        <v>41139</v>
      </c>
      <c r="L202" s="377">
        <v>139892</v>
      </c>
      <c r="M202" s="139">
        <v>9623</v>
      </c>
      <c r="N202" s="378">
        <f t="shared" si="11"/>
        <v>14.537254494440404</v>
      </c>
    </row>
    <row r="203" spans="1:14" ht="13.8" thickBot="1" x14ac:dyDescent="0.3">
      <c r="A203" s="7" t="s">
        <v>527</v>
      </c>
      <c r="B203" s="1" t="s">
        <v>526</v>
      </c>
      <c r="C203" s="7" t="s">
        <v>26</v>
      </c>
      <c r="D203" s="377">
        <v>8138</v>
      </c>
      <c r="E203" s="377">
        <v>1350</v>
      </c>
      <c r="F203" s="377">
        <v>774</v>
      </c>
      <c r="G203" s="377">
        <v>10262</v>
      </c>
      <c r="H203" s="377">
        <v>43932</v>
      </c>
      <c r="I203" s="377">
        <v>4492</v>
      </c>
      <c r="J203" s="377">
        <v>48424</v>
      </c>
      <c r="K203" s="377">
        <v>18242</v>
      </c>
      <c r="L203" s="377">
        <v>76928</v>
      </c>
      <c r="M203" s="139">
        <v>7656</v>
      </c>
      <c r="N203" s="378">
        <f t="shared" si="11"/>
        <v>10.048066875653083</v>
      </c>
    </row>
    <row r="204" spans="1:14" ht="13.8" thickBot="1" x14ac:dyDescent="0.3">
      <c r="A204" s="7" t="s">
        <v>539</v>
      </c>
      <c r="B204" s="1" t="s">
        <v>538</v>
      </c>
      <c r="C204" s="7" t="s">
        <v>26</v>
      </c>
      <c r="D204" s="377">
        <v>16476</v>
      </c>
      <c r="E204" s="377">
        <v>6496</v>
      </c>
      <c r="F204" s="377">
        <v>4019</v>
      </c>
      <c r="G204" s="377">
        <v>26991</v>
      </c>
      <c r="H204" s="377">
        <v>227789</v>
      </c>
      <c r="I204" s="377">
        <v>36763</v>
      </c>
      <c r="J204" s="377">
        <v>264552</v>
      </c>
      <c r="K204" s="377">
        <v>83614</v>
      </c>
      <c r="L204" s="377">
        <v>375157</v>
      </c>
      <c r="M204" s="139">
        <v>8354</v>
      </c>
      <c r="N204" s="378">
        <f t="shared" si="11"/>
        <v>44.90746947570026</v>
      </c>
    </row>
    <row r="205" spans="1:14" ht="13.8" thickBot="1" x14ac:dyDescent="0.3">
      <c r="A205" s="7" t="s">
        <v>559</v>
      </c>
      <c r="B205" s="1" t="s">
        <v>558</v>
      </c>
      <c r="C205" s="7" t="s">
        <v>26</v>
      </c>
      <c r="D205" s="377">
        <v>23986</v>
      </c>
      <c r="E205" s="377">
        <v>541</v>
      </c>
      <c r="F205" s="377">
        <v>3203</v>
      </c>
      <c r="G205" s="377">
        <v>27730</v>
      </c>
      <c r="H205" s="377">
        <v>56280</v>
      </c>
      <c r="I205" s="377">
        <v>19037</v>
      </c>
      <c r="J205" s="377">
        <v>75317</v>
      </c>
      <c r="K205" s="377">
        <v>117946</v>
      </c>
      <c r="L205" s="377">
        <v>220993</v>
      </c>
      <c r="M205" s="139">
        <v>8640</v>
      </c>
      <c r="N205" s="378">
        <f t="shared" si="11"/>
        <v>25.577893518518518</v>
      </c>
    </row>
    <row r="206" spans="1:14" ht="13.8" thickBot="1" x14ac:dyDescent="0.3">
      <c r="A206" s="7" t="s">
        <v>569</v>
      </c>
      <c r="B206" s="1" t="s">
        <v>568</v>
      </c>
      <c r="C206" s="7" t="s">
        <v>26</v>
      </c>
      <c r="D206" s="377">
        <v>32381</v>
      </c>
      <c r="E206" s="377">
        <v>10514</v>
      </c>
      <c r="F206" s="377">
        <v>2595</v>
      </c>
      <c r="G206" s="377">
        <v>45490</v>
      </c>
      <c r="H206" s="377">
        <v>293815</v>
      </c>
      <c r="I206" s="377">
        <v>32318</v>
      </c>
      <c r="J206" s="377">
        <v>326133</v>
      </c>
      <c r="K206" s="377">
        <v>136622</v>
      </c>
      <c r="L206" s="377">
        <v>508245</v>
      </c>
      <c r="M206" s="139">
        <v>9969</v>
      </c>
      <c r="N206" s="378">
        <f t="shared" si="11"/>
        <v>50.982545892266025</v>
      </c>
    </row>
    <row r="207" spans="1:14" ht="13.8" thickBot="1" x14ac:dyDescent="0.3">
      <c r="A207" s="7" t="s">
        <v>573</v>
      </c>
      <c r="B207" s="1" t="s">
        <v>572</v>
      </c>
      <c r="C207" s="7" t="s">
        <v>26</v>
      </c>
      <c r="D207" s="377">
        <v>10533</v>
      </c>
      <c r="E207" s="377">
        <v>1069</v>
      </c>
      <c r="F207" s="377">
        <v>1600</v>
      </c>
      <c r="G207" s="377">
        <v>13202</v>
      </c>
      <c r="H207" s="377">
        <v>74022</v>
      </c>
      <c r="I207" s="377">
        <v>5668</v>
      </c>
      <c r="J207" s="377">
        <v>79690</v>
      </c>
      <c r="K207" s="377">
        <v>74880</v>
      </c>
      <c r="L207" s="377">
        <v>167772</v>
      </c>
      <c r="M207" s="139">
        <v>7034</v>
      </c>
      <c r="N207" s="378">
        <f t="shared" si="11"/>
        <v>23.851578049473982</v>
      </c>
    </row>
    <row r="208" spans="1:14" ht="13.8" thickBot="1" x14ac:dyDescent="0.3">
      <c r="A208" s="7" t="s">
        <v>581</v>
      </c>
      <c r="B208" s="1" t="s">
        <v>580</v>
      </c>
      <c r="C208" s="7" t="s">
        <v>26</v>
      </c>
      <c r="D208" s="377">
        <v>13300</v>
      </c>
      <c r="E208" s="377">
        <v>5789</v>
      </c>
      <c r="F208" s="377">
        <v>2200</v>
      </c>
      <c r="G208" s="377">
        <v>21289</v>
      </c>
      <c r="H208" s="377">
        <v>157189</v>
      </c>
      <c r="I208" s="377">
        <v>57000</v>
      </c>
      <c r="J208" s="377">
        <v>214189</v>
      </c>
      <c r="K208" s="377">
        <v>168157</v>
      </c>
      <c r="L208" s="377">
        <v>403635</v>
      </c>
      <c r="M208" s="139">
        <v>8833</v>
      </c>
      <c r="N208" s="378">
        <f t="shared" si="11"/>
        <v>45.69625268878071</v>
      </c>
    </row>
    <row r="209" spans="1:14" ht="13.8" thickBot="1" x14ac:dyDescent="0.3">
      <c r="A209" s="7" t="s">
        <v>589</v>
      </c>
      <c r="B209" s="1" t="s">
        <v>588</v>
      </c>
      <c r="C209" s="7" t="s">
        <v>26</v>
      </c>
      <c r="D209" s="377">
        <v>17234</v>
      </c>
      <c r="E209" s="377">
        <v>7319</v>
      </c>
      <c r="F209" s="377">
        <v>11615</v>
      </c>
      <c r="G209" s="377">
        <v>36168</v>
      </c>
      <c r="H209" s="377">
        <v>265159</v>
      </c>
      <c r="I209" s="377">
        <v>87015</v>
      </c>
      <c r="J209" s="377">
        <v>352174</v>
      </c>
      <c r="K209" s="377">
        <v>151389</v>
      </c>
      <c r="L209" s="377">
        <v>539731</v>
      </c>
      <c r="M209" s="139">
        <v>11503</v>
      </c>
      <c r="N209" s="378">
        <f t="shared" si="11"/>
        <v>46.920890202555853</v>
      </c>
    </row>
    <row r="210" spans="1:14" ht="13.8" thickBot="1" x14ac:dyDescent="0.3">
      <c r="A210" s="7" t="s">
        <v>615</v>
      </c>
      <c r="B210" s="1" t="s">
        <v>614</v>
      </c>
      <c r="C210" s="7" t="s">
        <v>26</v>
      </c>
      <c r="D210" s="377">
        <v>21369</v>
      </c>
      <c r="E210" s="377">
        <v>1726</v>
      </c>
      <c r="F210" s="377">
        <v>1467</v>
      </c>
      <c r="G210" s="377">
        <v>24562</v>
      </c>
      <c r="H210" s="377">
        <v>183356</v>
      </c>
      <c r="I210" s="377">
        <v>13957</v>
      </c>
      <c r="J210" s="377">
        <v>197313</v>
      </c>
      <c r="K210" s="377">
        <v>58162</v>
      </c>
      <c r="L210" s="377">
        <v>280037</v>
      </c>
      <c r="M210" s="139">
        <v>8891</v>
      </c>
      <c r="N210" s="378">
        <f t="shared" si="11"/>
        <v>31.496682038015972</v>
      </c>
    </row>
    <row r="211" spans="1:14" ht="13.8" thickBot="1" x14ac:dyDescent="0.3">
      <c r="A211" s="7" t="s">
        <v>623</v>
      </c>
      <c r="B211" s="1" t="s">
        <v>622</v>
      </c>
      <c r="C211" s="7" t="s">
        <v>26</v>
      </c>
      <c r="D211" s="377">
        <v>4561</v>
      </c>
      <c r="E211" s="377">
        <v>890</v>
      </c>
      <c r="F211" s="377">
        <v>0</v>
      </c>
      <c r="G211" s="377">
        <v>5451</v>
      </c>
      <c r="H211" s="377">
        <v>67379</v>
      </c>
      <c r="I211" s="377">
        <v>7034</v>
      </c>
      <c r="J211" s="377">
        <v>74413</v>
      </c>
      <c r="K211" s="377">
        <v>42346</v>
      </c>
      <c r="L211" s="377">
        <v>122210</v>
      </c>
      <c r="M211" s="139">
        <v>8543</v>
      </c>
      <c r="N211" s="378">
        <f t="shared" si="11"/>
        <v>14.305279175933514</v>
      </c>
    </row>
    <row r="212" spans="1:14" ht="13.8" thickBot="1" x14ac:dyDescent="0.3">
      <c r="A212" s="7" t="s">
        <v>631</v>
      </c>
      <c r="B212" s="1" t="s">
        <v>630</v>
      </c>
      <c r="C212" s="7" t="s">
        <v>26</v>
      </c>
      <c r="D212" s="377">
        <v>30397</v>
      </c>
      <c r="E212" s="377">
        <v>9856</v>
      </c>
      <c r="F212" s="377">
        <v>2463</v>
      </c>
      <c r="G212" s="377">
        <v>42716</v>
      </c>
      <c r="H212" s="377">
        <v>197443</v>
      </c>
      <c r="I212" s="377">
        <v>24348</v>
      </c>
      <c r="J212" s="377">
        <v>221791</v>
      </c>
      <c r="K212" s="377">
        <v>107284</v>
      </c>
      <c r="L212" s="377">
        <v>371791</v>
      </c>
      <c r="M212" s="139">
        <v>7580</v>
      </c>
      <c r="N212" s="378">
        <f t="shared" si="11"/>
        <v>49.048944591029027</v>
      </c>
    </row>
    <row r="213" spans="1:14" ht="13.8" thickBot="1" x14ac:dyDescent="0.3">
      <c r="A213" s="7" t="s">
        <v>639</v>
      </c>
      <c r="B213" s="1" t="s">
        <v>638</v>
      </c>
      <c r="C213" s="7" t="s">
        <v>26</v>
      </c>
      <c r="D213" s="377">
        <v>4719</v>
      </c>
      <c r="E213" s="377">
        <v>671</v>
      </c>
      <c r="F213" s="377">
        <v>0</v>
      </c>
      <c r="G213" s="377">
        <v>5390</v>
      </c>
      <c r="H213" s="377">
        <v>82487</v>
      </c>
      <c r="I213" s="377">
        <v>11808</v>
      </c>
      <c r="J213" s="377">
        <v>94295</v>
      </c>
      <c r="K213" s="377">
        <v>70551</v>
      </c>
      <c r="L213" s="377">
        <v>170236</v>
      </c>
      <c r="M213" s="139">
        <v>7903</v>
      </c>
      <c r="N213" s="378">
        <f t="shared" si="11"/>
        <v>21.540680754143995</v>
      </c>
    </row>
    <row r="214" spans="1:14" ht="13.8" thickBot="1" x14ac:dyDescent="0.3">
      <c r="A214" s="7" t="s">
        <v>657</v>
      </c>
      <c r="B214" s="1" t="s">
        <v>656</v>
      </c>
      <c r="C214" s="7" t="s">
        <v>26</v>
      </c>
      <c r="D214" s="377">
        <v>18572</v>
      </c>
      <c r="E214" s="377">
        <v>11979</v>
      </c>
      <c r="F214" s="377">
        <v>4000</v>
      </c>
      <c r="G214" s="377">
        <v>34551</v>
      </c>
      <c r="H214" s="377">
        <v>218582</v>
      </c>
      <c r="I214" s="377">
        <v>42400</v>
      </c>
      <c r="J214" s="377">
        <v>260982</v>
      </c>
      <c r="K214" s="377">
        <v>144978</v>
      </c>
      <c r="L214" s="377">
        <v>440511</v>
      </c>
      <c r="M214" s="139">
        <v>11480</v>
      </c>
      <c r="N214" s="378">
        <f t="shared" si="11"/>
        <v>38.372038327526134</v>
      </c>
    </row>
    <row r="215" spans="1:14" ht="13.8" thickBot="1" x14ac:dyDescent="0.3">
      <c r="A215" s="7" t="s">
        <v>659</v>
      </c>
      <c r="B215" s="1" t="s">
        <v>658</v>
      </c>
      <c r="C215" s="7" t="s">
        <v>26</v>
      </c>
      <c r="D215" s="377">
        <v>19325</v>
      </c>
      <c r="E215" s="377">
        <v>6331</v>
      </c>
      <c r="F215" s="377">
        <v>2862</v>
      </c>
      <c r="G215" s="377">
        <v>28518</v>
      </c>
      <c r="H215" s="377">
        <v>104886</v>
      </c>
      <c r="I215" s="377">
        <v>8023</v>
      </c>
      <c r="J215" s="377">
        <v>112909</v>
      </c>
      <c r="K215" s="377">
        <v>41217</v>
      </c>
      <c r="L215" s="377">
        <v>182644</v>
      </c>
      <c r="M215" s="139">
        <v>7798</v>
      </c>
      <c r="N215" s="378">
        <f t="shared" si="11"/>
        <v>23.421903052064632</v>
      </c>
    </row>
    <row r="216" spans="1:14" ht="13.8" thickBot="1" x14ac:dyDescent="0.3">
      <c r="A216" s="7" t="s">
        <v>667</v>
      </c>
      <c r="B216" s="1" t="s">
        <v>666</v>
      </c>
      <c r="C216" s="7" t="s">
        <v>26</v>
      </c>
      <c r="D216" s="377">
        <v>19515</v>
      </c>
      <c r="E216" s="377">
        <v>3071</v>
      </c>
      <c r="F216" s="377">
        <v>2610</v>
      </c>
      <c r="G216" s="377">
        <v>25196</v>
      </c>
      <c r="H216" s="377">
        <v>90400</v>
      </c>
      <c r="I216" s="377">
        <v>3304</v>
      </c>
      <c r="J216" s="377">
        <v>93704</v>
      </c>
      <c r="K216" s="377">
        <v>19724</v>
      </c>
      <c r="L216" s="377">
        <v>138624</v>
      </c>
      <c r="M216" s="139">
        <v>7357</v>
      </c>
      <c r="N216" s="378">
        <f t="shared" si="11"/>
        <v>18.842462960445832</v>
      </c>
    </row>
    <row r="217" spans="1:14" ht="13.8" thickBot="1" x14ac:dyDescent="0.3">
      <c r="A217" s="7" t="s">
        <v>673</v>
      </c>
      <c r="B217" s="1" t="s">
        <v>672</v>
      </c>
      <c r="C217" s="7" t="s">
        <v>26</v>
      </c>
      <c r="D217" s="377">
        <v>41678</v>
      </c>
      <c r="E217" s="377">
        <v>0</v>
      </c>
      <c r="F217" s="377">
        <v>1252</v>
      </c>
      <c r="G217" s="377">
        <v>42930</v>
      </c>
      <c r="H217" s="377">
        <v>129075</v>
      </c>
      <c r="I217" s="377">
        <v>13398</v>
      </c>
      <c r="J217" s="377">
        <v>142473</v>
      </c>
      <c r="K217" s="377">
        <v>93433</v>
      </c>
      <c r="L217" s="377">
        <v>278836</v>
      </c>
      <c r="M217" s="139">
        <v>7103</v>
      </c>
      <c r="N217" s="378">
        <f t="shared" si="11"/>
        <v>39.256088976488805</v>
      </c>
    </row>
    <row r="218" spans="1:14" ht="13.8" thickBot="1" x14ac:dyDescent="0.3">
      <c r="A218" s="7" t="s">
        <v>677</v>
      </c>
      <c r="B218" s="1" t="s">
        <v>676</v>
      </c>
      <c r="C218" s="7" t="s">
        <v>26</v>
      </c>
      <c r="D218" s="377">
        <v>42772</v>
      </c>
      <c r="E218" s="377">
        <v>5000</v>
      </c>
      <c r="F218" s="377">
        <v>7000</v>
      </c>
      <c r="G218" s="377">
        <v>54772</v>
      </c>
      <c r="H218" s="377">
        <v>163017</v>
      </c>
      <c r="I218" s="377">
        <v>12494</v>
      </c>
      <c r="J218" s="377">
        <v>175511</v>
      </c>
      <c r="K218" s="377">
        <v>87000</v>
      </c>
      <c r="L218" s="377">
        <v>317283</v>
      </c>
      <c r="M218" s="139">
        <v>10017</v>
      </c>
      <c r="N218" s="378">
        <f t="shared" si="11"/>
        <v>31.674453429170409</v>
      </c>
    </row>
    <row r="219" spans="1:14" ht="13.8" thickBot="1" x14ac:dyDescent="0.3">
      <c r="A219" s="7" t="s">
        <v>683</v>
      </c>
      <c r="B219" s="1" t="s">
        <v>682</v>
      </c>
      <c r="C219" s="7" t="s">
        <v>26</v>
      </c>
      <c r="D219" s="377">
        <v>27146</v>
      </c>
      <c r="E219" s="377">
        <v>4073</v>
      </c>
      <c r="F219" s="377">
        <v>5706</v>
      </c>
      <c r="G219" s="377">
        <v>36925</v>
      </c>
      <c r="H219" s="377">
        <v>117462</v>
      </c>
      <c r="I219" s="377">
        <v>55705</v>
      </c>
      <c r="J219" s="377">
        <v>173167</v>
      </c>
      <c r="K219" s="377">
        <v>56119</v>
      </c>
      <c r="L219" s="377">
        <v>266211</v>
      </c>
      <c r="M219" s="139">
        <v>7272</v>
      </c>
      <c r="N219" s="378">
        <f t="shared" si="11"/>
        <v>36.607673267326732</v>
      </c>
    </row>
    <row r="220" spans="1:14" ht="13.8" thickBot="1" x14ac:dyDescent="0.3">
      <c r="A220" s="7" t="s">
        <v>689</v>
      </c>
      <c r="B220" s="1" t="s">
        <v>688</v>
      </c>
      <c r="C220" s="7" t="s">
        <v>26</v>
      </c>
      <c r="D220" s="377">
        <v>15338</v>
      </c>
      <c r="E220" s="377">
        <v>1486</v>
      </c>
      <c r="F220" s="377">
        <v>6394</v>
      </c>
      <c r="G220" s="377">
        <v>23218</v>
      </c>
      <c r="H220" s="377">
        <v>176121</v>
      </c>
      <c r="I220" s="377">
        <v>32711</v>
      </c>
      <c r="J220" s="377">
        <v>208832</v>
      </c>
      <c r="K220" s="377">
        <v>77811</v>
      </c>
      <c r="L220" s="377">
        <v>309861</v>
      </c>
      <c r="M220" s="139">
        <v>11377</v>
      </c>
      <c r="N220" s="378">
        <f t="shared" si="11"/>
        <v>27.235738771205064</v>
      </c>
    </row>
    <row r="221" spans="1:14" ht="13.8" thickBot="1" x14ac:dyDescent="0.3">
      <c r="A221" s="7" t="s">
        <v>701</v>
      </c>
      <c r="B221" s="1" t="s">
        <v>700</v>
      </c>
      <c r="C221" s="7" t="s">
        <v>26</v>
      </c>
      <c r="D221" s="377">
        <v>23301</v>
      </c>
      <c r="E221" s="377">
        <v>893</v>
      </c>
      <c r="F221" s="377">
        <v>3200</v>
      </c>
      <c r="G221" s="377">
        <v>27394</v>
      </c>
      <c r="H221" s="377">
        <v>185539</v>
      </c>
      <c r="I221" s="377">
        <v>38154</v>
      </c>
      <c r="J221" s="377">
        <v>223693</v>
      </c>
      <c r="K221" s="377">
        <v>128996</v>
      </c>
      <c r="L221" s="377">
        <v>380083</v>
      </c>
      <c r="M221" s="139">
        <v>8386</v>
      </c>
      <c r="N221" s="378">
        <f t="shared" si="11"/>
        <v>45.323515382780826</v>
      </c>
    </row>
    <row r="222" spans="1:14" ht="13.8" thickBot="1" x14ac:dyDescent="0.3">
      <c r="A222" s="7" t="s">
        <v>707</v>
      </c>
      <c r="B222" s="1" t="s">
        <v>706</v>
      </c>
      <c r="C222" s="7" t="s">
        <v>26</v>
      </c>
      <c r="D222" s="377">
        <v>20554</v>
      </c>
      <c r="E222" s="377">
        <v>6298</v>
      </c>
      <c r="F222" s="377">
        <v>16355</v>
      </c>
      <c r="G222" s="377">
        <v>43207</v>
      </c>
      <c r="H222" s="377">
        <v>126203</v>
      </c>
      <c r="I222" s="377">
        <v>10742</v>
      </c>
      <c r="J222" s="377">
        <v>136945</v>
      </c>
      <c r="K222" s="377">
        <v>38190</v>
      </c>
      <c r="L222" s="377">
        <v>218342</v>
      </c>
      <c r="M222" s="139">
        <v>9110</v>
      </c>
      <c r="N222" s="378">
        <f t="shared" si="11"/>
        <v>23.967288693743139</v>
      </c>
    </row>
    <row r="223" spans="1:14" ht="13.8" thickBot="1" x14ac:dyDescent="0.3">
      <c r="A223" s="7" t="s">
        <v>709</v>
      </c>
      <c r="B223" s="1" t="s">
        <v>708</v>
      </c>
      <c r="C223" s="7" t="s">
        <v>26</v>
      </c>
      <c r="D223" s="377">
        <v>35804</v>
      </c>
      <c r="E223" s="377">
        <v>10417</v>
      </c>
      <c r="F223" s="377">
        <v>4893</v>
      </c>
      <c r="G223" s="377">
        <v>51114</v>
      </c>
      <c r="H223" s="377">
        <v>207805</v>
      </c>
      <c r="I223" s="377">
        <v>112904</v>
      </c>
      <c r="J223" s="377">
        <v>320709</v>
      </c>
      <c r="K223" s="377">
        <v>77094</v>
      </c>
      <c r="L223" s="377">
        <v>448917</v>
      </c>
      <c r="M223" s="139">
        <v>9645</v>
      </c>
      <c r="N223" s="378">
        <f t="shared" si="11"/>
        <v>46.544012441679627</v>
      </c>
    </row>
    <row r="224" spans="1:14" ht="13.8" thickBot="1" x14ac:dyDescent="0.3">
      <c r="A224" s="7" t="s">
        <v>725</v>
      </c>
      <c r="B224" s="1" t="s">
        <v>724</v>
      </c>
      <c r="C224" s="7" t="s">
        <v>26</v>
      </c>
      <c r="D224" s="377">
        <v>15875</v>
      </c>
      <c r="E224" s="377">
        <v>3266</v>
      </c>
      <c r="F224" s="377">
        <v>2000</v>
      </c>
      <c r="G224" s="377">
        <v>21141</v>
      </c>
      <c r="H224" s="377">
        <v>143474</v>
      </c>
      <c r="I224" s="377">
        <v>9000</v>
      </c>
      <c r="J224" s="377">
        <v>152474</v>
      </c>
      <c r="K224" s="377">
        <v>76048</v>
      </c>
      <c r="L224" s="377">
        <v>249663</v>
      </c>
      <c r="M224" s="139">
        <v>9301</v>
      </c>
      <c r="N224" s="378">
        <f t="shared" ref="N224:N236" si="12">L224/M224</f>
        <v>26.842597570153746</v>
      </c>
    </row>
    <row r="225" spans="1:14" ht="13.8" thickBot="1" x14ac:dyDescent="0.3">
      <c r="A225" s="7" t="s">
        <v>729</v>
      </c>
      <c r="B225" s="1" t="s">
        <v>728</v>
      </c>
      <c r="C225" s="7" t="s">
        <v>26</v>
      </c>
      <c r="D225" s="377">
        <v>16654</v>
      </c>
      <c r="E225" s="377">
        <v>4895</v>
      </c>
      <c r="F225" s="377">
        <v>400</v>
      </c>
      <c r="G225" s="377">
        <v>21949</v>
      </c>
      <c r="H225" s="377">
        <v>91151</v>
      </c>
      <c r="I225" s="377">
        <v>5365</v>
      </c>
      <c r="J225" s="377">
        <v>96516</v>
      </c>
      <c r="K225" s="377">
        <v>33949</v>
      </c>
      <c r="L225" s="377">
        <v>152414</v>
      </c>
      <c r="M225" s="139">
        <v>7851</v>
      </c>
      <c r="N225" s="378">
        <f t="shared" si="12"/>
        <v>19.413323143548592</v>
      </c>
    </row>
    <row r="226" spans="1:14" ht="13.8" thickBot="1" x14ac:dyDescent="0.3">
      <c r="A226" s="7" t="s">
        <v>731</v>
      </c>
      <c r="B226" s="1" t="s">
        <v>730</v>
      </c>
      <c r="C226" s="7" t="s">
        <v>26</v>
      </c>
      <c r="D226" s="377">
        <v>21613</v>
      </c>
      <c r="E226" s="377">
        <v>7527</v>
      </c>
      <c r="F226" s="377">
        <v>2665</v>
      </c>
      <c r="G226" s="377">
        <v>31805</v>
      </c>
      <c r="H226" s="377">
        <v>163499</v>
      </c>
      <c r="I226" s="377">
        <v>3600</v>
      </c>
      <c r="J226" s="377">
        <v>167099</v>
      </c>
      <c r="K226" s="377">
        <v>123752</v>
      </c>
      <c r="L226" s="377">
        <v>322656</v>
      </c>
      <c r="M226" s="139">
        <v>10250</v>
      </c>
      <c r="N226" s="378">
        <f t="shared" si="12"/>
        <v>31.478634146341463</v>
      </c>
    </row>
    <row r="227" spans="1:14" ht="13.8" thickBot="1" x14ac:dyDescent="0.3">
      <c r="A227" s="7" t="s">
        <v>741</v>
      </c>
      <c r="B227" s="1" t="s">
        <v>740</v>
      </c>
      <c r="C227" s="7" t="s">
        <v>26</v>
      </c>
      <c r="D227" s="377">
        <v>11100</v>
      </c>
      <c r="E227" s="377">
        <v>3411</v>
      </c>
      <c r="F227" s="377">
        <v>61</v>
      </c>
      <c r="G227" s="377">
        <v>14572</v>
      </c>
      <c r="H227" s="377">
        <v>82111</v>
      </c>
      <c r="I227" s="377">
        <v>15475</v>
      </c>
      <c r="J227" s="377">
        <v>97586</v>
      </c>
      <c r="K227" s="377">
        <v>35406</v>
      </c>
      <c r="L227" s="377">
        <v>147564</v>
      </c>
      <c r="M227" s="139">
        <v>10662</v>
      </c>
      <c r="N227" s="378">
        <f t="shared" si="12"/>
        <v>13.840180078784469</v>
      </c>
    </row>
    <row r="228" spans="1:14" ht="13.8" thickBot="1" x14ac:dyDescent="0.3">
      <c r="A228" s="7" t="s">
        <v>745</v>
      </c>
      <c r="B228" s="1" t="s">
        <v>744</v>
      </c>
      <c r="C228" s="7" t="s">
        <v>26</v>
      </c>
      <c r="D228" s="377">
        <v>42424</v>
      </c>
      <c r="E228" s="377">
        <v>7499</v>
      </c>
      <c r="F228" s="377">
        <v>4178</v>
      </c>
      <c r="G228" s="377">
        <v>54101</v>
      </c>
      <c r="H228" s="377">
        <v>187924</v>
      </c>
      <c r="I228" s="377">
        <v>41508</v>
      </c>
      <c r="J228" s="377">
        <v>229432</v>
      </c>
      <c r="K228" s="377">
        <v>64897</v>
      </c>
      <c r="L228" s="377">
        <v>348430</v>
      </c>
      <c r="M228" s="139">
        <v>11985</v>
      </c>
      <c r="N228" s="378">
        <f t="shared" si="12"/>
        <v>29.072173550271174</v>
      </c>
    </row>
    <row r="229" spans="1:14" ht="13.8" thickBot="1" x14ac:dyDescent="0.3">
      <c r="A229" s="7" t="s">
        <v>747</v>
      </c>
      <c r="B229" s="1" t="s">
        <v>746</v>
      </c>
      <c r="C229" s="7" t="s">
        <v>26</v>
      </c>
      <c r="D229" s="377">
        <v>13652</v>
      </c>
      <c r="E229" s="377">
        <v>2499</v>
      </c>
      <c r="F229" s="377">
        <v>1200</v>
      </c>
      <c r="G229" s="377">
        <v>17351</v>
      </c>
      <c r="H229" s="377">
        <v>59100</v>
      </c>
      <c r="I229" s="377">
        <v>5511</v>
      </c>
      <c r="J229" s="377">
        <v>64611</v>
      </c>
      <c r="K229" s="377">
        <v>33356</v>
      </c>
      <c r="L229" s="377">
        <v>115318</v>
      </c>
      <c r="M229" s="139">
        <v>8147</v>
      </c>
      <c r="N229" s="378">
        <f t="shared" si="12"/>
        <v>14.154658156376581</v>
      </c>
    </row>
    <row r="230" spans="1:14" ht="13.8" thickBot="1" x14ac:dyDescent="0.3">
      <c r="A230" s="7" t="s">
        <v>755</v>
      </c>
      <c r="B230" s="1" t="s">
        <v>754</v>
      </c>
      <c r="C230" s="7" t="s">
        <v>26</v>
      </c>
      <c r="D230" s="377">
        <v>24792</v>
      </c>
      <c r="E230" s="377">
        <v>11969</v>
      </c>
      <c r="F230" s="377">
        <v>1600</v>
      </c>
      <c r="G230" s="377">
        <v>38361</v>
      </c>
      <c r="H230" s="377">
        <v>125678</v>
      </c>
      <c r="I230" s="377">
        <v>9614</v>
      </c>
      <c r="J230" s="377">
        <v>135292</v>
      </c>
      <c r="K230" s="377">
        <v>189625</v>
      </c>
      <c r="L230" s="377">
        <v>363278</v>
      </c>
      <c r="M230" s="139">
        <v>9714</v>
      </c>
      <c r="N230" s="378">
        <f t="shared" si="12"/>
        <v>37.39736462837142</v>
      </c>
    </row>
    <row r="231" spans="1:14" ht="13.8" thickBot="1" x14ac:dyDescent="0.3">
      <c r="A231" s="7" t="s">
        <v>783</v>
      </c>
      <c r="B231" s="1" t="s">
        <v>782</v>
      </c>
      <c r="C231" s="7" t="s">
        <v>26</v>
      </c>
      <c r="D231" s="377">
        <v>5045</v>
      </c>
      <c r="E231" s="377">
        <v>451</v>
      </c>
      <c r="F231" s="377">
        <v>2000</v>
      </c>
      <c r="G231" s="377">
        <v>7496</v>
      </c>
      <c r="H231" s="377">
        <v>35922</v>
      </c>
      <c r="I231" s="377">
        <v>14234</v>
      </c>
      <c r="J231" s="377">
        <v>50156</v>
      </c>
      <c r="K231" s="377">
        <v>6701</v>
      </c>
      <c r="L231" s="377">
        <v>64353</v>
      </c>
      <c r="M231" s="139">
        <v>9514</v>
      </c>
      <c r="N231" s="378">
        <f t="shared" si="12"/>
        <v>6.7640319529114992</v>
      </c>
    </row>
    <row r="232" spans="1:14" ht="13.8" thickBot="1" x14ac:dyDescent="0.3">
      <c r="A232" s="7" t="s">
        <v>797</v>
      </c>
      <c r="B232" s="1" t="s">
        <v>796</v>
      </c>
      <c r="C232" s="7" t="s">
        <v>26</v>
      </c>
      <c r="D232" s="377">
        <v>22702</v>
      </c>
      <c r="E232" s="377">
        <v>3498</v>
      </c>
      <c r="F232" s="377">
        <v>1198</v>
      </c>
      <c r="G232" s="377">
        <v>27398</v>
      </c>
      <c r="H232" s="377">
        <v>131303</v>
      </c>
      <c r="I232" s="377">
        <v>47421</v>
      </c>
      <c r="J232" s="377">
        <v>178724</v>
      </c>
      <c r="K232" s="377">
        <v>79058</v>
      </c>
      <c r="L232" s="377">
        <v>285180</v>
      </c>
      <c r="M232" s="139">
        <v>9138</v>
      </c>
      <c r="N232" s="378">
        <f t="shared" si="12"/>
        <v>31.208141825344715</v>
      </c>
    </row>
    <row r="233" spans="1:14" ht="13.8" thickBot="1" x14ac:dyDescent="0.3">
      <c r="A233" s="7" t="s">
        <v>799</v>
      </c>
      <c r="B233" s="1" t="s">
        <v>798</v>
      </c>
      <c r="C233" s="7" t="s">
        <v>26</v>
      </c>
      <c r="D233" s="377">
        <v>43466</v>
      </c>
      <c r="E233" s="377">
        <v>11600</v>
      </c>
      <c r="F233" s="377">
        <v>2000</v>
      </c>
      <c r="G233" s="377">
        <v>57066</v>
      </c>
      <c r="H233" s="377">
        <v>187782</v>
      </c>
      <c r="I233" s="377">
        <v>75905</v>
      </c>
      <c r="J233" s="377">
        <v>263687</v>
      </c>
      <c r="K233" s="377">
        <v>99650</v>
      </c>
      <c r="L233" s="377">
        <v>420403</v>
      </c>
      <c r="M233" s="139">
        <v>7370</v>
      </c>
      <c r="N233" s="378">
        <f t="shared" si="12"/>
        <v>57.042469470827683</v>
      </c>
    </row>
    <row r="234" spans="1:14" ht="13.8" thickBot="1" x14ac:dyDescent="0.3">
      <c r="A234" s="7" t="s">
        <v>803</v>
      </c>
      <c r="B234" s="1" t="s">
        <v>802</v>
      </c>
      <c r="C234" s="7" t="s">
        <v>26</v>
      </c>
      <c r="D234" s="377">
        <v>26778</v>
      </c>
      <c r="E234" s="377">
        <v>7394</v>
      </c>
      <c r="F234" s="377">
        <v>5882</v>
      </c>
      <c r="G234" s="377">
        <v>40054</v>
      </c>
      <c r="H234" s="377">
        <v>181750</v>
      </c>
      <c r="I234" s="377">
        <v>20000</v>
      </c>
      <c r="J234" s="377">
        <v>201750</v>
      </c>
      <c r="K234" s="377">
        <v>51931</v>
      </c>
      <c r="L234" s="377">
        <v>293735</v>
      </c>
      <c r="M234" s="139">
        <v>8533</v>
      </c>
      <c r="N234" s="378">
        <f t="shared" si="12"/>
        <v>34.423414977147544</v>
      </c>
    </row>
    <row r="235" spans="1:14" ht="13.8" thickBot="1" x14ac:dyDescent="0.3">
      <c r="A235" s="7" t="s">
        <v>805</v>
      </c>
      <c r="B235" s="1" t="s">
        <v>804</v>
      </c>
      <c r="C235" s="7" t="s">
        <v>26</v>
      </c>
      <c r="D235" s="377">
        <v>22620</v>
      </c>
      <c r="E235" s="377">
        <v>2713</v>
      </c>
      <c r="F235" s="377">
        <v>3010</v>
      </c>
      <c r="G235" s="377">
        <v>28343</v>
      </c>
      <c r="H235" s="377">
        <v>195525</v>
      </c>
      <c r="I235" s="377">
        <v>33057</v>
      </c>
      <c r="J235" s="377">
        <v>228582</v>
      </c>
      <c r="K235" s="377">
        <v>122446</v>
      </c>
      <c r="L235" s="377">
        <v>379371</v>
      </c>
      <c r="M235" s="139">
        <v>11811</v>
      </c>
      <c r="N235" s="378">
        <f t="shared" si="12"/>
        <v>32.12014224028448</v>
      </c>
    </row>
    <row r="236" spans="1:14" ht="13.8" thickBot="1" x14ac:dyDescent="0.3">
      <c r="A236" s="7" t="s">
        <v>811</v>
      </c>
      <c r="B236" s="1" t="s">
        <v>810</v>
      </c>
      <c r="C236" s="7" t="s">
        <v>26</v>
      </c>
      <c r="D236" s="377">
        <v>15374</v>
      </c>
      <c r="E236" s="377">
        <v>4469</v>
      </c>
      <c r="F236" s="377">
        <v>4000</v>
      </c>
      <c r="G236" s="377">
        <v>23843</v>
      </c>
      <c r="H236" s="377">
        <v>100862</v>
      </c>
      <c r="I236" s="377">
        <v>20571</v>
      </c>
      <c r="J236" s="377">
        <v>121433</v>
      </c>
      <c r="K236" s="377">
        <v>47770</v>
      </c>
      <c r="L236" s="377">
        <v>193046</v>
      </c>
      <c r="M236" s="139">
        <v>10014</v>
      </c>
      <c r="N236" s="378">
        <f t="shared" si="12"/>
        <v>19.277611344118235</v>
      </c>
    </row>
    <row r="237" spans="1:14" x14ac:dyDescent="0.25">
      <c r="A237" s="7"/>
      <c r="B237" s="358" t="s">
        <v>3879</v>
      </c>
      <c r="C237" s="82"/>
      <c r="D237" s="386">
        <f>SUM(D160:D236)</f>
        <v>1604585</v>
      </c>
      <c r="E237" s="386">
        <f t="shared" ref="E237:M237" si="13">SUM(E160:E236)</f>
        <v>387456</v>
      </c>
      <c r="F237" s="386">
        <f t="shared" si="13"/>
        <v>253459</v>
      </c>
      <c r="G237" s="386">
        <f t="shared" si="13"/>
        <v>2245500</v>
      </c>
      <c r="H237" s="386">
        <f t="shared" si="13"/>
        <v>10948679</v>
      </c>
      <c r="I237" s="386">
        <f t="shared" si="13"/>
        <v>2336023</v>
      </c>
      <c r="J237" s="386">
        <f t="shared" si="13"/>
        <v>13284702</v>
      </c>
      <c r="K237" s="386">
        <f t="shared" si="13"/>
        <v>6378110</v>
      </c>
      <c r="L237" s="386">
        <f t="shared" si="13"/>
        <v>21908312</v>
      </c>
      <c r="M237" s="380">
        <f t="shared" si="13"/>
        <v>717884</v>
      </c>
      <c r="N237" s="381"/>
    </row>
    <row r="238" spans="1:14" ht="13.8" thickBot="1" x14ac:dyDescent="0.3">
      <c r="A238" s="7"/>
      <c r="B238" s="359" t="s">
        <v>3880</v>
      </c>
      <c r="C238" s="84"/>
      <c r="D238" s="387">
        <f>AVERAGE(D160:D236)</f>
        <v>20838.766233766233</v>
      </c>
      <c r="E238" s="387">
        <f t="shared" ref="E238:N238" si="14">AVERAGE(E160:E236)</f>
        <v>5031.8961038961043</v>
      </c>
      <c r="F238" s="387">
        <f t="shared" si="14"/>
        <v>3291.6753246753246</v>
      </c>
      <c r="G238" s="387">
        <f t="shared" si="14"/>
        <v>29162.337662337661</v>
      </c>
      <c r="H238" s="387">
        <f t="shared" si="14"/>
        <v>142190.63636363635</v>
      </c>
      <c r="I238" s="387">
        <f t="shared" si="14"/>
        <v>30337.961038961039</v>
      </c>
      <c r="J238" s="387">
        <f t="shared" si="14"/>
        <v>172528.5974025974</v>
      </c>
      <c r="K238" s="387">
        <f t="shared" si="14"/>
        <v>82832.597402597399</v>
      </c>
      <c r="L238" s="387">
        <f t="shared" si="14"/>
        <v>284523.5324675325</v>
      </c>
      <c r="M238" s="383">
        <f t="shared" si="14"/>
        <v>9323.1688311688304</v>
      </c>
      <c r="N238" s="384">
        <f t="shared" si="14"/>
        <v>30.616241767869003</v>
      </c>
    </row>
    <row r="239" spans="1:14" ht="13.8" thickBot="1" x14ac:dyDescent="0.3">
      <c r="A239" s="7"/>
      <c r="B239" s="74"/>
      <c r="C239" s="144"/>
      <c r="D239" s="388"/>
      <c r="E239" s="388"/>
      <c r="F239" s="388"/>
      <c r="G239" s="388"/>
      <c r="H239" s="388"/>
      <c r="I239" s="388"/>
      <c r="J239" s="388"/>
      <c r="K239" s="388"/>
      <c r="L239" s="388"/>
      <c r="M239" s="158"/>
      <c r="N239" s="389"/>
    </row>
    <row r="240" spans="1:14" ht="13.8" thickBot="1" x14ac:dyDescent="0.3">
      <c r="A240" s="7" t="s">
        <v>20</v>
      </c>
      <c r="B240" s="143" t="s">
        <v>19</v>
      </c>
      <c r="C240" s="7" t="s">
        <v>23</v>
      </c>
      <c r="D240" s="377">
        <v>80389</v>
      </c>
      <c r="E240" s="377">
        <v>12949</v>
      </c>
      <c r="F240" s="377">
        <v>26568</v>
      </c>
      <c r="G240" s="377">
        <v>119906</v>
      </c>
      <c r="H240" s="377">
        <v>330420</v>
      </c>
      <c r="I240" s="377">
        <v>67057</v>
      </c>
      <c r="J240" s="377">
        <v>397477</v>
      </c>
      <c r="K240" s="377">
        <v>211778</v>
      </c>
      <c r="L240" s="377">
        <v>729161</v>
      </c>
      <c r="M240" s="139">
        <v>21133</v>
      </c>
      <c r="N240" s="378">
        <f t="shared" ref="N240:N271" si="15">L240/M240</f>
        <v>34.503430653480336</v>
      </c>
    </row>
    <row r="241" spans="1:14" ht="13.8" thickBot="1" x14ac:dyDescent="0.3">
      <c r="A241" s="7" t="s">
        <v>28</v>
      </c>
      <c r="B241" s="1" t="s">
        <v>27</v>
      </c>
      <c r="C241" s="7" t="s">
        <v>23</v>
      </c>
      <c r="D241" s="377">
        <v>11607</v>
      </c>
      <c r="E241" s="377">
        <v>0</v>
      </c>
      <c r="F241" s="377">
        <v>1757</v>
      </c>
      <c r="G241" s="377">
        <v>13364</v>
      </c>
      <c r="H241" s="377">
        <v>65890</v>
      </c>
      <c r="I241" s="377">
        <v>5713</v>
      </c>
      <c r="J241" s="377">
        <v>71603</v>
      </c>
      <c r="K241" s="377">
        <v>36926</v>
      </c>
      <c r="L241" s="377">
        <v>121893</v>
      </c>
      <c r="M241" s="139">
        <v>13741</v>
      </c>
      <c r="N241" s="378">
        <f t="shared" si="15"/>
        <v>8.8707517647914997</v>
      </c>
    </row>
    <row r="242" spans="1:14" ht="13.8" thickBot="1" x14ac:dyDescent="0.3">
      <c r="A242" s="7" t="s">
        <v>37</v>
      </c>
      <c r="B242" s="1" t="s">
        <v>36</v>
      </c>
      <c r="C242" s="7" t="s">
        <v>23</v>
      </c>
      <c r="D242" s="377">
        <v>29950</v>
      </c>
      <c r="E242" s="377">
        <v>6821</v>
      </c>
      <c r="F242" s="377">
        <v>4000</v>
      </c>
      <c r="G242" s="377">
        <v>40771</v>
      </c>
      <c r="H242" s="377">
        <v>274404</v>
      </c>
      <c r="I242" s="377">
        <v>66632</v>
      </c>
      <c r="J242" s="377">
        <v>341036</v>
      </c>
      <c r="K242" s="377">
        <v>170335</v>
      </c>
      <c r="L242" s="377">
        <v>552142</v>
      </c>
      <c r="M242" s="139">
        <v>17401</v>
      </c>
      <c r="N242" s="378">
        <f t="shared" si="15"/>
        <v>31.730475260042525</v>
      </c>
    </row>
    <row r="243" spans="1:14" ht="13.8" thickBot="1" x14ac:dyDescent="0.3">
      <c r="A243" s="7" t="s">
        <v>65</v>
      </c>
      <c r="B243" s="1" t="s">
        <v>64</v>
      </c>
      <c r="C243" s="7" t="s">
        <v>23</v>
      </c>
      <c r="D243" s="377">
        <v>42492</v>
      </c>
      <c r="E243" s="377">
        <v>22166</v>
      </c>
      <c r="F243" s="377">
        <v>33240</v>
      </c>
      <c r="G243" s="377">
        <v>97898</v>
      </c>
      <c r="H243" s="377">
        <v>458645</v>
      </c>
      <c r="I243" s="377">
        <v>128965</v>
      </c>
      <c r="J243" s="377">
        <v>587610</v>
      </c>
      <c r="K243" s="377">
        <v>177262</v>
      </c>
      <c r="L243" s="377">
        <v>862770</v>
      </c>
      <c r="M243" s="139">
        <v>21412</v>
      </c>
      <c r="N243" s="378">
        <f t="shared" si="15"/>
        <v>40.293760508126283</v>
      </c>
    </row>
    <row r="244" spans="1:14" ht="13.8" thickBot="1" x14ac:dyDescent="0.3">
      <c r="A244" s="7" t="s">
        <v>69</v>
      </c>
      <c r="B244" s="1" t="s">
        <v>68</v>
      </c>
      <c r="C244" s="7" t="s">
        <v>23</v>
      </c>
      <c r="D244" s="377">
        <v>42600</v>
      </c>
      <c r="E244" s="377">
        <v>20000</v>
      </c>
      <c r="F244" s="377">
        <v>9500</v>
      </c>
      <c r="G244" s="377">
        <v>72100</v>
      </c>
      <c r="H244" s="377">
        <v>333035</v>
      </c>
      <c r="I244" s="377">
        <v>145871</v>
      </c>
      <c r="J244" s="377">
        <v>478906</v>
      </c>
      <c r="K244" s="377">
        <v>167474</v>
      </c>
      <c r="L244" s="377">
        <v>718480</v>
      </c>
      <c r="M244" s="139">
        <v>25883</v>
      </c>
      <c r="N244" s="378">
        <f t="shared" si="15"/>
        <v>27.758760576440135</v>
      </c>
    </row>
    <row r="245" spans="1:14" ht="13.8" thickBot="1" x14ac:dyDescent="0.3">
      <c r="A245" s="7" t="s">
        <v>87</v>
      </c>
      <c r="B245" s="1" t="s">
        <v>86</v>
      </c>
      <c r="C245" s="7" t="s">
        <v>23</v>
      </c>
      <c r="D245" s="377">
        <v>42405</v>
      </c>
      <c r="E245" s="377">
        <v>9064</v>
      </c>
      <c r="F245" s="377">
        <v>6548</v>
      </c>
      <c r="G245" s="377">
        <v>58017</v>
      </c>
      <c r="H245" s="377">
        <v>246348</v>
      </c>
      <c r="I245" s="377">
        <v>20384</v>
      </c>
      <c r="J245" s="377">
        <v>266732</v>
      </c>
      <c r="K245" s="377">
        <v>143960</v>
      </c>
      <c r="L245" s="377">
        <v>468709</v>
      </c>
      <c r="M245" s="139">
        <v>24787</v>
      </c>
      <c r="N245" s="378">
        <f t="shared" si="15"/>
        <v>18.909468673094768</v>
      </c>
    </row>
    <row r="246" spans="1:14" ht="13.8" thickBot="1" x14ac:dyDescent="0.3">
      <c r="A246" s="7" t="s">
        <v>94</v>
      </c>
      <c r="B246" s="1" t="s">
        <v>93</v>
      </c>
      <c r="C246" s="7" t="s">
        <v>23</v>
      </c>
      <c r="D246" s="377">
        <v>36698</v>
      </c>
      <c r="E246" s="377">
        <v>20693</v>
      </c>
      <c r="F246" s="377">
        <v>8945</v>
      </c>
      <c r="G246" s="377">
        <v>66336</v>
      </c>
      <c r="H246" s="377">
        <v>349280</v>
      </c>
      <c r="I246" s="377">
        <v>122773</v>
      </c>
      <c r="J246" s="377">
        <v>472053</v>
      </c>
      <c r="K246" s="377">
        <v>164695</v>
      </c>
      <c r="L246" s="377">
        <v>703084</v>
      </c>
      <c r="M246" s="139">
        <v>14970</v>
      </c>
      <c r="N246" s="378">
        <f t="shared" si="15"/>
        <v>46.966199064796257</v>
      </c>
    </row>
    <row r="247" spans="1:14" ht="13.8" thickBot="1" x14ac:dyDescent="0.3">
      <c r="A247" s="7" t="s">
        <v>104</v>
      </c>
      <c r="B247" s="1" t="s">
        <v>103</v>
      </c>
      <c r="C247" s="7" t="s">
        <v>23</v>
      </c>
      <c r="D247" s="377">
        <v>12637</v>
      </c>
      <c r="E247" s="377">
        <v>6928</v>
      </c>
      <c r="F247" s="377">
        <v>2173</v>
      </c>
      <c r="G247" s="377">
        <v>21738</v>
      </c>
      <c r="H247" s="377">
        <v>135268</v>
      </c>
      <c r="I247" s="377">
        <v>67483</v>
      </c>
      <c r="J247" s="377">
        <v>202751</v>
      </c>
      <c r="K247" s="377">
        <v>203025</v>
      </c>
      <c r="L247" s="377">
        <v>427514</v>
      </c>
      <c r="M247" s="139">
        <v>20025</v>
      </c>
      <c r="N247" s="378">
        <f t="shared" si="15"/>
        <v>21.349013732833956</v>
      </c>
    </row>
    <row r="248" spans="1:14" ht="13.8" thickBot="1" x14ac:dyDescent="0.3">
      <c r="A248" s="7" t="s">
        <v>116</v>
      </c>
      <c r="B248" s="1" t="s">
        <v>115</v>
      </c>
      <c r="C248" s="7" t="s">
        <v>23</v>
      </c>
      <c r="D248" s="377">
        <v>58217</v>
      </c>
      <c r="E248" s="377">
        <v>14103</v>
      </c>
      <c r="F248" s="377">
        <v>11138</v>
      </c>
      <c r="G248" s="377">
        <v>83458</v>
      </c>
      <c r="H248" s="377">
        <v>440924</v>
      </c>
      <c r="I248" s="377">
        <v>86588</v>
      </c>
      <c r="J248" s="377">
        <v>527512</v>
      </c>
      <c r="K248" s="377">
        <v>207725</v>
      </c>
      <c r="L248" s="377">
        <v>818695</v>
      </c>
      <c r="M248" s="139">
        <v>15175</v>
      </c>
      <c r="N248" s="378">
        <f t="shared" si="15"/>
        <v>53.950247116968697</v>
      </c>
    </row>
    <row r="249" spans="1:14" ht="13.8" thickBot="1" x14ac:dyDescent="0.3">
      <c r="A249" s="7" t="s">
        <v>118</v>
      </c>
      <c r="B249" s="1" t="s">
        <v>117</v>
      </c>
      <c r="C249" s="7" t="s">
        <v>23</v>
      </c>
      <c r="D249" s="377">
        <v>21000</v>
      </c>
      <c r="E249" s="377">
        <v>513</v>
      </c>
      <c r="F249" s="377">
        <v>2615</v>
      </c>
      <c r="G249" s="377">
        <v>24128</v>
      </c>
      <c r="H249" s="377">
        <v>170378</v>
      </c>
      <c r="I249" s="377">
        <v>56798</v>
      </c>
      <c r="J249" s="377">
        <v>227176</v>
      </c>
      <c r="K249" s="377">
        <v>96618</v>
      </c>
      <c r="L249" s="377">
        <v>347922</v>
      </c>
      <c r="M249" s="139">
        <v>12667</v>
      </c>
      <c r="N249" s="378">
        <f t="shared" si="15"/>
        <v>27.466803505170915</v>
      </c>
    </row>
    <row r="250" spans="1:14" ht="13.8" thickBot="1" x14ac:dyDescent="0.3">
      <c r="A250" s="7" t="s">
        <v>122</v>
      </c>
      <c r="B250" s="1" t="s">
        <v>121</v>
      </c>
      <c r="C250" s="7" t="s">
        <v>23</v>
      </c>
      <c r="D250" s="377">
        <v>25594</v>
      </c>
      <c r="E250" s="377">
        <v>6747</v>
      </c>
      <c r="F250" s="377">
        <v>6839</v>
      </c>
      <c r="G250" s="377">
        <v>39180</v>
      </c>
      <c r="H250" s="377">
        <v>187483</v>
      </c>
      <c r="I250" s="377">
        <v>60809</v>
      </c>
      <c r="J250" s="377">
        <v>248292</v>
      </c>
      <c r="K250" s="377">
        <v>160204</v>
      </c>
      <c r="L250" s="377">
        <v>447676</v>
      </c>
      <c r="M250" s="139">
        <v>21705</v>
      </c>
      <c r="N250" s="378">
        <f t="shared" si="15"/>
        <v>20.625478000460724</v>
      </c>
    </row>
    <row r="251" spans="1:14" ht="13.8" thickBot="1" x14ac:dyDescent="0.3">
      <c r="A251" s="7" t="s">
        <v>158</v>
      </c>
      <c r="B251" s="1" t="s">
        <v>157</v>
      </c>
      <c r="C251" s="7" t="s">
        <v>23</v>
      </c>
      <c r="D251" s="377">
        <v>41130</v>
      </c>
      <c r="E251" s="377">
        <v>13544</v>
      </c>
      <c r="F251" s="377">
        <v>4000</v>
      </c>
      <c r="G251" s="377">
        <v>58674</v>
      </c>
      <c r="H251" s="377">
        <v>243073</v>
      </c>
      <c r="I251" s="377">
        <v>25805</v>
      </c>
      <c r="J251" s="377">
        <v>268878</v>
      </c>
      <c r="K251" s="377">
        <v>160894</v>
      </c>
      <c r="L251" s="377">
        <v>488446</v>
      </c>
      <c r="M251" s="139">
        <v>15068</v>
      </c>
      <c r="N251" s="378">
        <f t="shared" si="15"/>
        <v>32.416113618263871</v>
      </c>
    </row>
    <row r="252" spans="1:14" ht="13.8" thickBot="1" x14ac:dyDescent="0.3">
      <c r="A252" s="7" t="s">
        <v>162</v>
      </c>
      <c r="B252" s="1" t="s">
        <v>161</v>
      </c>
      <c r="C252" s="7" t="s">
        <v>23</v>
      </c>
      <c r="D252" s="377">
        <v>34571</v>
      </c>
      <c r="E252" s="377">
        <v>9867</v>
      </c>
      <c r="F252" s="377">
        <v>4070</v>
      </c>
      <c r="G252" s="377">
        <v>48508</v>
      </c>
      <c r="H252" s="377">
        <v>289679</v>
      </c>
      <c r="I252" s="377">
        <v>134421</v>
      </c>
      <c r="J252" s="377">
        <v>424100</v>
      </c>
      <c r="K252" s="377">
        <v>99714</v>
      </c>
      <c r="L252" s="377">
        <v>572322</v>
      </c>
      <c r="M252" s="139">
        <v>23157</v>
      </c>
      <c r="N252" s="378">
        <f t="shared" si="15"/>
        <v>24.714859437751002</v>
      </c>
    </row>
    <row r="253" spans="1:14" ht="13.8" thickBot="1" x14ac:dyDescent="0.3">
      <c r="A253" s="7" t="s">
        <v>166</v>
      </c>
      <c r="B253" s="1" t="s">
        <v>165</v>
      </c>
      <c r="C253" s="7" t="s">
        <v>23</v>
      </c>
      <c r="D253" s="377">
        <v>32038</v>
      </c>
      <c r="E253" s="377">
        <v>4693</v>
      </c>
      <c r="F253" s="377">
        <v>1784</v>
      </c>
      <c r="G253" s="377">
        <v>38515</v>
      </c>
      <c r="H253" s="377">
        <v>262938</v>
      </c>
      <c r="I253" s="377">
        <v>93562</v>
      </c>
      <c r="J253" s="377">
        <v>356500</v>
      </c>
      <c r="K253" s="377">
        <v>109903</v>
      </c>
      <c r="L253" s="377">
        <v>504918</v>
      </c>
      <c r="M253" s="139">
        <v>13894</v>
      </c>
      <c r="N253" s="378">
        <f t="shared" si="15"/>
        <v>36.340722614078018</v>
      </c>
    </row>
    <row r="254" spans="1:14" ht="13.8" thickBot="1" x14ac:dyDescent="0.3">
      <c r="A254" s="7" t="s">
        <v>168</v>
      </c>
      <c r="B254" s="1" t="s">
        <v>167</v>
      </c>
      <c r="C254" s="7" t="s">
        <v>23</v>
      </c>
      <c r="D254" s="377">
        <v>77414</v>
      </c>
      <c r="E254" s="377">
        <v>44022</v>
      </c>
      <c r="F254" s="377">
        <v>40367</v>
      </c>
      <c r="G254" s="377">
        <v>161803</v>
      </c>
      <c r="H254" s="377">
        <v>807492</v>
      </c>
      <c r="I254" s="377">
        <v>106576</v>
      </c>
      <c r="J254" s="377">
        <v>914068</v>
      </c>
      <c r="K254" s="377">
        <v>547962</v>
      </c>
      <c r="L254" s="377">
        <v>1623833</v>
      </c>
      <c r="M254" s="139">
        <v>15010</v>
      </c>
      <c r="N254" s="378">
        <f t="shared" si="15"/>
        <v>108.1834110592938</v>
      </c>
    </row>
    <row r="255" spans="1:14" ht="13.8" thickBot="1" x14ac:dyDescent="0.3">
      <c r="A255" s="7" t="s">
        <v>182</v>
      </c>
      <c r="B255" s="1" t="s">
        <v>181</v>
      </c>
      <c r="C255" s="7" t="s">
        <v>23</v>
      </c>
      <c r="D255" s="377">
        <v>27594</v>
      </c>
      <c r="E255" s="377">
        <v>5165</v>
      </c>
      <c r="F255" s="377">
        <v>5390</v>
      </c>
      <c r="G255" s="377">
        <v>38149</v>
      </c>
      <c r="H255" s="377">
        <v>184170</v>
      </c>
      <c r="I255" s="377">
        <v>31031</v>
      </c>
      <c r="J255" s="377">
        <v>215201</v>
      </c>
      <c r="K255" s="377">
        <v>71893</v>
      </c>
      <c r="L255" s="377">
        <v>325243</v>
      </c>
      <c r="M255" s="139">
        <v>12982</v>
      </c>
      <c r="N255" s="378">
        <f t="shared" si="15"/>
        <v>25.053381605299645</v>
      </c>
    </row>
    <row r="256" spans="1:14" ht="13.8" thickBot="1" x14ac:dyDescent="0.3">
      <c r="A256" s="7" t="s">
        <v>192</v>
      </c>
      <c r="B256" s="1" t="s">
        <v>191</v>
      </c>
      <c r="C256" s="7" t="s">
        <v>23</v>
      </c>
      <c r="D256" s="377">
        <v>74975</v>
      </c>
      <c r="E256" s="377">
        <v>10277</v>
      </c>
      <c r="F256" s="377">
        <v>4539</v>
      </c>
      <c r="G256" s="377">
        <v>89791</v>
      </c>
      <c r="H256" s="377">
        <v>383513</v>
      </c>
      <c r="I256" s="377">
        <v>147927</v>
      </c>
      <c r="J256" s="377">
        <v>531440</v>
      </c>
      <c r="K256" s="377">
        <v>137144</v>
      </c>
      <c r="L256" s="377">
        <v>758375</v>
      </c>
      <c r="M256" s="139">
        <v>14854</v>
      </c>
      <c r="N256" s="378">
        <f t="shared" si="15"/>
        <v>51.055271307391948</v>
      </c>
    </row>
    <row r="257" spans="1:14" ht="13.8" thickBot="1" x14ac:dyDescent="0.3">
      <c r="A257" s="7" t="s">
        <v>198</v>
      </c>
      <c r="B257" s="1" t="s">
        <v>197</v>
      </c>
      <c r="C257" s="7" t="s">
        <v>23</v>
      </c>
      <c r="D257" s="377">
        <v>43351</v>
      </c>
      <c r="E257" s="377">
        <v>1373</v>
      </c>
      <c r="F257" s="377">
        <v>1505</v>
      </c>
      <c r="G257" s="377">
        <v>46229</v>
      </c>
      <c r="H257" s="377">
        <v>199094</v>
      </c>
      <c r="I257" s="377">
        <v>56757</v>
      </c>
      <c r="J257" s="377">
        <v>255851</v>
      </c>
      <c r="K257" s="377">
        <v>118471</v>
      </c>
      <c r="L257" s="377">
        <v>420551</v>
      </c>
      <c r="M257" s="139">
        <v>14074</v>
      </c>
      <c r="N257" s="378">
        <f t="shared" si="15"/>
        <v>29.881412533750179</v>
      </c>
    </row>
    <row r="258" spans="1:14" ht="13.8" thickBot="1" x14ac:dyDescent="0.3">
      <c r="A258" s="7" t="s">
        <v>228</v>
      </c>
      <c r="B258" s="1" t="s">
        <v>227</v>
      </c>
      <c r="C258" s="7" t="s">
        <v>23</v>
      </c>
      <c r="D258" s="377">
        <v>131514</v>
      </c>
      <c r="E258" s="377">
        <v>35622</v>
      </c>
      <c r="F258" s="377">
        <v>21477</v>
      </c>
      <c r="G258" s="377">
        <v>188613</v>
      </c>
      <c r="H258" s="377">
        <v>677199</v>
      </c>
      <c r="I258" s="377">
        <v>67091</v>
      </c>
      <c r="J258" s="377">
        <v>744290</v>
      </c>
      <c r="K258" s="377">
        <v>362454</v>
      </c>
      <c r="L258" s="377">
        <v>1295357</v>
      </c>
      <c r="M258" s="139">
        <v>19591</v>
      </c>
      <c r="N258" s="378">
        <f t="shared" si="15"/>
        <v>66.120004083507737</v>
      </c>
    </row>
    <row r="259" spans="1:14" ht="13.8" thickBot="1" x14ac:dyDescent="0.3">
      <c r="A259" s="7" t="s">
        <v>236</v>
      </c>
      <c r="B259" s="1" t="s">
        <v>235</v>
      </c>
      <c r="C259" s="7" t="s">
        <v>23</v>
      </c>
      <c r="D259" s="377">
        <v>37512</v>
      </c>
      <c r="E259" s="377">
        <v>5632</v>
      </c>
      <c r="F259" s="377">
        <v>4000</v>
      </c>
      <c r="G259" s="377">
        <v>47144</v>
      </c>
      <c r="H259" s="377">
        <v>150689</v>
      </c>
      <c r="I259" s="377">
        <v>20806</v>
      </c>
      <c r="J259" s="377">
        <v>171495</v>
      </c>
      <c r="K259" s="377">
        <v>71587</v>
      </c>
      <c r="L259" s="377">
        <v>290226</v>
      </c>
      <c r="M259" s="139">
        <v>13306</v>
      </c>
      <c r="N259" s="378">
        <f t="shared" si="15"/>
        <v>21.811663911017586</v>
      </c>
    </row>
    <row r="260" spans="1:14" ht="13.8" thickBot="1" x14ac:dyDescent="0.3">
      <c r="A260" s="7" t="s">
        <v>246</v>
      </c>
      <c r="B260" s="1" t="s">
        <v>245</v>
      </c>
      <c r="C260" s="7" t="s">
        <v>23</v>
      </c>
      <c r="D260" s="377">
        <v>9304</v>
      </c>
      <c r="E260" s="377">
        <v>1040</v>
      </c>
      <c r="F260" s="377">
        <v>416</v>
      </c>
      <c r="G260" s="377">
        <v>10760</v>
      </c>
      <c r="H260" s="377">
        <v>95176</v>
      </c>
      <c r="I260" s="377">
        <v>49936</v>
      </c>
      <c r="J260" s="377">
        <v>145112</v>
      </c>
      <c r="K260" s="377">
        <v>31169</v>
      </c>
      <c r="L260" s="377">
        <v>187041</v>
      </c>
      <c r="M260" s="139">
        <v>12670</v>
      </c>
      <c r="N260" s="378">
        <f t="shared" si="15"/>
        <v>14.762509865824782</v>
      </c>
    </row>
    <row r="261" spans="1:14" ht="13.8" thickBot="1" x14ac:dyDescent="0.3">
      <c r="A261" s="7" t="s">
        <v>262</v>
      </c>
      <c r="B261" s="1" t="s">
        <v>261</v>
      </c>
      <c r="C261" s="7" t="s">
        <v>23</v>
      </c>
      <c r="D261" s="377">
        <v>29019</v>
      </c>
      <c r="E261" s="377">
        <v>726</v>
      </c>
      <c r="F261" s="377">
        <v>6529</v>
      </c>
      <c r="G261" s="377">
        <v>36274</v>
      </c>
      <c r="H261" s="377">
        <v>238733</v>
      </c>
      <c r="I261" s="377">
        <v>175068</v>
      </c>
      <c r="J261" s="377">
        <v>413801</v>
      </c>
      <c r="K261" s="377">
        <v>96905</v>
      </c>
      <c r="L261" s="377">
        <v>546980</v>
      </c>
      <c r="M261" s="139">
        <v>25830</v>
      </c>
      <c r="N261" s="378">
        <f t="shared" si="15"/>
        <v>21.176151761517616</v>
      </c>
    </row>
    <row r="262" spans="1:14" ht="13.8" thickBot="1" x14ac:dyDescent="0.3">
      <c r="A262" s="7" t="s">
        <v>270</v>
      </c>
      <c r="B262" s="1" t="s">
        <v>269</v>
      </c>
      <c r="C262" s="7" t="s">
        <v>23</v>
      </c>
      <c r="D262" s="377">
        <v>35056</v>
      </c>
      <c r="E262" s="377">
        <v>3923</v>
      </c>
      <c r="F262" s="377">
        <v>2600</v>
      </c>
      <c r="G262" s="377">
        <v>41579</v>
      </c>
      <c r="H262" s="377">
        <v>216407</v>
      </c>
      <c r="I262" s="377">
        <v>25050</v>
      </c>
      <c r="J262" s="377">
        <v>241457</v>
      </c>
      <c r="K262" s="377">
        <v>126929</v>
      </c>
      <c r="L262" s="377">
        <v>409965</v>
      </c>
      <c r="M262" s="139">
        <v>14230</v>
      </c>
      <c r="N262" s="378">
        <f t="shared" si="15"/>
        <v>28.809908643710472</v>
      </c>
    </row>
    <row r="263" spans="1:14" ht="13.8" thickBot="1" x14ac:dyDescent="0.3">
      <c r="A263" s="7" t="s">
        <v>272</v>
      </c>
      <c r="B263" s="1" t="s">
        <v>271</v>
      </c>
      <c r="C263" s="7" t="s">
        <v>23</v>
      </c>
      <c r="D263" s="377">
        <v>40301</v>
      </c>
      <c r="E263" s="377">
        <v>17843</v>
      </c>
      <c r="F263" s="377">
        <v>6215</v>
      </c>
      <c r="G263" s="377">
        <v>64359</v>
      </c>
      <c r="H263" s="377">
        <v>368765</v>
      </c>
      <c r="I263" s="377">
        <v>77558</v>
      </c>
      <c r="J263" s="377">
        <v>446323</v>
      </c>
      <c r="K263" s="377">
        <v>245613</v>
      </c>
      <c r="L263" s="377">
        <v>756295</v>
      </c>
      <c r="M263" s="139">
        <v>19900</v>
      </c>
      <c r="N263" s="378">
        <f t="shared" si="15"/>
        <v>38.004773869346735</v>
      </c>
    </row>
    <row r="264" spans="1:14" ht="13.8" thickBot="1" x14ac:dyDescent="0.3">
      <c r="A264" s="7" t="s">
        <v>276</v>
      </c>
      <c r="B264" s="1" t="s">
        <v>275</v>
      </c>
      <c r="C264" s="7" t="s">
        <v>23</v>
      </c>
      <c r="D264" s="377">
        <v>60564</v>
      </c>
      <c r="E264" s="377">
        <v>13853</v>
      </c>
      <c r="F264" s="377">
        <v>19744</v>
      </c>
      <c r="G264" s="377">
        <v>94161</v>
      </c>
      <c r="H264" s="377">
        <v>280795</v>
      </c>
      <c r="I264" s="377">
        <v>36473</v>
      </c>
      <c r="J264" s="377">
        <v>317268</v>
      </c>
      <c r="K264" s="377">
        <v>245264</v>
      </c>
      <c r="L264" s="377">
        <v>656693</v>
      </c>
      <c r="M264" s="139">
        <v>17626</v>
      </c>
      <c r="N264" s="378">
        <f t="shared" si="15"/>
        <v>37.257063429025301</v>
      </c>
    </row>
    <row r="265" spans="1:14" ht="13.8" thickBot="1" x14ac:dyDescent="0.3">
      <c r="A265" s="7" t="s">
        <v>278</v>
      </c>
      <c r="B265" s="1" t="s">
        <v>277</v>
      </c>
      <c r="C265" s="7" t="s">
        <v>23</v>
      </c>
      <c r="D265" s="377">
        <v>16458</v>
      </c>
      <c r="E265" s="377">
        <v>9551</v>
      </c>
      <c r="F265" s="377">
        <v>4200</v>
      </c>
      <c r="G265" s="377">
        <v>30209</v>
      </c>
      <c r="H265" s="377">
        <v>167002</v>
      </c>
      <c r="I265" s="377">
        <v>11835</v>
      </c>
      <c r="J265" s="377">
        <v>178837</v>
      </c>
      <c r="K265" s="377">
        <v>88895</v>
      </c>
      <c r="L265" s="377">
        <v>297941</v>
      </c>
      <c r="M265" s="139">
        <v>13167</v>
      </c>
      <c r="N265" s="378">
        <f t="shared" si="15"/>
        <v>22.627857522594365</v>
      </c>
    </row>
    <row r="266" spans="1:14" ht="13.8" thickBot="1" x14ac:dyDescent="0.3">
      <c r="A266" s="7" t="s">
        <v>284</v>
      </c>
      <c r="B266" s="1" t="s">
        <v>283</v>
      </c>
      <c r="C266" s="7" t="s">
        <v>23</v>
      </c>
      <c r="D266" s="377">
        <v>54625</v>
      </c>
      <c r="E266" s="377">
        <v>1167</v>
      </c>
      <c r="F266" s="377">
        <v>26792</v>
      </c>
      <c r="G266" s="377">
        <v>82584</v>
      </c>
      <c r="H266" s="377">
        <v>290019</v>
      </c>
      <c r="I266" s="377">
        <v>83368</v>
      </c>
      <c r="J266" s="377">
        <v>373387</v>
      </c>
      <c r="K266" s="377">
        <v>135268</v>
      </c>
      <c r="L266" s="377">
        <v>591239</v>
      </c>
      <c r="M266" s="139">
        <v>17068</v>
      </c>
      <c r="N266" s="378">
        <f t="shared" si="15"/>
        <v>34.640203890321068</v>
      </c>
    </row>
    <row r="267" spans="1:14" ht="13.8" thickBot="1" x14ac:dyDescent="0.3">
      <c r="A267" s="7" t="s">
        <v>290</v>
      </c>
      <c r="B267" s="1" t="s">
        <v>289</v>
      </c>
      <c r="C267" s="7" t="s">
        <v>23</v>
      </c>
      <c r="D267" s="377">
        <v>22505</v>
      </c>
      <c r="E267" s="377">
        <v>6795</v>
      </c>
      <c r="F267" s="377">
        <v>4900</v>
      </c>
      <c r="G267" s="377">
        <v>34200</v>
      </c>
      <c r="H267" s="377">
        <v>215134</v>
      </c>
      <c r="I267" s="377">
        <v>54267</v>
      </c>
      <c r="J267" s="377">
        <v>269401</v>
      </c>
      <c r="K267" s="377">
        <v>91650</v>
      </c>
      <c r="L267" s="377">
        <v>395251</v>
      </c>
      <c r="M267" s="139">
        <v>14480</v>
      </c>
      <c r="N267" s="378">
        <f t="shared" si="15"/>
        <v>27.296339779005525</v>
      </c>
    </row>
    <row r="268" spans="1:14" ht="13.8" thickBot="1" x14ac:dyDescent="0.3">
      <c r="A268" s="7" t="s">
        <v>294</v>
      </c>
      <c r="B268" s="1" t="s">
        <v>293</v>
      </c>
      <c r="C268" s="7" t="s">
        <v>23</v>
      </c>
      <c r="D268" s="377">
        <v>37182</v>
      </c>
      <c r="E268" s="377">
        <v>14924</v>
      </c>
      <c r="F268" s="377">
        <v>13954</v>
      </c>
      <c r="G268" s="377">
        <v>66060</v>
      </c>
      <c r="H268" s="377">
        <v>353231</v>
      </c>
      <c r="I268" s="377">
        <v>131489</v>
      </c>
      <c r="J268" s="377">
        <v>484720</v>
      </c>
      <c r="K268" s="377">
        <v>271074</v>
      </c>
      <c r="L268" s="377">
        <v>821854</v>
      </c>
      <c r="M268" s="139">
        <v>13326</v>
      </c>
      <c r="N268" s="378">
        <f t="shared" si="15"/>
        <v>61.672970133573465</v>
      </c>
    </row>
    <row r="269" spans="1:14" ht="13.8" thickBot="1" x14ac:dyDescent="0.3">
      <c r="A269" s="7" t="s">
        <v>312</v>
      </c>
      <c r="B269" s="1" t="s">
        <v>311</v>
      </c>
      <c r="C269" s="7" t="s">
        <v>23</v>
      </c>
      <c r="D269" s="377">
        <v>40168</v>
      </c>
      <c r="E269" s="377">
        <v>21800</v>
      </c>
      <c r="F269" s="377">
        <v>5120</v>
      </c>
      <c r="G269" s="377">
        <v>67088</v>
      </c>
      <c r="H269" s="377">
        <v>255200</v>
      </c>
      <c r="I269" s="377">
        <v>118200</v>
      </c>
      <c r="J269" s="377">
        <v>373400</v>
      </c>
      <c r="K269" s="377">
        <v>157026</v>
      </c>
      <c r="L269" s="377">
        <v>597514</v>
      </c>
      <c r="M269" s="139">
        <v>25692</v>
      </c>
      <c r="N269" s="378">
        <f t="shared" si="15"/>
        <v>23.256811458819865</v>
      </c>
    </row>
    <row r="270" spans="1:14" ht="13.8" thickBot="1" x14ac:dyDescent="0.3">
      <c r="A270" s="7" t="s">
        <v>320</v>
      </c>
      <c r="B270" s="1" t="s">
        <v>319</v>
      </c>
      <c r="C270" s="7" t="s">
        <v>23</v>
      </c>
      <c r="D270" s="377">
        <v>22894</v>
      </c>
      <c r="E270" s="377">
        <v>18758</v>
      </c>
      <c r="F270" s="377">
        <v>32771</v>
      </c>
      <c r="G270" s="377">
        <v>74423</v>
      </c>
      <c r="H270" s="377">
        <v>371772</v>
      </c>
      <c r="I270" s="377">
        <v>13264</v>
      </c>
      <c r="J270" s="377">
        <v>385036</v>
      </c>
      <c r="K270" s="377">
        <v>170354</v>
      </c>
      <c r="L270" s="377">
        <v>629813</v>
      </c>
      <c r="M270" s="139">
        <v>15959</v>
      </c>
      <c r="N270" s="378">
        <f t="shared" si="15"/>
        <v>39.464440127827558</v>
      </c>
    </row>
    <row r="271" spans="1:14" ht="13.8" thickBot="1" x14ac:dyDescent="0.3">
      <c r="A271" s="7" t="s">
        <v>330</v>
      </c>
      <c r="B271" s="1" t="s">
        <v>329</v>
      </c>
      <c r="C271" s="7" t="s">
        <v>23</v>
      </c>
      <c r="D271" s="377">
        <v>22482</v>
      </c>
      <c r="E271" s="377">
        <v>9448</v>
      </c>
      <c r="F271" s="377">
        <v>8685</v>
      </c>
      <c r="G271" s="377">
        <v>40615</v>
      </c>
      <c r="H271" s="377">
        <v>419346</v>
      </c>
      <c r="I271" s="377">
        <v>96098</v>
      </c>
      <c r="J271" s="377">
        <v>515444</v>
      </c>
      <c r="K271" s="377">
        <v>145142</v>
      </c>
      <c r="L271" s="377">
        <v>701201</v>
      </c>
      <c r="M271" s="139">
        <v>21165</v>
      </c>
      <c r="N271" s="378">
        <f t="shared" si="15"/>
        <v>33.130214977557287</v>
      </c>
    </row>
    <row r="272" spans="1:14" ht="13.8" thickBot="1" x14ac:dyDescent="0.3">
      <c r="A272" s="7" t="s">
        <v>332</v>
      </c>
      <c r="B272" s="1" t="s">
        <v>331</v>
      </c>
      <c r="C272" s="7" t="s">
        <v>23</v>
      </c>
      <c r="D272" s="377">
        <v>4173</v>
      </c>
      <c r="E272" s="377">
        <v>0</v>
      </c>
      <c r="F272" s="377">
        <v>0</v>
      </c>
      <c r="G272" s="377">
        <v>4173</v>
      </c>
      <c r="H272" s="377">
        <v>198855</v>
      </c>
      <c r="I272" s="377">
        <v>43182</v>
      </c>
      <c r="J272" s="377">
        <v>242037</v>
      </c>
      <c r="K272" s="377">
        <v>104508</v>
      </c>
      <c r="L272" s="377">
        <v>350718</v>
      </c>
      <c r="M272" s="139">
        <v>22423</v>
      </c>
      <c r="N272" s="378">
        <f t="shared" ref="N272:N303" si="16">L272/M272</f>
        <v>15.640993622619632</v>
      </c>
    </row>
    <row r="273" spans="1:14" ht="13.8" thickBot="1" x14ac:dyDescent="0.3">
      <c r="A273" s="7" t="s">
        <v>338</v>
      </c>
      <c r="B273" s="1" t="s">
        <v>337</v>
      </c>
      <c r="C273" s="7" t="s">
        <v>23</v>
      </c>
      <c r="D273" s="377">
        <v>22459</v>
      </c>
      <c r="E273" s="377">
        <v>8240</v>
      </c>
      <c r="F273" s="377">
        <v>3960</v>
      </c>
      <c r="G273" s="377">
        <v>34659</v>
      </c>
      <c r="H273" s="377">
        <v>261409</v>
      </c>
      <c r="I273" s="377">
        <v>66000</v>
      </c>
      <c r="J273" s="377">
        <v>327409</v>
      </c>
      <c r="K273" s="377">
        <v>87194</v>
      </c>
      <c r="L273" s="377">
        <v>449262</v>
      </c>
      <c r="M273" s="139">
        <v>14236</v>
      </c>
      <c r="N273" s="378">
        <f t="shared" si="16"/>
        <v>31.558162405169991</v>
      </c>
    </row>
    <row r="274" spans="1:14" ht="13.8" thickBot="1" x14ac:dyDescent="0.3">
      <c r="A274" s="7" t="s">
        <v>342</v>
      </c>
      <c r="B274" s="1" t="s">
        <v>341</v>
      </c>
      <c r="C274" s="7" t="s">
        <v>23</v>
      </c>
      <c r="D274" s="377">
        <v>15284</v>
      </c>
      <c r="E274" s="377">
        <v>5876</v>
      </c>
      <c r="F274" s="377">
        <v>7804</v>
      </c>
      <c r="G274" s="377">
        <v>28964</v>
      </c>
      <c r="H274" s="377">
        <v>67310</v>
      </c>
      <c r="I274" s="377">
        <v>5355</v>
      </c>
      <c r="J274" s="377">
        <v>72665</v>
      </c>
      <c r="K274" s="377">
        <v>69796</v>
      </c>
      <c r="L274" s="377">
        <v>171425</v>
      </c>
      <c r="M274" s="139">
        <v>24587</v>
      </c>
      <c r="N274" s="378">
        <f t="shared" si="16"/>
        <v>6.9721804205474438</v>
      </c>
    </row>
    <row r="275" spans="1:14" ht="13.8" thickBot="1" x14ac:dyDescent="0.3">
      <c r="A275" s="7" t="s">
        <v>348</v>
      </c>
      <c r="B275" s="1" t="s">
        <v>347</v>
      </c>
      <c r="C275" s="7" t="s">
        <v>23</v>
      </c>
      <c r="D275" s="377">
        <v>14500</v>
      </c>
      <c r="E275" s="377">
        <v>2456</v>
      </c>
      <c r="F275" s="377">
        <v>5200</v>
      </c>
      <c r="G275" s="377">
        <v>22156</v>
      </c>
      <c r="H275" s="377">
        <v>277995</v>
      </c>
      <c r="I275" s="377">
        <v>147041</v>
      </c>
      <c r="J275" s="377">
        <v>425036</v>
      </c>
      <c r="K275" s="377">
        <v>296762</v>
      </c>
      <c r="L275" s="377">
        <v>743954</v>
      </c>
      <c r="M275" s="139">
        <v>13233</v>
      </c>
      <c r="N275" s="378">
        <f t="shared" si="16"/>
        <v>56.219602508879319</v>
      </c>
    </row>
    <row r="276" spans="1:14" ht="13.8" thickBot="1" x14ac:dyDescent="0.3">
      <c r="A276" s="7" t="s">
        <v>350</v>
      </c>
      <c r="B276" s="1" t="s">
        <v>349</v>
      </c>
      <c r="C276" s="7" t="s">
        <v>23</v>
      </c>
      <c r="D276" s="377">
        <v>20261</v>
      </c>
      <c r="E276" s="377">
        <v>2317</v>
      </c>
      <c r="F276" s="377">
        <v>6200</v>
      </c>
      <c r="G276" s="377">
        <v>28778</v>
      </c>
      <c r="H276" s="377">
        <v>164855</v>
      </c>
      <c r="I276" s="377">
        <v>15314</v>
      </c>
      <c r="J276" s="377">
        <v>180169</v>
      </c>
      <c r="K276" s="377">
        <v>133760</v>
      </c>
      <c r="L276" s="377">
        <v>342707</v>
      </c>
      <c r="M276" s="139">
        <v>16422</v>
      </c>
      <c r="N276" s="378">
        <f t="shared" si="16"/>
        <v>20.86877359639508</v>
      </c>
    </row>
    <row r="277" spans="1:14" ht="13.8" thickBot="1" x14ac:dyDescent="0.3">
      <c r="A277" s="7" t="s">
        <v>358</v>
      </c>
      <c r="B277" s="1" t="s">
        <v>357</v>
      </c>
      <c r="C277" s="7" t="s">
        <v>23</v>
      </c>
      <c r="D277" s="377">
        <v>48793</v>
      </c>
      <c r="E277" s="377">
        <v>23278</v>
      </c>
      <c r="F277" s="377">
        <v>8535</v>
      </c>
      <c r="G277" s="377">
        <v>80606</v>
      </c>
      <c r="H277" s="377">
        <v>473498</v>
      </c>
      <c r="I277" s="377">
        <v>91125</v>
      </c>
      <c r="J277" s="377">
        <v>564623</v>
      </c>
      <c r="K277" s="377">
        <v>289149</v>
      </c>
      <c r="L277" s="377">
        <v>934378</v>
      </c>
      <c r="M277" s="139">
        <v>19202</v>
      </c>
      <c r="N277" s="378">
        <f t="shared" si="16"/>
        <v>48.660452036246227</v>
      </c>
    </row>
    <row r="278" spans="1:14" ht="13.8" thickBot="1" x14ac:dyDescent="0.3">
      <c r="A278" s="7" t="s">
        <v>362</v>
      </c>
      <c r="B278" s="1" t="s">
        <v>361</v>
      </c>
      <c r="C278" s="7" t="s">
        <v>23</v>
      </c>
      <c r="D278" s="377">
        <v>18256</v>
      </c>
      <c r="E278" s="377">
        <v>7271</v>
      </c>
      <c r="F278" s="377">
        <v>6000</v>
      </c>
      <c r="G278" s="377">
        <v>31527</v>
      </c>
      <c r="H278" s="377">
        <v>234148</v>
      </c>
      <c r="I278" s="377">
        <v>0</v>
      </c>
      <c r="J278" s="377">
        <v>234148</v>
      </c>
      <c r="K278" s="377">
        <v>86455</v>
      </c>
      <c r="L278" s="377">
        <v>352130</v>
      </c>
      <c r="M278" s="139">
        <v>23088</v>
      </c>
      <c r="N278" s="378">
        <f t="shared" si="16"/>
        <v>15.251645876645876</v>
      </c>
    </row>
    <row r="279" spans="1:14" ht="13.8" thickBot="1" x14ac:dyDescent="0.3">
      <c r="A279" s="7" t="s">
        <v>370</v>
      </c>
      <c r="B279" s="1" t="s">
        <v>369</v>
      </c>
      <c r="C279" s="7" t="s">
        <v>23</v>
      </c>
      <c r="D279" s="377">
        <v>38999</v>
      </c>
      <c r="E279" s="377">
        <v>17002</v>
      </c>
      <c r="F279" s="377">
        <v>5521</v>
      </c>
      <c r="G279" s="377">
        <v>61522</v>
      </c>
      <c r="H279" s="377">
        <v>313141</v>
      </c>
      <c r="I279" s="377">
        <v>150431</v>
      </c>
      <c r="J279" s="377">
        <v>463572</v>
      </c>
      <c r="K279" s="377">
        <v>130399</v>
      </c>
      <c r="L279" s="377">
        <v>655493</v>
      </c>
      <c r="M279" s="139">
        <v>15322</v>
      </c>
      <c r="N279" s="378">
        <f t="shared" si="16"/>
        <v>42.781164338859156</v>
      </c>
    </row>
    <row r="280" spans="1:14" ht="13.8" thickBot="1" x14ac:dyDescent="0.3">
      <c r="A280" s="7" t="s">
        <v>372</v>
      </c>
      <c r="B280" s="1" t="s">
        <v>371</v>
      </c>
      <c r="C280" s="7" t="s">
        <v>23</v>
      </c>
      <c r="D280" s="377">
        <v>51289</v>
      </c>
      <c r="E280" s="377">
        <v>8636</v>
      </c>
      <c r="F280" s="377">
        <v>8600</v>
      </c>
      <c r="G280" s="377">
        <v>68525</v>
      </c>
      <c r="H280" s="377">
        <v>301637</v>
      </c>
      <c r="I280" s="377">
        <v>95367</v>
      </c>
      <c r="J280" s="377">
        <v>397004</v>
      </c>
      <c r="K280" s="377">
        <v>98725</v>
      </c>
      <c r="L280" s="377">
        <v>564254</v>
      </c>
      <c r="M280" s="139">
        <v>22519</v>
      </c>
      <c r="N280" s="378">
        <f t="shared" si="16"/>
        <v>25.056796482969936</v>
      </c>
    </row>
    <row r="281" spans="1:14" ht="13.8" thickBot="1" x14ac:dyDescent="0.3">
      <c r="A281" s="7" t="s">
        <v>386</v>
      </c>
      <c r="B281" s="1" t="s">
        <v>385</v>
      </c>
      <c r="C281" s="7" t="s">
        <v>23</v>
      </c>
      <c r="D281" s="377">
        <v>34577</v>
      </c>
      <c r="E281" s="377">
        <v>6370</v>
      </c>
      <c r="F281" s="377">
        <v>6183</v>
      </c>
      <c r="G281" s="377">
        <v>47130</v>
      </c>
      <c r="H281" s="377">
        <v>351345</v>
      </c>
      <c r="I281" s="377">
        <v>144399</v>
      </c>
      <c r="J281" s="377">
        <v>495744</v>
      </c>
      <c r="K281" s="377">
        <v>90543</v>
      </c>
      <c r="L281" s="377">
        <v>633417</v>
      </c>
      <c r="M281" s="139">
        <v>21871</v>
      </c>
      <c r="N281" s="378">
        <f t="shared" si="16"/>
        <v>28.961501531708656</v>
      </c>
    </row>
    <row r="282" spans="1:14" ht="13.8" thickBot="1" x14ac:dyDescent="0.3">
      <c r="A282" s="7" t="s">
        <v>392</v>
      </c>
      <c r="B282" s="1" t="s">
        <v>391</v>
      </c>
      <c r="C282" s="7" t="s">
        <v>23</v>
      </c>
      <c r="D282" s="377">
        <v>22527</v>
      </c>
      <c r="E282" s="377">
        <v>6388</v>
      </c>
      <c r="F282" s="377">
        <v>1750</v>
      </c>
      <c r="G282" s="377">
        <v>30665</v>
      </c>
      <c r="H282" s="377">
        <v>112428</v>
      </c>
      <c r="I282" s="377">
        <v>62211</v>
      </c>
      <c r="J282" s="377">
        <v>174639</v>
      </c>
      <c r="K282" s="377">
        <v>37857</v>
      </c>
      <c r="L282" s="377">
        <v>243161</v>
      </c>
      <c r="M282" s="139">
        <v>13600</v>
      </c>
      <c r="N282" s="378">
        <f t="shared" si="16"/>
        <v>17.879485294117647</v>
      </c>
    </row>
    <row r="283" spans="1:14" ht="13.8" thickBot="1" x14ac:dyDescent="0.3">
      <c r="A283" s="7" t="s">
        <v>406</v>
      </c>
      <c r="B283" s="1" t="s">
        <v>405</v>
      </c>
      <c r="C283" s="7" t="s">
        <v>23</v>
      </c>
      <c r="D283" s="377">
        <v>19504</v>
      </c>
      <c r="E283" s="377">
        <v>4325</v>
      </c>
      <c r="F283" s="377">
        <v>4000</v>
      </c>
      <c r="G283" s="377">
        <v>27829</v>
      </c>
      <c r="H283" s="377">
        <v>180776</v>
      </c>
      <c r="I283" s="377">
        <v>42793</v>
      </c>
      <c r="J283" s="377">
        <v>223569</v>
      </c>
      <c r="K283" s="377">
        <v>62860</v>
      </c>
      <c r="L283" s="377">
        <v>314258</v>
      </c>
      <c r="M283" s="139">
        <v>17153</v>
      </c>
      <c r="N283" s="378">
        <f t="shared" si="16"/>
        <v>18.32087681455139</v>
      </c>
    </row>
    <row r="284" spans="1:14" ht="13.8" thickBot="1" x14ac:dyDescent="0.3">
      <c r="A284" s="7" t="s">
        <v>425</v>
      </c>
      <c r="B284" s="1" t="s">
        <v>424</v>
      </c>
      <c r="C284" s="7" t="s">
        <v>23</v>
      </c>
      <c r="D284" s="377">
        <v>3262</v>
      </c>
      <c r="E284" s="377">
        <v>200</v>
      </c>
      <c r="F284" s="377">
        <v>7006</v>
      </c>
      <c r="G284" s="377">
        <v>10468</v>
      </c>
      <c r="H284" s="377">
        <v>51856</v>
      </c>
      <c r="I284" s="377">
        <v>9580</v>
      </c>
      <c r="J284" s="377">
        <v>61436</v>
      </c>
      <c r="K284" s="377">
        <v>96462</v>
      </c>
      <c r="L284" s="377">
        <v>168366</v>
      </c>
      <c r="M284" s="139">
        <v>25369</v>
      </c>
      <c r="N284" s="378">
        <f t="shared" si="16"/>
        <v>6.6366825653356463</v>
      </c>
    </row>
    <row r="285" spans="1:14" ht="13.8" thickBot="1" x14ac:dyDescent="0.3">
      <c r="A285" s="7" t="s">
        <v>441</v>
      </c>
      <c r="B285" s="1" t="s">
        <v>440</v>
      </c>
      <c r="C285" s="7" t="s">
        <v>23</v>
      </c>
      <c r="D285" s="377">
        <v>81840</v>
      </c>
      <c r="E285" s="377">
        <v>25875</v>
      </c>
      <c r="F285" s="377">
        <v>15769</v>
      </c>
      <c r="G285" s="377">
        <v>123484</v>
      </c>
      <c r="H285" s="377">
        <v>530256</v>
      </c>
      <c r="I285" s="377">
        <v>63514</v>
      </c>
      <c r="J285" s="377">
        <v>593770</v>
      </c>
      <c r="K285" s="377">
        <v>352318</v>
      </c>
      <c r="L285" s="377">
        <v>1069572</v>
      </c>
      <c r="M285" s="139">
        <v>22258</v>
      </c>
      <c r="N285" s="378">
        <f t="shared" si="16"/>
        <v>48.053374067750923</v>
      </c>
    </row>
    <row r="286" spans="1:14" ht="13.8" thickBot="1" x14ac:dyDescent="0.3">
      <c r="A286" s="7" t="s">
        <v>453</v>
      </c>
      <c r="B286" s="1" t="s">
        <v>452</v>
      </c>
      <c r="C286" s="7" t="s">
        <v>23</v>
      </c>
      <c r="D286" s="377">
        <v>36155</v>
      </c>
      <c r="E286" s="377">
        <v>5880</v>
      </c>
      <c r="F286" s="377">
        <v>5767</v>
      </c>
      <c r="G286" s="377">
        <v>47802</v>
      </c>
      <c r="H286" s="377">
        <v>244756</v>
      </c>
      <c r="I286" s="377">
        <v>43379</v>
      </c>
      <c r="J286" s="377">
        <v>288135</v>
      </c>
      <c r="K286" s="377">
        <v>91880</v>
      </c>
      <c r="L286" s="377">
        <v>427817</v>
      </c>
      <c r="M286" s="139">
        <v>14545</v>
      </c>
      <c r="N286" s="378">
        <f t="shared" si="16"/>
        <v>29.413337916809901</v>
      </c>
    </row>
    <row r="287" spans="1:14" ht="13.8" thickBot="1" x14ac:dyDescent="0.3">
      <c r="A287" s="7" t="s">
        <v>459</v>
      </c>
      <c r="B287" s="1" t="s">
        <v>458</v>
      </c>
      <c r="C287" s="7" t="s">
        <v>23</v>
      </c>
      <c r="D287" s="377">
        <v>24063</v>
      </c>
      <c r="E287" s="377">
        <v>4330</v>
      </c>
      <c r="F287" s="377">
        <v>4994</v>
      </c>
      <c r="G287" s="377">
        <v>33387</v>
      </c>
      <c r="H287" s="377">
        <v>230722</v>
      </c>
      <c r="I287" s="377">
        <v>96172</v>
      </c>
      <c r="J287" s="377">
        <v>326894</v>
      </c>
      <c r="K287" s="377">
        <v>63154</v>
      </c>
      <c r="L287" s="377">
        <v>423435</v>
      </c>
      <c r="M287" s="139">
        <v>13452</v>
      </c>
      <c r="N287" s="378">
        <f t="shared" si="16"/>
        <v>31.477475468331846</v>
      </c>
    </row>
    <row r="288" spans="1:14" ht="13.8" thickBot="1" x14ac:dyDescent="0.3">
      <c r="A288" s="7" t="s">
        <v>473</v>
      </c>
      <c r="B288" s="1" t="s">
        <v>472</v>
      </c>
      <c r="C288" s="7" t="s">
        <v>23</v>
      </c>
      <c r="D288" s="377">
        <v>82556</v>
      </c>
      <c r="E288" s="377">
        <v>30329</v>
      </c>
      <c r="F288" s="377">
        <v>35979</v>
      </c>
      <c r="G288" s="377">
        <v>148864</v>
      </c>
      <c r="H288" s="377">
        <v>544456</v>
      </c>
      <c r="I288" s="377">
        <v>258382</v>
      </c>
      <c r="J288" s="377">
        <v>802838</v>
      </c>
      <c r="K288" s="377">
        <v>263319</v>
      </c>
      <c r="L288" s="377">
        <v>1215021</v>
      </c>
      <c r="M288" s="139">
        <v>22995</v>
      </c>
      <c r="N288" s="378">
        <f t="shared" si="16"/>
        <v>52.838486627527722</v>
      </c>
    </row>
    <row r="289" spans="1:14" ht="13.8" thickBot="1" x14ac:dyDescent="0.3">
      <c r="A289" s="7" t="s">
        <v>484</v>
      </c>
      <c r="B289" s="1" t="s">
        <v>483</v>
      </c>
      <c r="C289" s="7" t="s">
        <v>23</v>
      </c>
      <c r="D289" s="377">
        <v>46490</v>
      </c>
      <c r="E289" s="377">
        <v>16498</v>
      </c>
      <c r="F289" s="377">
        <v>3837</v>
      </c>
      <c r="G289" s="377">
        <v>66825</v>
      </c>
      <c r="H289" s="377">
        <v>568853</v>
      </c>
      <c r="I289" s="377">
        <v>99564</v>
      </c>
      <c r="J289" s="377">
        <v>668417</v>
      </c>
      <c r="K289" s="377">
        <v>92676</v>
      </c>
      <c r="L289" s="377">
        <v>827918</v>
      </c>
      <c r="M289" s="139">
        <v>14948</v>
      </c>
      <c r="N289" s="378">
        <f t="shared" si="16"/>
        <v>55.38654000535189</v>
      </c>
    </row>
    <row r="290" spans="1:14" ht="13.8" thickBot="1" x14ac:dyDescent="0.3">
      <c r="A290" s="7" t="s">
        <v>488</v>
      </c>
      <c r="B290" s="1" t="s">
        <v>487</v>
      </c>
      <c r="C290" s="7" t="s">
        <v>23</v>
      </c>
      <c r="D290" s="377">
        <v>46290</v>
      </c>
      <c r="E290" s="377">
        <v>9367</v>
      </c>
      <c r="F290" s="377">
        <v>20188</v>
      </c>
      <c r="G290" s="377">
        <v>75845</v>
      </c>
      <c r="H290" s="377">
        <v>396110</v>
      </c>
      <c r="I290" s="377">
        <v>106150</v>
      </c>
      <c r="J290" s="377">
        <v>502260</v>
      </c>
      <c r="K290" s="377">
        <v>148247</v>
      </c>
      <c r="L290" s="377">
        <v>726352</v>
      </c>
      <c r="M290" s="139">
        <v>18393</v>
      </c>
      <c r="N290" s="378">
        <f t="shared" si="16"/>
        <v>39.490675800576305</v>
      </c>
    </row>
    <row r="291" spans="1:14" ht="13.8" thickBot="1" x14ac:dyDescent="0.3">
      <c r="A291" s="7" t="s">
        <v>499</v>
      </c>
      <c r="B291" s="1" t="s">
        <v>498</v>
      </c>
      <c r="C291" s="7" t="s">
        <v>23</v>
      </c>
      <c r="D291" s="377">
        <v>23725</v>
      </c>
      <c r="E291" s="377">
        <v>2771</v>
      </c>
      <c r="F291" s="377">
        <v>500</v>
      </c>
      <c r="G291" s="377">
        <v>26996</v>
      </c>
      <c r="H291" s="377">
        <v>176125</v>
      </c>
      <c r="I291" s="377">
        <v>96522</v>
      </c>
      <c r="J291" s="377">
        <v>272647</v>
      </c>
      <c r="K291" s="377">
        <v>33118</v>
      </c>
      <c r="L291" s="377">
        <v>332761</v>
      </c>
      <c r="M291" s="139">
        <v>14384</v>
      </c>
      <c r="N291" s="378">
        <f t="shared" si="16"/>
        <v>23.134107341490544</v>
      </c>
    </row>
    <row r="292" spans="1:14" ht="13.8" thickBot="1" x14ac:dyDescent="0.3">
      <c r="A292" s="7" t="s">
        <v>503</v>
      </c>
      <c r="B292" s="1" t="s">
        <v>502</v>
      </c>
      <c r="C292" s="7" t="s">
        <v>23</v>
      </c>
      <c r="D292" s="377">
        <v>23448</v>
      </c>
      <c r="E292" s="377">
        <v>6450</v>
      </c>
      <c r="F292" s="377">
        <v>2398</v>
      </c>
      <c r="G292" s="377">
        <v>32296</v>
      </c>
      <c r="H292" s="377">
        <v>185225</v>
      </c>
      <c r="I292" s="377">
        <v>44161</v>
      </c>
      <c r="J292" s="377">
        <v>229386</v>
      </c>
      <c r="K292" s="377">
        <v>85194</v>
      </c>
      <c r="L292" s="377">
        <v>346876</v>
      </c>
      <c r="M292" s="139">
        <v>17511</v>
      </c>
      <c r="N292" s="378">
        <f t="shared" si="16"/>
        <v>19.809034321283765</v>
      </c>
    </row>
    <row r="293" spans="1:14" ht="13.8" thickBot="1" x14ac:dyDescent="0.3">
      <c r="A293" s="7" t="s">
        <v>505</v>
      </c>
      <c r="B293" s="1" t="s">
        <v>504</v>
      </c>
      <c r="C293" s="7" t="s">
        <v>23</v>
      </c>
      <c r="D293" s="377">
        <v>44269</v>
      </c>
      <c r="E293" s="377">
        <v>9220</v>
      </c>
      <c r="F293" s="377">
        <v>8280</v>
      </c>
      <c r="G293" s="377">
        <v>61769</v>
      </c>
      <c r="H293" s="377">
        <v>474957</v>
      </c>
      <c r="I293" s="377">
        <v>108193</v>
      </c>
      <c r="J293" s="377">
        <v>583150</v>
      </c>
      <c r="K293" s="377">
        <v>343483</v>
      </c>
      <c r="L293" s="377">
        <v>988402</v>
      </c>
      <c r="M293" s="139">
        <v>15736</v>
      </c>
      <c r="N293" s="378">
        <f t="shared" si="16"/>
        <v>62.811514997458055</v>
      </c>
    </row>
    <row r="294" spans="1:14" ht="13.8" thickBot="1" x14ac:dyDescent="0.3">
      <c r="A294" s="7" t="s">
        <v>509</v>
      </c>
      <c r="B294" s="1" t="s">
        <v>508</v>
      </c>
      <c r="C294" s="7" t="s">
        <v>23</v>
      </c>
      <c r="D294" s="377">
        <v>20300</v>
      </c>
      <c r="E294" s="377">
        <v>2400</v>
      </c>
      <c r="F294" s="377">
        <v>5000</v>
      </c>
      <c r="G294" s="377">
        <v>27700</v>
      </c>
      <c r="H294" s="377">
        <v>87600</v>
      </c>
      <c r="I294" s="377">
        <v>5752</v>
      </c>
      <c r="J294" s="377">
        <v>93352</v>
      </c>
      <c r="K294" s="377">
        <v>49500</v>
      </c>
      <c r="L294" s="377">
        <v>170552</v>
      </c>
      <c r="M294" s="139">
        <v>13097</v>
      </c>
      <c r="N294" s="378">
        <f t="shared" si="16"/>
        <v>13.022218828739407</v>
      </c>
    </row>
    <row r="295" spans="1:14" ht="13.8" thickBot="1" x14ac:dyDescent="0.3">
      <c r="A295" s="7" t="s">
        <v>519</v>
      </c>
      <c r="B295" s="1" t="s">
        <v>518</v>
      </c>
      <c r="C295" s="7" t="s">
        <v>23</v>
      </c>
      <c r="D295" s="377">
        <v>36588</v>
      </c>
      <c r="E295" s="377">
        <v>29257</v>
      </c>
      <c r="F295" s="377">
        <v>7000</v>
      </c>
      <c r="G295" s="377">
        <v>72845</v>
      </c>
      <c r="H295" s="377">
        <v>565970</v>
      </c>
      <c r="I295" s="377">
        <v>308879</v>
      </c>
      <c r="J295" s="377">
        <v>874849</v>
      </c>
      <c r="K295" s="377">
        <v>392783</v>
      </c>
      <c r="L295" s="377">
        <v>1340477</v>
      </c>
      <c r="M295" s="139">
        <v>22857</v>
      </c>
      <c r="N295" s="378">
        <f t="shared" si="16"/>
        <v>58.646235288970558</v>
      </c>
    </row>
    <row r="296" spans="1:14" ht="13.8" thickBot="1" x14ac:dyDescent="0.3">
      <c r="A296" s="7" t="s">
        <v>533</v>
      </c>
      <c r="B296" s="1" t="s">
        <v>532</v>
      </c>
      <c r="C296" s="7" t="s">
        <v>23</v>
      </c>
      <c r="D296" s="377">
        <v>75000</v>
      </c>
      <c r="E296" s="377">
        <v>22193</v>
      </c>
      <c r="F296" s="377">
        <v>16000</v>
      </c>
      <c r="G296" s="377">
        <v>113193</v>
      </c>
      <c r="H296" s="377">
        <v>561875</v>
      </c>
      <c r="I296" s="377">
        <v>116576</v>
      </c>
      <c r="J296" s="377">
        <v>678451</v>
      </c>
      <c r="K296" s="377">
        <v>332345</v>
      </c>
      <c r="L296" s="377">
        <v>1123989</v>
      </c>
      <c r="M296" s="139">
        <v>25686</v>
      </c>
      <c r="N296" s="378">
        <f t="shared" si="16"/>
        <v>43.758818033169817</v>
      </c>
    </row>
    <row r="297" spans="1:14" ht="13.8" thickBot="1" x14ac:dyDescent="0.3">
      <c r="A297" s="7" t="s">
        <v>551</v>
      </c>
      <c r="B297" s="1" t="s">
        <v>550</v>
      </c>
      <c r="C297" s="7" t="s">
        <v>23</v>
      </c>
      <c r="D297" s="377">
        <v>39120</v>
      </c>
      <c r="E297" s="377">
        <v>0</v>
      </c>
      <c r="F297" s="377">
        <v>1865</v>
      </c>
      <c r="G297" s="377">
        <v>40985</v>
      </c>
      <c r="H297" s="377">
        <v>122132</v>
      </c>
      <c r="I297" s="377">
        <v>6200</v>
      </c>
      <c r="J297" s="377">
        <v>128332</v>
      </c>
      <c r="K297" s="377">
        <v>122056</v>
      </c>
      <c r="L297" s="377">
        <v>291373</v>
      </c>
      <c r="M297" s="139">
        <v>12561</v>
      </c>
      <c r="N297" s="378">
        <f t="shared" si="16"/>
        <v>23.196640394873018</v>
      </c>
    </row>
    <row r="298" spans="1:14" ht="13.8" thickBot="1" x14ac:dyDescent="0.3">
      <c r="A298" s="7" t="s">
        <v>561</v>
      </c>
      <c r="B298" s="1" t="s">
        <v>560</v>
      </c>
      <c r="C298" s="7" t="s">
        <v>23</v>
      </c>
      <c r="D298" s="377">
        <v>57117</v>
      </c>
      <c r="E298" s="377">
        <v>11342</v>
      </c>
      <c r="F298" s="377">
        <v>17366</v>
      </c>
      <c r="G298" s="377">
        <v>85825</v>
      </c>
      <c r="H298" s="377">
        <v>354385</v>
      </c>
      <c r="I298" s="377">
        <v>93225</v>
      </c>
      <c r="J298" s="377">
        <v>447610</v>
      </c>
      <c r="K298" s="377">
        <v>142675</v>
      </c>
      <c r="L298" s="377">
        <v>676110</v>
      </c>
      <c r="M298" s="139">
        <v>24164</v>
      </c>
      <c r="N298" s="378">
        <f t="shared" si="16"/>
        <v>27.980052971362358</v>
      </c>
    </row>
    <row r="299" spans="1:14" ht="13.8" thickBot="1" x14ac:dyDescent="0.3">
      <c r="A299" s="7" t="s">
        <v>563</v>
      </c>
      <c r="B299" s="1" t="s">
        <v>562</v>
      </c>
      <c r="C299" s="7" t="s">
        <v>23</v>
      </c>
      <c r="D299" s="377">
        <v>40373</v>
      </c>
      <c r="E299" s="377">
        <v>4000</v>
      </c>
      <c r="F299" s="377">
        <v>40373</v>
      </c>
      <c r="G299" s="377">
        <v>84746</v>
      </c>
      <c r="H299" s="377">
        <v>239230</v>
      </c>
      <c r="I299" s="377">
        <v>47348</v>
      </c>
      <c r="J299" s="377">
        <v>286578</v>
      </c>
      <c r="K299" s="377">
        <v>134537</v>
      </c>
      <c r="L299" s="377">
        <v>505861</v>
      </c>
      <c r="M299" s="139">
        <v>14230</v>
      </c>
      <c r="N299" s="378">
        <f t="shared" si="16"/>
        <v>35.548910751932539</v>
      </c>
    </row>
    <row r="300" spans="1:14" ht="13.8" thickBot="1" x14ac:dyDescent="0.3">
      <c r="A300" s="7" t="s">
        <v>567</v>
      </c>
      <c r="B300" s="1" t="s">
        <v>566</v>
      </c>
      <c r="C300" s="7" t="s">
        <v>23</v>
      </c>
      <c r="D300" s="377">
        <v>57800</v>
      </c>
      <c r="E300" s="377">
        <v>15170</v>
      </c>
      <c r="F300" s="377">
        <v>7899</v>
      </c>
      <c r="G300" s="377">
        <v>80869</v>
      </c>
      <c r="H300" s="377">
        <v>576255</v>
      </c>
      <c r="I300" s="377">
        <v>64468</v>
      </c>
      <c r="J300" s="377">
        <v>640723</v>
      </c>
      <c r="K300" s="377">
        <v>360743</v>
      </c>
      <c r="L300" s="377">
        <v>1082335</v>
      </c>
      <c r="M300" s="139">
        <v>20526</v>
      </c>
      <c r="N300" s="378">
        <f t="shared" si="16"/>
        <v>52.729952255675727</v>
      </c>
    </row>
    <row r="301" spans="1:14" ht="13.8" thickBot="1" x14ac:dyDescent="0.3">
      <c r="A301" s="7" t="s">
        <v>575</v>
      </c>
      <c r="B301" s="1" t="s">
        <v>574</v>
      </c>
      <c r="C301" s="7" t="s">
        <v>23</v>
      </c>
      <c r="D301" s="377">
        <v>53850</v>
      </c>
      <c r="E301" s="377">
        <v>11400</v>
      </c>
      <c r="F301" s="377">
        <v>4000</v>
      </c>
      <c r="G301" s="377">
        <v>69250</v>
      </c>
      <c r="H301" s="377">
        <v>525000</v>
      </c>
      <c r="I301" s="377">
        <v>95000</v>
      </c>
      <c r="J301" s="377">
        <v>620000</v>
      </c>
      <c r="K301" s="377">
        <v>225750</v>
      </c>
      <c r="L301" s="377">
        <v>915000</v>
      </c>
      <c r="M301" s="139">
        <v>13579</v>
      </c>
      <c r="N301" s="378">
        <f t="shared" si="16"/>
        <v>67.383459754031961</v>
      </c>
    </row>
    <row r="302" spans="1:14" ht="13.8" thickBot="1" x14ac:dyDescent="0.3">
      <c r="A302" s="7" t="s">
        <v>585</v>
      </c>
      <c r="B302" s="1" t="s">
        <v>584</v>
      </c>
      <c r="C302" s="7" t="s">
        <v>23</v>
      </c>
      <c r="D302" s="377">
        <v>58253</v>
      </c>
      <c r="E302" s="377">
        <v>10537</v>
      </c>
      <c r="F302" s="377">
        <v>5500</v>
      </c>
      <c r="G302" s="377">
        <v>74290</v>
      </c>
      <c r="H302" s="377">
        <v>452394</v>
      </c>
      <c r="I302" s="377">
        <v>144891</v>
      </c>
      <c r="J302" s="377">
        <v>597285</v>
      </c>
      <c r="K302" s="377">
        <v>240315</v>
      </c>
      <c r="L302" s="377">
        <v>911890</v>
      </c>
      <c r="M302" s="139">
        <v>14568</v>
      </c>
      <c r="N302" s="378">
        <f t="shared" si="16"/>
        <v>62.595414607358592</v>
      </c>
    </row>
    <row r="303" spans="1:14" ht="13.8" thickBot="1" x14ac:dyDescent="0.3">
      <c r="A303" s="7" t="s">
        <v>601</v>
      </c>
      <c r="B303" s="1" t="s">
        <v>600</v>
      </c>
      <c r="C303" s="7" t="s">
        <v>23</v>
      </c>
      <c r="D303" s="377">
        <v>35661</v>
      </c>
      <c r="E303" s="377">
        <v>10013</v>
      </c>
      <c r="F303" s="377">
        <v>11676</v>
      </c>
      <c r="G303" s="377">
        <v>57350</v>
      </c>
      <c r="H303" s="377">
        <v>286216</v>
      </c>
      <c r="I303" s="377">
        <v>42751</v>
      </c>
      <c r="J303" s="377">
        <v>328967</v>
      </c>
      <c r="K303" s="377">
        <v>168320</v>
      </c>
      <c r="L303" s="377">
        <v>554637</v>
      </c>
      <c r="M303" s="139">
        <v>12798</v>
      </c>
      <c r="N303" s="378">
        <f t="shared" si="16"/>
        <v>43.337787154242854</v>
      </c>
    </row>
    <row r="304" spans="1:14" ht="13.8" thickBot="1" x14ac:dyDescent="0.3">
      <c r="A304" s="7" t="s">
        <v>603</v>
      </c>
      <c r="B304" s="1" t="s">
        <v>602</v>
      </c>
      <c r="C304" s="7" t="s">
        <v>23</v>
      </c>
      <c r="D304" s="377">
        <v>32013</v>
      </c>
      <c r="E304" s="377">
        <v>15477</v>
      </c>
      <c r="F304" s="377">
        <v>3245</v>
      </c>
      <c r="G304" s="377">
        <v>50735</v>
      </c>
      <c r="H304" s="377">
        <v>219209</v>
      </c>
      <c r="I304" s="377">
        <v>30863</v>
      </c>
      <c r="J304" s="377">
        <v>250072</v>
      </c>
      <c r="K304" s="377">
        <v>138586</v>
      </c>
      <c r="L304" s="377">
        <v>439393</v>
      </c>
      <c r="M304" s="139">
        <v>13912</v>
      </c>
      <c r="N304" s="378">
        <f t="shared" ref="N304:N316" si="17">L304/M304</f>
        <v>31.583740655549168</v>
      </c>
    </row>
    <row r="305" spans="1:14" ht="13.8" thickBot="1" x14ac:dyDescent="0.3">
      <c r="A305" s="7" t="s">
        <v>607</v>
      </c>
      <c r="B305" s="1" t="s">
        <v>606</v>
      </c>
      <c r="C305" s="7" t="s">
        <v>23</v>
      </c>
      <c r="D305" s="377">
        <v>38344</v>
      </c>
      <c r="E305" s="377">
        <v>5015</v>
      </c>
      <c r="F305" s="377">
        <v>11000</v>
      </c>
      <c r="G305" s="377">
        <v>54359</v>
      </c>
      <c r="H305" s="377">
        <v>511300</v>
      </c>
      <c r="I305" s="377">
        <v>28000</v>
      </c>
      <c r="J305" s="377">
        <v>539300</v>
      </c>
      <c r="K305" s="377">
        <v>108000</v>
      </c>
      <c r="L305" s="377">
        <v>701659</v>
      </c>
      <c r="M305" s="139">
        <v>14878</v>
      </c>
      <c r="N305" s="378">
        <f t="shared" si="17"/>
        <v>47.160841510955777</v>
      </c>
    </row>
    <row r="306" spans="1:14" ht="13.8" thickBot="1" x14ac:dyDescent="0.3">
      <c r="A306" s="7" t="s">
        <v>641</v>
      </c>
      <c r="B306" s="1" t="s">
        <v>640</v>
      </c>
      <c r="C306" s="7" t="s">
        <v>23</v>
      </c>
      <c r="D306" s="377">
        <v>36038</v>
      </c>
      <c r="E306" s="377">
        <v>8975</v>
      </c>
      <c r="F306" s="377">
        <v>4000</v>
      </c>
      <c r="G306" s="377">
        <v>49013</v>
      </c>
      <c r="H306" s="377">
        <v>113500</v>
      </c>
      <c r="I306" s="377">
        <v>66900</v>
      </c>
      <c r="J306" s="377">
        <v>180400</v>
      </c>
      <c r="K306" s="377">
        <v>102270</v>
      </c>
      <c r="L306" s="377">
        <v>331683</v>
      </c>
      <c r="M306" s="139">
        <v>12486</v>
      </c>
      <c r="N306" s="378">
        <f t="shared" si="17"/>
        <v>26.564392119173473</v>
      </c>
    </row>
    <row r="307" spans="1:14" ht="13.8" thickBot="1" x14ac:dyDescent="0.3">
      <c r="A307" s="7" t="s">
        <v>669</v>
      </c>
      <c r="B307" s="1" t="s">
        <v>668</v>
      </c>
      <c r="C307" s="7" t="s">
        <v>23</v>
      </c>
      <c r="D307" s="377">
        <v>68443</v>
      </c>
      <c r="E307" s="377">
        <v>35250</v>
      </c>
      <c r="F307" s="377">
        <v>34420</v>
      </c>
      <c r="G307" s="377">
        <v>138113</v>
      </c>
      <c r="H307" s="377">
        <v>706043</v>
      </c>
      <c r="I307" s="377">
        <v>112334</v>
      </c>
      <c r="J307" s="377">
        <v>818377</v>
      </c>
      <c r="K307" s="377">
        <v>252901</v>
      </c>
      <c r="L307" s="377">
        <v>1209391</v>
      </c>
      <c r="M307" s="139">
        <v>16753</v>
      </c>
      <c r="N307" s="378">
        <f t="shared" si="17"/>
        <v>72.189518295230698</v>
      </c>
    </row>
    <row r="308" spans="1:14" ht="13.8" thickBot="1" x14ac:dyDescent="0.3">
      <c r="A308" s="7" t="s">
        <v>711</v>
      </c>
      <c r="B308" s="1" t="s">
        <v>710</v>
      </c>
      <c r="C308" s="7" t="s">
        <v>23</v>
      </c>
      <c r="D308" s="377">
        <v>80298</v>
      </c>
      <c r="E308" s="377">
        <v>13688</v>
      </c>
      <c r="F308" s="377">
        <v>39534</v>
      </c>
      <c r="G308" s="377">
        <v>133520</v>
      </c>
      <c r="H308" s="377">
        <v>641879</v>
      </c>
      <c r="I308" s="377">
        <v>178669</v>
      </c>
      <c r="J308" s="377">
        <v>820548</v>
      </c>
      <c r="K308" s="377">
        <v>319630</v>
      </c>
      <c r="L308" s="377">
        <v>1273698</v>
      </c>
      <c r="M308" s="139">
        <v>18260</v>
      </c>
      <c r="N308" s="378">
        <f t="shared" si="17"/>
        <v>69.75345016429354</v>
      </c>
    </row>
    <row r="309" spans="1:14" ht="13.8" thickBot="1" x14ac:dyDescent="0.3">
      <c r="A309" s="7" t="s">
        <v>713</v>
      </c>
      <c r="B309" s="1" t="s">
        <v>712</v>
      </c>
      <c r="C309" s="7" t="s">
        <v>23</v>
      </c>
      <c r="D309" s="377">
        <v>44140</v>
      </c>
      <c r="E309" s="377">
        <v>15360</v>
      </c>
      <c r="F309" s="377">
        <v>8550</v>
      </c>
      <c r="G309" s="377">
        <v>68050</v>
      </c>
      <c r="H309" s="377">
        <v>343322</v>
      </c>
      <c r="I309" s="377">
        <v>74593</v>
      </c>
      <c r="J309" s="377">
        <v>417915</v>
      </c>
      <c r="K309" s="377">
        <v>101000</v>
      </c>
      <c r="L309" s="377">
        <v>586965</v>
      </c>
      <c r="M309" s="139">
        <v>13940</v>
      </c>
      <c r="N309" s="378">
        <f t="shared" si="17"/>
        <v>42.106527977044479</v>
      </c>
    </row>
    <row r="310" spans="1:14" ht="13.8" thickBot="1" x14ac:dyDescent="0.3">
      <c r="A310" s="7" t="s">
        <v>719</v>
      </c>
      <c r="B310" s="1" t="s">
        <v>718</v>
      </c>
      <c r="C310" s="7" t="s">
        <v>23</v>
      </c>
      <c r="D310" s="377">
        <v>37433</v>
      </c>
      <c r="E310" s="377">
        <v>6431</v>
      </c>
      <c r="F310" s="377">
        <v>5432</v>
      </c>
      <c r="G310" s="377">
        <v>49296</v>
      </c>
      <c r="H310" s="377">
        <v>273606</v>
      </c>
      <c r="I310" s="377">
        <v>119391</v>
      </c>
      <c r="J310" s="377">
        <v>392997</v>
      </c>
      <c r="K310" s="377">
        <v>142746</v>
      </c>
      <c r="L310" s="377">
        <v>585039</v>
      </c>
      <c r="M310" s="139">
        <v>17937</v>
      </c>
      <c r="N310" s="378">
        <f t="shared" si="17"/>
        <v>32.616323799966551</v>
      </c>
    </row>
    <row r="311" spans="1:14" ht="13.8" thickBot="1" x14ac:dyDescent="0.3">
      <c r="A311" s="7" t="s">
        <v>737</v>
      </c>
      <c r="B311" s="1" t="s">
        <v>736</v>
      </c>
      <c r="C311" s="7" t="s">
        <v>23</v>
      </c>
      <c r="D311" s="377">
        <v>70000</v>
      </c>
      <c r="E311" s="377">
        <v>56000</v>
      </c>
      <c r="F311" s="377">
        <v>2007</v>
      </c>
      <c r="G311" s="377">
        <v>128007</v>
      </c>
      <c r="H311" s="377">
        <v>400931</v>
      </c>
      <c r="I311" s="377">
        <v>53783</v>
      </c>
      <c r="J311" s="377">
        <v>454714</v>
      </c>
      <c r="K311" s="377">
        <v>211891</v>
      </c>
      <c r="L311" s="377">
        <v>794612</v>
      </c>
      <c r="M311" s="139">
        <v>18134</v>
      </c>
      <c r="N311" s="378">
        <f t="shared" si="17"/>
        <v>43.818903716775118</v>
      </c>
    </row>
    <row r="312" spans="1:14" ht="13.8" thickBot="1" x14ac:dyDescent="0.3">
      <c r="A312" s="7" t="s">
        <v>749</v>
      </c>
      <c r="B312" s="1" t="s">
        <v>748</v>
      </c>
      <c r="C312" s="7" t="s">
        <v>23</v>
      </c>
      <c r="D312" s="377">
        <v>5001</v>
      </c>
      <c r="E312" s="377">
        <v>5</v>
      </c>
      <c r="F312" s="377">
        <v>1600</v>
      </c>
      <c r="G312" s="377">
        <v>6606</v>
      </c>
      <c r="H312" s="377">
        <v>81969</v>
      </c>
      <c r="I312" s="377">
        <v>51564</v>
      </c>
      <c r="J312" s="377">
        <v>133533</v>
      </c>
      <c r="K312" s="377">
        <v>18851</v>
      </c>
      <c r="L312" s="377">
        <v>158990</v>
      </c>
      <c r="M312" s="139">
        <v>16881</v>
      </c>
      <c r="N312" s="378">
        <f t="shared" si="17"/>
        <v>9.4182809075291747</v>
      </c>
    </row>
    <row r="313" spans="1:14" ht="13.8" thickBot="1" x14ac:dyDescent="0.3">
      <c r="A313" s="7" t="s">
        <v>753</v>
      </c>
      <c r="B313" s="1" t="s">
        <v>752</v>
      </c>
      <c r="C313" s="7" t="s">
        <v>23</v>
      </c>
      <c r="D313" s="377">
        <v>61055</v>
      </c>
      <c r="E313" s="377">
        <v>2748</v>
      </c>
      <c r="F313" s="377">
        <v>7555</v>
      </c>
      <c r="G313" s="377">
        <v>71358</v>
      </c>
      <c r="H313" s="377">
        <v>203326</v>
      </c>
      <c r="I313" s="377">
        <v>43176</v>
      </c>
      <c r="J313" s="377">
        <v>246502</v>
      </c>
      <c r="K313" s="377">
        <v>141757</v>
      </c>
      <c r="L313" s="377">
        <v>459617</v>
      </c>
      <c r="M313" s="139">
        <v>14253</v>
      </c>
      <c r="N313" s="378">
        <f t="shared" si="17"/>
        <v>32.247035711779979</v>
      </c>
    </row>
    <row r="314" spans="1:14" ht="13.8" thickBot="1" x14ac:dyDescent="0.3">
      <c r="A314" s="7" t="s">
        <v>773</v>
      </c>
      <c r="B314" s="1" t="s">
        <v>772</v>
      </c>
      <c r="C314" s="7" t="s">
        <v>23</v>
      </c>
      <c r="D314" s="377">
        <v>17189</v>
      </c>
      <c r="E314" s="377">
        <v>8450</v>
      </c>
      <c r="F314" s="377">
        <v>1497</v>
      </c>
      <c r="G314" s="377">
        <v>27136</v>
      </c>
      <c r="H314" s="377">
        <v>199654</v>
      </c>
      <c r="I314" s="377">
        <v>34080</v>
      </c>
      <c r="J314" s="377">
        <v>233734</v>
      </c>
      <c r="K314" s="377">
        <v>138090</v>
      </c>
      <c r="L314" s="377">
        <v>398960</v>
      </c>
      <c r="M314" s="139">
        <v>12238</v>
      </c>
      <c r="N314" s="378">
        <f t="shared" si="17"/>
        <v>32.600098055237787</v>
      </c>
    </row>
    <row r="315" spans="1:14" ht="13.8" thickBot="1" x14ac:dyDescent="0.3">
      <c r="A315" s="7" t="s">
        <v>793</v>
      </c>
      <c r="B315" s="1" t="s">
        <v>792</v>
      </c>
      <c r="C315" s="7" t="s">
        <v>23</v>
      </c>
      <c r="D315" s="377">
        <v>16882</v>
      </c>
      <c r="E315" s="377">
        <v>3753</v>
      </c>
      <c r="F315" s="377">
        <v>4400</v>
      </c>
      <c r="G315" s="377">
        <v>25035</v>
      </c>
      <c r="H315" s="377">
        <v>207095</v>
      </c>
      <c r="I315" s="377">
        <v>46075</v>
      </c>
      <c r="J315" s="377">
        <v>253170</v>
      </c>
      <c r="K315" s="377">
        <v>156549</v>
      </c>
      <c r="L315" s="377">
        <v>434754</v>
      </c>
      <c r="M315" s="139">
        <v>17593</v>
      </c>
      <c r="N315" s="378">
        <f t="shared" si="17"/>
        <v>24.711760359233786</v>
      </c>
    </row>
    <row r="316" spans="1:14" ht="13.8" thickBot="1" x14ac:dyDescent="0.3">
      <c r="A316" s="7" t="s">
        <v>819</v>
      </c>
      <c r="B316" s="1" t="s">
        <v>818</v>
      </c>
      <c r="C316" s="7" t="s">
        <v>23</v>
      </c>
      <c r="D316" s="377">
        <v>55828</v>
      </c>
      <c r="E316" s="377">
        <v>17367</v>
      </c>
      <c r="F316" s="377">
        <v>7120</v>
      </c>
      <c r="G316" s="377">
        <v>80315</v>
      </c>
      <c r="H316" s="377">
        <v>307666</v>
      </c>
      <c r="I316" s="377">
        <v>113025</v>
      </c>
      <c r="J316" s="377">
        <v>420691</v>
      </c>
      <c r="K316" s="377">
        <v>344878</v>
      </c>
      <c r="L316" s="377">
        <v>845884</v>
      </c>
      <c r="M316" s="139">
        <v>13498</v>
      </c>
      <c r="N316" s="378">
        <f t="shared" si="17"/>
        <v>62.667358127129944</v>
      </c>
    </row>
    <row r="317" spans="1:14" x14ac:dyDescent="0.25">
      <c r="A317" s="7"/>
      <c r="B317" s="358" t="s">
        <v>3881</v>
      </c>
      <c r="C317" s="82"/>
      <c r="D317" s="386">
        <f>SUM(D240:D316)</f>
        <v>3053692</v>
      </c>
      <c r="E317" s="386">
        <f t="shared" ref="E317:M317" si="18">SUM(E240:E316)</f>
        <v>877917</v>
      </c>
      <c r="F317" s="386">
        <f t="shared" si="18"/>
        <v>747891</v>
      </c>
      <c r="G317" s="386">
        <f t="shared" si="18"/>
        <v>4679500</v>
      </c>
      <c r="H317" s="386">
        <f t="shared" si="18"/>
        <v>23782772</v>
      </c>
      <c r="I317" s="386">
        <f t="shared" si="18"/>
        <v>6052033</v>
      </c>
      <c r="J317" s="386">
        <f t="shared" si="18"/>
        <v>29834805</v>
      </c>
      <c r="K317" s="386">
        <f t="shared" si="18"/>
        <v>12629345</v>
      </c>
      <c r="L317" s="386">
        <f t="shared" si="18"/>
        <v>47143650</v>
      </c>
      <c r="M317" s="380">
        <f t="shared" si="18"/>
        <v>1340024</v>
      </c>
      <c r="N317" s="390"/>
    </row>
    <row r="318" spans="1:14" ht="13.8" thickBot="1" x14ac:dyDescent="0.3">
      <c r="A318" s="7"/>
      <c r="B318" s="359" t="s">
        <v>3882</v>
      </c>
      <c r="C318" s="84"/>
      <c r="D318" s="387">
        <f>AVERAGE(D240:D316)</f>
        <v>39658.337662337661</v>
      </c>
      <c r="E318" s="387">
        <f t="shared" ref="E318:N318" si="19">AVERAGE(E240:E316)</f>
        <v>11401.519480519481</v>
      </c>
      <c r="F318" s="387">
        <f t="shared" si="19"/>
        <v>9712.8701298701308</v>
      </c>
      <c r="G318" s="387">
        <f t="shared" si="19"/>
        <v>60772.727272727272</v>
      </c>
      <c r="H318" s="387">
        <f t="shared" si="19"/>
        <v>308867.16883116885</v>
      </c>
      <c r="I318" s="387">
        <f t="shared" si="19"/>
        <v>78597.831168831166</v>
      </c>
      <c r="J318" s="387">
        <f t="shared" si="19"/>
        <v>387465</v>
      </c>
      <c r="K318" s="387">
        <f t="shared" si="19"/>
        <v>164017.46753246753</v>
      </c>
      <c r="L318" s="387">
        <f t="shared" si="19"/>
        <v>612255.19480519486</v>
      </c>
      <c r="M318" s="383">
        <f t="shared" si="19"/>
        <v>17402.909090909092</v>
      </c>
      <c r="N318" s="384">
        <f t="shared" si="19"/>
        <v>35.88261116839697</v>
      </c>
    </row>
    <row r="319" spans="1:14" ht="13.8" thickBot="1" x14ac:dyDescent="0.3">
      <c r="A319" s="7"/>
      <c r="B319" s="74"/>
      <c r="C319" s="144"/>
      <c r="D319" s="388"/>
      <c r="E319" s="388"/>
      <c r="F319" s="388"/>
      <c r="G319" s="388"/>
      <c r="H319" s="388"/>
      <c r="I319" s="388"/>
      <c r="J319" s="388"/>
      <c r="K319" s="388"/>
      <c r="L319" s="388"/>
      <c r="M319" s="158"/>
      <c r="N319" s="389"/>
    </row>
    <row r="320" spans="1:14" ht="13.8" thickBot="1" x14ac:dyDescent="0.3">
      <c r="A320" s="7" t="s">
        <v>39</v>
      </c>
      <c r="B320" s="143" t="s">
        <v>38</v>
      </c>
      <c r="C320" s="7" t="s">
        <v>40</v>
      </c>
      <c r="D320" s="377">
        <v>34999</v>
      </c>
      <c r="E320" s="377">
        <v>8350</v>
      </c>
      <c r="F320" s="377">
        <v>45273</v>
      </c>
      <c r="G320" s="377">
        <v>88622</v>
      </c>
      <c r="H320" s="377">
        <v>313814</v>
      </c>
      <c r="I320" s="377">
        <v>37799</v>
      </c>
      <c r="J320" s="377">
        <v>351613</v>
      </c>
      <c r="K320" s="377">
        <v>340425</v>
      </c>
      <c r="L320" s="377">
        <v>780660</v>
      </c>
      <c r="M320" s="139">
        <v>28210</v>
      </c>
      <c r="N320" s="378">
        <f t="shared" ref="N320:N363" si="20">L320/M320</f>
        <v>27.673165544133287</v>
      </c>
    </row>
    <row r="321" spans="1:14" ht="13.8" thickBot="1" x14ac:dyDescent="0.3">
      <c r="A321" s="7" t="s">
        <v>42</v>
      </c>
      <c r="B321" s="1" t="s">
        <v>41</v>
      </c>
      <c r="C321" s="7" t="s">
        <v>40</v>
      </c>
      <c r="D321" s="377">
        <v>63102</v>
      </c>
      <c r="E321" s="377">
        <v>14002</v>
      </c>
      <c r="F321" s="377">
        <v>6000</v>
      </c>
      <c r="G321" s="377">
        <v>83104</v>
      </c>
      <c r="H321" s="377">
        <v>165258</v>
      </c>
      <c r="I321" s="377">
        <v>14349</v>
      </c>
      <c r="J321" s="377">
        <v>179607</v>
      </c>
      <c r="K321" s="377">
        <v>69030</v>
      </c>
      <c r="L321" s="377">
        <v>331741</v>
      </c>
      <c r="M321" s="139">
        <v>28283</v>
      </c>
      <c r="N321" s="378">
        <f t="shared" si="20"/>
        <v>11.729342714704947</v>
      </c>
    </row>
    <row r="322" spans="1:14" ht="13.8" thickBot="1" x14ac:dyDescent="0.3">
      <c r="A322" s="7" t="s">
        <v>50</v>
      </c>
      <c r="B322" s="1" t="s">
        <v>49</v>
      </c>
      <c r="C322" s="7" t="s">
        <v>40</v>
      </c>
      <c r="D322" s="377">
        <v>52108</v>
      </c>
      <c r="E322" s="377">
        <v>3149</v>
      </c>
      <c r="F322" s="377">
        <v>33767</v>
      </c>
      <c r="G322" s="377">
        <v>89024</v>
      </c>
      <c r="H322" s="377">
        <v>586559</v>
      </c>
      <c r="I322" s="377">
        <v>208244</v>
      </c>
      <c r="J322" s="377">
        <v>794803</v>
      </c>
      <c r="K322" s="377">
        <v>205823</v>
      </c>
      <c r="L322" s="377">
        <v>1089650</v>
      </c>
      <c r="M322" s="139">
        <v>29598</v>
      </c>
      <c r="N322" s="378">
        <f t="shared" si="20"/>
        <v>36.81498749915535</v>
      </c>
    </row>
    <row r="323" spans="1:14" ht="13.8" thickBot="1" x14ac:dyDescent="0.3">
      <c r="A323" s="7" t="s">
        <v>73</v>
      </c>
      <c r="B323" s="1" t="s">
        <v>72</v>
      </c>
      <c r="C323" s="7" t="s">
        <v>40</v>
      </c>
      <c r="D323" s="377">
        <v>241197</v>
      </c>
      <c r="E323" s="377">
        <v>134059</v>
      </c>
      <c r="F323" s="377">
        <v>164440</v>
      </c>
      <c r="G323" s="377">
        <v>539696</v>
      </c>
      <c r="H323" s="377">
        <v>1316607</v>
      </c>
      <c r="I323" s="377">
        <v>607670</v>
      </c>
      <c r="J323" s="377">
        <v>1924277</v>
      </c>
      <c r="K323" s="377">
        <v>647506</v>
      </c>
      <c r="L323" s="377">
        <v>3111479</v>
      </c>
      <c r="M323" s="139">
        <v>35350</v>
      </c>
      <c r="N323" s="378">
        <f t="shared" si="20"/>
        <v>88.019207920792084</v>
      </c>
    </row>
    <row r="324" spans="1:14" ht="13.8" thickBot="1" x14ac:dyDescent="0.3">
      <c r="A324" s="7" t="s">
        <v>83</v>
      </c>
      <c r="B324" s="1" t="s">
        <v>82</v>
      </c>
      <c r="C324" s="7" t="s">
        <v>40</v>
      </c>
      <c r="D324" s="377">
        <v>83451</v>
      </c>
      <c r="E324" s="377">
        <v>19211</v>
      </c>
      <c r="F324" s="377">
        <v>11733</v>
      </c>
      <c r="G324" s="377">
        <v>114395</v>
      </c>
      <c r="H324" s="377">
        <v>451355</v>
      </c>
      <c r="I324" s="377">
        <v>124173</v>
      </c>
      <c r="J324" s="377">
        <v>575528</v>
      </c>
      <c r="K324" s="377">
        <v>250704</v>
      </c>
      <c r="L324" s="377">
        <v>940627</v>
      </c>
      <c r="M324" s="139">
        <v>42361</v>
      </c>
      <c r="N324" s="378">
        <f t="shared" si="20"/>
        <v>22.2050234885862</v>
      </c>
    </row>
    <row r="325" spans="1:14" ht="13.8" thickBot="1" x14ac:dyDescent="0.3">
      <c r="A325" s="7" t="s">
        <v>108</v>
      </c>
      <c r="B325" s="1" t="s">
        <v>107</v>
      </c>
      <c r="C325" s="7" t="s">
        <v>40</v>
      </c>
      <c r="D325" s="377">
        <v>383857</v>
      </c>
      <c r="E325" s="377">
        <v>187162</v>
      </c>
      <c r="F325" s="377">
        <v>111317</v>
      </c>
      <c r="G325" s="377">
        <v>682336</v>
      </c>
      <c r="H325" s="377">
        <v>2638921</v>
      </c>
      <c r="I325" s="377">
        <v>1025698</v>
      </c>
      <c r="J325" s="377">
        <v>3664619</v>
      </c>
      <c r="K325" s="377">
        <v>1629713</v>
      </c>
      <c r="L325" s="377">
        <v>5976668</v>
      </c>
      <c r="M325" s="139">
        <v>41070</v>
      </c>
      <c r="N325" s="378">
        <f t="shared" si="20"/>
        <v>145.52393474555637</v>
      </c>
    </row>
    <row r="326" spans="1:14" ht="13.8" thickBot="1" x14ac:dyDescent="0.3">
      <c r="A326" s="7" t="s">
        <v>114</v>
      </c>
      <c r="B326" s="1" t="s">
        <v>113</v>
      </c>
      <c r="C326" s="7" t="s">
        <v>40</v>
      </c>
      <c r="D326" s="377">
        <v>106500</v>
      </c>
      <c r="E326" s="377">
        <v>14000</v>
      </c>
      <c r="F326" s="377">
        <v>15000</v>
      </c>
      <c r="G326" s="377">
        <v>135500</v>
      </c>
      <c r="H326" s="377">
        <v>741113</v>
      </c>
      <c r="I326" s="377">
        <v>143689</v>
      </c>
      <c r="J326" s="377">
        <v>884802</v>
      </c>
      <c r="K326" s="377">
        <v>488800</v>
      </c>
      <c r="L326" s="377">
        <v>1509102</v>
      </c>
      <c r="M326" s="139">
        <v>46905</v>
      </c>
      <c r="N326" s="378">
        <f t="shared" si="20"/>
        <v>32.173584905660377</v>
      </c>
    </row>
    <row r="327" spans="1:14" ht="13.8" thickBot="1" x14ac:dyDescent="0.3">
      <c r="A327" s="7" t="s">
        <v>124</v>
      </c>
      <c r="B327" s="1" t="s">
        <v>123</v>
      </c>
      <c r="C327" s="7" t="s">
        <v>40</v>
      </c>
      <c r="D327" s="377">
        <v>76112</v>
      </c>
      <c r="E327" s="377">
        <v>20139</v>
      </c>
      <c r="F327" s="377">
        <v>27424</v>
      </c>
      <c r="G327" s="377">
        <v>123675</v>
      </c>
      <c r="H327" s="377">
        <v>896839</v>
      </c>
      <c r="I327" s="377">
        <v>71235</v>
      </c>
      <c r="J327" s="377">
        <v>968074</v>
      </c>
      <c r="K327" s="377">
        <v>503398</v>
      </c>
      <c r="L327" s="377">
        <v>1595147</v>
      </c>
      <c r="M327" s="139">
        <v>43254</v>
      </c>
      <c r="N327" s="378">
        <f t="shared" si="20"/>
        <v>36.878600823045268</v>
      </c>
    </row>
    <row r="328" spans="1:14" ht="13.8" thickBot="1" x14ac:dyDescent="0.3">
      <c r="A328" s="7" t="s">
        <v>134</v>
      </c>
      <c r="B328" s="1" t="s">
        <v>133</v>
      </c>
      <c r="C328" s="7" t="s">
        <v>40</v>
      </c>
      <c r="D328" s="377">
        <v>71902</v>
      </c>
      <c r="E328" s="377">
        <v>13726</v>
      </c>
      <c r="F328" s="377">
        <v>14308</v>
      </c>
      <c r="G328" s="377">
        <v>99936</v>
      </c>
      <c r="H328" s="377">
        <v>567350</v>
      </c>
      <c r="I328" s="377">
        <v>318177</v>
      </c>
      <c r="J328" s="377">
        <v>885527</v>
      </c>
      <c r="K328" s="377">
        <v>201156</v>
      </c>
      <c r="L328" s="377">
        <v>1186619</v>
      </c>
      <c r="M328" s="139">
        <v>35087</v>
      </c>
      <c r="N328" s="378">
        <f t="shared" si="20"/>
        <v>33.819334796363329</v>
      </c>
    </row>
    <row r="329" spans="1:14" ht="13.8" thickBot="1" x14ac:dyDescent="0.3">
      <c r="A329" s="7" t="s">
        <v>150</v>
      </c>
      <c r="B329" s="1" t="s">
        <v>149</v>
      </c>
      <c r="C329" s="7" t="s">
        <v>40</v>
      </c>
      <c r="D329" s="377">
        <v>70189</v>
      </c>
      <c r="E329" s="377">
        <v>40090</v>
      </c>
      <c r="F329" s="377">
        <v>11873</v>
      </c>
      <c r="G329" s="377">
        <v>122152</v>
      </c>
      <c r="H329" s="377">
        <v>488464</v>
      </c>
      <c r="I329" s="377">
        <v>123893</v>
      </c>
      <c r="J329" s="377">
        <v>612357</v>
      </c>
      <c r="K329" s="377">
        <v>172229</v>
      </c>
      <c r="L329" s="377">
        <v>906738</v>
      </c>
      <c r="M329" s="139">
        <v>38002</v>
      </c>
      <c r="N329" s="378">
        <f t="shared" si="20"/>
        <v>23.860270512078312</v>
      </c>
    </row>
    <row r="330" spans="1:14" ht="13.8" thickBot="1" x14ac:dyDescent="0.3">
      <c r="A330" s="7" t="s">
        <v>170</v>
      </c>
      <c r="B330" s="1" t="s">
        <v>169</v>
      </c>
      <c r="C330" s="7" t="s">
        <v>40</v>
      </c>
      <c r="D330" s="377">
        <v>71670</v>
      </c>
      <c r="E330" s="377">
        <v>19023</v>
      </c>
      <c r="F330" s="377">
        <v>9988</v>
      </c>
      <c r="G330" s="377">
        <v>100681</v>
      </c>
      <c r="H330" s="377">
        <v>517117</v>
      </c>
      <c r="I330" s="377">
        <v>171985</v>
      </c>
      <c r="J330" s="377">
        <v>689102</v>
      </c>
      <c r="K330" s="377">
        <v>321708</v>
      </c>
      <c r="L330" s="377">
        <v>1111491</v>
      </c>
      <c r="M330" s="139">
        <v>43381</v>
      </c>
      <c r="N330" s="378">
        <f t="shared" si="20"/>
        <v>25.621608538300176</v>
      </c>
    </row>
    <row r="331" spans="1:14" ht="13.8" thickBot="1" x14ac:dyDescent="0.3">
      <c r="A331" s="7" t="s">
        <v>174</v>
      </c>
      <c r="B331" s="1" t="s">
        <v>173</v>
      </c>
      <c r="C331" s="7" t="s">
        <v>40</v>
      </c>
      <c r="D331" s="377">
        <v>144800</v>
      </c>
      <c r="E331" s="377">
        <v>54000</v>
      </c>
      <c r="F331" s="377">
        <v>35000</v>
      </c>
      <c r="G331" s="377">
        <v>233800</v>
      </c>
      <c r="H331" s="377">
        <v>747005</v>
      </c>
      <c r="I331" s="377">
        <v>229895</v>
      </c>
      <c r="J331" s="377">
        <v>976900</v>
      </c>
      <c r="K331" s="377">
        <v>520713</v>
      </c>
      <c r="L331" s="377">
        <v>1731413</v>
      </c>
      <c r="M331" s="139">
        <v>35563</v>
      </c>
      <c r="N331" s="378">
        <f t="shared" si="20"/>
        <v>48.685797036245539</v>
      </c>
    </row>
    <row r="332" spans="1:14" ht="13.8" thickBot="1" x14ac:dyDescent="0.3">
      <c r="A332" s="7" t="s">
        <v>188</v>
      </c>
      <c r="B332" s="1" t="s">
        <v>187</v>
      </c>
      <c r="C332" s="7" t="s">
        <v>40</v>
      </c>
      <c r="D332" s="377">
        <v>98694</v>
      </c>
      <c r="E332" s="377">
        <v>0</v>
      </c>
      <c r="F332" s="377">
        <v>50638</v>
      </c>
      <c r="G332" s="377">
        <v>149332</v>
      </c>
      <c r="H332" s="377">
        <v>540164</v>
      </c>
      <c r="I332" s="377">
        <v>169398</v>
      </c>
      <c r="J332" s="377">
        <v>709562</v>
      </c>
      <c r="K332" s="377">
        <v>237878</v>
      </c>
      <c r="L332" s="377">
        <v>1096772</v>
      </c>
      <c r="M332" s="139">
        <v>40186</v>
      </c>
      <c r="N332" s="378">
        <f t="shared" si="20"/>
        <v>27.292390384711094</v>
      </c>
    </row>
    <row r="333" spans="1:14" ht="13.8" thickBot="1" x14ac:dyDescent="0.3">
      <c r="A333" s="7" t="s">
        <v>190</v>
      </c>
      <c r="B333" s="1" t="s">
        <v>189</v>
      </c>
      <c r="C333" s="7" t="s">
        <v>40</v>
      </c>
      <c r="D333" s="377">
        <v>36409</v>
      </c>
      <c r="E333" s="377">
        <v>15179</v>
      </c>
      <c r="F333" s="377">
        <v>13500</v>
      </c>
      <c r="G333" s="377">
        <v>65088</v>
      </c>
      <c r="H333" s="377">
        <v>262947</v>
      </c>
      <c r="I333" s="377">
        <v>15797</v>
      </c>
      <c r="J333" s="377">
        <v>278744</v>
      </c>
      <c r="K333" s="377">
        <v>172000</v>
      </c>
      <c r="L333" s="377">
        <v>515832</v>
      </c>
      <c r="M333" s="139">
        <v>28263</v>
      </c>
      <c r="N333" s="378">
        <f t="shared" si="20"/>
        <v>18.251141067827195</v>
      </c>
    </row>
    <row r="334" spans="1:14" ht="13.8" thickBot="1" x14ac:dyDescent="0.3">
      <c r="A334" s="7" t="s">
        <v>200</v>
      </c>
      <c r="B334" s="1" t="s">
        <v>199</v>
      </c>
      <c r="C334" s="7" t="s">
        <v>40</v>
      </c>
      <c r="D334" s="377">
        <v>114250</v>
      </c>
      <c r="E334" s="377">
        <v>59625</v>
      </c>
      <c r="F334" s="377">
        <v>62000</v>
      </c>
      <c r="G334" s="377">
        <v>235875</v>
      </c>
      <c r="H334" s="377">
        <v>737640</v>
      </c>
      <c r="I334" s="377">
        <v>189117</v>
      </c>
      <c r="J334" s="377">
        <v>926757</v>
      </c>
      <c r="K334" s="377">
        <v>349944</v>
      </c>
      <c r="L334" s="377">
        <v>1512576</v>
      </c>
      <c r="M334" s="139">
        <v>26391</v>
      </c>
      <c r="N334" s="378">
        <f t="shared" si="20"/>
        <v>57.314084346936454</v>
      </c>
    </row>
    <row r="335" spans="1:14" ht="13.8" thickBot="1" x14ac:dyDescent="0.3">
      <c r="A335" s="7" t="s">
        <v>218</v>
      </c>
      <c r="B335" s="1" t="s">
        <v>217</v>
      </c>
      <c r="C335" s="7" t="s">
        <v>40</v>
      </c>
      <c r="D335" s="377">
        <v>51197</v>
      </c>
      <c r="E335" s="377">
        <v>10083</v>
      </c>
      <c r="F335" s="377">
        <v>9760</v>
      </c>
      <c r="G335" s="377">
        <v>71040</v>
      </c>
      <c r="H335" s="377">
        <v>663939</v>
      </c>
      <c r="I335" s="377">
        <v>144662</v>
      </c>
      <c r="J335" s="377">
        <v>808601</v>
      </c>
      <c r="K335" s="377">
        <v>755357</v>
      </c>
      <c r="L335" s="377">
        <v>1634998</v>
      </c>
      <c r="M335" s="139">
        <v>32799</v>
      </c>
      <c r="N335" s="378">
        <f t="shared" si="20"/>
        <v>49.849019787188631</v>
      </c>
    </row>
    <row r="336" spans="1:14" ht="13.8" thickBot="1" x14ac:dyDescent="0.3">
      <c r="A336" s="7" t="s">
        <v>226</v>
      </c>
      <c r="B336" s="1" t="s">
        <v>225</v>
      </c>
      <c r="C336" s="7" t="s">
        <v>40</v>
      </c>
      <c r="D336" s="377">
        <v>105798</v>
      </c>
      <c r="E336" s="377">
        <v>0</v>
      </c>
      <c r="F336" s="377">
        <v>14000</v>
      </c>
      <c r="G336" s="377">
        <v>119798</v>
      </c>
      <c r="H336" s="377">
        <v>389261</v>
      </c>
      <c r="I336" s="377">
        <v>32473</v>
      </c>
      <c r="J336" s="377">
        <v>421734</v>
      </c>
      <c r="K336" s="377">
        <v>359554</v>
      </c>
      <c r="L336" s="377">
        <v>901086</v>
      </c>
      <c r="M336" s="139">
        <v>32140</v>
      </c>
      <c r="N336" s="378">
        <f t="shared" si="20"/>
        <v>28.03627878033603</v>
      </c>
    </row>
    <row r="337" spans="1:14" ht="13.8" thickBot="1" x14ac:dyDescent="0.3">
      <c r="A337" s="7" t="s">
        <v>230</v>
      </c>
      <c r="B337" s="1" t="s">
        <v>229</v>
      </c>
      <c r="C337" s="7" t="s">
        <v>40</v>
      </c>
      <c r="D337" s="377">
        <v>79488</v>
      </c>
      <c r="E337" s="377">
        <v>16145</v>
      </c>
      <c r="F337" s="377">
        <v>5439</v>
      </c>
      <c r="G337" s="377">
        <v>101072</v>
      </c>
      <c r="H337" s="377">
        <v>429635</v>
      </c>
      <c r="I337" s="377">
        <v>268928</v>
      </c>
      <c r="J337" s="377">
        <v>698563</v>
      </c>
      <c r="K337" s="377">
        <v>181903</v>
      </c>
      <c r="L337" s="377">
        <v>981538</v>
      </c>
      <c r="M337" s="139">
        <v>26168</v>
      </c>
      <c r="N337" s="378">
        <f t="shared" si="20"/>
        <v>37.509095077957809</v>
      </c>
    </row>
    <row r="338" spans="1:14" ht="13.8" thickBot="1" x14ac:dyDescent="0.3">
      <c r="A338" s="7" t="s">
        <v>242</v>
      </c>
      <c r="B338" s="1" t="s">
        <v>241</v>
      </c>
      <c r="C338" s="7" t="s">
        <v>40</v>
      </c>
      <c r="D338" s="377">
        <v>131922</v>
      </c>
      <c r="E338" s="377">
        <v>44422</v>
      </c>
      <c r="F338" s="377">
        <v>119864</v>
      </c>
      <c r="G338" s="377">
        <v>296208</v>
      </c>
      <c r="H338" s="377">
        <v>796772</v>
      </c>
      <c r="I338" s="377">
        <v>236073</v>
      </c>
      <c r="J338" s="377">
        <v>1032845</v>
      </c>
      <c r="K338" s="377">
        <v>379032</v>
      </c>
      <c r="L338" s="377">
        <v>1708085</v>
      </c>
      <c r="M338" s="139">
        <v>48579</v>
      </c>
      <c r="N338" s="378">
        <f t="shared" si="20"/>
        <v>35.160974906852758</v>
      </c>
    </row>
    <row r="339" spans="1:14" ht="13.8" thickBot="1" x14ac:dyDescent="0.3">
      <c r="A339" s="7" t="s">
        <v>244</v>
      </c>
      <c r="B339" s="1" t="s">
        <v>243</v>
      </c>
      <c r="C339" s="7" t="s">
        <v>40</v>
      </c>
      <c r="D339" s="377">
        <v>58029</v>
      </c>
      <c r="E339" s="377">
        <v>8308</v>
      </c>
      <c r="F339" s="377">
        <v>8033</v>
      </c>
      <c r="G339" s="377">
        <v>74370</v>
      </c>
      <c r="H339" s="377">
        <v>398960</v>
      </c>
      <c r="I339" s="377">
        <v>217150</v>
      </c>
      <c r="J339" s="377">
        <v>616110</v>
      </c>
      <c r="K339" s="377">
        <v>103656</v>
      </c>
      <c r="L339" s="377">
        <v>794136</v>
      </c>
      <c r="M339" s="139">
        <v>32442</v>
      </c>
      <c r="N339" s="378">
        <f t="shared" si="20"/>
        <v>24.47863880155354</v>
      </c>
    </row>
    <row r="340" spans="1:14" ht="13.8" thickBot="1" x14ac:dyDescent="0.3">
      <c r="A340" s="7" t="s">
        <v>300</v>
      </c>
      <c r="B340" s="1" t="s">
        <v>299</v>
      </c>
      <c r="C340" s="7" t="s">
        <v>40</v>
      </c>
      <c r="D340" s="377">
        <v>31921</v>
      </c>
      <c r="E340" s="377">
        <v>6384</v>
      </c>
      <c r="F340" s="377">
        <v>7473</v>
      </c>
      <c r="G340" s="377">
        <v>45778</v>
      </c>
      <c r="H340" s="377">
        <v>184555</v>
      </c>
      <c r="I340" s="377">
        <v>70980</v>
      </c>
      <c r="J340" s="377">
        <v>255535</v>
      </c>
      <c r="K340" s="377">
        <v>133855</v>
      </c>
      <c r="L340" s="377">
        <v>435168</v>
      </c>
      <c r="M340" s="139">
        <v>27692</v>
      </c>
      <c r="N340" s="378">
        <f t="shared" si="20"/>
        <v>15.714574606384515</v>
      </c>
    </row>
    <row r="341" spans="1:14" ht="13.8" thickBot="1" x14ac:dyDescent="0.3">
      <c r="A341" s="7" t="s">
        <v>308</v>
      </c>
      <c r="B341" s="1" t="s">
        <v>307</v>
      </c>
      <c r="C341" s="7" t="s">
        <v>40</v>
      </c>
      <c r="D341" s="377">
        <v>124023</v>
      </c>
      <c r="E341" s="377">
        <v>20233</v>
      </c>
      <c r="F341" s="377">
        <v>41302</v>
      </c>
      <c r="G341" s="377">
        <v>185558</v>
      </c>
      <c r="H341" s="377">
        <v>534078</v>
      </c>
      <c r="I341" s="377">
        <v>136836</v>
      </c>
      <c r="J341" s="377">
        <v>670914</v>
      </c>
      <c r="K341" s="377">
        <v>130983</v>
      </c>
      <c r="L341" s="377">
        <v>987455</v>
      </c>
      <c r="M341" s="139">
        <v>46985</v>
      </c>
      <c r="N341" s="378">
        <f t="shared" si="20"/>
        <v>21.016388209002873</v>
      </c>
    </row>
    <row r="342" spans="1:14" ht="13.8" thickBot="1" x14ac:dyDescent="0.3">
      <c r="A342" s="7" t="s">
        <v>328</v>
      </c>
      <c r="B342" s="1" t="s">
        <v>327</v>
      </c>
      <c r="C342" s="7" t="s">
        <v>40</v>
      </c>
      <c r="D342" s="377">
        <v>57408</v>
      </c>
      <c r="E342" s="377">
        <v>22260</v>
      </c>
      <c r="F342" s="377">
        <v>4715</v>
      </c>
      <c r="G342" s="377">
        <v>84383</v>
      </c>
      <c r="H342" s="377">
        <v>909857</v>
      </c>
      <c r="I342" s="377">
        <v>475371</v>
      </c>
      <c r="J342" s="377">
        <v>1385228</v>
      </c>
      <c r="K342" s="377">
        <v>313143</v>
      </c>
      <c r="L342" s="377">
        <v>1782754</v>
      </c>
      <c r="M342" s="139">
        <v>40898</v>
      </c>
      <c r="N342" s="378">
        <f t="shared" si="20"/>
        <v>43.590248911927233</v>
      </c>
    </row>
    <row r="343" spans="1:14" ht="13.8" thickBot="1" x14ac:dyDescent="0.3">
      <c r="A343" s="7" t="s">
        <v>388</v>
      </c>
      <c r="B343" s="1" t="s">
        <v>387</v>
      </c>
      <c r="C343" s="7" t="s">
        <v>40</v>
      </c>
      <c r="D343" s="377">
        <v>125168</v>
      </c>
      <c r="E343" s="377">
        <v>14930</v>
      </c>
      <c r="F343" s="377">
        <v>12944</v>
      </c>
      <c r="G343" s="377">
        <v>153042</v>
      </c>
      <c r="H343" s="377">
        <v>302707</v>
      </c>
      <c r="I343" s="377">
        <v>91268</v>
      </c>
      <c r="J343" s="377">
        <v>393975</v>
      </c>
      <c r="K343" s="377">
        <v>581335</v>
      </c>
      <c r="L343" s="377">
        <v>1128352</v>
      </c>
      <c r="M343" s="139">
        <v>41786</v>
      </c>
      <c r="N343" s="378">
        <f t="shared" si="20"/>
        <v>27.003111089838701</v>
      </c>
    </row>
    <row r="344" spans="1:14" ht="13.8" thickBot="1" x14ac:dyDescent="0.3">
      <c r="A344" s="7" t="s">
        <v>433</v>
      </c>
      <c r="B344" s="1" t="s">
        <v>432</v>
      </c>
      <c r="C344" s="7" t="s">
        <v>40</v>
      </c>
      <c r="D344" s="377">
        <v>79375</v>
      </c>
      <c r="E344" s="377">
        <v>9386</v>
      </c>
      <c r="F344" s="377">
        <v>10987</v>
      </c>
      <c r="G344" s="377">
        <v>99748</v>
      </c>
      <c r="H344" s="377">
        <v>385908</v>
      </c>
      <c r="I344" s="377">
        <v>113497</v>
      </c>
      <c r="J344" s="377">
        <v>499405</v>
      </c>
      <c r="K344" s="377">
        <v>163543</v>
      </c>
      <c r="L344" s="377">
        <v>762696</v>
      </c>
      <c r="M344" s="139">
        <v>40771</v>
      </c>
      <c r="N344" s="378">
        <f t="shared" si="20"/>
        <v>18.706825930195482</v>
      </c>
    </row>
    <row r="345" spans="1:14" ht="13.8" thickBot="1" x14ac:dyDescent="0.3">
      <c r="A345" s="7" t="s">
        <v>439</v>
      </c>
      <c r="B345" s="1" t="s">
        <v>438</v>
      </c>
      <c r="C345" s="7" t="s">
        <v>40</v>
      </c>
      <c r="D345" s="377">
        <v>30000</v>
      </c>
      <c r="E345" s="377">
        <v>0</v>
      </c>
      <c r="F345" s="377">
        <v>8000</v>
      </c>
      <c r="G345" s="377">
        <v>38000</v>
      </c>
      <c r="H345" s="377">
        <v>142544</v>
      </c>
      <c r="I345" s="377">
        <v>26679</v>
      </c>
      <c r="J345" s="377">
        <v>169223</v>
      </c>
      <c r="K345" s="377">
        <v>46812</v>
      </c>
      <c r="L345" s="377">
        <v>254035</v>
      </c>
      <c r="M345" s="139">
        <v>38144</v>
      </c>
      <c r="N345" s="378">
        <f t="shared" si="20"/>
        <v>6.6598940855704694</v>
      </c>
    </row>
    <row r="346" spans="1:14" ht="13.8" thickBot="1" x14ac:dyDescent="0.3">
      <c r="A346" s="7" t="s">
        <v>449</v>
      </c>
      <c r="B346" s="1" t="s">
        <v>448</v>
      </c>
      <c r="C346" s="7" t="s">
        <v>40</v>
      </c>
      <c r="D346" s="377">
        <v>94801</v>
      </c>
      <c r="E346" s="377">
        <v>27548</v>
      </c>
      <c r="F346" s="377">
        <v>27469</v>
      </c>
      <c r="G346" s="377">
        <v>149818</v>
      </c>
      <c r="H346" s="377">
        <v>885617</v>
      </c>
      <c r="I346" s="377">
        <v>298032</v>
      </c>
      <c r="J346" s="377">
        <v>1183649</v>
      </c>
      <c r="K346" s="377">
        <v>524924</v>
      </c>
      <c r="L346" s="377">
        <v>1858391</v>
      </c>
      <c r="M346" s="139">
        <v>35540</v>
      </c>
      <c r="N346" s="378">
        <f t="shared" si="20"/>
        <v>52.290123804164324</v>
      </c>
    </row>
    <row r="347" spans="1:14" ht="13.8" thickBot="1" x14ac:dyDescent="0.3">
      <c r="A347" s="7" t="s">
        <v>465</v>
      </c>
      <c r="B347" s="1" t="s">
        <v>464</v>
      </c>
      <c r="C347" s="7" t="s">
        <v>40</v>
      </c>
      <c r="D347" s="377">
        <v>50106</v>
      </c>
      <c r="E347" s="377">
        <v>3305</v>
      </c>
      <c r="F347" s="377">
        <v>17500</v>
      </c>
      <c r="G347" s="377">
        <v>70911</v>
      </c>
      <c r="H347" s="377">
        <v>318930</v>
      </c>
      <c r="I347" s="377">
        <v>181224</v>
      </c>
      <c r="J347" s="377">
        <v>500154</v>
      </c>
      <c r="K347" s="377">
        <v>48373</v>
      </c>
      <c r="L347" s="377">
        <v>619438</v>
      </c>
      <c r="M347" s="139">
        <v>29694</v>
      </c>
      <c r="N347" s="378">
        <f t="shared" si="20"/>
        <v>20.860712601872432</v>
      </c>
    </row>
    <row r="348" spans="1:14" ht="13.8" thickBot="1" x14ac:dyDescent="0.3">
      <c r="A348" s="7" t="s">
        <v>486</v>
      </c>
      <c r="B348" s="1" t="s">
        <v>485</v>
      </c>
      <c r="C348" s="7" t="s">
        <v>40</v>
      </c>
      <c r="D348" s="377">
        <v>94253</v>
      </c>
      <c r="E348" s="377">
        <v>12800</v>
      </c>
      <c r="F348" s="377">
        <v>9309</v>
      </c>
      <c r="G348" s="377">
        <v>116362</v>
      </c>
      <c r="H348" s="377">
        <v>397410</v>
      </c>
      <c r="I348" s="377">
        <v>209010</v>
      </c>
      <c r="J348" s="377">
        <v>606420</v>
      </c>
      <c r="K348" s="377">
        <v>184167</v>
      </c>
      <c r="L348" s="377">
        <v>906949</v>
      </c>
      <c r="M348" s="139">
        <v>28646</v>
      </c>
      <c r="N348" s="378">
        <f t="shared" si="20"/>
        <v>31.66058088389304</v>
      </c>
    </row>
    <row r="349" spans="1:14" ht="13.8" thickBot="1" x14ac:dyDescent="0.3">
      <c r="A349" s="7" t="s">
        <v>541</v>
      </c>
      <c r="B349" s="1" t="s">
        <v>540</v>
      </c>
      <c r="C349" s="7" t="s">
        <v>40</v>
      </c>
      <c r="D349" s="377">
        <v>100471</v>
      </c>
      <c r="E349" s="377">
        <v>94000</v>
      </c>
      <c r="F349" s="377">
        <v>65400</v>
      </c>
      <c r="G349" s="377">
        <v>259871</v>
      </c>
      <c r="H349" s="377">
        <v>1185911</v>
      </c>
      <c r="I349" s="377">
        <v>468548</v>
      </c>
      <c r="J349" s="377">
        <v>1654459</v>
      </c>
      <c r="K349" s="377">
        <v>466025</v>
      </c>
      <c r="L349" s="377">
        <v>2380355</v>
      </c>
      <c r="M349" s="139">
        <v>34467</v>
      </c>
      <c r="N349" s="378">
        <f t="shared" si="20"/>
        <v>69.061856268314614</v>
      </c>
    </row>
    <row r="350" spans="1:14" ht="13.8" thickBot="1" x14ac:dyDescent="0.3">
      <c r="A350" s="7" t="s">
        <v>547</v>
      </c>
      <c r="B350" s="1" t="s">
        <v>546</v>
      </c>
      <c r="C350" s="7" t="s">
        <v>40</v>
      </c>
      <c r="D350" s="377">
        <v>42200</v>
      </c>
      <c r="E350" s="377">
        <v>15575</v>
      </c>
      <c r="F350" s="377">
        <v>990</v>
      </c>
      <c r="G350" s="377">
        <v>58765</v>
      </c>
      <c r="H350" s="377">
        <v>338592</v>
      </c>
      <c r="I350" s="377">
        <v>249176</v>
      </c>
      <c r="J350" s="377">
        <v>587768</v>
      </c>
      <c r="K350" s="377">
        <v>181488</v>
      </c>
      <c r="L350" s="377">
        <v>828021</v>
      </c>
      <c r="M350" s="139">
        <v>29319</v>
      </c>
      <c r="N350" s="378">
        <f t="shared" si="20"/>
        <v>28.241788601248338</v>
      </c>
    </row>
    <row r="351" spans="1:14" ht="13.8" thickBot="1" x14ac:dyDescent="0.3">
      <c r="A351" s="7" t="s">
        <v>555</v>
      </c>
      <c r="B351" s="1" t="s">
        <v>554</v>
      </c>
      <c r="C351" s="7" t="s">
        <v>40</v>
      </c>
      <c r="D351" s="377">
        <v>120076</v>
      </c>
      <c r="E351" s="377">
        <v>58676</v>
      </c>
      <c r="F351" s="377">
        <v>48021</v>
      </c>
      <c r="G351" s="377">
        <v>226773</v>
      </c>
      <c r="H351" s="377">
        <v>1114305</v>
      </c>
      <c r="I351" s="377">
        <v>285829</v>
      </c>
      <c r="J351" s="377">
        <v>1400134</v>
      </c>
      <c r="K351" s="377">
        <v>430206</v>
      </c>
      <c r="L351" s="377">
        <v>2057113</v>
      </c>
      <c r="M351" s="139">
        <v>35394</v>
      </c>
      <c r="N351" s="378">
        <f t="shared" si="20"/>
        <v>58.12038763632254</v>
      </c>
    </row>
    <row r="352" spans="1:14" ht="13.8" thickBot="1" x14ac:dyDescent="0.3">
      <c r="A352" s="7" t="s">
        <v>583</v>
      </c>
      <c r="B352" s="1" t="s">
        <v>582</v>
      </c>
      <c r="C352" s="7" t="s">
        <v>40</v>
      </c>
      <c r="D352" s="377">
        <v>68150</v>
      </c>
      <c r="E352" s="377">
        <v>16002</v>
      </c>
      <c r="F352" s="377">
        <v>14932</v>
      </c>
      <c r="G352" s="377">
        <v>99084</v>
      </c>
      <c r="H352" s="377">
        <v>862543</v>
      </c>
      <c r="I352" s="377">
        <v>291392</v>
      </c>
      <c r="J352" s="377">
        <v>1153935</v>
      </c>
      <c r="K352" s="377">
        <v>480475</v>
      </c>
      <c r="L352" s="377">
        <v>1733494</v>
      </c>
      <c r="M352" s="139">
        <v>36441</v>
      </c>
      <c r="N352" s="378">
        <f t="shared" si="20"/>
        <v>47.569880080129522</v>
      </c>
    </row>
    <row r="353" spans="1:14" ht="13.8" thickBot="1" x14ac:dyDescent="0.3">
      <c r="A353" s="7" t="s">
        <v>593</v>
      </c>
      <c r="B353" s="1" t="s">
        <v>592</v>
      </c>
      <c r="C353" s="7" t="s">
        <v>40</v>
      </c>
      <c r="D353" s="377">
        <v>331377</v>
      </c>
      <c r="E353" s="377">
        <v>75355</v>
      </c>
      <c r="F353" s="377">
        <v>95355</v>
      </c>
      <c r="G353" s="377">
        <v>502087</v>
      </c>
      <c r="H353" s="377">
        <v>1639331</v>
      </c>
      <c r="I353" s="377">
        <v>472426</v>
      </c>
      <c r="J353" s="377">
        <v>2111757</v>
      </c>
      <c r="K353" s="377">
        <v>835131</v>
      </c>
      <c r="L353" s="377">
        <v>3448975</v>
      </c>
      <c r="M353" s="139">
        <v>36656</v>
      </c>
      <c r="N353" s="378">
        <f t="shared" si="20"/>
        <v>94.090326276735055</v>
      </c>
    </row>
    <row r="354" spans="1:14" ht="13.8" thickBot="1" x14ac:dyDescent="0.3">
      <c r="A354" s="7" t="s">
        <v>621</v>
      </c>
      <c r="B354" s="1" t="s">
        <v>620</v>
      </c>
      <c r="C354" s="7" t="s">
        <v>40</v>
      </c>
      <c r="D354" s="377">
        <v>133161</v>
      </c>
      <c r="E354" s="377">
        <v>30000</v>
      </c>
      <c r="F354" s="377">
        <v>27000</v>
      </c>
      <c r="G354" s="377">
        <v>190161</v>
      </c>
      <c r="H354" s="377">
        <v>757655</v>
      </c>
      <c r="I354" s="377">
        <v>296993</v>
      </c>
      <c r="J354" s="377">
        <v>1054648</v>
      </c>
      <c r="K354" s="377">
        <v>396097</v>
      </c>
      <c r="L354" s="377">
        <v>1640906</v>
      </c>
      <c r="M354" s="139">
        <v>48362</v>
      </c>
      <c r="N354" s="378">
        <f t="shared" si="20"/>
        <v>33.929655514660269</v>
      </c>
    </row>
    <row r="355" spans="1:14" ht="13.8" thickBot="1" x14ac:dyDescent="0.3">
      <c r="A355" s="7" t="s">
        <v>645</v>
      </c>
      <c r="B355" s="1" t="s">
        <v>644</v>
      </c>
      <c r="C355" s="7" t="s">
        <v>40</v>
      </c>
      <c r="D355" s="377">
        <v>113786</v>
      </c>
      <c r="E355" s="377">
        <v>19239</v>
      </c>
      <c r="F355" s="377">
        <v>49821</v>
      </c>
      <c r="G355" s="377">
        <v>182846</v>
      </c>
      <c r="H355" s="377">
        <v>874105</v>
      </c>
      <c r="I355" s="377">
        <v>243304</v>
      </c>
      <c r="J355" s="377">
        <v>1117409</v>
      </c>
      <c r="K355" s="377">
        <v>394498</v>
      </c>
      <c r="L355" s="377">
        <v>1694753</v>
      </c>
      <c r="M355" s="139">
        <v>33839</v>
      </c>
      <c r="N355" s="378">
        <f t="shared" si="20"/>
        <v>50.082833417063149</v>
      </c>
    </row>
    <row r="356" spans="1:14" ht="13.8" thickBot="1" x14ac:dyDescent="0.3">
      <c r="A356" s="7" t="s">
        <v>647</v>
      </c>
      <c r="B356" s="1" t="s">
        <v>646</v>
      </c>
      <c r="C356" s="7" t="s">
        <v>40</v>
      </c>
      <c r="D356" s="377">
        <v>44404</v>
      </c>
      <c r="E356" s="377">
        <v>11766</v>
      </c>
      <c r="F356" s="377">
        <v>10111</v>
      </c>
      <c r="G356" s="377">
        <v>66281</v>
      </c>
      <c r="H356" s="377">
        <v>189452</v>
      </c>
      <c r="I356" s="377">
        <v>72019</v>
      </c>
      <c r="J356" s="377">
        <v>261471</v>
      </c>
      <c r="K356" s="377">
        <v>131620</v>
      </c>
      <c r="L356" s="377">
        <v>459372</v>
      </c>
      <c r="M356" s="139">
        <v>39868</v>
      </c>
      <c r="N356" s="378">
        <f t="shared" si="20"/>
        <v>11.522323668104745</v>
      </c>
    </row>
    <row r="357" spans="1:14" ht="13.8" thickBot="1" x14ac:dyDescent="0.3">
      <c r="A357" s="7" t="s">
        <v>651</v>
      </c>
      <c r="B357" s="1" t="s">
        <v>650</v>
      </c>
      <c r="C357" s="7" t="s">
        <v>40</v>
      </c>
      <c r="D357" s="377">
        <v>27077</v>
      </c>
      <c r="E357" s="377">
        <v>5900</v>
      </c>
      <c r="F357" s="377">
        <v>5780</v>
      </c>
      <c r="G357" s="377">
        <v>38757</v>
      </c>
      <c r="H357" s="377">
        <v>479355</v>
      </c>
      <c r="I357" s="377">
        <v>134318</v>
      </c>
      <c r="J357" s="377">
        <v>613673</v>
      </c>
      <c r="K357" s="377">
        <v>278676</v>
      </c>
      <c r="L357" s="377">
        <v>931106</v>
      </c>
      <c r="M357" s="139">
        <v>47299</v>
      </c>
      <c r="N357" s="378">
        <f t="shared" si="20"/>
        <v>19.68553246368845</v>
      </c>
    </row>
    <row r="358" spans="1:14" ht="13.8" thickBot="1" x14ac:dyDescent="0.3">
      <c r="A358" s="7" t="s">
        <v>671</v>
      </c>
      <c r="B358" s="1" t="s">
        <v>670</v>
      </c>
      <c r="C358" s="7" t="s">
        <v>40</v>
      </c>
      <c r="D358" s="377">
        <v>91495</v>
      </c>
      <c r="E358" s="377">
        <v>29940</v>
      </c>
      <c r="F358" s="377">
        <v>23687</v>
      </c>
      <c r="G358" s="377">
        <v>145122</v>
      </c>
      <c r="H358" s="377">
        <v>843262</v>
      </c>
      <c r="I358" s="377">
        <v>138434</v>
      </c>
      <c r="J358" s="377">
        <v>981696</v>
      </c>
      <c r="K358" s="377">
        <v>553842</v>
      </c>
      <c r="L358" s="377">
        <v>1680660</v>
      </c>
      <c r="M358" s="139">
        <v>26376</v>
      </c>
      <c r="N358" s="378">
        <f t="shared" si="20"/>
        <v>63.719290263876253</v>
      </c>
    </row>
    <row r="359" spans="1:14" ht="13.8" thickBot="1" x14ac:dyDescent="0.3">
      <c r="A359" s="7" t="s">
        <v>695</v>
      </c>
      <c r="B359" s="1" t="s">
        <v>694</v>
      </c>
      <c r="C359" s="7" t="s">
        <v>40</v>
      </c>
      <c r="D359" s="377">
        <v>73521</v>
      </c>
      <c r="E359" s="377">
        <v>13700</v>
      </c>
      <c r="F359" s="377">
        <v>19975</v>
      </c>
      <c r="G359" s="377">
        <v>107196</v>
      </c>
      <c r="H359" s="377">
        <v>492988</v>
      </c>
      <c r="I359" s="377">
        <v>117099</v>
      </c>
      <c r="J359" s="377">
        <v>610087</v>
      </c>
      <c r="K359" s="377">
        <v>112232</v>
      </c>
      <c r="L359" s="377">
        <v>829515</v>
      </c>
      <c r="M359" s="139">
        <v>27920</v>
      </c>
      <c r="N359" s="378">
        <f t="shared" si="20"/>
        <v>29.710422636103154</v>
      </c>
    </row>
    <row r="360" spans="1:14" ht="13.8" thickBot="1" x14ac:dyDescent="0.3">
      <c r="A360" s="7" t="s">
        <v>705</v>
      </c>
      <c r="B360" s="1" t="s">
        <v>704</v>
      </c>
      <c r="C360" s="7" t="s">
        <v>40</v>
      </c>
      <c r="D360" s="377">
        <v>43000</v>
      </c>
      <c r="E360" s="377">
        <v>12000</v>
      </c>
      <c r="F360" s="377">
        <v>9000</v>
      </c>
      <c r="G360" s="377">
        <v>64000</v>
      </c>
      <c r="H360" s="377">
        <v>228157</v>
      </c>
      <c r="I360" s="377">
        <v>28750</v>
      </c>
      <c r="J360" s="377">
        <v>256907</v>
      </c>
      <c r="K360" s="377">
        <v>261774</v>
      </c>
      <c r="L360" s="377">
        <v>582681</v>
      </c>
      <c r="M360" s="139">
        <v>30047</v>
      </c>
      <c r="N360" s="378">
        <f t="shared" si="20"/>
        <v>19.392318700702234</v>
      </c>
    </row>
    <row r="361" spans="1:14" ht="13.8" thickBot="1" x14ac:dyDescent="0.3">
      <c r="A361" s="7" t="s">
        <v>723</v>
      </c>
      <c r="B361" s="1" t="s">
        <v>722</v>
      </c>
      <c r="C361" s="7" t="s">
        <v>40</v>
      </c>
      <c r="D361" s="377">
        <v>94309</v>
      </c>
      <c r="E361" s="377">
        <v>18525</v>
      </c>
      <c r="F361" s="377">
        <v>4801</v>
      </c>
      <c r="G361" s="377">
        <v>117635</v>
      </c>
      <c r="H361" s="377">
        <v>410434</v>
      </c>
      <c r="I361" s="377">
        <v>66302</v>
      </c>
      <c r="J361" s="377">
        <v>476736</v>
      </c>
      <c r="K361" s="377">
        <v>322580</v>
      </c>
      <c r="L361" s="377">
        <v>916951</v>
      </c>
      <c r="M361" s="139">
        <v>40841</v>
      </c>
      <c r="N361" s="378">
        <f t="shared" si="20"/>
        <v>22.451727430768102</v>
      </c>
    </row>
    <row r="362" spans="1:14" ht="13.8" thickBot="1" x14ac:dyDescent="0.3">
      <c r="A362" s="7" t="s">
        <v>767</v>
      </c>
      <c r="B362" s="1" t="s">
        <v>766</v>
      </c>
      <c r="C362" s="7" t="s">
        <v>40</v>
      </c>
      <c r="D362" s="377">
        <v>118873</v>
      </c>
      <c r="E362" s="377">
        <v>41656</v>
      </c>
      <c r="F362" s="377">
        <v>14715</v>
      </c>
      <c r="G362" s="377">
        <v>175244</v>
      </c>
      <c r="H362" s="377">
        <v>921870</v>
      </c>
      <c r="I362" s="377">
        <v>202309</v>
      </c>
      <c r="J362" s="377">
        <v>1124179</v>
      </c>
      <c r="K362" s="377">
        <v>420892</v>
      </c>
      <c r="L362" s="377">
        <v>1720315</v>
      </c>
      <c r="M362" s="139">
        <v>44265</v>
      </c>
      <c r="N362" s="378">
        <f t="shared" si="20"/>
        <v>38.864000903648481</v>
      </c>
    </row>
    <row r="363" spans="1:14" ht="13.8" thickBot="1" x14ac:dyDescent="0.3">
      <c r="A363" s="7" t="s">
        <v>807</v>
      </c>
      <c r="B363" s="1" t="s">
        <v>806</v>
      </c>
      <c r="C363" s="7" t="s">
        <v>40</v>
      </c>
      <c r="D363" s="377">
        <v>112814</v>
      </c>
      <c r="E363" s="377">
        <v>39593</v>
      </c>
      <c r="F363" s="377">
        <v>6000</v>
      </c>
      <c r="G363" s="377">
        <v>158407</v>
      </c>
      <c r="H363" s="377">
        <v>558841</v>
      </c>
      <c r="I363" s="377">
        <v>119827</v>
      </c>
      <c r="J363" s="377">
        <v>678668</v>
      </c>
      <c r="K363" s="377">
        <v>187129</v>
      </c>
      <c r="L363" s="377">
        <v>1024204</v>
      </c>
      <c r="M363" s="139">
        <v>30019</v>
      </c>
      <c r="N363" s="378">
        <f t="shared" si="20"/>
        <v>34.118524934208338</v>
      </c>
    </row>
    <row r="364" spans="1:14" x14ac:dyDescent="0.25">
      <c r="A364" s="7"/>
      <c r="B364" s="358" t="s">
        <v>3883</v>
      </c>
      <c r="C364" s="82"/>
      <c r="D364" s="386">
        <f>SUM(D320:D363)</f>
        <v>4277443</v>
      </c>
      <c r="E364" s="386">
        <f t="shared" ref="E364:N364" si="21">SUM(E320:E363)</f>
        <v>1279446</v>
      </c>
      <c r="F364" s="386">
        <f t="shared" si="21"/>
        <v>1304644</v>
      </c>
      <c r="G364" s="386">
        <f t="shared" si="21"/>
        <v>6861533</v>
      </c>
      <c r="H364" s="386">
        <f t="shared" si="21"/>
        <v>28608127</v>
      </c>
      <c r="I364" s="386">
        <f t="shared" si="21"/>
        <v>9140028</v>
      </c>
      <c r="J364" s="386">
        <f t="shared" si="21"/>
        <v>37748155</v>
      </c>
      <c r="K364" s="386">
        <f t="shared" si="21"/>
        <v>15470329</v>
      </c>
      <c r="L364" s="386">
        <f t="shared" si="21"/>
        <v>60080017</v>
      </c>
      <c r="M364" s="386">
        <f t="shared" si="21"/>
        <v>1585301</v>
      </c>
      <c r="N364" s="390"/>
    </row>
    <row r="365" spans="1:14" ht="13.8" thickBot="1" x14ac:dyDescent="0.3">
      <c r="A365" s="7"/>
      <c r="B365" s="359" t="s">
        <v>3884</v>
      </c>
      <c r="C365" s="84"/>
      <c r="D365" s="387">
        <f>AVERAGE(D320:D363)</f>
        <v>97214.613636363632</v>
      </c>
      <c r="E365" s="387">
        <f t="shared" ref="E365:N365" si="22">AVERAGE(E320:E363)</f>
        <v>29078.31818181818</v>
      </c>
      <c r="F365" s="387">
        <f t="shared" si="22"/>
        <v>29651</v>
      </c>
      <c r="G365" s="387">
        <f t="shared" si="22"/>
        <v>155943.93181818182</v>
      </c>
      <c r="H365" s="387">
        <f t="shared" si="22"/>
        <v>650184.70454545459</v>
      </c>
      <c r="I365" s="387">
        <f t="shared" si="22"/>
        <v>207727.90909090909</v>
      </c>
      <c r="J365" s="387">
        <f t="shared" si="22"/>
        <v>857912.61363636365</v>
      </c>
      <c r="K365" s="387">
        <f t="shared" si="22"/>
        <v>351598.38636363635</v>
      </c>
      <c r="L365" s="387">
        <f t="shared" si="22"/>
        <v>1365454.9318181819</v>
      </c>
      <c r="M365" s="387">
        <f t="shared" si="22"/>
        <v>36029.568181818184</v>
      </c>
      <c r="N365" s="384">
        <f t="shared" si="22"/>
        <v>37.930904786281978</v>
      </c>
    </row>
    <row r="366" spans="1:14" ht="13.8" thickBot="1" x14ac:dyDescent="0.3">
      <c r="A366" s="7"/>
      <c r="B366" s="426"/>
      <c r="C366" s="152"/>
      <c r="D366" s="385"/>
      <c r="E366" s="385"/>
      <c r="F366" s="385"/>
      <c r="G366" s="385"/>
      <c r="H366" s="385"/>
      <c r="I366" s="385"/>
      <c r="J366" s="385"/>
      <c r="K366" s="385"/>
      <c r="L366" s="385"/>
      <c r="M366" s="156"/>
      <c r="N366" s="427"/>
    </row>
    <row r="367" spans="1:14" ht="13.8" thickBot="1" x14ac:dyDescent="0.3">
      <c r="A367" s="7" t="s">
        <v>54</v>
      </c>
      <c r="B367" s="143" t="s">
        <v>53</v>
      </c>
      <c r="C367" s="7" t="s">
        <v>55</v>
      </c>
      <c r="D367" s="377">
        <v>855311</v>
      </c>
      <c r="E367" s="377">
        <v>752444</v>
      </c>
      <c r="F367" s="377">
        <v>208053</v>
      </c>
      <c r="G367" s="377">
        <v>1815808</v>
      </c>
      <c r="H367" s="377">
        <v>6272540</v>
      </c>
      <c r="I367" s="377">
        <v>1389037</v>
      </c>
      <c r="J367" s="377">
        <v>7661577</v>
      </c>
      <c r="K367" s="377">
        <v>2754457</v>
      </c>
      <c r="L367" s="377">
        <v>12231842</v>
      </c>
      <c r="M367" s="139">
        <v>163590</v>
      </c>
      <c r="N367" s="378">
        <f t="shared" ref="N367:N411" si="23">L367/M367</f>
        <v>74.77133076593924</v>
      </c>
    </row>
    <row r="368" spans="1:14" ht="13.8" thickBot="1" x14ac:dyDescent="0.3">
      <c r="A368" s="7" t="s">
        <v>77</v>
      </c>
      <c r="B368" s="1" t="s">
        <v>76</v>
      </c>
      <c r="C368" s="7" t="s">
        <v>55</v>
      </c>
      <c r="D368" s="377">
        <v>388020</v>
      </c>
      <c r="E368" s="377">
        <v>69436</v>
      </c>
      <c r="F368" s="377">
        <v>105572</v>
      </c>
      <c r="G368" s="377">
        <v>563028</v>
      </c>
      <c r="H368" s="377">
        <v>2390110</v>
      </c>
      <c r="I368" s="377">
        <v>893065</v>
      </c>
      <c r="J368" s="377">
        <v>3283175</v>
      </c>
      <c r="K368" s="377">
        <v>943782</v>
      </c>
      <c r="L368" s="377">
        <v>4789985</v>
      </c>
      <c r="M368" s="139">
        <v>107681</v>
      </c>
      <c r="N368" s="378">
        <f t="shared" si="23"/>
        <v>44.483102868658349</v>
      </c>
    </row>
    <row r="369" spans="1:14" ht="13.8" thickBot="1" x14ac:dyDescent="0.3">
      <c r="A369" s="7" t="s">
        <v>140</v>
      </c>
      <c r="B369" s="1" t="s">
        <v>139</v>
      </c>
      <c r="C369" s="7" t="s">
        <v>55</v>
      </c>
      <c r="D369" s="377">
        <v>351291</v>
      </c>
      <c r="E369" s="377">
        <v>152541</v>
      </c>
      <c r="F369" s="377">
        <v>187911</v>
      </c>
      <c r="G369" s="377">
        <v>691743</v>
      </c>
      <c r="H369" s="377">
        <v>2253523</v>
      </c>
      <c r="I369" s="377">
        <v>844543</v>
      </c>
      <c r="J369" s="377">
        <v>3098066</v>
      </c>
      <c r="K369" s="377">
        <v>1617675</v>
      </c>
      <c r="L369" s="377">
        <v>5407484</v>
      </c>
      <c r="M369" s="139">
        <v>90173</v>
      </c>
      <c r="N369" s="378">
        <f t="shared" si="23"/>
        <v>59.967883956394928</v>
      </c>
    </row>
    <row r="370" spans="1:14" ht="13.8" thickBot="1" x14ac:dyDescent="0.3">
      <c r="A370" s="7" t="s">
        <v>142</v>
      </c>
      <c r="B370" s="1" t="s">
        <v>141</v>
      </c>
      <c r="C370" s="7" t="s">
        <v>55</v>
      </c>
      <c r="D370" s="377">
        <v>655799</v>
      </c>
      <c r="E370" s="377">
        <v>414831</v>
      </c>
      <c r="F370" s="377">
        <v>291568</v>
      </c>
      <c r="G370" s="377">
        <v>1362198</v>
      </c>
      <c r="H370" s="377">
        <v>5345954</v>
      </c>
      <c r="I370" s="377">
        <v>1406367</v>
      </c>
      <c r="J370" s="377">
        <v>6752321</v>
      </c>
      <c r="K370" s="377">
        <v>2308463</v>
      </c>
      <c r="L370" s="377">
        <v>10422982</v>
      </c>
      <c r="M370" s="139">
        <v>238859</v>
      </c>
      <c r="N370" s="378">
        <f t="shared" si="23"/>
        <v>43.6365470842631</v>
      </c>
    </row>
    <row r="371" spans="1:14" ht="13.8" thickBot="1" x14ac:dyDescent="0.3">
      <c r="A371" s="7" t="s">
        <v>172</v>
      </c>
      <c r="B371" s="1" t="s">
        <v>171</v>
      </c>
      <c r="C371" s="7" t="s">
        <v>55</v>
      </c>
      <c r="D371" s="377">
        <v>122114</v>
      </c>
      <c r="E371" s="377">
        <v>52054</v>
      </c>
      <c r="F371" s="377">
        <v>37457</v>
      </c>
      <c r="G371" s="377">
        <v>211625</v>
      </c>
      <c r="H371" s="377">
        <v>1017227</v>
      </c>
      <c r="I371" s="377">
        <v>224984</v>
      </c>
      <c r="J371" s="377">
        <v>1242211</v>
      </c>
      <c r="K371" s="377">
        <v>531129</v>
      </c>
      <c r="L371" s="377">
        <v>1984965</v>
      </c>
      <c r="M371" s="139">
        <v>51640</v>
      </c>
      <c r="N371" s="378">
        <f t="shared" si="23"/>
        <v>38.438516653756778</v>
      </c>
    </row>
    <row r="372" spans="1:14" ht="13.8" thickBot="1" x14ac:dyDescent="0.3">
      <c r="A372" s="7" t="s">
        <v>178</v>
      </c>
      <c r="B372" s="1" t="s">
        <v>177</v>
      </c>
      <c r="C372" s="7" t="s">
        <v>55</v>
      </c>
      <c r="D372" s="377">
        <v>399593</v>
      </c>
      <c r="E372" s="377">
        <v>153982</v>
      </c>
      <c r="F372" s="377">
        <v>213949</v>
      </c>
      <c r="G372" s="377">
        <v>767524</v>
      </c>
      <c r="H372" s="377">
        <v>2337510</v>
      </c>
      <c r="I372" s="377">
        <v>555555</v>
      </c>
      <c r="J372" s="377">
        <v>2893065</v>
      </c>
      <c r="K372" s="377">
        <v>2706158</v>
      </c>
      <c r="L372" s="377">
        <v>6366747</v>
      </c>
      <c r="M372" s="139">
        <v>169833</v>
      </c>
      <c r="N372" s="378">
        <f t="shared" si="23"/>
        <v>37.488279662963031</v>
      </c>
    </row>
    <row r="373" spans="1:14" ht="13.8" thickBot="1" x14ac:dyDescent="0.3">
      <c r="A373" s="7" t="s">
        <v>212</v>
      </c>
      <c r="B373" s="1" t="s">
        <v>211</v>
      </c>
      <c r="C373" s="7" t="s">
        <v>55</v>
      </c>
      <c r="D373" s="377">
        <v>140046</v>
      </c>
      <c r="E373" s="377">
        <v>51448</v>
      </c>
      <c r="F373" s="377">
        <v>11496</v>
      </c>
      <c r="G373" s="377">
        <v>202990</v>
      </c>
      <c r="H373" s="377">
        <v>680790</v>
      </c>
      <c r="I373" s="377">
        <v>191292</v>
      </c>
      <c r="J373" s="377">
        <v>872082</v>
      </c>
      <c r="K373" s="377">
        <v>549617</v>
      </c>
      <c r="L373" s="377">
        <v>1624689</v>
      </c>
      <c r="M373" s="139">
        <v>57774</v>
      </c>
      <c r="N373" s="378">
        <f t="shared" si="23"/>
        <v>28.121456018278117</v>
      </c>
    </row>
    <row r="374" spans="1:14" ht="13.8" thickBot="1" x14ac:dyDescent="0.3">
      <c r="A374" s="7" t="s">
        <v>214</v>
      </c>
      <c r="B374" s="1" t="s">
        <v>213</v>
      </c>
      <c r="C374" s="7" t="s">
        <v>55</v>
      </c>
      <c r="D374" s="377">
        <v>200000</v>
      </c>
      <c r="E374" s="377">
        <v>159363</v>
      </c>
      <c r="F374" s="377">
        <v>90637</v>
      </c>
      <c r="G374" s="377">
        <v>450000</v>
      </c>
      <c r="H374" s="377">
        <v>2184998</v>
      </c>
      <c r="I374" s="377">
        <v>1099195</v>
      </c>
      <c r="J374" s="377">
        <v>3284193</v>
      </c>
      <c r="K374" s="377">
        <v>1537898</v>
      </c>
      <c r="L374" s="377">
        <v>5272091</v>
      </c>
      <c r="M374" s="139">
        <v>98153</v>
      </c>
      <c r="N374" s="378">
        <f t="shared" si="23"/>
        <v>53.71298890507677</v>
      </c>
    </row>
    <row r="375" spans="1:14" ht="13.8" thickBot="1" x14ac:dyDescent="0.3">
      <c r="A375" s="7" t="s">
        <v>224</v>
      </c>
      <c r="B375" s="1" t="s">
        <v>223</v>
      </c>
      <c r="C375" s="7" t="s">
        <v>55</v>
      </c>
      <c r="D375" s="377">
        <v>499000</v>
      </c>
      <c r="E375" s="377">
        <v>686255</v>
      </c>
      <c r="F375" s="377">
        <v>222102</v>
      </c>
      <c r="G375" s="377">
        <v>1407357</v>
      </c>
      <c r="H375" s="377">
        <v>11993148</v>
      </c>
      <c r="I375" s="377">
        <v>6786795</v>
      </c>
      <c r="J375" s="377">
        <v>18779943</v>
      </c>
      <c r="K375" s="377">
        <v>9118246</v>
      </c>
      <c r="L375" s="377">
        <v>29305546</v>
      </c>
      <c r="M375" s="139">
        <v>713777</v>
      </c>
      <c r="N375" s="378">
        <f t="shared" si="23"/>
        <v>41.057005199102804</v>
      </c>
    </row>
    <row r="376" spans="1:14" ht="13.8" thickBot="1" x14ac:dyDescent="0.3">
      <c r="A376" s="7" t="s">
        <v>268</v>
      </c>
      <c r="B376" s="1" t="s">
        <v>267</v>
      </c>
      <c r="C376" s="7" t="s">
        <v>55</v>
      </c>
      <c r="D376" s="377">
        <v>297300</v>
      </c>
      <c r="E376" s="377">
        <v>143000</v>
      </c>
      <c r="F376" s="377">
        <v>159800</v>
      </c>
      <c r="G376" s="377">
        <v>600100</v>
      </c>
      <c r="H376" s="377">
        <v>2761805</v>
      </c>
      <c r="I376" s="377">
        <v>866252</v>
      </c>
      <c r="J376" s="377">
        <v>3628057</v>
      </c>
      <c r="K376" s="377">
        <v>1449776</v>
      </c>
      <c r="L376" s="377">
        <v>5677933</v>
      </c>
      <c r="M376" s="139">
        <v>90112</v>
      </c>
      <c r="N376" s="378">
        <f t="shared" si="23"/>
        <v>63.009732333096593</v>
      </c>
    </row>
    <row r="377" spans="1:14" ht="13.8" thickBot="1" x14ac:dyDescent="0.3">
      <c r="A377" s="7" t="s">
        <v>280</v>
      </c>
      <c r="B377" s="1" t="s">
        <v>279</v>
      </c>
      <c r="C377" s="7" t="s">
        <v>55</v>
      </c>
      <c r="D377" s="377">
        <v>62347</v>
      </c>
      <c r="E377" s="377">
        <v>131871</v>
      </c>
      <c r="F377" s="377">
        <v>88842</v>
      </c>
      <c r="G377" s="377">
        <v>283060</v>
      </c>
      <c r="H377" s="377">
        <v>1418272</v>
      </c>
      <c r="I377" s="377">
        <v>553965</v>
      </c>
      <c r="J377" s="377">
        <v>1972237</v>
      </c>
      <c r="K377" s="377">
        <v>901724</v>
      </c>
      <c r="L377" s="377">
        <v>3157021</v>
      </c>
      <c r="M377" s="139">
        <v>102434</v>
      </c>
      <c r="N377" s="378">
        <f t="shared" si="23"/>
        <v>30.820049983403948</v>
      </c>
    </row>
    <row r="378" spans="1:14" ht="13.8" thickBot="1" x14ac:dyDescent="0.3">
      <c r="A378" s="7" t="s">
        <v>304</v>
      </c>
      <c r="B378" s="1" t="s">
        <v>303</v>
      </c>
      <c r="C378" s="7" t="s">
        <v>55</v>
      </c>
      <c r="D378" s="377">
        <v>843150</v>
      </c>
      <c r="E378" s="377">
        <v>531934</v>
      </c>
      <c r="F378" s="377">
        <v>21700</v>
      </c>
      <c r="G378" s="377">
        <v>1396784</v>
      </c>
      <c r="H378" s="377">
        <v>3293732</v>
      </c>
      <c r="I378" s="377">
        <v>1324728</v>
      </c>
      <c r="J378" s="377">
        <v>4618460</v>
      </c>
      <c r="K378" s="377">
        <v>1337967</v>
      </c>
      <c r="L378" s="377">
        <v>7353211</v>
      </c>
      <c r="M378" s="139">
        <v>332567</v>
      </c>
      <c r="N378" s="378">
        <f t="shared" si="23"/>
        <v>22.110464958940604</v>
      </c>
    </row>
    <row r="379" spans="1:14" ht="13.8" thickBot="1" x14ac:dyDescent="0.3">
      <c r="A379" s="7" t="s">
        <v>318</v>
      </c>
      <c r="B379" s="1" t="s">
        <v>317</v>
      </c>
      <c r="C379" s="7" t="s">
        <v>55</v>
      </c>
      <c r="D379" s="377">
        <v>197327</v>
      </c>
      <c r="E379" s="377">
        <v>51509</v>
      </c>
      <c r="F379" s="377">
        <v>138489</v>
      </c>
      <c r="G379" s="377">
        <v>387325</v>
      </c>
      <c r="H379" s="377">
        <v>1584396</v>
      </c>
      <c r="I379" s="377">
        <v>1047297</v>
      </c>
      <c r="J379" s="377">
        <v>2631693</v>
      </c>
      <c r="K379" s="377">
        <v>701288</v>
      </c>
      <c r="L379" s="377">
        <v>3720306</v>
      </c>
      <c r="M379" s="139">
        <v>76707</v>
      </c>
      <c r="N379" s="378">
        <f t="shared" si="23"/>
        <v>48.500215104227777</v>
      </c>
    </row>
    <row r="380" spans="1:14" ht="13.8" thickBot="1" x14ac:dyDescent="0.3">
      <c r="A380" s="7" t="s">
        <v>322</v>
      </c>
      <c r="B380" s="1" t="s">
        <v>321</v>
      </c>
      <c r="C380" s="7" t="s">
        <v>55</v>
      </c>
      <c r="D380" s="377">
        <v>582902</v>
      </c>
      <c r="E380" s="377">
        <v>226724</v>
      </c>
      <c r="F380" s="377">
        <v>311631</v>
      </c>
      <c r="G380" s="377">
        <v>1121257</v>
      </c>
      <c r="H380" s="377">
        <v>4366465</v>
      </c>
      <c r="I380" s="377">
        <v>1674169</v>
      </c>
      <c r="J380" s="377">
        <v>6040634</v>
      </c>
      <c r="K380" s="377">
        <v>1749061</v>
      </c>
      <c r="L380" s="377">
        <v>8910952</v>
      </c>
      <c r="M380" s="139">
        <v>188040</v>
      </c>
      <c r="N380" s="378">
        <f t="shared" si="23"/>
        <v>47.388598170602002</v>
      </c>
    </row>
    <row r="381" spans="1:14" ht="13.8" thickBot="1" x14ac:dyDescent="0.3">
      <c r="A381" s="7" t="s">
        <v>326</v>
      </c>
      <c r="B381" s="1" t="s">
        <v>325</v>
      </c>
      <c r="C381" s="7" t="s">
        <v>55</v>
      </c>
      <c r="D381" s="377">
        <v>394538</v>
      </c>
      <c r="E381" s="377">
        <v>132966</v>
      </c>
      <c r="F381" s="377">
        <v>112131</v>
      </c>
      <c r="G381" s="377">
        <v>639635</v>
      </c>
      <c r="H381" s="377">
        <v>1985690</v>
      </c>
      <c r="I381" s="377">
        <v>599823</v>
      </c>
      <c r="J381" s="377">
        <v>2585513</v>
      </c>
      <c r="K381" s="377">
        <v>926940</v>
      </c>
      <c r="L381" s="377">
        <v>4152088</v>
      </c>
      <c r="M381" s="139">
        <v>51133</v>
      </c>
      <c r="N381" s="378">
        <f t="shared" si="23"/>
        <v>81.20172882482936</v>
      </c>
    </row>
    <row r="382" spans="1:14" ht="13.8" thickBot="1" x14ac:dyDescent="0.3">
      <c r="A382" s="7" t="s">
        <v>354</v>
      </c>
      <c r="B382" s="1" t="s">
        <v>353</v>
      </c>
      <c r="C382" s="7" t="s">
        <v>55</v>
      </c>
      <c r="D382" s="377">
        <v>233789</v>
      </c>
      <c r="E382" s="377">
        <v>108173</v>
      </c>
      <c r="F382" s="377">
        <v>243039</v>
      </c>
      <c r="G382" s="377">
        <v>585001</v>
      </c>
      <c r="H382" s="377">
        <v>1890428</v>
      </c>
      <c r="I382" s="377">
        <v>662389</v>
      </c>
      <c r="J382" s="377">
        <v>2552817</v>
      </c>
      <c r="K382" s="377">
        <v>906905</v>
      </c>
      <c r="L382" s="377">
        <v>4044723</v>
      </c>
      <c r="M382" s="139">
        <v>102423</v>
      </c>
      <c r="N382" s="378">
        <f t="shared" si="23"/>
        <v>39.490378137722971</v>
      </c>
    </row>
    <row r="383" spans="1:14" ht="13.8" thickBot="1" x14ac:dyDescent="0.3">
      <c r="A383" s="7" t="s">
        <v>376</v>
      </c>
      <c r="B383" s="1" t="s">
        <v>375</v>
      </c>
      <c r="C383" s="7" t="s">
        <v>55</v>
      </c>
      <c r="D383" s="377">
        <v>151772</v>
      </c>
      <c r="E383" s="377">
        <v>99405</v>
      </c>
      <c r="F383" s="377">
        <v>56266</v>
      </c>
      <c r="G383" s="377">
        <v>307443</v>
      </c>
      <c r="H383" s="377">
        <v>934304</v>
      </c>
      <c r="I383" s="377">
        <v>271231</v>
      </c>
      <c r="J383" s="377">
        <v>1205535</v>
      </c>
      <c r="K383" s="377">
        <v>428035</v>
      </c>
      <c r="L383" s="377">
        <v>1941013</v>
      </c>
      <c r="M383" s="139">
        <v>52529</v>
      </c>
      <c r="N383" s="378">
        <f t="shared" si="23"/>
        <v>36.95126501551524</v>
      </c>
    </row>
    <row r="384" spans="1:14" ht="13.8" thickBot="1" x14ac:dyDescent="0.3">
      <c r="A384" s="7" t="s">
        <v>396</v>
      </c>
      <c r="B384" s="1" t="s">
        <v>395</v>
      </c>
      <c r="C384" s="7" t="s">
        <v>55</v>
      </c>
      <c r="D384" s="377">
        <v>371608</v>
      </c>
      <c r="E384" s="377">
        <v>314106</v>
      </c>
      <c r="F384" s="377">
        <v>286678</v>
      </c>
      <c r="G384" s="377">
        <v>972392</v>
      </c>
      <c r="H384" s="377">
        <v>3391946</v>
      </c>
      <c r="I384" s="377">
        <v>855736</v>
      </c>
      <c r="J384" s="377">
        <v>4247682</v>
      </c>
      <c r="K384" s="377">
        <v>1193632</v>
      </c>
      <c r="L384" s="377">
        <v>6413706</v>
      </c>
      <c r="M384" s="139">
        <v>160248</v>
      </c>
      <c r="N384" s="378">
        <f t="shared" si="23"/>
        <v>40.023625879886175</v>
      </c>
    </row>
    <row r="385" spans="1:14" ht="13.8" thickBot="1" x14ac:dyDescent="0.3">
      <c r="A385" s="7" t="s">
        <v>404</v>
      </c>
      <c r="B385" s="1" t="s">
        <v>403</v>
      </c>
      <c r="C385" s="7" t="s">
        <v>55</v>
      </c>
      <c r="D385" s="377">
        <v>574614</v>
      </c>
      <c r="E385" s="377">
        <v>220740</v>
      </c>
      <c r="F385" s="377">
        <v>228171</v>
      </c>
      <c r="G385" s="377">
        <v>1023525</v>
      </c>
      <c r="H385" s="377">
        <v>5050295</v>
      </c>
      <c r="I385" s="377">
        <v>2225000</v>
      </c>
      <c r="J385" s="377">
        <v>7275295</v>
      </c>
      <c r="K385" s="377">
        <v>2317321</v>
      </c>
      <c r="L385" s="377">
        <v>10616141</v>
      </c>
      <c r="M385" s="139">
        <v>123979</v>
      </c>
      <c r="N385" s="378">
        <f t="shared" si="23"/>
        <v>85.628541930488225</v>
      </c>
    </row>
    <row r="386" spans="1:14" ht="13.8" thickBot="1" x14ac:dyDescent="0.3">
      <c r="A386" s="7" t="s">
        <v>408</v>
      </c>
      <c r="B386" s="1" t="s">
        <v>407</v>
      </c>
      <c r="C386" s="7" t="s">
        <v>55</v>
      </c>
      <c r="D386" s="377">
        <v>1347969</v>
      </c>
      <c r="E386" s="377">
        <v>865669</v>
      </c>
      <c r="F386" s="377">
        <v>1710677</v>
      </c>
      <c r="G386" s="377">
        <v>3924315</v>
      </c>
      <c r="H386" s="377">
        <v>9145244</v>
      </c>
      <c r="I386" s="377">
        <v>2060795</v>
      </c>
      <c r="J386" s="377">
        <v>11206039</v>
      </c>
      <c r="K386" s="377">
        <v>4463370</v>
      </c>
      <c r="L386" s="377">
        <v>19593724</v>
      </c>
      <c r="M386" s="139">
        <v>395660</v>
      </c>
      <c r="N386" s="378">
        <f t="shared" si="23"/>
        <v>49.521619572360109</v>
      </c>
    </row>
    <row r="387" spans="1:14" ht="13.8" thickBot="1" x14ac:dyDescent="0.3">
      <c r="A387" s="7" t="s">
        <v>418</v>
      </c>
      <c r="B387" s="1" t="s">
        <v>417</v>
      </c>
      <c r="C387" s="7" t="s">
        <v>55</v>
      </c>
      <c r="D387" s="377">
        <v>101504</v>
      </c>
      <c r="E387" s="377">
        <v>20714</v>
      </c>
      <c r="F387" s="377">
        <v>17850</v>
      </c>
      <c r="G387" s="377">
        <v>140068</v>
      </c>
      <c r="H387" s="377">
        <v>878134</v>
      </c>
      <c r="I387" s="377">
        <v>315540</v>
      </c>
      <c r="J387" s="377">
        <v>1193674</v>
      </c>
      <c r="K387" s="377">
        <v>364084</v>
      </c>
      <c r="L387" s="377">
        <v>1697826</v>
      </c>
      <c r="M387" s="139">
        <v>60006</v>
      </c>
      <c r="N387" s="378">
        <f t="shared" si="23"/>
        <v>28.294270572942704</v>
      </c>
    </row>
    <row r="388" spans="1:14" ht="13.8" thickBot="1" x14ac:dyDescent="0.3">
      <c r="A388" s="7" t="s">
        <v>445</v>
      </c>
      <c r="B388" s="1" t="s">
        <v>444</v>
      </c>
      <c r="C388" s="7" t="s">
        <v>55</v>
      </c>
      <c r="D388" s="377">
        <v>183261</v>
      </c>
      <c r="E388" s="377">
        <v>31975</v>
      </c>
      <c r="F388" s="377">
        <v>17267</v>
      </c>
      <c r="G388" s="377">
        <v>232503</v>
      </c>
      <c r="H388" s="377">
        <v>1615045</v>
      </c>
      <c r="I388" s="377">
        <v>751757</v>
      </c>
      <c r="J388" s="377">
        <v>2366802</v>
      </c>
      <c r="K388" s="377">
        <v>592893</v>
      </c>
      <c r="L388" s="377">
        <v>3192198</v>
      </c>
      <c r="M388" s="139">
        <v>96942</v>
      </c>
      <c r="N388" s="378">
        <f t="shared" si="23"/>
        <v>32.928947205545583</v>
      </c>
    </row>
    <row r="389" spans="1:14" ht="13.8" thickBot="1" x14ac:dyDescent="0.3">
      <c r="A389" s="7" t="s">
        <v>511</v>
      </c>
      <c r="B389" s="1" t="s">
        <v>510</v>
      </c>
      <c r="C389" s="7" t="s">
        <v>55</v>
      </c>
      <c r="D389" s="377">
        <v>451675</v>
      </c>
      <c r="E389" s="377">
        <v>183684</v>
      </c>
      <c r="F389" s="377">
        <v>137464</v>
      </c>
      <c r="G389" s="377">
        <v>772823</v>
      </c>
      <c r="H389" s="377">
        <v>3716591</v>
      </c>
      <c r="I389" s="377">
        <v>1416627</v>
      </c>
      <c r="J389" s="377">
        <v>5133218</v>
      </c>
      <c r="K389" s="377">
        <v>1112612</v>
      </c>
      <c r="L389" s="377">
        <v>7018653</v>
      </c>
      <c r="M389" s="139">
        <v>149955</v>
      </c>
      <c r="N389" s="378">
        <f t="shared" si="23"/>
        <v>46.805061518455538</v>
      </c>
    </row>
    <row r="390" spans="1:14" ht="13.8" thickBot="1" x14ac:dyDescent="0.3">
      <c r="A390" s="7" t="s">
        <v>525</v>
      </c>
      <c r="B390" s="1" t="s">
        <v>524</v>
      </c>
      <c r="C390" s="7" t="s">
        <v>55</v>
      </c>
      <c r="D390" s="377">
        <v>209486</v>
      </c>
      <c r="E390" s="377">
        <v>35655</v>
      </c>
      <c r="F390" s="377">
        <v>78901</v>
      </c>
      <c r="G390" s="377">
        <v>324042</v>
      </c>
      <c r="H390" s="377">
        <v>1299243</v>
      </c>
      <c r="I390" s="377">
        <v>533787</v>
      </c>
      <c r="J390" s="377">
        <v>1833030</v>
      </c>
      <c r="K390" s="377">
        <v>872518</v>
      </c>
      <c r="L390" s="377">
        <v>3029590</v>
      </c>
      <c r="M390" s="139">
        <v>119450</v>
      </c>
      <c r="N390" s="378">
        <f t="shared" si="23"/>
        <v>25.362829635830892</v>
      </c>
    </row>
    <row r="391" spans="1:14" ht="13.8" thickBot="1" x14ac:dyDescent="0.3">
      <c r="A391" s="7" t="s">
        <v>545</v>
      </c>
      <c r="B391" s="1" t="s">
        <v>544</v>
      </c>
      <c r="C391" s="7" t="s">
        <v>55</v>
      </c>
      <c r="D391" s="377">
        <v>194634</v>
      </c>
      <c r="E391" s="377">
        <v>112836</v>
      </c>
      <c r="F391" s="377">
        <v>50363</v>
      </c>
      <c r="G391" s="377">
        <v>357833</v>
      </c>
      <c r="H391" s="377">
        <v>1429955</v>
      </c>
      <c r="I391" s="377">
        <v>315186</v>
      </c>
      <c r="J391" s="377">
        <v>1745141</v>
      </c>
      <c r="K391" s="377">
        <v>577321</v>
      </c>
      <c r="L391" s="377">
        <v>2680295</v>
      </c>
      <c r="M391" s="139">
        <v>55374</v>
      </c>
      <c r="N391" s="378">
        <f t="shared" si="23"/>
        <v>48.403492613862099</v>
      </c>
    </row>
    <row r="392" spans="1:14" ht="13.8" thickBot="1" x14ac:dyDescent="0.3">
      <c r="A392" s="7" t="s">
        <v>595</v>
      </c>
      <c r="B392" s="1" t="s">
        <v>594</v>
      </c>
      <c r="C392" s="7" t="s">
        <v>55</v>
      </c>
      <c r="D392" s="377">
        <v>38088</v>
      </c>
      <c r="E392" s="377">
        <v>29330</v>
      </c>
      <c r="F392" s="377">
        <v>4600</v>
      </c>
      <c r="G392" s="377">
        <v>72018</v>
      </c>
      <c r="H392" s="377">
        <v>421408</v>
      </c>
      <c r="I392" s="377">
        <v>88555</v>
      </c>
      <c r="J392" s="377">
        <v>509963</v>
      </c>
      <c r="K392" s="377">
        <v>199258</v>
      </c>
      <c r="L392" s="377">
        <v>781239</v>
      </c>
      <c r="M392" s="139">
        <v>59515</v>
      </c>
      <c r="N392" s="378">
        <f t="shared" si="23"/>
        <v>13.126757960178105</v>
      </c>
    </row>
    <row r="393" spans="1:14" ht="13.8" thickBot="1" x14ac:dyDescent="0.3">
      <c r="A393" s="7" t="s">
        <v>599</v>
      </c>
      <c r="B393" s="1" t="s">
        <v>598</v>
      </c>
      <c r="C393" s="7" t="s">
        <v>55</v>
      </c>
      <c r="D393" s="377">
        <v>296473</v>
      </c>
      <c r="E393" s="377">
        <v>120167</v>
      </c>
      <c r="F393" s="377">
        <v>124561</v>
      </c>
      <c r="G393" s="377">
        <v>541201</v>
      </c>
      <c r="H393" s="377">
        <v>1213053</v>
      </c>
      <c r="I393" s="377">
        <v>430019</v>
      </c>
      <c r="J393" s="377">
        <v>1643072</v>
      </c>
      <c r="K393" s="377">
        <v>706760</v>
      </c>
      <c r="L393" s="377">
        <v>2891033</v>
      </c>
      <c r="M393" s="139">
        <v>52170</v>
      </c>
      <c r="N393" s="378">
        <f t="shared" si="23"/>
        <v>55.41562200498371</v>
      </c>
    </row>
    <row r="394" spans="1:14" ht="13.8" thickBot="1" x14ac:dyDescent="0.3">
      <c r="A394" s="7" t="s">
        <v>609</v>
      </c>
      <c r="B394" s="1" t="s">
        <v>608</v>
      </c>
      <c r="C394" s="7" t="s">
        <v>55</v>
      </c>
      <c r="D394" s="377">
        <v>262267</v>
      </c>
      <c r="E394" s="377">
        <v>37520</v>
      </c>
      <c r="F394" s="377">
        <v>70587</v>
      </c>
      <c r="G394" s="377">
        <v>370374</v>
      </c>
      <c r="H394" s="377">
        <v>2068546</v>
      </c>
      <c r="I394" s="377">
        <v>636573</v>
      </c>
      <c r="J394" s="377">
        <v>2705119</v>
      </c>
      <c r="K394" s="377">
        <v>1427365</v>
      </c>
      <c r="L394" s="377">
        <v>4502858</v>
      </c>
      <c r="M394" s="139">
        <v>124690</v>
      </c>
      <c r="N394" s="378">
        <f t="shared" si="23"/>
        <v>36.112422808565242</v>
      </c>
    </row>
    <row r="395" spans="1:14" ht="13.8" thickBot="1" x14ac:dyDescent="0.3">
      <c r="A395" s="7" t="s">
        <v>643</v>
      </c>
      <c r="B395" s="1" t="s">
        <v>642</v>
      </c>
      <c r="C395" s="7" t="s">
        <v>55</v>
      </c>
      <c r="D395" s="377">
        <v>379899</v>
      </c>
      <c r="E395" s="377">
        <v>153889</v>
      </c>
      <c r="F395" s="377">
        <v>188842</v>
      </c>
      <c r="G395" s="377">
        <v>722630</v>
      </c>
      <c r="H395" s="377">
        <v>2325302</v>
      </c>
      <c r="I395" s="377">
        <v>519130</v>
      </c>
      <c r="J395" s="377">
        <v>2844432</v>
      </c>
      <c r="K395" s="377">
        <v>726504</v>
      </c>
      <c r="L395" s="377">
        <v>4293566</v>
      </c>
      <c r="M395" s="139">
        <v>100485</v>
      </c>
      <c r="N395" s="378">
        <f t="shared" si="23"/>
        <v>42.728427128427128</v>
      </c>
    </row>
    <row r="396" spans="1:14" ht="13.8" thickBot="1" x14ac:dyDescent="0.3">
      <c r="A396" s="7" t="s">
        <v>653</v>
      </c>
      <c r="B396" s="1" t="s">
        <v>652</v>
      </c>
      <c r="C396" s="7" t="s">
        <v>55</v>
      </c>
      <c r="D396" s="377">
        <v>129868</v>
      </c>
      <c r="E396" s="377">
        <v>28952</v>
      </c>
      <c r="F396" s="377">
        <v>55548</v>
      </c>
      <c r="G396" s="377">
        <v>214368</v>
      </c>
      <c r="H396" s="377">
        <v>746102</v>
      </c>
      <c r="I396" s="377">
        <v>639623</v>
      </c>
      <c r="J396" s="377">
        <v>1385725</v>
      </c>
      <c r="K396" s="377">
        <v>680592</v>
      </c>
      <c r="L396" s="377">
        <v>2280685</v>
      </c>
      <c r="M396" s="139">
        <v>57236</v>
      </c>
      <c r="N396" s="378">
        <f t="shared" si="23"/>
        <v>39.847036829967152</v>
      </c>
    </row>
    <row r="397" spans="1:14" ht="13.8" thickBot="1" x14ac:dyDescent="0.3">
      <c r="A397" s="7" t="s">
        <v>661</v>
      </c>
      <c r="B397" s="1" t="s">
        <v>660</v>
      </c>
      <c r="C397" s="7" t="s">
        <v>55</v>
      </c>
      <c r="D397" s="377">
        <v>281396</v>
      </c>
      <c r="E397" s="377">
        <v>113886</v>
      </c>
      <c r="F397" s="377">
        <v>142627</v>
      </c>
      <c r="G397" s="377">
        <v>537909</v>
      </c>
      <c r="H397" s="377">
        <v>2377447</v>
      </c>
      <c r="I397" s="377">
        <v>705788</v>
      </c>
      <c r="J397" s="377">
        <v>3083235</v>
      </c>
      <c r="K397" s="377">
        <v>981887</v>
      </c>
      <c r="L397" s="377">
        <v>4603031</v>
      </c>
      <c r="M397" s="139">
        <v>160312</v>
      </c>
      <c r="N397" s="378">
        <f t="shared" si="23"/>
        <v>28.712953490693149</v>
      </c>
    </row>
    <row r="398" spans="1:14" ht="13.8" thickBot="1" x14ac:dyDescent="0.3">
      <c r="A398" s="7" t="s">
        <v>663</v>
      </c>
      <c r="B398" s="1" t="s">
        <v>662</v>
      </c>
      <c r="C398" s="7" t="s">
        <v>55</v>
      </c>
      <c r="D398" s="377">
        <v>71130</v>
      </c>
      <c r="E398" s="377">
        <v>8105</v>
      </c>
      <c r="F398" s="377">
        <v>0</v>
      </c>
      <c r="G398" s="377">
        <v>79235</v>
      </c>
      <c r="H398" s="377">
        <v>592229</v>
      </c>
      <c r="I398" s="377">
        <v>370376</v>
      </c>
      <c r="J398" s="377">
        <v>962605</v>
      </c>
      <c r="K398" s="377">
        <v>313580</v>
      </c>
      <c r="L398" s="377">
        <v>1355420</v>
      </c>
      <c r="M398" s="139">
        <v>59715</v>
      </c>
      <c r="N398" s="378">
        <f t="shared" si="23"/>
        <v>22.698149543665746</v>
      </c>
    </row>
    <row r="399" spans="1:14" ht="13.8" thickBot="1" x14ac:dyDescent="0.3">
      <c r="A399" s="7" t="s">
        <v>691</v>
      </c>
      <c r="B399" s="1" t="s">
        <v>690</v>
      </c>
      <c r="C399" s="7" t="s">
        <v>55</v>
      </c>
      <c r="D399" s="377">
        <v>131979</v>
      </c>
      <c r="E399" s="377">
        <v>12346</v>
      </c>
      <c r="F399" s="377">
        <v>22631</v>
      </c>
      <c r="G399" s="377">
        <v>166956</v>
      </c>
      <c r="H399" s="377">
        <v>525600</v>
      </c>
      <c r="I399" s="377">
        <v>63140</v>
      </c>
      <c r="J399" s="377">
        <v>588740</v>
      </c>
      <c r="K399" s="377">
        <v>135813</v>
      </c>
      <c r="L399" s="377">
        <v>891509</v>
      </c>
      <c r="M399" s="139">
        <v>73804</v>
      </c>
      <c r="N399" s="378">
        <f t="shared" si="23"/>
        <v>12.079413039943635</v>
      </c>
    </row>
    <row r="400" spans="1:14" ht="13.8" thickBot="1" x14ac:dyDescent="0.3">
      <c r="A400" s="7" t="s">
        <v>703</v>
      </c>
      <c r="B400" s="1" t="s">
        <v>702</v>
      </c>
      <c r="C400" s="7" t="s">
        <v>55</v>
      </c>
      <c r="D400" s="377">
        <v>256300</v>
      </c>
      <c r="E400" s="377">
        <v>135100</v>
      </c>
      <c r="F400" s="377">
        <v>74631</v>
      </c>
      <c r="G400" s="377">
        <v>466031</v>
      </c>
      <c r="H400" s="377">
        <v>1889099</v>
      </c>
      <c r="I400" s="377">
        <v>1017325</v>
      </c>
      <c r="J400" s="377">
        <v>2906424</v>
      </c>
      <c r="K400" s="377">
        <v>1805171</v>
      </c>
      <c r="L400" s="377">
        <v>5177626</v>
      </c>
      <c r="M400" s="139">
        <v>75814</v>
      </c>
      <c r="N400" s="378">
        <f t="shared" si="23"/>
        <v>68.293797979265037</v>
      </c>
    </row>
    <row r="401" spans="1:14" ht="13.8" thickBot="1" x14ac:dyDescent="0.3">
      <c r="A401" s="7" t="s">
        <v>717</v>
      </c>
      <c r="B401" s="1" t="s">
        <v>716</v>
      </c>
      <c r="C401" s="7" t="s">
        <v>55</v>
      </c>
      <c r="D401" s="377">
        <v>169695</v>
      </c>
      <c r="E401" s="377">
        <v>36447</v>
      </c>
      <c r="F401" s="377">
        <v>16767</v>
      </c>
      <c r="G401" s="377">
        <v>222909</v>
      </c>
      <c r="H401" s="377">
        <v>1336217</v>
      </c>
      <c r="I401" s="377">
        <v>697161</v>
      </c>
      <c r="J401" s="377">
        <v>2033378</v>
      </c>
      <c r="K401" s="377">
        <v>242248</v>
      </c>
      <c r="L401" s="377">
        <v>2498535</v>
      </c>
      <c r="M401" s="139">
        <v>129699</v>
      </c>
      <c r="N401" s="378">
        <f t="shared" si="23"/>
        <v>19.264103809589898</v>
      </c>
    </row>
    <row r="402" spans="1:14" ht="13.8" thickBot="1" x14ac:dyDescent="0.3">
      <c r="A402" s="7" t="s">
        <v>733</v>
      </c>
      <c r="B402" s="1" t="s">
        <v>732</v>
      </c>
      <c r="C402" s="7" t="s">
        <v>55</v>
      </c>
      <c r="D402" s="377">
        <v>58118</v>
      </c>
      <c r="E402" s="377">
        <v>14336</v>
      </c>
      <c r="F402" s="377">
        <v>19480</v>
      </c>
      <c r="G402" s="377">
        <v>91934</v>
      </c>
      <c r="H402" s="377">
        <v>289769</v>
      </c>
      <c r="I402" s="377">
        <v>38020</v>
      </c>
      <c r="J402" s="377">
        <v>327789</v>
      </c>
      <c r="K402" s="377">
        <v>268860</v>
      </c>
      <c r="L402" s="377">
        <v>688583</v>
      </c>
      <c r="M402" s="139">
        <v>63131</v>
      </c>
      <c r="N402" s="378">
        <f t="shared" si="23"/>
        <v>10.907208819755747</v>
      </c>
    </row>
    <row r="403" spans="1:14" ht="13.8" thickBot="1" x14ac:dyDescent="0.3">
      <c r="A403" s="7" t="s">
        <v>759</v>
      </c>
      <c r="B403" s="1" t="s">
        <v>758</v>
      </c>
      <c r="C403" s="7" t="s">
        <v>55</v>
      </c>
      <c r="D403" s="377">
        <v>223340</v>
      </c>
      <c r="E403" s="377">
        <v>76722</v>
      </c>
      <c r="F403" s="377">
        <v>156444</v>
      </c>
      <c r="G403" s="377">
        <v>456506</v>
      </c>
      <c r="H403" s="377">
        <v>2027358</v>
      </c>
      <c r="I403" s="377">
        <v>737386</v>
      </c>
      <c r="J403" s="377">
        <v>2764744</v>
      </c>
      <c r="K403" s="377">
        <v>1251215</v>
      </c>
      <c r="L403" s="377">
        <v>4472465</v>
      </c>
      <c r="M403" s="139">
        <v>97396</v>
      </c>
      <c r="N403" s="378">
        <f t="shared" si="23"/>
        <v>45.920417676290604</v>
      </c>
    </row>
    <row r="404" spans="1:14" ht="13.8" thickBot="1" x14ac:dyDescent="0.3">
      <c r="A404" s="7" t="s">
        <v>761</v>
      </c>
      <c r="B404" s="1" t="s">
        <v>760</v>
      </c>
      <c r="C404" s="7" t="s">
        <v>55</v>
      </c>
      <c r="D404" s="377">
        <v>98598</v>
      </c>
      <c r="E404" s="377">
        <v>11554</v>
      </c>
      <c r="F404" s="377">
        <v>15364</v>
      </c>
      <c r="G404" s="377">
        <v>125516</v>
      </c>
      <c r="H404" s="377">
        <v>333871</v>
      </c>
      <c r="I404" s="377">
        <v>87902</v>
      </c>
      <c r="J404" s="377">
        <v>421773</v>
      </c>
      <c r="K404" s="377">
        <v>218325</v>
      </c>
      <c r="L404" s="377">
        <v>765614</v>
      </c>
      <c r="M404" s="139">
        <v>72726</v>
      </c>
      <c r="N404" s="378">
        <f t="shared" si="23"/>
        <v>10.52737672909276</v>
      </c>
    </row>
    <row r="405" spans="1:14" ht="13.8" thickBot="1" x14ac:dyDescent="0.3">
      <c r="A405" s="7" t="s">
        <v>763</v>
      </c>
      <c r="B405" s="1" t="s">
        <v>762</v>
      </c>
      <c r="C405" s="7" t="s">
        <v>55</v>
      </c>
      <c r="D405" s="377">
        <v>248000</v>
      </c>
      <c r="E405" s="377">
        <v>130000</v>
      </c>
      <c r="F405" s="377">
        <v>202000</v>
      </c>
      <c r="G405" s="377">
        <v>580000</v>
      </c>
      <c r="H405" s="377">
        <v>1452703</v>
      </c>
      <c r="I405" s="377">
        <v>366452</v>
      </c>
      <c r="J405" s="377">
        <v>1819155</v>
      </c>
      <c r="K405" s="377">
        <v>1268535</v>
      </c>
      <c r="L405" s="377">
        <v>3667690</v>
      </c>
      <c r="M405" s="139">
        <v>80980</v>
      </c>
      <c r="N405" s="378">
        <f t="shared" si="23"/>
        <v>45.291306495430973</v>
      </c>
    </row>
    <row r="406" spans="1:14" ht="13.8" thickBot="1" x14ac:dyDescent="0.3">
      <c r="A406" s="7" t="s">
        <v>785</v>
      </c>
      <c r="B406" s="1" t="s">
        <v>784</v>
      </c>
      <c r="C406" s="7" t="s">
        <v>55</v>
      </c>
      <c r="D406" s="377">
        <v>227133</v>
      </c>
      <c r="E406" s="377">
        <v>39692</v>
      </c>
      <c r="F406" s="377">
        <v>43775</v>
      </c>
      <c r="G406" s="377">
        <v>310600</v>
      </c>
      <c r="H406" s="377">
        <v>1376828</v>
      </c>
      <c r="I406" s="377">
        <v>1250654</v>
      </c>
      <c r="J406" s="377">
        <v>2627482</v>
      </c>
      <c r="K406" s="377">
        <v>868724</v>
      </c>
      <c r="L406" s="377">
        <v>3806806</v>
      </c>
      <c r="M406" s="139">
        <v>134056</v>
      </c>
      <c r="N406" s="378">
        <f t="shared" si="23"/>
        <v>28.397132541624394</v>
      </c>
    </row>
    <row r="407" spans="1:14" ht="13.8" thickBot="1" x14ac:dyDescent="0.3">
      <c r="A407" s="7" t="s">
        <v>787</v>
      </c>
      <c r="B407" s="1" t="s">
        <v>786</v>
      </c>
      <c r="C407" s="7" t="s">
        <v>55</v>
      </c>
      <c r="D407" s="377">
        <v>76517</v>
      </c>
      <c r="E407" s="377">
        <v>20570</v>
      </c>
      <c r="F407" s="377">
        <v>93023</v>
      </c>
      <c r="G407" s="377">
        <v>190110</v>
      </c>
      <c r="H407" s="377">
        <v>884645</v>
      </c>
      <c r="I407" s="377">
        <v>551629</v>
      </c>
      <c r="J407" s="377">
        <v>1436274</v>
      </c>
      <c r="K407" s="377">
        <v>349850</v>
      </c>
      <c r="L407" s="377">
        <v>1976234</v>
      </c>
      <c r="M407" s="139">
        <v>71997</v>
      </c>
      <c r="N407" s="378">
        <f t="shared" si="23"/>
        <v>27.448838146033861</v>
      </c>
    </row>
    <row r="408" spans="1:14" ht="13.8" thickBot="1" x14ac:dyDescent="0.3">
      <c r="A408" s="7" t="s">
        <v>795</v>
      </c>
      <c r="B408" s="1" t="s">
        <v>794</v>
      </c>
      <c r="C408" s="7" t="s">
        <v>55</v>
      </c>
      <c r="D408" s="377">
        <v>467587</v>
      </c>
      <c r="E408" s="377">
        <v>312655</v>
      </c>
      <c r="F408" s="377">
        <v>413195</v>
      </c>
      <c r="G408" s="377">
        <v>1193437</v>
      </c>
      <c r="H408" s="377">
        <v>1721657</v>
      </c>
      <c r="I408" s="377">
        <v>407280</v>
      </c>
      <c r="J408" s="377">
        <v>2128937</v>
      </c>
      <c r="K408" s="377">
        <v>1191724</v>
      </c>
      <c r="L408" s="377">
        <v>4514098</v>
      </c>
      <c r="M408" s="139">
        <v>71755</v>
      </c>
      <c r="N408" s="378">
        <f t="shared" si="23"/>
        <v>62.909873876384921</v>
      </c>
    </row>
    <row r="409" spans="1:14" ht="13.8" thickBot="1" x14ac:dyDescent="0.3">
      <c r="A409" s="7" t="s">
        <v>815</v>
      </c>
      <c r="B409" s="1" t="s">
        <v>814</v>
      </c>
      <c r="C409" s="7" t="s">
        <v>55</v>
      </c>
      <c r="D409" s="377">
        <v>717631</v>
      </c>
      <c r="E409" s="377">
        <v>186540</v>
      </c>
      <c r="F409" s="377">
        <v>141082</v>
      </c>
      <c r="G409" s="377">
        <v>1045253</v>
      </c>
      <c r="H409" s="377">
        <v>2277264</v>
      </c>
      <c r="I409" s="377">
        <v>915310</v>
      </c>
      <c r="J409" s="377">
        <v>3192574</v>
      </c>
      <c r="K409" s="377">
        <v>1164173</v>
      </c>
      <c r="L409" s="377">
        <v>5402000</v>
      </c>
      <c r="M409" s="139">
        <v>89779</v>
      </c>
      <c r="N409" s="378">
        <f t="shared" si="23"/>
        <v>60.169972933536798</v>
      </c>
    </row>
    <row r="410" spans="1:14" ht="13.8" thickBot="1" x14ac:dyDescent="0.3">
      <c r="A410" s="7" t="s">
        <v>817</v>
      </c>
      <c r="B410" s="1" t="s">
        <v>816</v>
      </c>
      <c r="C410" s="7" t="s">
        <v>55</v>
      </c>
      <c r="D410" s="377">
        <v>115208</v>
      </c>
      <c r="E410" s="377">
        <v>10908</v>
      </c>
      <c r="F410" s="377">
        <v>92621</v>
      </c>
      <c r="G410" s="377">
        <v>218737</v>
      </c>
      <c r="H410" s="377">
        <v>1355690</v>
      </c>
      <c r="I410" s="377">
        <v>444760</v>
      </c>
      <c r="J410" s="377">
        <v>1800450</v>
      </c>
      <c r="K410" s="377">
        <v>42660</v>
      </c>
      <c r="L410" s="377">
        <v>2061847</v>
      </c>
      <c r="M410" s="139">
        <v>84094</v>
      </c>
      <c r="N410" s="378">
        <f t="shared" si="23"/>
        <v>24.518360406212096</v>
      </c>
    </row>
    <row r="411" spans="1:14" ht="13.8" thickBot="1" x14ac:dyDescent="0.3">
      <c r="A411" s="7" t="s">
        <v>823</v>
      </c>
      <c r="B411" s="1" t="s">
        <v>822</v>
      </c>
      <c r="C411" s="7" t="s">
        <v>55</v>
      </c>
      <c r="D411" s="377">
        <v>163310</v>
      </c>
      <c r="E411" s="377">
        <v>66060</v>
      </c>
      <c r="F411" s="377">
        <v>88183</v>
      </c>
      <c r="G411" s="377">
        <v>317553</v>
      </c>
      <c r="H411" s="377">
        <v>1915747</v>
      </c>
      <c r="I411" s="377">
        <v>690071</v>
      </c>
      <c r="J411" s="377">
        <v>2605818</v>
      </c>
      <c r="K411" s="377">
        <v>854355</v>
      </c>
      <c r="L411" s="377">
        <v>3777726</v>
      </c>
      <c r="M411" s="139">
        <v>82974</v>
      </c>
      <c r="N411" s="378">
        <f t="shared" si="23"/>
        <v>45.529033191120106</v>
      </c>
    </row>
    <row r="412" spans="1:14" x14ac:dyDescent="0.25">
      <c r="B412" s="61" t="s">
        <v>3885</v>
      </c>
      <c r="C412" s="124"/>
      <c r="D412" s="386">
        <f>SUM(D367:D411)</f>
        <v>14221587</v>
      </c>
      <c r="E412" s="386">
        <f t="shared" ref="E412:N412" si="24">SUM(E367:E411)</f>
        <v>7248094</v>
      </c>
      <c r="F412" s="386">
        <f t="shared" si="24"/>
        <v>6993975</v>
      </c>
      <c r="G412" s="386">
        <f t="shared" si="24"/>
        <v>28463656</v>
      </c>
      <c r="H412" s="386">
        <f t="shared" si="24"/>
        <v>106367880</v>
      </c>
      <c r="I412" s="386">
        <f t="shared" si="24"/>
        <v>39522269</v>
      </c>
      <c r="J412" s="386">
        <f t="shared" si="24"/>
        <v>145890149</v>
      </c>
      <c r="K412" s="386">
        <f t="shared" si="24"/>
        <v>56660471</v>
      </c>
      <c r="L412" s="386">
        <f t="shared" si="24"/>
        <v>231014276</v>
      </c>
      <c r="M412" s="386">
        <f t="shared" si="24"/>
        <v>5591367</v>
      </c>
      <c r="N412" s="390"/>
    </row>
    <row r="413" spans="1:14" ht="13.8" thickBot="1" x14ac:dyDescent="0.3">
      <c r="B413" s="66" t="s">
        <v>3886</v>
      </c>
      <c r="C413" s="127"/>
      <c r="D413" s="387">
        <f>AVERAGE(D367:D411)</f>
        <v>316035.26666666666</v>
      </c>
      <c r="E413" s="387">
        <f t="shared" ref="E413:N413" si="25">AVERAGE(E367:E411)</f>
        <v>161068.75555555554</v>
      </c>
      <c r="F413" s="387">
        <f t="shared" si="25"/>
        <v>155421.66666666666</v>
      </c>
      <c r="G413" s="387">
        <f t="shared" si="25"/>
        <v>632525.68888888892</v>
      </c>
      <c r="H413" s="387">
        <f t="shared" si="25"/>
        <v>2363730.6666666665</v>
      </c>
      <c r="I413" s="387">
        <f t="shared" si="25"/>
        <v>878272.64444444445</v>
      </c>
      <c r="J413" s="387">
        <f t="shared" si="25"/>
        <v>3242003.3111111112</v>
      </c>
      <c r="K413" s="387">
        <f t="shared" si="25"/>
        <v>1259121.5777777778</v>
      </c>
      <c r="L413" s="387">
        <f t="shared" si="25"/>
        <v>5133650.5777777778</v>
      </c>
      <c r="M413" s="387">
        <f t="shared" si="25"/>
        <v>124252.6</v>
      </c>
      <c r="N413" s="384">
        <f t="shared" si="25"/>
        <v>41.067025288508979</v>
      </c>
    </row>
  </sheetData>
  <sortState ref="A4:N411">
    <sortCondition ref="C256"/>
  </sortState>
  <hyperlinks>
    <hyperlink ref="G1" location="'Table of Contents'!A1" display="Return to Table of Contents"/>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413"/>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12.109375" customWidth="1"/>
    <col min="5" max="5" width="11.21875" customWidth="1"/>
    <col min="6" max="6" width="12.44140625" customWidth="1"/>
    <col min="7" max="7" width="11.21875" customWidth="1"/>
    <col min="8" max="8" width="12.5546875" customWidth="1"/>
    <col min="9" max="9" width="11.21875" customWidth="1"/>
    <col min="10" max="10" width="14.5546875" customWidth="1"/>
    <col min="11" max="11" width="14.44140625" customWidth="1"/>
    <col min="12" max="12" width="14.109375" customWidth="1"/>
    <col min="13" max="13" width="14.6640625" customWidth="1"/>
    <col min="14" max="14" width="14.77734375" customWidth="1"/>
  </cols>
  <sheetData>
    <row r="1" spans="1:20" ht="18" x14ac:dyDescent="0.35">
      <c r="B1" s="56" t="s">
        <v>3874</v>
      </c>
      <c r="D1" s="55" t="s">
        <v>3912</v>
      </c>
      <c r="G1" s="14" t="s">
        <v>3107</v>
      </c>
      <c r="J1" s="58"/>
      <c r="K1" s="58"/>
      <c r="L1" s="58"/>
      <c r="M1" s="58"/>
      <c r="T1" s="138"/>
    </row>
    <row r="2" spans="1:20" ht="13.8" thickBot="1" x14ac:dyDescent="0.3"/>
    <row r="3" spans="1:20" s="6" customFormat="1" ht="53.4" thickBot="1" x14ac:dyDescent="0.3">
      <c r="A3" s="5" t="s">
        <v>1</v>
      </c>
      <c r="B3" s="5" t="s">
        <v>0</v>
      </c>
      <c r="C3" s="5" t="s">
        <v>4</v>
      </c>
      <c r="D3" s="5" t="s">
        <v>824</v>
      </c>
      <c r="E3" s="5" t="s">
        <v>2592</v>
      </c>
      <c r="F3" s="5" t="s">
        <v>2593</v>
      </c>
      <c r="G3" s="5" t="s">
        <v>2594</v>
      </c>
      <c r="H3" s="5" t="s">
        <v>2595</v>
      </c>
      <c r="I3" s="5" t="s">
        <v>2596</v>
      </c>
      <c r="J3" s="5" t="s">
        <v>2597</v>
      </c>
      <c r="K3" s="5" t="s">
        <v>2598</v>
      </c>
      <c r="L3" s="5" t="s">
        <v>2599</v>
      </c>
      <c r="M3" s="5" t="s">
        <v>2600</v>
      </c>
      <c r="N3" s="5" t="s">
        <v>2601</v>
      </c>
    </row>
    <row r="4" spans="1:20" ht="13.8" thickBot="1" x14ac:dyDescent="0.3">
      <c r="A4" s="7" t="s">
        <v>34</v>
      </c>
      <c r="B4" s="1" t="s">
        <v>33</v>
      </c>
      <c r="C4" s="7" t="s">
        <v>35</v>
      </c>
      <c r="D4" s="8">
        <v>1285</v>
      </c>
      <c r="E4" s="10">
        <v>0</v>
      </c>
      <c r="F4" s="10">
        <v>0</v>
      </c>
      <c r="G4" s="10">
        <v>0</v>
      </c>
      <c r="H4" s="377">
        <v>0</v>
      </c>
      <c r="I4" s="377">
        <v>0</v>
      </c>
      <c r="J4" s="377">
        <v>0</v>
      </c>
      <c r="K4" s="377">
        <v>0</v>
      </c>
      <c r="L4" s="377">
        <v>0</v>
      </c>
      <c r="M4" s="377">
        <v>0</v>
      </c>
      <c r="N4" s="377">
        <v>0</v>
      </c>
    </row>
    <row r="5" spans="1:20" ht="13.8" thickBot="1" x14ac:dyDescent="0.3">
      <c r="A5" s="7" t="s">
        <v>59</v>
      </c>
      <c r="B5" s="1" t="s">
        <v>58</v>
      </c>
      <c r="C5" s="7" t="s">
        <v>35</v>
      </c>
      <c r="D5" s="8">
        <v>3248</v>
      </c>
      <c r="E5" s="10">
        <v>0</v>
      </c>
      <c r="F5" s="10">
        <v>2020</v>
      </c>
      <c r="G5" s="10">
        <v>0</v>
      </c>
      <c r="H5" s="377">
        <v>0</v>
      </c>
      <c r="I5" s="377">
        <v>2020</v>
      </c>
      <c r="J5" s="377">
        <v>665</v>
      </c>
      <c r="K5" s="377">
        <v>12902</v>
      </c>
      <c r="L5" s="377">
        <v>16000</v>
      </c>
      <c r="M5" s="377">
        <v>0</v>
      </c>
      <c r="N5" s="377">
        <v>29567</v>
      </c>
    </row>
    <row r="6" spans="1:20" ht="13.8" thickBot="1" x14ac:dyDescent="0.3">
      <c r="A6" s="7" t="s">
        <v>79</v>
      </c>
      <c r="B6" s="1" t="s">
        <v>78</v>
      </c>
      <c r="C6" s="7" t="s">
        <v>35</v>
      </c>
      <c r="D6" s="8">
        <v>657</v>
      </c>
      <c r="E6" s="10">
        <v>0</v>
      </c>
      <c r="F6" s="10">
        <v>0</v>
      </c>
      <c r="G6" s="10">
        <v>0</v>
      </c>
      <c r="H6" s="377">
        <v>6000</v>
      </c>
      <c r="I6" s="377">
        <v>6000</v>
      </c>
      <c r="J6" s="429">
        <v>0</v>
      </c>
      <c r="K6" s="429">
        <v>0</v>
      </c>
      <c r="L6" s="377">
        <v>1556</v>
      </c>
      <c r="M6" s="429">
        <v>0</v>
      </c>
      <c r="N6" s="377">
        <v>1556</v>
      </c>
    </row>
    <row r="7" spans="1:20" ht="13.8" thickBot="1" x14ac:dyDescent="0.3">
      <c r="A7" s="7" t="s">
        <v>81</v>
      </c>
      <c r="B7" s="1" t="s">
        <v>80</v>
      </c>
      <c r="C7" s="7" t="s">
        <v>35</v>
      </c>
      <c r="D7" s="8">
        <v>3769</v>
      </c>
      <c r="E7" s="10">
        <v>0</v>
      </c>
      <c r="F7" s="10">
        <v>0</v>
      </c>
      <c r="G7" s="10">
        <v>0</v>
      </c>
      <c r="H7" s="377">
        <v>0</v>
      </c>
      <c r="I7" s="377">
        <v>0</v>
      </c>
      <c r="J7" s="377">
        <v>660</v>
      </c>
      <c r="K7" s="377">
        <v>3670</v>
      </c>
      <c r="L7" s="377">
        <v>17530</v>
      </c>
      <c r="M7" s="377">
        <v>1322</v>
      </c>
      <c r="N7" s="377">
        <v>23182</v>
      </c>
    </row>
    <row r="8" spans="1:20" ht="13.8" thickBot="1" x14ac:dyDescent="0.3">
      <c r="A8" s="7" t="s">
        <v>85</v>
      </c>
      <c r="B8" s="1" t="s">
        <v>84</v>
      </c>
      <c r="C8" s="7" t="s">
        <v>35</v>
      </c>
      <c r="D8" s="8">
        <v>3150</v>
      </c>
      <c r="E8" s="10">
        <v>0</v>
      </c>
      <c r="F8" s="10">
        <v>0</v>
      </c>
      <c r="G8" s="10">
        <v>0</v>
      </c>
      <c r="H8" s="377">
        <v>0</v>
      </c>
      <c r="I8" s="377">
        <v>0</v>
      </c>
      <c r="J8" s="377">
        <v>0</v>
      </c>
      <c r="K8" s="377">
        <v>0</v>
      </c>
      <c r="L8" s="377">
        <v>0</v>
      </c>
      <c r="M8" s="377">
        <v>0</v>
      </c>
      <c r="N8" s="377">
        <v>0</v>
      </c>
    </row>
    <row r="9" spans="1:20" ht="13.8" thickBot="1" x14ac:dyDescent="0.3">
      <c r="A9" s="7" t="s">
        <v>89</v>
      </c>
      <c r="B9" s="1" t="s">
        <v>88</v>
      </c>
      <c r="C9" s="7" t="s">
        <v>35</v>
      </c>
      <c r="D9" s="8">
        <v>3811</v>
      </c>
      <c r="E9" s="10">
        <v>0</v>
      </c>
      <c r="F9" s="10">
        <v>0</v>
      </c>
      <c r="G9" s="10">
        <v>30000</v>
      </c>
      <c r="H9" s="377">
        <v>0</v>
      </c>
      <c r="I9" s="377">
        <v>30000</v>
      </c>
      <c r="J9" s="429">
        <v>0</v>
      </c>
      <c r="K9" s="377">
        <v>216</v>
      </c>
      <c r="L9" s="377">
        <v>36744</v>
      </c>
      <c r="M9" s="429">
        <v>0</v>
      </c>
      <c r="N9" s="377">
        <v>36960</v>
      </c>
    </row>
    <row r="10" spans="1:20" ht="13.8" thickBot="1" x14ac:dyDescent="0.3">
      <c r="A10" s="7" t="s">
        <v>92</v>
      </c>
      <c r="B10" s="1" t="s">
        <v>91</v>
      </c>
      <c r="C10" s="7" t="s">
        <v>35</v>
      </c>
      <c r="D10" s="8">
        <v>3623</v>
      </c>
      <c r="E10" s="10">
        <v>0</v>
      </c>
      <c r="F10" s="10">
        <v>0</v>
      </c>
      <c r="G10" s="10">
        <v>0</v>
      </c>
      <c r="H10" s="377">
        <v>6052</v>
      </c>
      <c r="I10" s="377">
        <v>6052</v>
      </c>
      <c r="J10" s="377">
        <v>0</v>
      </c>
      <c r="K10" s="377">
        <v>5329</v>
      </c>
      <c r="L10" s="429">
        <v>0</v>
      </c>
      <c r="M10" s="377">
        <v>263</v>
      </c>
      <c r="N10" s="377">
        <v>5592</v>
      </c>
    </row>
    <row r="11" spans="1:20" ht="13.8" thickBot="1" x14ac:dyDescent="0.3">
      <c r="A11" s="7" t="s">
        <v>100</v>
      </c>
      <c r="B11" s="1" t="s">
        <v>99</v>
      </c>
      <c r="C11" s="7" t="s">
        <v>35</v>
      </c>
      <c r="D11" s="8">
        <v>2937</v>
      </c>
      <c r="E11" s="10">
        <v>0</v>
      </c>
      <c r="F11" s="10">
        <v>0</v>
      </c>
      <c r="G11" s="10">
        <v>0</v>
      </c>
      <c r="H11" s="377">
        <v>0</v>
      </c>
      <c r="I11" s="377">
        <v>0</v>
      </c>
      <c r="J11" s="377">
        <v>2574</v>
      </c>
      <c r="K11" s="377">
        <v>270</v>
      </c>
      <c r="L11" s="377">
        <v>0</v>
      </c>
      <c r="M11" s="377">
        <v>0</v>
      </c>
      <c r="N11" s="377">
        <v>2844</v>
      </c>
    </row>
    <row r="12" spans="1:20" ht="13.8" thickBot="1" x14ac:dyDescent="0.3">
      <c r="A12" s="7" t="s">
        <v>132</v>
      </c>
      <c r="B12" s="1" t="s">
        <v>131</v>
      </c>
      <c r="C12" s="7" t="s">
        <v>35</v>
      </c>
      <c r="D12" s="8">
        <v>2611</v>
      </c>
      <c r="E12" s="10">
        <v>0</v>
      </c>
      <c r="F12" s="10">
        <v>0</v>
      </c>
      <c r="G12" s="10">
        <v>0</v>
      </c>
      <c r="H12" s="377">
        <v>0</v>
      </c>
      <c r="I12" s="377">
        <v>0</v>
      </c>
      <c r="J12" s="377">
        <v>0</v>
      </c>
      <c r="K12" s="377">
        <v>0</v>
      </c>
      <c r="L12" s="377">
        <v>0</v>
      </c>
      <c r="M12" s="377">
        <v>0</v>
      </c>
      <c r="N12" s="377">
        <v>0</v>
      </c>
    </row>
    <row r="13" spans="1:20" ht="13.8" thickBot="1" x14ac:dyDescent="0.3">
      <c r="A13" s="7" t="s">
        <v>146</v>
      </c>
      <c r="B13" s="1" t="s">
        <v>145</v>
      </c>
      <c r="C13" s="7" t="s">
        <v>35</v>
      </c>
      <c r="D13" s="8">
        <v>722</v>
      </c>
      <c r="E13" s="10">
        <v>0</v>
      </c>
      <c r="F13" s="10">
        <v>0</v>
      </c>
      <c r="G13" s="10">
        <v>0</v>
      </c>
      <c r="H13" s="377">
        <v>0</v>
      </c>
      <c r="I13" s="377">
        <v>0</v>
      </c>
      <c r="J13" s="377">
        <v>830</v>
      </c>
      <c r="K13" s="377">
        <v>0</v>
      </c>
      <c r="L13" s="377">
        <v>0</v>
      </c>
      <c r="M13" s="377">
        <v>0</v>
      </c>
      <c r="N13" s="377">
        <v>830</v>
      </c>
    </row>
    <row r="14" spans="1:20" ht="13.8" thickBot="1" x14ac:dyDescent="0.3">
      <c r="A14" s="7" t="s">
        <v>156</v>
      </c>
      <c r="B14" s="1" t="s">
        <v>155</v>
      </c>
      <c r="C14" s="7" t="s">
        <v>35</v>
      </c>
      <c r="D14" s="8">
        <v>3879</v>
      </c>
      <c r="E14" s="10">
        <v>0</v>
      </c>
      <c r="F14" s="10">
        <v>0</v>
      </c>
      <c r="G14" s="10">
        <v>0</v>
      </c>
      <c r="H14" s="377">
        <v>0</v>
      </c>
      <c r="I14" s="377">
        <v>0</v>
      </c>
      <c r="J14" s="377">
        <v>0</v>
      </c>
      <c r="K14" s="377">
        <v>0</v>
      </c>
      <c r="L14" s="377">
        <v>0</v>
      </c>
      <c r="M14" s="377">
        <v>0</v>
      </c>
      <c r="N14" s="377">
        <v>0</v>
      </c>
    </row>
    <row r="15" spans="1:20" ht="13.8" thickBot="1" x14ac:dyDescent="0.3">
      <c r="A15" s="7" t="s">
        <v>164</v>
      </c>
      <c r="B15" s="1" t="s">
        <v>163</v>
      </c>
      <c r="C15" s="7" t="s">
        <v>35</v>
      </c>
      <c r="D15" s="8">
        <v>1854</v>
      </c>
      <c r="E15" s="10">
        <v>0</v>
      </c>
      <c r="F15" s="10">
        <v>0</v>
      </c>
      <c r="G15" s="10">
        <v>0</v>
      </c>
      <c r="H15" s="377">
        <v>6251</v>
      </c>
      <c r="I15" s="377">
        <v>6251</v>
      </c>
      <c r="J15" s="377">
        <v>836</v>
      </c>
      <c r="K15" s="377">
        <v>0</v>
      </c>
      <c r="L15" s="377">
        <v>0</v>
      </c>
      <c r="M15" s="377">
        <v>0</v>
      </c>
      <c r="N15" s="377">
        <v>836</v>
      </c>
    </row>
    <row r="16" spans="1:20" ht="13.8" thickBot="1" x14ac:dyDescent="0.3">
      <c r="A16" s="7" t="s">
        <v>176</v>
      </c>
      <c r="B16" s="1" t="s">
        <v>175</v>
      </c>
      <c r="C16" s="7" t="s">
        <v>35</v>
      </c>
      <c r="D16" s="8">
        <v>3604</v>
      </c>
      <c r="E16" s="10">
        <v>0</v>
      </c>
      <c r="F16" s="10">
        <v>0</v>
      </c>
      <c r="G16" s="10">
        <v>0</v>
      </c>
      <c r="H16" s="377">
        <v>0</v>
      </c>
      <c r="I16" s="377">
        <v>0</v>
      </c>
      <c r="J16" s="429">
        <v>0</v>
      </c>
      <c r="K16" s="429">
        <v>0</v>
      </c>
      <c r="L16" s="429">
        <v>0</v>
      </c>
      <c r="M16" s="429">
        <v>0</v>
      </c>
      <c r="N16" s="429">
        <v>0</v>
      </c>
    </row>
    <row r="17" spans="1:14" ht="13.8" thickBot="1" x14ac:dyDescent="0.3">
      <c r="A17" s="7" t="s">
        <v>184</v>
      </c>
      <c r="B17" s="1" t="s">
        <v>183</v>
      </c>
      <c r="C17" s="7" t="s">
        <v>35</v>
      </c>
      <c r="D17" s="8">
        <v>3803</v>
      </c>
      <c r="E17" s="10">
        <v>0</v>
      </c>
      <c r="F17" s="10">
        <v>0</v>
      </c>
      <c r="G17" s="10">
        <v>70921</v>
      </c>
      <c r="H17" s="377">
        <v>0</v>
      </c>
      <c r="I17" s="377">
        <v>70921</v>
      </c>
      <c r="J17" s="429">
        <v>0</v>
      </c>
      <c r="K17" s="429">
        <v>0</v>
      </c>
      <c r="L17" s="377">
        <v>73511</v>
      </c>
      <c r="M17" s="377">
        <v>2204</v>
      </c>
      <c r="N17" s="377">
        <v>75715</v>
      </c>
    </row>
    <row r="18" spans="1:14" ht="13.8" thickBot="1" x14ac:dyDescent="0.3">
      <c r="A18" s="7" t="s">
        <v>186</v>
      </c>
      <c r="B18" s="1" t="s">
        <v>185</v>
      </c>
      <c r="C18" s="7" t="s">
        <v>35</v>
      </c>
      <c r="D18" s="8">
        <v>2373</v>
      </c>
      <c r="E18" s="10">
        <v>0</v>
      </c>
      <c r="F18" s="10">
        <v>0</v>
      </c>
      <c r="G18" s="10">
        <v>0</v>
      </c>
      <c r="H18" s="377">
        <v>0</v>
      </c>
      <c r="I18" s="377">
        <v>0</v>
      </c>
      <c r="J18" s="377">
        <v>0</v>
      </c>
      <c r="K18" s="377">
        <v>0</v>
      </c>
      <c r="L18" s="377">
        <v>30000</v>
      </c>
      <c r="M18" s="377">
        <v>0</v>
      </c>
      <c r="N18" s="377">
        <v>30000</v>
      </c>
    </row>
    <row r="19" spans="1:14" ht="13.8" thickBot="1" x14ac:dyDescent="0.3">
      <c r="A19" s="7" t="s">
        <v>202</v>
      </c>
      <c r="B19" s="1" t="s">
        <v>201</v>
      </c>
      <c r="C19" s="7" t="s">
        <v>35</v>
      </c>
      <c r="D19" s="8">
        <v>3953</v>
      </c>
      <c r="E19" s="10">
        <v>0</v>
      </c>
      <c r="F19" s="10">
        <v>0</v>
      </c>
      <c r="G19" s="10">
        <v>0</v>
      </c>
      <c r="H19" s="377">
        <v>0</v>
      </c>
      <c r="I19" s="377">
        <v>0</v>
      </c>
      <c r="J19" s="377">
        <v>0</v>
      </c>
      <c r="K19" s="377">
        <v>0</v>
      </c>
      <c r="L19" s="377">
        <v>0</v>
      </c>
      <c r="M19" s="377">
        <v>0</v>
      </c>
      <c r="N19" s="377">
        <v>0</v>
      </c>
    </row>
    <row r="20" spans="1:14" ht="13.8" thickBot="1" x14ac:dyDescent="0.3">
      <c r="A20" s="7" t="s">
        <v>204</v>
      </c>
      <c r="B20" s="1" t="s">
        <v>203</v>
      </c>
      <c r="C20" s="7" t="s">
        <v>35</v>
      </c>
      <c r="D20" s="8">
        <v>3228</v>
      </c>
      <c r="E20" s="10">
        <v>0</v>
      </c>
      <c r="F20" s="10">
        <v>0</v>
      </c>
      <c r="G20" s="10">
        <v>0</v>
      </c>
      <c r="H20" s="377">
        <v>0</v>
      </c>
      <c r="I20" s="377">
        <v>0</v>
      </c>
      <c r="J20" s="377">
        <v>0</v>
      </c>
      <c r="K20" s="377">
        <v>790</v>
      </c>
      <c r="L20" s="377">
        <v>4354</v>
      </c>
      <c r="M20" s="377">
        <v>0</v>
      </c>
      <c r="N20" s="377">
        <v>5144</v>
      </c>
    </row>
    <row r="21" spans="1:14" ht="13.8" thickBot="1" x14ac:dyDescent="0.3">
      <c r="A21" s="7" t="s">
        <v>206</v>
      </c>
      <c r="B21" s="1" t="s">
        <v>205</v>
      </c>
      <c r="C21" s="7" t="s">
        <v>35</v>
      </c>
      <c r="D21" s="8">
        <v>3453</v>
      </c>
      <c r="E21" s="10">
        <v>0</v>
      </c>
      <c r="F21" s="10">
        <v>0</v>
      </c>
      <c r="G21" s="10">
        <v>0</v>
      </c>
      <c r="H21" s="377">
        <v>31253</v>
      </c>
      <c r="I21" s="377">
        <v>31253</v>
      </c>
      <c r="J21" s="377">
        <v>0</v>
      </c>
      <c r="K21" s="377">
        <v>2591</v>
      </c>
      <c r="L21" s="377">
        <v>0</v>
      </c>
      <c r="M21" s="377">
        <v>0</v>
      </c>
      <c r="N21" s="377">
        <v>2591</v>
      </c>
    </row>
    <row r="22" spans="1:14" ht="13.8" thickBot="1" x14ac:dyDescent="0.3">
      <c r="A22" s="7" t="s">
        <v>208</v>
      </c>
      <c r="B22" s="1" t="s">
        <v>207</v>
      </c>
      <c r="C22" s="7" t="s">
        <v>35</v>
      </c>
      <c r="D22" s="8">
        <v>1236</v>
      </c>
      <c r="E22" s="10">
        <v>0</v>
      </c>
      <c r="F22" s="10">
        <v>7693</v>
      </c>
      <c r="G22" s="10">
        <v>0</v>
      </c>
      <c r="H22" s="377">
        <v>0</v>
      </c>
      <c r="I22" s="377">
        <v>7693</v>
      </c>
      <c r="J22" s="377">
        <v>0</v>
      </c>
      <c r="K22" s="377">
        <v>2466</v>
      </c>
      <c r="L22" s="377">
        <v>18441</v>
      </c>
      <c r="M22" s="377">
        <v>0</v>
      </c>
      <c r="N22" s="377">
        <v>20907</v>
      </c>
    </row>
    <row r="23" spans="1:14" ht="13.8" thickBot="1" x14ac:dyDescent="0.3">
      <c r="A23" s="7" t="s">
        <v>210</v>
      </c>
      <c r="B23" s="1" t="s">
        <v>209</v>
      </c>
      <c r="C23" s="7" t="s">
        <v>35</v>
      </c>
      <c r="D23" s="8">
        <v>3179</v>
      </c>
      <c r="E23" s="10">
        <v>0</v>
      </c>
      <c r="F23" s="10">
        <v>0</v>
      </c>
      <c r="G23" s="10">
        <v>0</v>
      </c>
      <c r="H23" s="377">
        <v>0</v>
      </c>
      <c r="I23" s="377">
        <v>0</v>
      </c>
      <c r="J23" s="377">
        <v>0</v>
      </c>
      <c r="K23" s="377">
        <v>0</v>
      </c>
      <c r="L23" s="377">
        <v>1000</v>
      </c>
      <c r="M23" s="377">
        <v>0</v>
      </c>
      <c r="N23" s="377">
        <v>1000</v>
      </c>
    </row>
    <row r="24" spans="1:14" ht="13.8" thickBot="1" x14ac:dyDescent="0.3">
      <c r="A24" s="7" t="s">
        <v>222</v>
      </c>
      <c r="B24" s="1" t="s">
        <v>221</v>
      </c>
      <c r="C24" s="7" t="s">
        <v>35</v>
      </c>
      <c r="D24" s="8">
        <v>2190</v>
      </c>
      <c r="E24" s="10">
        <v>0</v>
      </c>
      <c r="F24" s="10">
        <v>0</v>
      </c>
      <c r="G24" s="10">
        <v>0</v>
      </c>
      <c r="H24" s="377">
        <v>0</v>
      </c>
      <c r="I24" s="377">
        <v>0</v>
      </c>
      <c r="J24" s="377">
        <v>0</v>
      </c>
      <c r="K24" s="377">
        <v>0</v>
      </c>
      <c r="L24" s="377">
        <v>0</v>
      </c>
      <c r="M24" s="377">
        <v>0</v>
      </c>
      <c r="N24" s="377">
        <v>0</v>
      </c>
    </row>
    <row r="25" spans="1:14" ht="13.8" thickBot="1" x14ac:dyDescent="0.3">
      <c r="A25" s="7" t="s">
        <v>258</v>
      </c>
      <c r="B25" s="1" t="s">
        <v>257</v>
      </c>
      <c r="C25" s="7" t="s">
        <v>35</v>
      </c>
      <c r="D25" s="8">
        <v>2769</v>
      </c>
      <c r="E25" s="10">
        <v>0</v>
      </c>
      <c r="F25" s="10">
        <v>0</v>
      </c>
      <c r="G25" s="10">
        <v>0</v>
      </c>
      <c r="H25" s="377">
        <v>0</v>
      </c>
      <c r="I25" s="377">
        <v>0</v>
      </c>
      <c r="J25" s="377">
        <v>0</v>
      </c>
      <c r="K25" s="377">
        <v>0</v>
      </c>
      <c r="L25" s="377">
        <v>0</v>
      </c>
      <c r="M25" s="377">
        <v>0</v>
      </c>
      <c r="N25" s="377">
        <v>0</v>
      </c>
    </row>
    <row r="26" spans="1:14" ht="13.8" thickBot="1" x14ac:dyDescent="0.3">
      <c r="A26" s="7" t="s">
        <v>260</v>
      </c>
      <c r="B26" s="1" t="s">
        <v>259</v>
      </c>
      <c r="C26" s="7" t="s">
        <v>35</v>
      </c>
      <c r="D26" s="8">
        <v>3738</v>
      </c>
      <c r="E26" s="10">
        <v>0</v>
      </c>
      <c r="F26" s="10">
        <v>0</v>
      </c>
      <c r="G26" s="10">
        <v>0</v>
      </c>
      <c r="H26" s="377">
        <v>0</v>
      </c>
      <c r="I26" s="377">
        <v>0</v>
      </c>
      <c r="J26" s="377">
        <v>0</v>
      </c>
      <c r="K26" s="377">
        <v>0</v>
      </c>
      <c r="L26" s="377">
        <v>0</v>
      </c>
      <c r="M26" s="377">
        <v>0</v>
      </c>
      <c r="N26" s="377">
        <v>0</v>
      </c>
    </row>
    <row r="27" spans="1:14" ht="13.8" thickBot="1" x14ac:dyDescent="0.3">
      <c r="A27" s="7" t="s">
        <v>266</v>
      </c>
      <c r="B27" s="1" t="s">
        <v>265</v>
      </c>
      <c r="C27" s="7" t="s">
        <v>35</v>
      </c>
      <c r="D27" s="8">
        <v>3112</v>
      </c>
      <c r="E27" s="10">
        <v>0</v>
      </c>
      <c r="F27" s="10">
        <v>0</v>
      </c>
      <c r="G27" s="10">
        <v>0</v>
      </c>
      <c r="H27" s="377">
        <v>0</v>
      </c>
      <c r="I27" s="377">
        <v>0</v>
      </c>
      <c r="J27" s="377">
        <v>0</v>
      </c>
      <c r="K27" s="377">
        <v>0</v>
      </c>
      <c r="L27" s="377">
        <v>8259</v>
      </c>
      <c r="M27" s="377">
        <v>0</v>
      </c>
      <c r="N27" s="377">
        <v>8259</v>
      </c>
    </row>
    <row r="28" spans="1:14" ht="13.8" thickBot="1" x14ac:dyDescent="0.3">
      <c r="A28" s="7" t="s">
        <v>274</v>
      </c>
      <c r="B28" s="1" t="s">
        <v>273</v>
      </c>
      <c r="C28" s="7" t="s">
        <v>35</v>
      </c>
      <c r="D28" s="8">
        <v>2791</v>
      </c>
      <c r="E28" s="10">
        <v>0</v>
      </c>
      <c r="F28" s="10">
        <v>0</v>
      </c>
      <c r="G28" s="10">
        <v>0</v>
      </c>
      <c r="H28" s="377">
        <v>0</v>
      </c>
      <c r="I28" s="377">
        <v>0</v>
      </c>
      <c r="J28" s="377">
        <v>0</v>
      </c>
      <c r="K28" s="377">
        <v>393</v>
      </c>
      <c r="L28" s="377">
        <v>0</v>
      </c>
      <c r="M28" s="377">
        <v>0</v>
      </c>
      <c r="N28" s="377">
        <v>393</v>
      </c>
    </row>
    <row r="29" spans="1:14" ht="13.8" thickBot="1" x14ac:dyDescent="0.3">
      <c r="A29" s="7" t="s">
        <v>288</v>
      </c>
      <c r="B29" s="1" t="s">
        <v>287</v>
      </c>
      <c r="C29" s="7" t="s">
        <v>35</v>
      </c>
      <c r="D29" s="8">
        <v>3150</v>
      </c>
      <c r="E29" s="10">
        <v>0</v>
      </c>
      <c r="F29" s="10">
        <v>0</v>
      </c>
      <c r="G29" s="10">
        <v>232160</v>
      </c>
      <c r="H29" s="377">
        <v>0</v>
      </c>
      <c r="I29" s="377">
        <v>232160</v>
      </c>
      <c r="J29" s="377">
        <v>0</v>
      </c>
      <c r="K29" s="377">
        <v>0</v>
      </c>
      <c r="L29" s="377">
        <v>232160</v>
      </c>
      <c r="M29" s="377">
        <v>0</v>
      </c>
      <c r="N29" s="377">
        <v>232160</v>
      </c>
    </row>
    <row r="30" spans="1:14" ht="13.8" thickBot="1" x14ac:dyDescent="0.3">
      <c r="A30" s="7" t="s">
        <v>298</v>
      </c>
      <c r="B30" s="1" t="s">
        <v>297</v>
      </c>
      <c r="C30" s="7" t="s">
        <v>35</v>
      </c>
      <c r="D30" s="8">
        <v>3043</v>
      </c>
      <c r="E30" s="10">
        <v>0</v>
      </c>
      <c r="F30" s="10">
        <v>0</v>
      </c>
      <c r="G30" s="10">
        <v>0</v>
      </c>
      <c r="H30" s="377">
        <v>0</v>
      </c>
      <c r="I30" s="377">
        <v>0</v>
      </c>
      <c r="J30" s="377">
        <v>5713</v>
      </c>
      <c r="K30" s="377">
        <v>2726</v>
      </c>
      <c r="L30" s="377">
        <v>0</v>
      </c>
      <c r="M30" s="377">
        <v>0</v>
      </c>
      <c r="N30" s="377">
        <v>8439</v>
      </c>
    </row>
    <row r="31" spans="1:14" ht="13.8" thickBot="1" x14ac:dyDescent="0.3">
      <c r="A31" s="7" t="s">
        <v>306</v>
      </c>
      <c r="B31" s="1" t="s">
        <v>305</v>
      </c>
      <c r="C31" s="7" t="s">
        <v>35</v>
      </c>
      <c r="D31" s="8">
        <v>2047</v>
      </c>
      <c r="E31" s="10">
        <v>0</v>
      </c>
      <c r="F31" s="10">
        <v>0</v>
      </c>
      <c r="G31" s="10">
        <v>150</v>
      </c>
      <c r="H31" s="377">
        <v>0</v>
      </c>
      <c r="I31" s="377">
        <v>150</v>
      </c>
      <c r="J31" s="377">
        <v>0</v>
      </c>
      <c r="K31" s="377">
        <v>0</v>
      </c>
      <c r="L31" s="377">
        <v>0</v>
      </c>
      <c r="M31" s="377">
        <v>0</v>
      </c>
      <c r="N31" s="377">
        <v>0</v>
      </c>
    </row>
    <row r="32" spans="1:14" ht="13.8" thickBot="1" x14ac:dyDescent="0.3">
      <c r="A32" s="7" t="s">
        <v>314</v>
      </c>
      <c r="B32" s="1" t="s">
        <v>313</v>
      </c>
      <c r="C32" s="7" t="s">
        <v>35</v>
      </c>
      <c r="D32" s="8">
        <v>3650</v>
      </c>
      <c r="E32" s="10">
        <v>0</v>
      </c>
      <c r="F32" s="10">
        <v>0</v>
      </c>
      <c r="G32" s="10">
        <v>0</v>
      </c>
      <c r="H32" s="377">
        <v>0</v>
      </c>
      <c r="I32" s="377">
        <v>0</v>
      </c>
      <c r="J32" s="377">
        <v>0</v>
      </c>
      <c r="K32" s="377">
        <v>0</v>
      </c>
      <c r="L32" s="377">
        <v>0</v>
      </c>
      <c r="M32" s="377">
        <v>0</v>
      </c>
      <c r="N32" s="377">
        <v>0</v>
      </c>
    </row>
    <row r="33" spans="1:14" ht="13.8" thickBot="1" x14ac:dyDescent="0.3">
      <c r="A33" s="7" t="s">
        <v>316</v>
      </c>
      <c r="B33" s="1" t="s">
        <v>315</v>
      </c>
      <c r="C33" s="7" t="s">
        <v>35</v>
      </c>
      <c r="D33" s="8">
        <v>1828</v>
      </c>
      <c r="E33" s="10">
        <v>0</v>
      </c>
      <c r="F33" s="10">
        <v>1060</v>
      </c>
      <c r="G33" s="10">
        <v>0</v>
      </c>
      <c r="H33" s="377">
        <v>0</v>
      </c>
      <c r="I33" s="377">
        <v>1060</v>
      </c>
      <c r="J33" s="377">
        <v>500</v>
      </c>
      <c r="K33" s="377">
        <v>10828</v>
      </c>
      <c r="L33" s="377">
        <v>2000</v>
      </c>
      <c r="M33" s="377">
        <v>0</v>
      </c>
      <c r="N33" s="377">
        <v>13328</v>
      </c>
    </row>
    <row r="34" spans="1:14" ht="13.8" thickBot="1" x14ac:dyDescent="0.3">
      <c r="A34" s="7" t="s">
        <v>366</v>
      </c>
      <c r="B34" s="1" t="s">
        <v>365</v>
      </c>
      <c r="C34" s="7" t="s">
        <v>35</v>
      </c>
      <c r="D34" s="8">
        <v>3926</v>
      </c>
      <c r="E34" s="10">
        <v>0</v>
      </c>
      <c r="F34" s="10">
        <v>0</v>
      </c>
      <c r="G34" s="10">
        <v>0</v>
      </c>
      <c r="H34" s="377">
        <v>0</v>
      </c>
      <c r="I34" s="377">
        <v>0</v>
      </c>
      <c r="J34" s="377">
        <v>0</v>
      </c>
      <c r="K34" s="377">
        <v>0</v>
      </c>
      <c r="L34" s="377">
        <v>0</v>
      </c>
      <c r="M34" s="377">
        <v>0</v>
      </c>
      <c r="N34" s="377">
        <v>0</v>
      </c>
    </row>
    <row r="35" spans="1:14" ht="13.8" thickBot="1" x14ac:dyDescent="0.3">
      <c r="A35" s="7" t="s">
        <v>382</v>
      </c>
      <c r="B35" s="1" t="s">
        <v>381</v>
      </c>
      <c r="C35" s="7" t="s">
        <v>35</v>
      </c>
      <c r="D35" s="8">
        <v>3038</v>
      </c>
      <c r="E35" s="10">
        <v>0</v>
      </c>
      <c r="F35" s="10">
        <v>0</v>
      </c>
      <c r="G35" s="10">
        <v>0</v>
      </c>
      <c r="H35" s="377">
        <v>24193</v>
      </c>
      <c r="I35" s="377">
        <v>24193</v>
      </c>
      <c r="J35" s="377">
        <v>6622</v>
      </c>
      <c r="K35" s="377">
        <v>367</v>
      </c>
      <c r="L35" s="377">
        <v>23266</v>
      </c>
      <c r="M35" s="377">
        <v>0</v>
      </c>
      <c r="N35" s="377">
        <v>30255</v>
      </c>
    </row>
    <row r="36" spans="1:14" ht="13.8" thickBot="1" x14ac:dyDescent="0.3">
      <c r="A36" s="7" t="s">
        <v>414</v>
      </c>
      <c r="B36" s="1" t="s">
        <v>413</v>
      </c>
      <c r="C36" s="7" t="s">
        <v>35</v>
      </c>
      <c r="D36" s="8">
        <v>3730</v>
      </c>
      <c r="E36" s="10">
        <v>0</v>
      </c>
      <c r="F36" s="10">
        <v>0</v>
      </c>
      <c r="G36" s="10">
        <v>0</v>
      </c>
      <c r="H36" s="377">
        <v>0</v>
      </c>
      <c r="I36" s="377">
        <v>0</v>
      </c>
      <c r="J36" s="377">
        <v>0</v>
      </c>
      <c r="K36" s="377">
        <v>0</v>
      </c>
      <c r="L36" s="377">
        <v>0</v>
      </c>
      <c r="M36" s="377">
        <v>0</v>
      </c>
      <c r="N36" s="377">
        <v>0</v>
      </c>
    </row>
    <row r="37" spans="1:14" ht="13.8" thickBot="1" x14ac:dyDescent="0.3">
      <c r="A37" s="7" t="s">
        <v>420</v>
      </c>
      <c r="B37" s="1" t="s">
        <v>419</v>
      </c>
      <c r="C37" s="7" t="s">
        <v>35</v>
      </c>
      <c r="D37" s="8">
        <v>2735</v>
      </c>
      <c r="E37" s="10">
        <v>0</v>
      </c>
      <c r="F37" s="10">
        <v>0</v>
      </c>
      <c r="G37" s="10">
        <v>0</v>
      </c>
      <c r="H37" s="377">
        <v>0</v>
      </c>
      <c r="I37" s="377">
        <v>0</v>
      </c>
      <c r="J37" s="377">
        <v>504</v>
      </c>
      <c r="K37" s="377">
        <v>0</v>
      </c>
      <c r="L37" s="377">
        <v>0</v>
      </c>
      <c r="M37" s="377">
        <v>0</v>
      </c>
      <c r="N37" s="377">
        <v>504</v>
      </c>
    </row>
    <row r="38" spans="1:14" ht="13.8" thickBot="1" x14ac:dyDescent="0.3">
      <c r="A38" s="7" t="s">
        <v>422</v>
      </c>
      <c r="B38" s="1" t="s">
        <v>421</v>
      </c>
      <c r="C38" s="7" t="s">
        <v>35</v>
      </c>
      <c r="D38" s="8">
        <v>1900</v>
      </c>
      <c r="E38" s="10">
        <v>0</v>
      </c>
      <c r="F38" s="10">
        <v>0</v>
      </c>
      <c r="G38" s="10">
        <v>0</v>
      </c>
      <c r="H38" s="377">
        <v>0</v>
      </c>
      <c r="I38" s="377">
        <v>0</v>
      </c>
      <c r="J38" s="377">
        <v>2853</v>
      </c>
      <c r="K38" s="377">
        <v>0</v>
      </c>
      <c r="L38" s="377">
        <v>0</v>
      </c>
      <c r="M38" s="377">
        <v>0</v>
      </c>
      <c r="N38" s="377">
        <v>2853</v>
      </c>
    </row>
    <row r="39" spans="1:14" ht="13.8" thickBot="1" x14ac:dyDescent="0.3">
      <c r="A39" s="7" t="s">
        <v>427</v>
      </c>
      <c r="B39" s="1" t="s">
        <v>426</v>
      </c>
      <c r="C39" s="7" t="s">
        <v>35</v>
      </c>
      <c r="D39" s="8">
        <v>2027</v>
      </c>
      <c r="E39" s="10">
        <v>0</v>
      </c>
      <c r="F39" s="10">
        <v>0</v>
      </c>
      <c r="G39" s="10">
        <v>0</v>
      </c>
      <c r="H39" s="377">
        <v>0</v>
      </c>
      <c r="I39" s="377">
        <v>0</v>
      </c>
      <c r="J39" s="377">
        <v>4677</v>
      </c>
      <c r="K39" s="377">
        <v>0</v>
      </c>
      <c r="L39" s="377">
        <v>0</v>
      </c>
      <c r="M39" s="377">
        <v>0</v>
      </c>
      <c r="N39" s="377">
        <v>4677</v>
      </c>
    </row>
    <row r="40" spans="1:14" ht="13.8" thickBot="1" x14ac:dyDescent="0.3">
      <c r="A40" s="7" t="s">
        <v>437</v>
      </c>
      <c r="B40" s="1" t="s">
        <v>436</v>
      </c>
      <c r="C40" s="7" t="s">
        <v>35</v>
      </c>
      <c r="D40" s="8">
        <v>2835</v>
      </c>
      <c r="E40" s="10">
        <v>0</v>
      </c>
      <c r="F40" s="10">
        <v>0</v>
      </c>
      <c r="G40" s="10">
        <v>0</v>
      </c>
      <c r="H40" s="377">
        <v>0</v>
      </c>
      <c r="I40" s="377">
        <v>0</v>
      </c>
      <c r="J40" s="377">
        <v>2353</v>
      </c>
      <c r="K40" s="377">
        <v>0</v>
      </c>
      <c r="L40" s="377">
        <v>550</v>
      </c>
      <c r="M40" s="377">
        <v>4273</v>
      </c>
      <c r="N40" s="377">
        <v>7176</v>
      </c>
    </row>
    <row r="41" spans="1:14" ht="13.8" thickBot="1" x14ac:dyDescent="0.3">
      <c r="A41" s="7" t="s">
        <v>443</v>
      </c>
      <c r="B41" s="1" t="s">
        <v>442</v>
      </c>
      <c r="C41" s="7" t="s">
        <v>35</v>
      </c>
      <c r="D41" s="8">
        <v>2372</v>
      </c>
      <c r="E41" s="10">
        <v>0</v>
      </c>
      <c r="F41" s="10">
        <v>0</v>
      </c>
      <c r="G41" s="10">
        <v>0</v>
      </c>
      <c r="H41" s="377">
        <v>0</v>
      </c>
      <c r="I41" s="377">
        <v>0</v>
      </c>
      <c r="J41" s="429">
        <v>0</v>
      </c>
      <c r="K41" s="377">
        <v>1614</v>
      </c>
      <c r="L41" s="377">
        <v>72400</v>
      </c>
      <c r="M41" s="429">
        <v>0</v>
      </c>
      <c r="N41" s="377">
        <v>74014</v>
      </c>
    </row>
    <row r="42" spans="1:14" ht="13.8" thickBot="1" x14ac:dyDescent="0.3">
      <c r="A42" s="7" t="s">
        <v>455</v>
      </c>
      <c r="B42" s="1" t="s">
        <v>454</v>
      </c>
      <c r="C42" s="7" t="s">
        <v>35</v>
      </c>
      <c r="D42" s="8">
        <v>3667</v>
      </c>
      <c r="E42" s="10">
        <v>0</v>
      </c>
      <c r="F42" s="10">
        <v>0</v>
      </c>
      <c r="G42" s="10">
        <v>0</v>
      </c>
      <c r="H42" s="377">
        <v>0</v>
      </c>
      <c r="I42" s="377">
        <v>0</v>
      </c>
      <c r="J42" s="377">
        <v>575</v>
      </c>
      <c r="K42" s="377">
        <v>0</v>
      </c>
      <c r="L42" s="377">
        <v>3688</v>
      </c>
      <c r="M42" s="377">
        <v>0</v>
      </c>
      <c r="N42" s="377">
        <v>4263</v>
      </c>
    </row>
    <row r="43" spans="1:14" ht="13.8" thickBot="1" x14ac:dyDescent="0.3">
      <c r="A43" s="7" t="s">
        <v>461</v>
      </c>
      <c r="B43" s="1" t="s">
        <v>460</v>
      </c>
      <c r="C43" s="7" t="s">
        <v>35</v>
      </c>
      <c r="D43" s="8">
        <v>492</v>
      </c>
      <c r="E43" s="10">
        <v>0</v>
      </c>
      <c r="F43" s="10">
        <v>0</v>
      </c>
      <c r="G43" s="10">
        <v>0</v>
      </c>
      <c r="H43" s="377">
        <v>0</v>
      </c>
      <c r="I43" s="377">
        <v>0</v>
      </c>
      <c r="J43" s="377">
        <v>400</v>
      </c>
      <c r="K43" s="377">
        <v>442</v>
      </c>
      <c r="L43" s="377">
        <v>0</v>
      </c>
      <c r="M43" s="377">
        <v>0</v>
      </c>
      <c r="N43" s="377">
        <v>842</v>
      </c>
    </row>
    <row r="44" spans="1:14" ht="13.8" thickBot="1" x14ac:dyDescent="0.3">
      <c r="A44" s="7" t="s">
        <v>477</v>
      </c>
      <c r="B44" s="1" t="s">
        <v>476</v>
      </c>
      <c r="C44" s="7" t="s">
        <v>35</v>
      </c>
      <c r="D44" s="8">
        <v>3326</v>
      </c>
      <c r="E44" s="10">
        <v>0</v>
      </c>
      <c r="F44" s="10">
        <v>0</v>
      </c>
      <c r="G44" s="10">
        <v>0</v>
      </c>
      <c r="H44" s="377">
        <v>0</v>
      </c>
      <c r="I44" s="377">
        <v>0</v>
      </c>
      <c r="J44" s="377">
        <v>0</v>
      </c>
      <c r="K44" s="377">
        <v>0</v>
      </c>
      <c r="L44" s="377">
        <v>0</v>
      </c>
      <c r="M44" s="377">
        <v>0</v>
      </c>
      <c r="N44" s="377">
        <v>0</v>
      </c>
    </row>
    <row r="45" spans="1:14" ht="13.8" thickBot="1" x14ac:dyDescent="0.3">
      <c r="A45" s="7" t="s">
        <v>494</v>
      </c>
      <c r="B45" s="1" t="s">
        <v>493</v>
      </c>
      <c r="C45" s="7" t="s">
        <v>35</v>
      </c>
      <c r="D45" s="8">
        <v>2440</v>
      </c>
      <c r="E45" s="10">
        <v>0</v>
      </c>
      <c r="F45" s="10">
        <v>0</v>
      </c>
      <c r="G45" s="10">
        <v>0</v>
      </c>
      <c r="H45" s="377">
        <v>0</v>
      </c>
      <c r="I45" s="377">
        <v>0</v>
      </c>
      <c r="J45" s="377">
        <v>0</v>
      </c>
      <c r="K45" s="377">
        <v>0</v>
      </c>
      <c r="L45" s="377">
        <v>0</v>
      </c>
      <c r="M45" s="377">
        <v>0</v>
      </c>
      <c r="N45" s="377">
        <v>0</v>
      </c>
    </row>
    <row r="46" spans="1:14" ht="13.8" thickBot="1" x14ac:dyDescent="0.3">
      <c r="A46" s="7" t="s">
        <v>501</v>
      </c>
      <c r="B46" s="1" t="s">
        <v>500</v>
      </c>
      <c r="C46" s="7" t="s">
        <v>35</v>
      </c>
      <c r="D46" s="8">
        <v>3433</v>
      </c>
      <c r="E46" s="10">
        <v>0</v>
      </c>
      <c r="F46" s="10">
        <v>0</v>
      </c>
      <c r="G46" s="10">
        <v>0</v>
      </c>
      <c r="H46" s="377">
        <v>0</v>
      </c>
      <c r="I46" s="377">
        <v>0</v>
      </c>
      <c r="J46" s="377">
        <v>0</v>
      </c>
      <c r="K46" s="377">
        <v>392</v>
      </c>
      <c r="L46" s="377">
        <v>0</v>
      </c>
      <c r="M46" s="377">
        <v>0</v>
      </c>
      <c r="N46" s="377">
        <v>392</v>
      </c>
    </row>
    <row r="47" spans="1:14" ht="13.8" thickBot="1" x14ac:dyDescent="0.3">
      <c r="A47" s="7" t="s">
        <v>521</v>
      </c>
      <c r="B47" s="1" t="s">
        <v>520</v>
      </c>
      <c r="C47" s="7" t="s">
        <v>35</v>
      </c>
      <c r="D47" s="8">
        <v>1848</v>
      </c>
      <c r="E47" s="10">
        <v>0</v>
      </c>
      <c r="F47" s="10">
        <v>0</v>
      </c>
      <c r="G47" s="10">
        <v>0</v>
      </c>
      <c r="H47" s="377">
        <v>0</v>
      </c>
      <c r="I47" s="377">
        <v>0</v>
      </c>
      <c r="J47" s="429">
        <v>0</v>
      </c>
      <c r="K47" s="429">
        <v>0</v>
      </c>
      <c r="L47" s="429">
        <v>0</v>
      </c>
      <c r="M47" s="429">
        <v>0</v>
      </c>
      <c r="N47" s="429">
        <v>0</v>
      </c>
    </row>
    <row r="48" spans="1:14" ht="13.8" thickBot="1" x14ac:dyDescent="0.3">
      <c r="A48" s="7" t="s">
        <v>537</v>
      </c>
      <c r="B48" s="1" t="s">
        <v>536</v>
      </c>
      <c r="C48" s="7" t="s">
        <v>35</v>
      </c>
      <c r="D48" s="8">
        <v>3645</v>
      </c>
      <c r="E48" s="10">
        <v>0</v>
      </c>
      <c r="F48" s="10">
        <v>0</v>
      </c>
      <c r="G48" s="10">
        <v>0</v>
      </c>
      <c r="H48" s="377">
        <v>0</v>
      </c>
      <c r="I48" s="377">
        <v>0</v>
      </c>
      <c r="J48" s="377">
        <v>0</v>
      </c>
      <c r="K48" s="377">
        <v>230</v>
      </c>
      <c r="L48" s="377">
        <v>0</v>
      </c>
      <c r="M48" s="377">
        <v>0</v>
      </c>
      <c r="N48" s="377">
        <v>230</v>
      </c>
    </row>
    <row r="49" spans="1:15" ht="15" thickBot="1" x14ac:dyDescent="0.35">
      <c r="A49" s="7" t="s">
        <v>549</v>
      </c>
      <c r="B49" s="1" t="s">
        <v>548</v>
      </c>
      <c r="C49" s="7" t="s">
        <v>35</v>
      </c>
      <c r="D49" s="8">
        <v>19</v>
      </c>
      <c r="E49" s="10">
        <v>0</v>
      </c>
      <c r="F49" s="10">
        <v>0</v>
      </c>
      <c r="G49" s="10">
        <v>0</v>
      </c>
      <c r="H49" s="377">
        <v>0</v>
      </c>
      <c r="I49" s="377">
        <v>0</v>
      </c>
      <c r="J49" s="377">
        <v>117491</v>
      </c>
      <c r="K49" s="377">
        <v>16647</v>
      </c>
      <c r="L49" s="377">
        <v>348223</v>
      </c>
      <c r="M49" s="377">
        <v>3522</v>
      </c>
      <c r="N49" s="377">
        <v>485883</v>
      </c>
      <c r="O49" s="428" t="s">
        <v>3911</v>
      </c>
    </row>
    <row r="50" spans="1:15" ht="13.8" thickBot="1" x14ac:dyDescent="0.3">
      <c r="A50" s="7" t="s">
        <v>553</v>
      </c>
      <c r="B50" s="1" t="s">
        <v>552</v>
      </c>
      <c r="C50" s="7" t="s">
        <v>35</v>
      </c>
      <c r="D50" s="8">
        <v>3679</v>
      </c>
      <c r="E50" s="10">
        <v>0</v>
      </c>
      <c r="F50" s="10">
        <v>0</v>
      </c>
      <c r="G50" s="10">
        <v>0</v>
      </c>
      <c r="H50" s="377">
        <v>0</v>
      </c>
      <c r="I50" s="377">
        <v>0</v>
      </c>
      <c r="J50" s="377">
        <v>0</v>
      </c>
      <c r="K50" s="377">
        <v>7077</v>
      </c>
      <c r="L50" s="377">
        <v>0</v>
      </c>
      <c r="M50" s="377">
        <v>0</v>
      </c>
      <c r="N50" s="377">
        <v>7077</v>
      </c>
    </row>
    <row r="51" spans="1:15" ht="13.8" thickBot="1" x14ac:dyDescent="0.3">
      <c r="A51" s="7" t="s">
        <v>557</v>
      </c>
      <c r="B51" s="1" t="s">
        <v>556</v>
      </c>
      <c r="C51" s="7" t="s">
        <v>35</v>
      </c>
      <c r="D51" s="8">
        <v>1830</v>
      </c>
      <c r="E51" s="10">
        <v>0</v>
      </c>
      <c r="F51" s="10">
        <v>0</v>
      </c>
      <c r="G51" s="10">
        <v>0</v>
      </c>
      <c r="H51" s="377">
        <v>0</v>
      </c>
      <c r="I51" s="377">
        <v>0</v>
      </c>
      <c r="J51" s="377">
        <v>0</v>
      </c>
      <c r="K51" s="377">
        <v>0</v>
      </c>
      <c r="L51" s="377">
        <v>0</v>
      </c>
      <c r="M51" s="377">
        <v>0</v>
      </c>
      <c r="N51" s="377">
        <v>0</v>
      </c>
    </row>
    <row r="52" spans="1:15" ht="13.8" thickBot="1" x14ac:dyDescent="0.3">
      <c r="A52" s="7" t="s">
        <v>579</v>
      </c>
      <c r="B52" s="1" t="s">
        <v>578</v>
      </c>
      <c r="C52" s="7" t="s">
        <v>35</v>
      </c>
      <c r="D52" s="8">
        <v>1939</v>
      </c>
      <c r="E52" s="10">
        <v>0</v>
      </c>
      <c r="F52" s="10">
        <v>0</v>
      </c>
      <c r="G52" s="10">
        <v>0</v>
      </c>
      <c r="H52" s="377">
        <v>0</v>
      </c>
      <c r="I52" s="377">
        <v>0</v>
      </c>
      <c r="J52" s="377">
        <v>0</v>
      </c>
      <c r="K52" s="377">
        <v>0</v>
      </c>
      <c r="L52" s="377">
        <v>0</v>
      </c>
      <c r="M52" s="377">
        <v>0</v>
      </c>
      <c r="N52" s="377">
        <v>0</v>
      </c>
    </row>
    <row r="53" spans="1:15" ht="13.8" thickBot="1" x14ac:dyDescent="0.3">
      <c r="A53" s="7" t="s">
        <v>617</v>
      </c>
      <c r="B53" s="1" t="s">
        <v>616</v>
      </c>
      <c r="C53" s="7" t="s">
        <v>35</v>
      </c>
      <c r="D53" s="8">
        <v>3739</v>
      </c>
      <c r="E53" s="10">
        <v>0</v>
      </c>
      <c r="F53" s="10">
        <v>0</v>
      </c>
      <c r="G53" s="10">
        <v>0</v>
      </c>
      <c r="H53" s="377">
        <v>0</v>
      </c>
      <c r="I53" s="377">
        <v>0</v>
      </c>
      <c r="J53" s="377">
        <v>11867</v>
      </c>
      <c r="K53" s="377">
        <v>1569</v>
      </c>
      <c r="L53" s="377">
        <v>0</v>
      </c>
      <c r="M53" s="377">
        <v>0</v>
      </c>
      <c r="N53" s="377">
        <v>13436</v>
      </c>
    </row>
    <row r="54" spans="1:15" ht="13.8" thickBot="1" x14ac:dyDescent="0.3">
      <c r="A54" s="7" t="s">
        <v>627</v>
      </c>
      <c r="B54" s="1" t="s">
        <v>626</v>
      </c>
      <c r="C54" s="7" t="s">
        <v>35</v>
      </c>
      <c r="D54" s="8">
        <v>1508</v>
      </c>
      <c r="E54" s="10">
        <v>0</v>
      </c>
      <c r="F54" s="10">
        <v>0</v>
      </c>
      <c r="G54" s="10">
        <v>0</v>
      </c>
      <c r="H54" s="377">
        <v>0</v>
      </c>
      <c r="I54" s="377">
        <v>0</v>
      </c>
      <c r="J54" s="377">
        <v>0</v>
      </c>
      <c r="K54" s="377">
        <v>0</v>
      </c>
      <c r="L54" s="377">
        <v>0</v>
      </c>
      <c r="M54" s="377">
        <v>0</v>
      </c>
      <c r="N54" s="377">
        <v>0</v>
      </c>
    </row>
    <row r="55" spans="1:15" ht="13.8" thickBot="1" x14ac:dyDescent="0.3">
      <c r="A55" s="7" t="s">
        <v>629</v>
      </c>
      <c r="B55" s="1" t="s">
        <v>628</v>
      </c>
      <c r="C55" s="7" t="s">
        <v>35</v>
      </c>
      <c r="D55" s="8">
        <v>3731</v>
      </c>
      <c r="E55" s="10">
        <v>0</v>
      </c>
      <c r="F55" s="10">
        <v>0</v>
      </c>
      <c r="G55" s="10">
        <v>0</v>
      </c>
      <c r="H55" s="377">
        <v>0</v>
      </c>
      <c r="I55" s="377">
        <v>0</v>
      </c>
      <c r="J55" s="377">
        <v>0</v>
      </c>
      <c r="K55" s="377">
        <v>0</v>
      </c>
      <c r="L55" s="377">
        <v>0</v>
      </c>
      <c r="M55" s="377">
        <v>0</v>
      </c>
      <c r="N55" s="377">
        <v>0</v>
      </c>
    </row>
    <row r="56" spans="1:15" ht="13.8" thickBot="1" x14ac:dyDescent="0.3">
      <c r="A56" s="7" t="s">
        <v>633</v>
      </c>
      <c r="B56" s="1" t="s">
        <v>632</v>
      </c>
      <c r="C56" s="7" t="s">
        <v>35</v>
      </c>
      <c r="D56" s="8">
        <v>3674</v>
      </c>
      <c r="E56" s="10">
        <v>0</v>
      </c>
      <c r="F56" s="10">
        <v>0</v>
      </c>
      <c r="G56" s="10">
        <v>0</v>
      </c>
      <c r="H56" s="377">
        <v>0</v>
      </c>
      <c r="I56" s="377">
        <v>0</v>
      </c>
      <c r="J56" s="377">
        <v>2327</v>
      </c>
      <c r="K56" s="377">
        <v>3248</v>
      </c>
      <c r="L56" s="377">
        <v>0</v>
      </c>
      <c r="M56" s="377">
        <v>0</v>
      </c>
      <c r="N56" s="377">
        <v>5575</v>
      </c>
    </row>
    <row r="57" spans="1:15" ht="13.8" thickBot="1" x14ac:dyDescent="0.3">
      <c r="A57" s="7" t="s">
        <v>635</v>
      </c>
      <c r="B57" s="1" t="s">
        <v>634</v>
      </c>
      <c r="C57" s="7" t="s">
        <v>35</v>
      </c>
      <c r="D57" s="8">
        <v>882</v>
      </c>
      <c r="E57" s="10">
        <v>0</v>
      </c>
      <c r="F57" s="10">
        <v>0</v>
      </c>
      <c r="G57" s="10">
        <v>0</v>
      </c>
      <c r="H57" s="377">
        <v>0</v>
      </c>
      <c r="I57" s="377">
        <v>0</v>
      </c>
      <c r="J57" s="429">
        <v>0</v>
      </c>
      <c r="K57" s="377">
        <v>1606</v>
      </c>
      <c r="L57" s="429">
        <v>0</v>
      </c>
      <c r="M57" s="429">
        <v>0</v>
      </c>
      <c r="N57" s="377">
        <v>1606</v>
      </c>
    </row>
    <row r="58" spans="1:15" ht="13.8" thickBot="1" x14ac:dyDescent="0.3">
      <c r="A58" s="7" t="s">
        <v>655</v>
      </c>
      <c r="B58" s="1" t="s">
        <v>654</v>
      </c>
      <c r="C58" s="7" t="s">
        <v>35</v>
      </c>
      <c r="D58" s="8">
        <v>2419</v>
      </c>
      <c r="E58" s="10">
        <v>0</v>
      </c>
      <c r="F58" s="10">
        <v>0</v>
      </c>
      <c r="G58" s="10">
        <v>0</v>
      </c>
      <c r="H58" s="377">
        <v>0</v>
      </c>
      <c r="I58" s="377">
        <v>0</v>
      </c>
      <c r="J58" s="429">
        <v>0</v>
      </c>
      <c r="K58" s="429">
        <v>0</v>
      </c>
      <c r="L58" s="429">
        <v>0</v>
      </c>
      <c r="M58" s="429">
        <v>0</v>
      </c>
      <c r="N58" s="429">
        <v>0</v>
      </c>
    </row>
    <row r="59" spans="1:15" ht="13.8" thickBot="1" x14ac:dyDescent="0.3">
      <c r="A59" s="7" t="s">
        <v>681</v>
      </c>
      <c r="B59" s="1" t="s">
        <v>680</v>
      </c>
      <c r="C59" s="7" t="s">
        <v>35</v>
      </c>
      <c r="D59" s="8">
        <v>3775</v>
      </c>
      <c r="E59" s="10">
        <v>0</v>
      </c>
      <c r="F59" s="10">
        <v>0</v>
      </c>
      <c r="G59" s="10">
        <v>0</v>
      </c>
      <c r="H59" s="377">
        <v>2000</v>
      </c>
      <c r="I59" s="377">
        <v>2000</v>
      </c>
      <c r="J59" s="377">
        <v>2196</v>
      </c>
      <c r="K59" s="377">
        <v>3257</v>
      </c>
      <c r="L59" s="377">
        <v>388</v>
      </c>
      <c r="M59" s="377">
        <v>0</v>
      </c>
      <c r="N59" s="377">
        <v>5841</v>
      </c>
    </row>
    <row r="60" spans="1:15" ht="13.8" thickBot="1" x14ac:dyDescent="0.3">
      <c r="A60" s="7" t="s">
        <v>687</v>
      </c>
      <c r="B60" s="1" t="s">
        <v>686</v>
      </c>
      <c r="C60" s="7" t="s">
        <v>35</v>
      </c>
      <c r="D60" s="8">
        <v>3138</v>
      </c>
      <c r="E60" s="10">
        <v>0</v>
      </c>
      <c r="F60" s="10">
        <v>0</v>
      </c>
      <c r="G60" s="10">
        <v>0</v>
      </c>
      <c r="H60" s="377">
        <v>0</v>
      </c>
      <c r="I60" s="377">
        <v>0</v>
      </c>
      <c r="J60" s="377">
        <v>2358</v>
      </c>
      <c r="K60" s="377">
        <v>180</v>
      </c>
      <c r="L60" s="377">
        <v>0</v>
      </c>
      <c r="M60" s="377">
        <v>0</v>
      </c>
      <c r="N60" s="377">
        <v>2538</v>
      </c>
    </row>
    <row r="61" spans="1:15" ht="13.8" thickBot="1" x14ac:dyDescent="0.3">
      <c r="A61" s="7" t="s">
        <v>697</v>
      </c>
      <c r="B61" s="1" t="s">
        <v>696</v>
      </c>
      <c r="C61" s="7" t="s">
        <v>35</v>
      </c>
      <c r="D61" s="8">
        <v>3428</v>
      </c>
      <c r="E61" s="10">
        <v>900</v>
      </c>
      <c r="F61" s="10">
        <v>2019</v>
      </c>
      <c r="G61" s="10">
        <v>0</v>
      </c>
      <c r="H61" s="377">
        <v>0</v>
      </c>
      <c r="I61" s="377">
        <v>2919</v>
      </c>
      <c r="J61" s="377">
        <v>0</v>
      </c>
      <c r="K61" s="377">
        <v>968</v>
      </c>
      <c r="L61" s="377">
        <v>1967</v>
      </c>
      <c r="M61" s="377">
        <v>0</v>
      </c>
      <c r="N61" s="377">
        <v>2935</v>
      </c>
    </row>
    <row r="62" spans="1:15" ht="13.8" thickBot="1" x14ac:dyDescent="0.3">
      <c r="A62" s="7" t="s">
        <v>699</v>
      </c>
      <c r="B62" s="1" t="s">
        <v>698</v>
      </c>
      <c r="C62" s="7" t="s">
        <v>35</v>
      </c>
      <c r="D62" s="8">
        <v>1932</v>
      </c>
      <c r="E62" s="10">
        <v>0</v>
      </c>
      <c r="F62" s="10">
        <v>0</v>
      </c>
      <c r="G62" s="10">
        <v>0</v>
      </c>
      <c r="H62" s="377">
        <v>0</v>
      </c>
      <c r="I62" s="377">
        <v>0</v>
      </c>
      <c r="J62" s="377">
        <v>5000</v>
      </c>
      <c r="K62" s="377">
        <v>788</v>
      </c>
      <c r="L62" s="377">
        <v>26882</v>
      </c>
      <c r="M62" s="377">
        <v>17858</v>
      </c>
      <c r="N62" s="377">
        <v>50528</v>
      </c>
    </row>
    <row r="63" spans="1:15" ht="13.8" thickBot="1" x14ac:dyDescent="0.3">
      <c r="A63" s="7" t="s">
        <v>721</v>
      </c>
      <c r="B63" s="1" t="s">
        <v>720</v>
      </c>
      <c r="C63" s="7" t="s">
        <v>35</v>
      </c>
      <c r="D63" s="8">
        <v>2387</v>
      </c>
      <c r="E63" s="10">
        <v>0</v>
      </c>
      <c r="F63" s="10">
        <v>0</v>
      </c>
      <c r="G63" s="10">
        <v>0</v>
      </c>
      <c r="H63" s="377">
        <v>0</v>
      </c>
      <c r="I63" s="377">
        <v>0</v>
      </c>
      <c r="J63" s="377">
        <v>2545</v>
      </c>
      <c r="K63" s="377">
        <v>196</v>
      </c>
      <c r="L63" s="377">
        <v>0</v>
      </c>
      <c r="M63" s="377">
        <v>0</v>
      </c>
      <c r="N63" s="377">
        <v>2741</v>
      </c>
    </row>
    <row r="64" spans="1:15" ht="13.8" thickBot="1" x14ac:dyDescent="0.3">
      <c r="A64" s="7" t="s">
        <v>739</v>
      </c>
      <c r="B64" s="1" t="s">
        <v>738</v>
      </c>
      <c r="C64" s="7" t="s">
        <v>35</v>
      </c>
      <c r="D64" s="8">
        <v>1873</v>
      </c>
      <c r="E64" s="10">
        <v>0</v>
      </c>
      <c r="F64" s="10">
        <v>0</v>
      </c>
      <c r="G64" s="10">
        <v>0</v>
      </c>
      <c r="H64" s="377">
        <v>0</v>
      </c>
      <c r="I64" s="377">
        <v>0</v>
      </c>
      <c r="J64" s="429">
        <v>0</v>
      </c>
      <c r="K64" s="429">
        <v>0</v>
      </c>
      <c r="L64" s="377">
        <v>19200</v>
      </c>
      <c r="M64" s="429">
        <v>0</v>
      </c>
      <c r="N64" s="377">
        <v>19200</v>
      </c>
    </row>
    <row r="65" spans="1:14" ht="13.8" thickBot="1" x14ac:dyDescent="0.3">
      <c r="A65" s="7" t="s">
        <v>757</v>
      </c>
      <c r="B65" s="1" t="s">
        <v>756</v>
      </c>
      <c r="C65" s="7" t="s">
        <v>35</v>
      </c>
      <c r="D65" s="8">
        <v>1652</v>
      </c>
      <c r="E65" s="10">
        <v>0</v>
      </c>
      <c r="F65" s="10">
        <v>0</v>
      </c>
      <c r="G65" s="10">
        <v>0</v>
      </c>
      <c r="H65" s="377">
        <v>0</v>
      </c>
      <c r="I65" s="377">
        <v>0</v>
      </c>
      <c r="J65" s="377">
        <v>0</v>
      </c>
      <c r="K65" s="377">
        <v>0</v>
      </c>
      <c r="L65" s="377">
        <v>14840</v>
      </c>
      <c r="M65" s="377">
        <v>0</v>
      </c>
      <c r="N65" s="377">
        <v>14840</v>
      </c>
    </row>
    <row r="66" spans="1:14" ht="13.8" thickBot="1" x14ac:dyDescent="0.3">
      <c r="A66" s="7" t="s">
        <v>769</v>
      </c>
      <c r="B66" s="1" t="s">
        <v>768</v>
      </c>
      <c r="C66" s="7" t="s">
        <v>35</v>
      </c>
      <c r="D66" s="8">
        <v>3895</v>
      </c>
      <c r="E66" s="10">
        <v>0</v>
      </c>
      <c r="F66" s="10">
        <v>0</v>
      </c>
      <c r="G66" s="10">
        <v>0</v>
      </c>
      <c r="H66" s="377">
        <v>0</v>
      </c>
      <c r="I66" s="377">
        <v>0</v>
      </c>
      <c r="J66" s="377">
        <v>919</v>
      </c>
      <c r="K66" s="377">
        <v>0</v>
      </c>
      <c r="L66" s="377">
        <v>0</v>
      </c>
      <c r="M66" s="377">
        <v>0</v>
      </c>
      <c r="N66" s="377">
        <v>919</v>
      </c>
    </row>
    <row r="67" spans="1:14" ht="13.8" thickBot="1" x14ac:dyDescent="0.3">
      <c r="A67" s="7" t="s">
        <v>775</v>
      </c>
      <c r="B67" s="1" t="s">
        <v>774</v>
      </c>
      <c r="C67" s="7" t="s">
        <v>35</v>
      </c>
      <c r="D67" s="8">
        <v>2156</v>
      </c>
      <c r="E67" s="10">
        <v>0</v>
      </c>
      <c r="F67" s="10">
        <v>0</v>
      </c>
      <c r="G67" s="10">
        <v>0</v>
      </c>
      <c r="H67" s="377">
        <v>0</v>
      </c>
      <c r="I67" s="377">
        <v>0</v>
      </c>
      <c r="J67" s="429">
        <v>0</v>
      </c>
      <c r="K67" s="429">
        <v>0</v>
      </c>
      <c r="L67" s="429">
        <v>0</v>
      </c>
      <c r="M67" s="429">
        <v>0</v>
      </c>
      <c r="N67" s="429">
        <v>0</v>
      </c>
    </row>
    <row r="68" spans="1:14" ht="13.8" thickBot="1" x14ac:dyDescent="0.3">
      <c r="A68" s="7" t="s">
        <v>777</v>
      </c>
      <c r="B68" s="1" t="s">
        <v>776</v>
      </c>
      <c r="C68" s="7" t="s">
        <v>35</v>
      </c>
      <c r="D68" s="8">
        <v>2475</v>
      </c>
      <c r="E68" s="10">
        <v>0</v>
      </c>
      <c r="F68" s="10">
        <v>0</v>
      </c>
      <c r="G68" s="10">
        <v>2000</v>
      </c>
      <c r="H68" s="377">
        <v>0</v>
      </c>
      <c r="I68" s="377">
        <v>2000</v>
      </c>
      <c r="J68" s="377">
        <v>0</v>
      </c>
      <c r="K68" s="377">
        <v>3331</v>
      </c>
      <c r="L68" s="377">
        <v>2000</v>
      </c>
      <c r="M68" s="429">
        <v>0</v>
      </c>
      <c r="N68" s="377">
        <v>5331</v>
      </c>
    </row>
    <row r="69" spans="1:14" ht="13.8" thickBot="1" x14ac:dyDescent="0.3">
      <c r="A69" s="7" t="s">
        <v>779</v>
      </c>
      <c r="B69" s="1" t="s">
        <v>778</v>
      </c>
      <c r="C69" s="7" t="s">
        <v>35</v>
      </c>
      <c r="D69" s="8">
        <v>1968</v>
      </c>
      <c r="E69" s="10">
        <v>0</v>
      </c>
      <c r="F69" s="10">
        <v>0</v>
      </c>
      <c r="G69" s="10">
        <v>0</v>
      </c>
      <c r="H69" s="377">
        <v>0</v>
      </c>
      <c r="I69" s="377">
        <v>0</v>
      </c>
      <c r="J69" s="429">
        <v>0</v>
      </c>
      <c r="K69" s="377">
        <v>4349</v>
      </c>
      <c r="L69" s="429">
        <v>0</v>
      </c>
      <c r="M69" s="429">
        <v>0</v>
      </c>
      <c r="N69" s="377">
        <v>4349</v>
      </c>
    </row>
    <row r="70" spans="1:14" ht="13.8" thickBot="1" x14ac:dyDescent="0.3">
      <c r="A70" s="7" t="s">
        <v>789</v>
      </c>
      <c r="B70" s="1" t="s">
        <v>788</v>
      </c>
      <c r="C70" s="7" t="s">
        <v>35</v>
      </c>
      <c r="D70" s="8">
        <v>2202</v>
      </c>
      <c r="E70" s="10">
        <v>0</v>
      </c>
      <c r="F70" s="10">
        <v>0</v>
      </c>
      <c r="G70" s="10">
        <v>0</v>
      </c>
      <c r="H70" s="377">
        <v>0</v>
      </c>
      <c r="I70" s="377">
        <v>0</v>
      </c>
      <c r="J70" s="377">
        <v>0</v>
      </c>
      <c r="K70" s="377">
        <v>0</v>
      </c>
      <c r="L70" s="377">
        <v>0</v>
      </c>
      <c r="M70" s="377">
        <v>0</v>
      </c>
      <c r="N70" s="377">
        <v>0</v>
      </c>
    </row>
    <row r="71" spans="1:14" ht="13.8" thickBot="1" x14ac:dyDescent="0.3">
      <c r="A71" s="7" t="s">
        <v>801</v>
      </c>
      <c r="B71" s="1" t="s">
        <v>800</v>
      </c>
      <c r="C71" s="7" t="s">
        <v>35</v>
      </c>
      <c r="D71" s="8">
        <v>2913</v>
      </c>
      <c r="E71" s="10">
        <v>0</v>
      </c>
      <c r="F71" s="10">
        <v>0</v>
      </c>
      <c r="G71" s="10">
        <v>0</v>
      </c>
      <c r="H71" s="377">
        <v>0</v>
      </c>
      <c r="I71" s="377">
        <v>0</v>
      </c>
      <c r="J71" s="377">
        <v>0</v>
      </c>
      <c r="K71" s="377">
        <v>0</v>
      </c>
      <c r="L71" s="377">
        <v>0</v>
      </c>
      <c r="M71" s="377">
        <v>0</v>
      </c>
      <c r="N71" s="377">
        <v>0</v>
      </c>
    </row>
    <row r="72" spans="1:14" ht="13.8" thickBot="1" x14ac:dyDescent="0.3">
      <c r="A72" s="7" t="s">
        <v>813</v>
      </c>
      <c r="B72" s="1" t="s">
        <v>812</v>
      </c>
      <c r="C72" s="7" t="s">
        <v>35</v>
      </c>
      <c r="D72" s="8">
        <v>575</v>
      </c>
      <c r="E72" s="10">
        <v>0</v>
      </c>
      <c r="F72" s="10">
        <v>0</v>
      </c>
      <c r="G72" s="10">
        <v>0</v>
      </c>
      <c r="H72" s="377">
        <v>0</v>
      </c>
      <c r="I72" s="377">
        <v>0</v>
      </c>
      <c r="J72" s="377">
        <v>3630</v>
      </c>
      <c r="K72" s="377">
        <v>367</v>
      </c>
      <c r="L72" s="377">
        <v>0</v>
      </c>
      <c r="M72" s="377">
        <v>0</v>
      </c>
      <c r="N72" s="377">
        <v>3997</v>
      </c>
    </row>
    <row r="73" spans="1:14" ht="13.8" thickBot="1" x14ac:dyDescent="0.3">
      <c r="A73" s="7" t="s">
        <v>821</v>
      </c>
      <c r="B73" s="149" t="s">
        <v>820</v>
      </c>
      <c r="C73" s="7" t="s">
        <v>35</v>
      </c>
      <c r="D73" s="8">
        <v>2738</v>
      </c>
      <c r="E73" s="10">
        <v>0</v>
      </c>
      <c r="F73" s="10">
        <v>0</v>
      </c>
      <c r="G73" s="10">
        <v>0</v>
      </c>
      <c r="H73" s="377">
        <v>0</v>
      </c>
      <c r="I73" s="377">
        <v>0</v>
      </c>
      <c r="J73" s="377">
        <v>435</v>
      </c>
      <c r="K73" s="377">
        <v>0</v>
      </c>
      <c r="L73" s="377">
        <v>1412</v>
      </c>
      <c r="M73" s="429">
        <v>0</v>
      </c>
      <c r="N73" s="377">
        <v>1847</v>
      </c>
    </row>
    <row r="74" spans="1:14" ht="14.4" x14ac:dyDescent="0.3">
      <c r="A74" s="7"/>
      <c r="B74" s="364" t="s">
        <v>3875</v>
      </c>
      <c r="C74" s="392"/>
      <c r="D74" s="380">
        <f>SUM(D4:D73)</f>
        <v>186634</v>
      </c>
      <c r="E74" s="386">
        <f t="shared" ref="E74:M74" si="0">SUM(E4:E73)</f>
        <v>900</v>
      </c>
      <c r="F74" s="386">
        <f t="shared" si="0"/>
        <v>12792</v>
      </c>
      <c r="G74" s="386">
        <f t="shared" si="0"/>
        <v>335231</v>
      </c>
      <c r="H74" s="386">
        <f t="shared" si="0"/>
        <v>75749</v>
      </c>
      <c r="I74" s="386">
        <f t="shared" si="0"/>
        <v>424672</v>
      </c>
      <c r="J74" s="386">
        <f t="shared" si="0"/>
        <v>178530</v>
      </c>
      <c r="K74" s="386">
        <f t="shared" si="0"/>
        <v>88809</v>
      </c>
      <c r="L74" s="386">
        <f t="shared" si="0"/>
        <v>956371</v>
      </c>
      <c r="M74" s="386">
        <f t="shared" si="0"/>
        <v>29442</v>
      </c>
      <c r="N74" s="381">
        <f>SUM(N4:N73)</f>
        <v>1253152</v>
      </c>
    </row>
    <row r="75" spans="1:14" ht="15" thickBot="1" x14ac:dyDescent="0.35">
      <c r="A75" s="7"/>
      <c r="B75" s="365" t="s">
        <v>3876</v>
      </c>
      <c r="C75" s="393"/>
      <c r="D75" s="383">
        <f>AVERAGE(D50:D73,D4:D48)</f>
        <v>2704.5652173913045</v>
      </c>
      <c r="E75" s="387">
        <f t="shared" ref="E75:N75" si="1">AVERAGE(E50:E73,E4:E48)</f>
        <v>13.043478260869565</v>
      </c>
      <c r="F75" s="387">
        <f t="shared" si="1"/>
        <v>185.39130434782609</v>
      </c>
      <c r="G75" s="387">
        <f t="shared" si="1"/>
        <v>4858.420289855072</v>
      </c>
      <c r="H75" s="387">
        <f t="shared" si="1"/>
        <v>1097.8115942028985</v>
      </c>
      <c r="I75" s="387">
        <f t="shared" si="1"/>
        <v>6154.666666666667</v>
      </c>
      <c r="J75" s="387">
        <f t="shared" si="1"/>
        <v>884.62318840579712</v>
      </c>
      <c r="K75" s="387">
        <f t="shared" si="1"/>
        <v>1045.8260869565217</v>
      </c>
      <c r="L75" s="387">
        <f t="shared" si="1"/>
        <v>8813.7391304347821</v>
      </c>
      <c r="M75" s="387">
        <f t="shared" si="1"/>
        <v>375.6521739130435</v>
      </c>
      <c r="N75" s="384">
        <f t="shared" si="1"/>
        <v>11119.840579710144</v>
      </c>
    </row>
    <row r="76" spans="1:14" ht="14.4" x14ac:dyDescent="0.3">
      <c r="A76" s="7"/>
      <c r="B76" s="401"/>
      <c r="C76" s="402"/>
      <c r="D76" s="424" t="s">
        <v>3910</v>
      </c>
      <c r="E76" s="425"/>
      <c r="F76" s="425"/>
      <c r="G76" s="425"/>
      <c r="H76" s="425"/>
      <c r="I76" s="403"/>
      <c r="J76" s="403"/>
      <c r="K76" s="403"/>
      <c r="L76" s="403"/>
      <c r="M76" s="404"/>
      <c r="N76" s="405"/>
    </row>
    <row r="77" spans="1:14" ht="13.8" thickBot="1" x14ac:dyDescent="0.3">
      <c r="A77" s="7"/>
      <c r="B77" s="74"/>
      <c r="C77" s="144"/>
      <c r="D77" s="145"/>
      <c r="E77" s="369"/>
      <c r="F77" s="369"/>
      <c r="G77" s="369"/>
      <c r="H77" s="388"/>
      <c r="I77" s="388"/>
      <c r="J77" s="388"/>
      <c r="K77" s="388"/>
      <c r="L77" s="388"/>
      <c r="M77" s="430"/>
      <c r="N77" s="388"/>
    </row>
    <row r="78" spans="1:14" ht="13.8" thickBot="1" x14ac:dyDescent="0.3">
      <c r="A78" s="7" t="s">
        <v>15</v>
      </c>
      <c r="B78" s="143" t="s">
        <v>14</v>
      </c>
      <c r="C78" s="7" t="s">
        <v>18</v>
      </c>
      <c r="D78" s="8">
        <v>6351</v>
      </c>
      <c r="E78" s="10">
        <v>0</v>
      </c>
      <c r="F78" s="10">
        <v>0</v>
      </c>
      <c r="G78" s="10">
        <v>0</v>
      </c>
      <c r="H78" s="377">
        <v>0</v>
      </c>
      <c r="I78" s="377">
        <v>0</v>
      </c>
      <c r="J78" s="377">
        <v>0</v>
      </c>
      <c r="K78" s="377">
        <v>596</v>
      </c>
      <c r="L78" s="377">
        <v>8150</v>
      </c>
      <c r="M78" s="377">
        <v>0</v>
      </c>
      <c r="N78" s="377">
        <v>8746</v>
      </c>
    </row>
    <row r="79" spans="1:14" ht="13.8" thickBot="1" x14ac:dyDescent="0.3">
      <c r="A79" s="7" t="s">
        <v>46</v>
      </c>
      <c r="B79" s="1" t="s">
        <v>45</v>
      </c>
      <c r="C79" s="7" t="s">
        <v>18</v>
      </c>
      <c r="D79" s="8">
        <v>6583</v>
      </c>
      <c r="E79" s="10">
        <v>0</v>
      </c>
      <c r="F79" s="10">
        <v>0</v>
      </c>
      <c r="G79" s="10">
        <v>0</v>
      </c>
      <c r="H79" s="377">
        <v>0</v>
      </c>
      <c r="I79" s="377">
        <v>0</v>
      </c>
      <c r="J79" s="377">
        <v>2520</v>
      </c>
      <c r="K79" s="377">
        <v>1768</v>
      </c>
      <c r="L79" s="377">
        <v>1252</v>
      </c>
      <c r="M79" s="377">
        <v>0</v>
      </c>
      <c r="N79" s="377">
        <v>5540</v>
      </c>
    </row>
    <row r="80" spans="1:14" ht="13.8" thickBot="1" x14ac:dyDescent="0.3">
      <c r="A80" s="7" t="s">
        <v>57</v>
      </c>
      <c r="B80" s="1" t="s">
        <v>56</v>
      </c>
      <c r="C80" s="7" t="s">
        <v>18</v>
      </c>
      <c r="D80" s="8">
        <v>5379</v>
      </c>
      <c r="E80" s="10">
        <v>0</v>
      </c>
      <c r="F80" s="10">
        <v>0</v>
      </c>
      <c r="G80" s="10">
        <v>0</v>
      </c>
      <c r="H80" s="377">
        <v>0</v>
      </c>
      <c r="I80" s="377">
        <v>0</v>
      </c>
      <c r="J80" s="429">
        <v>0</v>
      </c>
      <c r="K80" s="377">
        <v>2354</v>
      </c>
      <c r="L80" s="429">
        <v>0</v>
      </c>
      <c r="M80" s="429">
        <v>0</v>
      </c>
      <c r="N80" s="377">
        <v>2354</v>
      </c>
    </row>
    <row r="81" spans="1:14" ht="13.8" thickBot="1" x14ac:dyDescent="0.3">
      <c r="A81" s="7" t="s">
        <v>61</v>
      </c>
      <c r="B81" s="1" t="s">
        <v>60</v>
      </c>
      <c r="C81" s="7" t="s">
        <v>18</v>
      </c>
      <c r="D81" s="8">
        <v>4265</v>
      </c>
      <c r="E81" s="10">
        <v>0</v>
      </c>
      <c r="F81" s="10">
        <v>0</v>
      </c>
      <c r="G81" s="10">
        <v>0</v>
      </c>
      <c r="H81" s="377">
        <v>0</v>
      </c>
      <c r="I81" s="377">
        <v>0</v>
      </c>
      <c r="J81" s="377">
        <v>1000</v>
      </c>
      <c r="K81" s="377">
        <v>0</v>
      </c>
      <c r="L81" s="377">
        <v>0</v>
      </c>
      <c r="M81" s="377">
        <v>0</v>
      </c>
      <c r="N81" s="377">
        <v>1000</v>
      </c>
    </row>
    <row r="82" spans="1:14" ht="13.8" thickBot="1" x14ac:dyDescent="0.3">
      <c r="A82" s="7" t="s">
        <v>71</v>
      </c>
      <c r="B82" s="1" t="s">
        <v>70</v>
      </c>
      <c r="C82" s="7" t="s">
        <v>18</v>
      </c>
      <c r="D82" s="8">
        <v>6621</v>
      </c>
      <c r="E82" s="10">
        <v>0</v>
      </c>
      <c r="F82" s="10">
        <v>0</v>
      </c>
      <c r="G82" s="10">
        <v>0</v>
      </c>
      <c r="H82" s="377">
        <v>0</v>
      </c>
      <c r="I82" s="377">
        <v>0</v>
      </c>
      <c r="J82" s="377">
        <v>0</v>
      </c>
      <c r="K82" s="377">
        <v>0</v>
      </c>
      <c r="L82" s="377">
        <v>0</v>
      </c>
      <c r="M82" s="377">
        <v>0</v>
      </c>
      <c r="N82" s="377">
        <v>0</v>
      </c>
    </row>
    <row r="83" spans="1:14" ht="13.8" thickBot="1" x14ac:dyDescent="0.3">
      <c r="A83" s="7" t="s">
        <v>75</v>
      </c>
      <c r="B83" s="1" t="s">
        <v>74</v>
      </c>
      <c r="C83" s="7" t="s">
        <v>18</v>
      </c>
      <c r="D83" s="8">
        <v>4075</v>
      </c>
      <c r="E83" s="10">
        <v>0</v>
      </c>
      <c r="F83" s="10">
        <v>0</v>
      </c>
      <c r="G83" s="10">
        <v>0</v>
      </c>
      <c r="H83" s="377">
        <v>0</v>
      </c>
      <c r="I83" s="377">
        <v>0</v>
      </c>
      <c r="J83" s="429">
        <v>0</v>
      </c>
      <c r="K83" s="429">
        <v>0</v>
      </c>
      <c r="L83" s="429">
        <v>0</v>
      </c>
      <c r="M83" s="429">
        <v>0</v>
      </c>
      <c r="N83" s="429">
        <v>0</v>
      </c>
    </row>
    <row r="84" spans="1:14" ht="13.8" thickBot="1" x14ac:dyDescent="0.3">
      <c r="A84" s="7" t="s">
        <v>98</v>
      </c>
      <c r="B84" s="1" t="s">
        <v>97</v>
      </c>
      <c r="C84" s="7" t="s">
        <v>18</v>
      </c>
      <c r="D84" s="8">
        <v>5414</v>
      </c>
      <c r="E84" s="10">
        <v>0</v>
      </c>
      <c r="F84" s="10">
        <v>0</v>
      </c>
      <c r="G84" s="10">
        <v>0</v>
      </c>
      <c r="H84" s="377">
        <v>0</v>
      </c>
      <c r="I84" s="377">
        <v>0</v>
      </c>
      <c r="J84" s="377">
        <v>2602</v>
      </c>
      <c r="K84" s="377">
        <v>7722</v>
      </c>
      <c r="L84" s="377">
        <v>0</v>
      </c>
      <c r="M84" s="377">
        <v>0</v>
      </c>
      <c r="N84" s="377">
        <v>10324</v>
      </c>
    </row>
    <row r="85" spans="1:14" ht="13.8" thickBot="1" x14ac:dyDescent="0.3">
      <c r="A85" s="7" t="s">
        <v>120</v>
      </c>
      <c r="B85" s="1" t="s">
        <v>119</v>
      </c>
      <c r="C85" s="7" t="s">
        <v>18</v>
      </c>
      <c r="D85" s="8">
        <v>5883</v>
      </c>
      <c r="E85" s="10">
        <v>0</v>
      </c>
      <c r="F85" s="10">
        <v>0</v>
      </c>
      <c r="G85" s="10">
        <v>0</v>
      </c>
      <c r="H85" s="377">
        <v>0</v>
      </c>
      <c r="I85" s="377">
        <v>0</v>
      </c>
      <c r="J85" s="377">
        <v>0</v>
      </c>
      <c r="K85" s="377">
        <v>12543</v>
      </c>
      <c r="L85" s="377">
        <v>0</v>
      </c>
      <c r="M85" s="377">
        <v>0</v>
      </c>
      <c r="N85" s="377">
        <v>12543</v>
      </c>
    </row>
    <row r="86" spans="1:14" ht="13.8" thickBot="1" x14ac:dyDescent="0.3">
      <c r="A86" s="7" t="s">
        <v>126</v>
      </c>
      <c r="B86" s="1" t="s">
        <v>125</v>
      </c>
      <c r="C86" s="7" t="s">
        <v>18</v>
      </c>
      <c r="D86" s="8">
        <v>4005</v>
      </c>
      <c r="E86" s="10">
        <v>0</v>
      </c>
      <c r="F86" s="10">
        <v>0</v>
      </c>
      <c r="G86" s="10">
        <v>0</v>
      </c>
      <c r="H86" s="377">
        <v>0</v>
      </c>
      <c r="I86" s="377">
        <v>0</v>
      </c>
      <c r="J86" s="377">
        <v>0</v>
      </c>
      <c r="K86" s="377">
        <v>0</v>
      </c>
      <c r="L86" s="377">
        <v>0</v>
      </c>
      <c r="M86" s="377">
        <v>0</v>
      </c>
      <c r="N86" s="377">
        <v>0</v>
      </c>
    </row>
    <row r="87" spans="1:14" ht="13.8" thickBot="1" x14ac:dyDescent="0.3">
      <c r="A87" s="7" t="s">
        <v>138</v>
      </c>
      <c r="B87" s="1" t="s">
        <v>137</v>
      </c>
      <c r="C87" s="7" t="s">
        <v>18</v>
      </c>
      <c r="D87" s="8">
        <v>4191</v>
      </c>
      <c r="E87" s="10">
        <v>0</v>
      </c>
      <c r="F87" s="10">
        <v>0</v>
      </c>
      <c r="G87" s="10">
        <v>1518</v>
      </c>
      <c r="H87" s="377">
        <v>0</v>
      </c>
      <c r="I87" s="377">
        <v>1518</v>
      </c>
      <c r="J87" s="377">
        <v>0</v>
      </c>
      <c r="K87" s="377">
        <v>0</v>
      </c>
      <c r="L87" s="377">
        <v>0</v>
      </c>
      <c r="M87" s="377">
        <v>1518</v>
      </c>
      <c r="N87" s="377">
        <v>1518</v>
      </c>
    </row>
    <row r="88" spans="1:14" ht="13.8" thickBot="1" x14ac:dyDescent="0.3">
      <c r="A88" s="7" t="s">
        <v>180</v>
      </c>
      <c r="B88" s="1" t="s">
        <v>179</v>
      </c>
      <c r="C88" s="7" t="s">
        <v>18</v>
      </c>
      <c r="D88" s="8">
        <v>4622</v>
      </c>
      <c r="E88" s="10">
        <v>0</v>
      </c>
      <c r="F88" s="10">
        <v>0</v>
      </c>
      <c r="G88" s="10">
        <v>0</v>
      </c>
      <c r="H88" s="377">
        <v>0</v>
      </c>
      <c r="I88" s="377">
        <v>0</v>
      </c>
      <c r="J88" s="377">
        <v>0</v>
      </c>
      <c r="K88" s="377">
        <v>3867</v>
      </c>
      <c r="L88" s="377">
        <v>0</v>
      </c>
      <c r="M88" s="377">
        <v>0</v>
      </c>
      <c r="N88" s="377">
        <v>3867</v>
      </c>
    </row>
    <row r="89" spans="1:14" ht="13.8" thickBot="1" x14ac:dyDescent="0.3">
      <c r="A89" s="7" t="s">
        <v>194</v>
      </c>
      <c r="B89" s="1" t="s">
        <v>193</v>
      </c>
      <c r="C89" s="7" t="s">
        <v>18</v>
      </c>
      <c r="D89" s="8">
        <v>4986</v>
      </c>
      <c r="E89" s="10">
        <v>0</v>
      </c>
      <c r="F89" s="10">
        <v>0</v>
      </c>
      <c r="G89" s="10">
        <v>0</v>
      </c>
      <c r="H89" s="377">
        <v>0</v>
      </c>
      <c r="I89" s="377">
        <v>0</v>
      </c>
      <c r="J89" s="377">
        <v>0</v>
      </c>
      <c r="K89" s="377">
        <v>0</v>
      </c>
      <c r="L89" s="377">
        <v>0</v>
      </c>
      <c r="M89" s="377">
        <v>0</v>
      </c>
      <c r="N89" s="377">
        <v>0</v>
      </c>
    </row>
    <row r="90" spans="1:14" ht="13.8" thickBot="1" x14ac:dyDescent="0.3">
      <c r="A90" s="7" t="s">
        <v>216</v>
      </c>
      <c r="B90" s="1" t="s">
        <v>215</v>
      </c>
      <c r="C90" s="7" t="s">
        <v>18</v>
      </c>
      <c r="D90" s="8">
        <v>4514</v>
      </c>
      <c r="E90" s="10">
        <v>0</v>
      </c>
      <c r="F90" s="10">
        <v>0</v>
      </c>
      <c r="G90" s="10">
        <v>0</v>
      </c>
      <c r="H90" s="377">
        <v>0</v>
      </c>
      <c r="I90" s="377">
        <v>0</v>
      </c>
      <c r="J90" s="377">
        <v>0</v>
      </c>
      <c r="K90" s="377">
        <v>1270</v>
      </c>
      <c r="L90" s="377">
        <v>2185</v>
      </c>
      <c r="M90" s="377">
        <v>0</v>
      </c>
      <c r="N90" s="377">
        <v>3455</v>
      </c>
    </row>
    <row r="91" spans="1:14" ht="13.8" thickBot="1" x14ac:dyDescent="0.3">
      <c r="A91" s="7" t="s">
        <v>232</v>
      </c>
      <c r="B91" s="1" t="s">
        <v>231</v>
      </c>
      <c r="C91" s="7" t="s">
        <v>18</v>
      </c>
      <c r="D91" s="8">
        <v>6838</v>
      </c>
      <c r="E91" s="10">
        <v>0</v>
      </c>
      <c r="F91" s="10">
        <v>0</v>
      </c>
      <c r="G91" s="10">
        <v>0</v>
      </c>
      <c r="H91" s="377">
        <v>0</v>
      </c>
      <c r="I91" s="377">
        <v>0</v>
      </c>
      <c r="J91" s="429">
        <v>0</v>
      </c>
      <c r="K91" s="429">
        <v>0</v>
      </c>
      <c r="L91" s="429">
        <v>0</v>
      </c>
      <c r="M91" s="429">
        <v>0</v>
      </c>
      <c r="N91" s="429">
        <v>0</v>
      </c>
    </row>
    <row r="92" spans="1:14" ht="13.8" thickBot="1" x14ac:dyDescent="0.3">
      <c r="A92" s="7" t="s">
        <v>238</v>
      </c>
      <c r="B92" s="1" t="s">
        <v>237</v>
      </c>
      <c r="C92" s="7" t="s">
        <v>18</v>
      </c>
      <c r="D92" s="8">
        <v>4869</v>
      </c>
      <c r="E92" s="10">
        <v>0</v>
      </c>
      <c r="F92" s="10">
        <v>0</v>
      </c>
      <c r="G92" s="10">
        <v>0</v>
      </c>
      <c r="H92" s="377">
        <v>0</v>
      </c>
      <c r="I92" s="377">
        <v>0</v>
      </c>
      <c r="J92" s="377">
        <v>716</v>
      </c>
      <c r="K92" s="377">
        <v>1045</v>
      </c>
      <c r="L92" s="377">
        <v>0</v>
      </c>
      <c r="M92" s="377">
        <v>0</v>
      </c>
      <c r="N92" s="377">
        <v>1761</v>
      </c>
    </row>
    <row r="93" spans="1:14" ht="13.8" thickBot="1" x14ac:dyDescent="0.3">
      <c r="A93" s="7" t="s">
        <v>240</v>
      </c>
      <c r="B93" s="1" t="s">
        <v>239</v>
      </c>
      <c r="C93" s="7" t="s">
        <v>18</v>
      </c>
      <c r="D93" s="8">
        <v>4768</v>
      </c>
      <c r="E93" s="10">
        <v>0</v>
      </c>
      <c r="F93" s="10">
        <v>0</v>
      </c>
      <c r="G93" s="10">
        <v>0</v>
      </c>
      <c r="H93" s="377">
        <v>0</v>
      </c>
      <c r="I93" s="377">
        <v>0</v>
      </c>
      <c r="J93" s="377">
        <v>0</v>
      </c>
      <c r="K93" s="377">
        <v>3599</v>
      </c>
      <c r="L93" s="377">
        <v>0</v>
      </c>
      <c r="M93" s="377">
        <v>0</v>
      </c>
      <c r="N93" s="377">
        <v>3599</v>
      </c>
    </row>
    <row r="94" spans="1:14" ht="13.8" thickBot="1" x14ac:dyDescent="0.3">
      <c r="A94" s="7" t="s">
        <v>254</v>
      </c>
      <c r="B94" s="1" t="s">
        <v>253</v>
      </c>
      <c r="C94" s="7" t="s">
        <v>18</v>
      </c>
      <c r="D94" s="8">
        <v>5432</v>
      </c>
      <c r="E94" s="10">
        <v>0</v>
      </c>
      <c r="F94" s="10">
        <v>0</v>
      </c>
      <c r="G94" s="10">
        <v>0</v>
      </c>
      <c r="H94" s="377">
        <v>0</v>
      </c>
      <c r="I94" s="377">
        <v>0</v>
      </c>
      <c r="J94" s="429">
        <v>0</v>
      </c>
      <c r="K94" s="377">
        <v>1182</v>
      </c>
      <c r="L94" s="429">
        <v>0</v>
      </c>
      <c r="M94" s="429">
        <v>0</v>
      </c>
      <c r="N94" s="377">
        <v>1182</v>
      </c>
    </row>
    <row r="95" spans="1:14" ht="13.8" thickBot="1" x14ac:dyDescent="0.3">
      <c r="A95" s="7" t="s">
        <v>282</v>
      </c>
      <c r="B95" s="1" t="s">
        <v>281</v>
      </c>
      <c r="C95" s="7" t="s">
        <v>18</v>
      </c>
      <c r="D95" s="8">
        <v>6164</v>
      </c>
      <c r="E95" s="10">
        <v>0</v>
      </c>
      <c r="F95" s="10">
        <v>0</v>
      </c>
      <c r="G95" s="10">
        <v>0</v>
      </c>
      <c r="H95" s="377">
        <v>0</v>
      </c>
      <c r="I95" s="377">
        <v>0</v>
      </c>
      <c r="J95" s="377">
        <v>0</v>
      </c>
      <c r="K95" s="377">
        <v>8739</v>
      </c>
      <c r="L95" s="377">
        <v>154342</v>
      </c>
      <c r="M95" s="377">
        <v>0</v>
      </c>
      <c r="N95" s="377">
        <v>163081</v>
      </c>
    </row>
    <row r="96" spans="1:14" ht="13.8" thickBot="1" x14ac:dyDescent="0.3">
      <c r="A96" s="7" t="s">
        <v>292</v>
      </c>
      <c r="B96" s="1" t="s">
        <v>291</v>
      </c>
      <c r="C96" s="7" t="s">
        <v>18</v>
      </c>
      <c r="D96" s="8">
        <v>5641</v>
      </c>
      <c r="E96" s="10">
        <v>0</v>
      </c>
      <c r="F96" s="10">
        <v>0</v>
      </c>
      <c r="G96" s="10">
        <v>0</v>
      </c>
      <c r="H96" s="377">
        <v>0</v>
      </c>
      <c r="I96" s="377">
        <v>0</v>
      </c>
      <c r="J96" s="377">
        <v>0</v>
      </c>
      <c r="K96" s="377">
        <v>0</v>
      </c>
      <c r="L96" s="377">
        <v>0</v>
      </c>
      <c r="M96" s="377">
        <v>0</v>
      </c>
      <c r="N96" s="377">
        <v>0</v>
      </c>
    </row>
    <row r="97" spans="1:14" ht="13.8" thickBot="1" x14ac:dyDescent="0.3">
      <c r="A97" s="7" t="s">
        <v>334</v>
      </c>
      <c r="B97" s="1" t="s">
        <v>333</v>
      </c>
      <c r="C97" s="7" t="s">
        <v>18</v>
      </c>
      <c r="D97" s="8">
        <v>6831</v>
      </c>
      <c r="E97" s="10">
        <v>0</v>
      </c>
      <c r="F97" s="10">
        <v>0</v>
      </c>
      <c r="G97" s="10">
        <v>0</v>
      </c>
      <c r="H97" s="377">
        <v>0</v>
      </c>
      <c r="I97" s="377">
        <v>0</v>
      </c>
      <c r="J97" s="377">
        <v>0</v>
      </c>
      <c r="K97" s="377">
        <v>0</v>
      </c>
      <c r="L97" s="377">
        <v>0</v>
      </c>
      <c r="M97" s="377">
        <v>0</v>
      </c>
      <c r="N97" s="377">
        <v>0</v>
      </c>
    </row>
    <row r="98" spans="1:14" ht="13.8" thickBot="1" x14ac:dyDescent="0.3">
      <c r="A98" s="7" t="s">
        <v>336</v>
      </c>
      <c r="B98" s="1" t="s">
        <v>335</v>
      </c>
      <c r="C98" s="7" t="s">
        <v>18</v>
      </c>
      <c r="D98" s="8">
        <v>6119</v>
      </c>
      <c r="E98" s="10">
        <v>0</v>
      </c>
      <c r="F98" s="10">
        <v>0</v>
      </c>
      <c r="G98" s="10">
        <v>0</v>
      </c>
      <c r="H98" s="377">
        <v>0</v>
      </c>
      <c r="I98" s="377">
        <v>0</v>
      </c>
      <c r="J98" s="429">
        <v>0</v>
      </c>
      <c r="K98" s="377">
        <v>22515</v>
      </c>
      <c r="L98" s="377">
        <v>20436</v>
      </c>
      <c r="M98" s="429">
        <v>0</v>
      </c>
      <c r="N98" s="377">
        <v>42951</v>
      </c>
    </row>
    <row r="99" spans="1:14" ht="13.8" thickBot="1" x14ac:dyDescent="0.3">
      <c r="A99" s="7" t="s">
        <v>346</v>
      </c>
      <c r="B99" s="1" t="s">
        <v>345</v>
      </c>
      <c r="C99" s="7" t="s">
        <v>18</v>
      </c>
      <c r="D99" s="8">
        <v>6582</v>
      </c>
      <c r="E99" s="10">
        <v>0</v>
      </c>
      <c r="F99" s="10">
        <v>0</v>
      </c>
      <c r="G99" s="10">
        <v>0</v>
      </c>
      <c r="H99" s="377">
        <v>0</v>
      </c>
      <c r="I99" s="377">
        <v>0</v>
      </c>
      <c r="J99" s="377">
        <v>0</v>
      </c>
      <c r="K99" s="377">
        <v>0</v>
      </c>
      <c r="L99" s="377">
        <v>0</v>
      </c>
      <c r="M99" s="377">
        <v>0</v>
      </c>
      <c r="N99" s="377">
        <v>0</v>
      </c>
    </row>
    <row r="100" spans="1:14" ht="13.8" thickBot="1" x14ac:dyDescent="0.3">
      <c r="A100" s="7" t="s">
        <v>356</v>
      </c>
      <c r="B100" s="1" t="s">
        <v>355</v>
      </c>
      <c r="C100" s="7" t="s">
        <v>18</v>
      </c>
      <c r="D100" s="8">
        <v>5933</v>
      </c>
      <c r="E100" s="10">
        <v>0</v>
      </c>
      <c r="F100" s="10">
        <v>0</v>
      </c>
      <c r="G100" s="10">
        <v>133471</v>
      </c>
      <c r="H100" s="377">
        <v>0</v>
      </c>
      <c r="I100" s="377">
        <v>133471</v>
      </c>
      <c r="J100" s="377">
        <v>5230</v>
      </c>
      <c r="K100" s="377">
        <v>0</v>
      </c>
      <c r="L100" s="377">
        <v>9980</v>
      </c>
      <c r="M100" s="377">
        <v>0</v>
      </c>
      <c r="N100" s="377">
        <v>15210</v>
      </c>
    </row>
    <row r="101" spans="1:14" ht="13.8" thickBot="1" x14ac:dyDescent="0.3">
      <c r="A101" s="7" t="s">
        <v>364</v>
      </c>
      <c r="B101" s="1" t="s">
        <v>363</v>
      </c>
      <c r="C101" s="7" t="s">
        <v>18</v>
      </c>
      <c r="D101" s="8">
        <v>4220</v>
      </c>
      <c r="E101" s="10">
        <v>0</v>
      </c>
      <c r="F101" s="10">
        <v>0</v>
      </c>
      <c r="G101" s="10">
        <v>0</v>
      </c>
      <c r="H101" s="377">
        <v>0</v>
      </c>
      <c r="I101" s="377">
        <v>0</v>
      </c>
      <c r="J101" s="377">
        <v>0</v>
      </c>
      <c r="K101" s="377">
        <v>5505</v>
      </c>
      <c r="L101" s="377">
        <v>0</v>
      </c>
      <c r="M101" s="377">
        <v>0</v>
      </c>
      <c r="N101" s="377">
        <v>5505</v>
      </c>
    </row>
    <row r="102" spans="1:14" ht="13.8" thickBot="1" x14ac:dyDescent="0.3">
      <c r="A102" s="7" t="s">
        <v>368</v>
      </c>
      <c r="B102" s="1" t="s">
        <v>367</v>
      </c>
      <c r="C102" s="7" t="s">
        <v>18</v>
      </c>
      <c r="D102" s="8">
        <v>4610</v>
      </c>
      <c r="E102" s="10">
        <v>0</v>
      </c>
      <c r="F102" s="10">
        <v>0</v>
      </c>
      <c r="G102" s="10">
        <v>0</v>
      </c>
      <c r="H102" s="377">
        <v>0</v>
      </c>
      <c r="I102" s="377">
        <v>0</v>
      </c>
      <c r="J102" s="377">
        <v>0</v>
      </c>
      <c r="K102" s="377">
        <v>0</v>
      </c>
      <c r="L102" s="377">
        <v>0</v>
      </c>
      <c r="M102" s="377">
        <v>0</v>
      </c>
      <c r="N102" s="377">
        <v>0</v>
      </c>
    </row>
    <row r="103" spans="1:14" ht="13.8" thickBot="1" x14ac:dyDescent="0.3">
      <c r="A103" s="7" t="s">
        <v>374</v>
      </c>
      <c r="B103" s="1" t="s">
        <v>373</v>
      </c>
      <c r="C103" s="7" t="s">
        <v>18</v>
      </c>
      <c r="D103" s="8">
        <v>5531</v>
      </c>
      <c r="E103" s="10">
        <v>0</v>
      </c>
      <c r="F103" s="10">
        <v>0</v>
      </c>
      <c r="G103" s="10">
        <v>0</v>
      </c>
      <c r="H103" s="377">
        <v>0</v>
      </c>
      <c r="I103" s="377">
        <v>0</v>
      </c>
      <c r="J103" s="377">
        <v>6551</v>
      </c>
      <c r="K103" s="377">
        <v>637</v>
      </c>
      <c r="L103" s="377">
        <v>28624</v>
      </c>
      <c r="M103" s="429">
        <v>0</v>
      </c>
      <c r="N103" s="377">
        <v>35812</v>
      </c>
    </row>
    <row r="104" spans="1:14" ht="13.8" thickBot="1" x14ac:dyDescent="0.3">
      <c r="A104" s="7" t="s">
        <v>378</v>
      </c>
      <c r="B104" s="1" t="s">
        <v>377</v>
      </c>
      <c r="C104" s="7" t="s">
        <v>18</v>
      </c>
      <c r="D104" s="8">
        <v>5107</v>
      </c>
      <c r="E104" s="10">
        <v>0</v>
      </c>
      <c r="F104" s="10">
        <v>0</v>
      </c>
      <c r="G104" s="10">
        <v>0</v>
      </c>
      <c r="H104" s="377">
        <v>0</v>
      </c>
      <c r="I104" s="377">
        <v>0</v>
      </c>
      <c r="J104" s="377">
        <v>0</v>
      </c>
      <c r="K104" s="377">
        <v>0</v>
      </c>
      <c r="L104" s="377">
        <v>0</v>
      </c>
      <c r="M104" s="377">
        <v>0</v>
      </c>
      <c r="N104" s="377">
        <v>0</v>
      </c>
    </row>
    <row r="105" spans="1:14" ht="13.8" thickBot="1" x14ac:dyDescent="0.3">
      <c r="A105" s="7" t="s">
        <v>384</v>
      </c>
      <c r="B105" s="1" t="s">
        <v>383</v>
      </c>
      <c r="C105" s="7" t="s">
        <v>18</v>
      </c>
      <c r="D105" s="8">
        <v>5784</v>
      </c>
      <c r="E105" s="10">
        <v>0</v>
      </c>
      <c r="F105" s="10">
        <v>0</v>
      </c>
      <c r="G105" s="10">
        <v>0</v>
      </c>
      <c r="H105" s="377">
        <v>0</v>
      </c>
      <c r="I105" s="377">
        <v>0</v>
      </c>
      <c r="J105" s="377">
        <v>0</v>
      </c>
      <c r="K105" s="377">
        <v>1532</v>
      </c>
      <c r="L105" s="377">
        <v>0</v>
      </c>
      <c r="M105" s="377">
        <v>0</v>
      </c>
      <c r="N105" s="377">
        <v>1532</v>
      </c>
    </row>
    <row r="106" spans="1:14" ht="13.8" thickBot="1" x14ac:dyDescent="0.3">
      <c r="A106" s="7" t="s">
        <v>390</v>
      </c>
      <c r="B106" s="1" t="s">
        <v>389</v>
      </c>
      <c r="C106" s="7" t="s">
        <v>18</v>
      </c>
      <c r="D106" s="8">
        <v>5713</v>
      </c>
      <c r="E106" s="10">
        <v>0</v>
      </c>
      <c r="F106" s="10">
        <v>0</v>
      </c>
      <c r="G106" s="10">
        <v>0</v>
      </c>
      <c r="H106" s="377">
        <v>0</v>
      </c>
      <c r="I106" s="377">
        <v>0</v>
      </c>
      <c r="J106" s="377">
        <v>0</v>
      </c>
      <c r="K106" s="377">
        <v>5670</v>
      </c>
      <c r="L106" s="377">
        <v>10954</v>
      </c>
      <c r="M106" s="377">
        <v>0</v>
      </c>
      <c r="N106" s="377">
        <v>16624</v>
      </c>
    </row>
    <row r="107" spans="1:14" ht="13.8" thickBot="1" x14ac:dyDescent="0.3">
      <c r="A107" s="7" t="s">
        <v>394</v>
      </c>
      <c r="B107" s="1" t="s">
        <v>393</v>
      </c>
      <c r="C107" s="7" t="s">
        <v>18</v>
      </c>
      <c r="D107" s="8">
        <v>6443</v>
      </c>
      <c r="E107" s="10">
        <v>0</v>
      </c>
      <c r="F107" s="10">
        <v>0</v>
      </c>
      <c r="G107" s="10">
        <v>0</v>
      </c>
      <c r="H107" s="377">
        <v>0</v>
      </c>
      <c r="I107" s="377">
        <v>0</v>
      </c>
      <c r="J107" s="377">
        <v>0</v>
      </c>
      <c r="K107" s="377">
        <v>568</v>
      </c>
      <c r="L107" s="377">
        <v>0</v>
      </c>
      <c r="M107" s="377">
        <v>0</v>
      </c>
      <c r="N107" s="377">
        <v>568</v>
      </c>
    </row>
    <row r="108" spans="1:14" ht="13.8" thickBot="1" x14ac:dyDescent="0.3">
      <c r="A108" s="7" t="s">
        <v>398</v>
      </c>
      <c r="B108" s="1" t="s">
        <v>397</v>
      </c>
      <c r="C108" s="7" t="s">
        <v>18</v>
      </c>
      <c r="D108" s="8">
        <v>4080</v>
      </c>
      <c r="E108" s="10">
        <v>0</v>
      </c>
      <c r="F108" s="10">
        <v>0</v>
      </c>
      <c r="G108" s="10">
        <v>0</v>
      </c>
      <c r="H108" s="377">
        <v>0</v>
      </c>
      <c r="I108" s="377">
        <v>0</v>
      </c>
      <c r="J108" s="377">
        <v>0</v>
      </c>
      <c r="K108" s="377">
        <v>0</v>
      </c>
      <c r="L108" s="377">
        <v>0</v>
      </c>
      <c r="M108" s="377">
        <v>0</v>
      </c>
      <c r="N108" s="377">
        <v>0</v>
      </c>
    </row>
    <row r="109" spans="1:14" ht="13.8" thickBot="1" x14ac:dyDescent="0.3">
      <c r="A109" s="7" t="s">
        <v>400</v>
      </c>
      <c r="B109" s="1" t="s">
        <v>399</v>
      </c>
      <c r="C109" s="7" t="s">
        <v>18</v>
      </c>
      <c r="D109" s="8">
        <v>5210</v>
      </c>
      <c r="E109" s="10">
        <v>0</v>
      </c>
      <c r="F109" s="10">
        <v>0</v>
      </c>
      <c r="G109" s="10">
        <v>0</v>
      </c>
      <c r="H109" s="377">
        <v>0</v>
      </c>
      <c r="I109" s="377">
        <v>0</v>
      </c>
      <c r="J109" s="377">
        <v>0</v>
      </c>
      <c r="K109" s="377">
        <v>0</v>
      </c>
      <c r="L109" s="377">
        <v>10295</v>
      </c>
      <c r="M109" s="377">
        <v>0</v>
      </c>
      <c r="N109" s="377">
        <v>10295</v>
      </c>
    </row>
    <row r="110" spans="1:14" ht="13.8" thickBot="1" x14ac:dyDescent="0.3">
      <c r="A110" s="7" t="s">
        <v>402</v>
      </c>
      <c r="B110" s="1" t="s">
        <v>401</v>
      </c>
      <c r="C110" s="7" t="s">
        <v>18</v>
      </c>
      <c r="D110" s="8">
        <v>6997</v>
      </c>
      <c r="E110" s="10">
        <v>0</v>
      </c>
      <c r="F110" s="10">
        <v>0</v>
      </c>
      <c r="G110" s="10">
        <v>0</v>
      </c>
      <c r="H110" s="377">
        <v>0</v>
      </c>
      <c r="I110" s="377">
        <v>0</v>
      </c>
      <c r="J110" s="377">
        <v>0</v>
      </c>
      <c r="K110" s="377">
        <v>0</v>
      </c>
      <c r="L110" s="377">
        <v>0</v>
      </c>
      <c r="M110" s="377">
        <v>0</v>
      </c>
      <c r="N110" s="377">
        <v>0</v>
      </c>
    </row>
    <row r="111" spans="1:14" ht="13.8" thickBot="1" x14ac:dyDescent="0.3">
      <c r="A111" s="7" t="s">
        <v>416</v>
      </c>
      <c r="B111" s="1" t="s">
        <v>415</v>
      </c>
      <c r="C111" s="7" t="s">
        <v>18</v>
      </c>
      <c r="D111" s="8">
        <v>4168</v>
      </c>
      <c r="E111" s="10">
        <v>0</v>
      </c>
      <c r="F111" s="10">
        <v>0</v>
      </c>
      <c r="G111" s="10">
        <v>28430</v>
      </c>
      <c r="H111" s="377">
        <v>0</v>
      </c>
      <c r="I111" s="377">
        <v>28430</v>
      </c>
      <c r="J111" s="377">
        <v>0</v>
      </c>
      <c r="K111" s="377">
        <v>0</v>
      </c>
      <c r="L111" s="377">
        <v>230934</v>
      </c>
      <c r="M111" s="377">
        <v>0</v>
      </c>
      <c r="N111" s="377">
        <v>230934</v>
      </c>
    </row>
    <row r="112" spans="1:14" ht="13.8" thickBot="1" x14ac:dyDescent="0.3">
      <c r="A112" s="7" t="s">
        <v>429</v>
      </c>
      <c r="B112" s="1" t="s">
        <v>428</v>
      </c>
      <c r="C112" s="7" t="s">
        <v>18</v>
      </c>
      <c r="D112" s="8">
        <v>4934</v>
      </c>
      <c r="E112" s="10">
        <v>0</v>
      </c>
      <c r="F112" s="10">
        <v>0</v>
      </c>
      <c r="G112" s="10">
        <v>0</v>
      </c>
      <c r="H112" s="377">
        <v>0</v>
      </c>
      <c r="I112" s="377">
        <v>0</v>
      </c>
      <c r="J112" s="377">
        <v>0</v>
      </c>
      <c r="K112" s="429">
        <v>0</v>
      </c>
      <c r="L112" s="429">
        <v>0</v>
      </c>
      <c r="M112" s="429">
        <v>0</v>
      </c>
      <c r="N112" s="377">
        <v>0</v>
      </c>
    </row>
    <row r="113" spans="1:14" ht="13.8" thickBot="1" x14ac:dyDescent="0.3">
      <c r="A113" s="7" t="s">
        <v>431</v>
      </c>
      <c r="B113" s="1" t="s">
        <v>430</v>
      </c>
      <c r="C113" s="7" t="s">
        <v>18</v>
      </c>
      <c r="D113" s="8">
        <v>5857</v>
      </c>
      <c r="E113" s="10">
        <v>0</v>
      </c>
      <c r="F113" s="10">
        <v>0</v>
      </c>
      <c r="G113" s="10">
        <v>0</v>
      </c>
      <c r="H113" s="377">
        <v>5358</v>
      </c>
      <c r="I113" s="377">
        <v>5358</v>
      </c>
      <c r="J113" s="377">
        <v>9149</v>
      </c>
      <c r="K113" s="377">
        <v>0</v>
      </c>
      <c r="L113" s="377">
        <v>0</v>
      </c>
      <c r="M113" s="377">
        <v>0</v>
      </c>
      <c r="N113" s="377">
        <v>9149</v>
      </c>
    </row>
    <row r="114" spans="1:14" ht="13.8" thickBot="1" x14ac:dyDescent="0.3">
      <c r="A114" s="7" t="s">
        <v>451</v>
      </c>
      <c r="B114" s="1" t="s">
        <v>450</v>
      </c>
      <c r="C114" s="7" t="s">
        <v>18</v>
      </c>
      <c r="D114" s="8">
        <v>4141</v>
      </c>
      <c r="E114" s="10">
        <v>0</v>
      </c>
      <c r="F114" s="10">
        <v>0</v>
      </c>
      <c r="G114" s="10">
        <v>4377</v>
      </c>
      <c r="H114" s="377">
        <v>22748</v>
      </c>
      <c r="I114" s="377">
        <v>27125</v>
      </c>
      <c r="J114" s="377">
        <v>2753</v>
      </c>
      <c r="K114" s="429">
        <v>0</v>
      </c>
      <c r="L114" s="377">
        <v>5953</v>
      </c>
      <c r="M114" s="429">
        <v>0</v>
      </c>
      <c r="N114" s="377">
        <v>8706</v>
      </c>
    </row>
    <row r="115" spans="1:14" ht="13.8" thickBot="1" x14ac:dyDescent="0.3">
      <c r="A115" s="7" t="s">
        <v>457</v>
      </c>
      <c r="B115" s="1" t="s">
        <v>456</v>
      </c>
      <c r="C115" s="7" t="s">
        <v>18</v>
      </c>
      <c r="D115" s="8">
        <v>4197</v>
      </c>
      <c r="E115" s="10">
        <v>0</v>
      </c>
      <c r="F115" s="10">
        <v>0</v>
      </c>
      <c r="G115" s="10">
        <v>0</v>
      </c>
      <c r="H115" s="377">
        <v>0</v>
      </c>
      <c r="I115" s="377">
        <v>0</v>
      </c>
      <c r="J115" s="377">
        <v>0</v>
      </c>
      <c r="K115" s="377">
        <v>0</v>
      </c>
      <c r="L115" s="377">
        <v>13554</v>
      </c>
      <c r="M115" s="377">
        <v>0</v>
      </c>
      <c r="N115" s="377">
        <v>13554</v>
      </c>
    </row>
    <row r="116" spans="1:14" ht="13.8" thickBot="1" x14ac:dyDescent="0.3">
      <c r="A116" s="7" t="s">
        <v>463</v>
      </c>
      <c r="B116" s="1" t="s">
        <v>462</v>
      </c>
      <c r="C116" s="7" t="s">
        <v>18</v>
      </c>
      <c r="D116" s="8">
        <v>5068</v>
      </c>
      <c r="E116" s="10">
        <v>0</v>
      </c>
      <c r="F116" s="10">
        <v>0</v>
      </c>
      <c r="G116" s="10">
        <v>0</v>
      </c>
      <c r="H116" s="377">
        <v>0</v>
      </c>
      <c r="I116" s="377">
        <v>0</v>
      </c>
      <c r="J116" s="377">
        <v>7749</v>
      </c>
      <c r="K116" s="377">
        <v>0</v>
      </c>
      <c r="L116" s="377">
        <v>0</v>
      </c>
      <c r="M116" s="377">
        <v>0</v>
      </c>
      <c r="N116" s="377">
        <v>7749</v>
      </c>
    </row>
    <row r="117" spans="1:14" ht="13.8" thickBot="1" x14ac:dyDescent="0.3">
      <c r="A117" s="7" t="s">
        <v>467</v>
      </c>
      <c r="B117" s="1" t="s">
        <v>466</v>
      </c>
      <c r="C117" s="7" t="s">
        <v>18</v>
      </c>
      <c r="D117" s="8">
        <v>4968</v>
      </c>
      <c r="E117" s="10">
        <v>0</v>
      </c>
      <c r="F117" s="10">
        <v>0</v>
      </c>
      <c r="G117" s="10">
        <v>0</v>
      </c>
      <c r="H117" s="377">
        <v>0</v>
      </c>
      <c r="I117" s="377">
        <v>0</v>
      </c>
      <c r="J117" s="377">
        <v>2226</v>
      </c>
      <c r="K117" s="429">
        <v>0</v>
      </c>
      <c r="L117" s="377">
        <v>8667</v>
      </c>
      <c r="M117" s="429">
        <v>0</v>
      </c>
      <c r="N117" s="377">
        <v>10893</v>
      </c>
    </row>
    <row r="118" spans="1:14" ht="13.8" thickBot="1" x14ac:dyDescent="0.3">
      <c r="A118" s="7" t="s">
        <v>479</v>
      </c>
      <c r="B118" s="1" t="s">
        <v>478</v>
      </c>
      <c r="C118" s="7" t="s">
        <v>18</v>
      </c>
      <c r="D118" s="8">
        <v>4101</v>
      </c>
      <c r="E118" s="10">
        <v>0</v>
      </c>
      <c r="F118" s="10">
        <v>0</v>
      </c>
      <c r="G118" s="10">
        <v>0</v>
      </c>
      <c r="H118" s="377">
        <v>0</v>
      </c>
      <c r="I118" s="377">
        <v>0</v>
      </c>
      <c r="J118" s="377">
        <v>3212</v>
      </c>
      <c r="K118" s="377">
        <v>4509</v>
      </c>
      <c r="L118" s="377">
        <v>10792</v>
      </c>
      <c r="M118" s="377">
        <v>0</v>
      </c>
      <c r="N118" s="377">
        <v>18513</v>
      </c>
    </row>
    <row r="119" spans="1:14" ht="13.8" thickBot="1" x14ac:dyDescent="0.3">
      <c r="A119" s="7" t="s">
        <v>482</v>
      </c>
      <c r="B119" s="1" t="s">
        <v>481</v>
      </c>
      <c r="C119" s="7" t="s">
        <v>18</v>
      </c>
      <c r="D119" s="8">
        <v>5241</v>
      </c>
      <c r="E119" s="10">
        <v>0</v>
      </c>
      <c r="F119" s="10">
        <v>0</v>
      </c>
      <c r="G119" s="10">
        <v>0</v>
      </c>
      <c r="H119" s="377">
        <v>0</v>
      </c>
      <c r="I119" s="377">
        <v>0</v>
      </c>
      <c r="J119" s="429">
        <v>0</v>
      </c>
      <c r="K119" s="429">
        <v>0</v>
      </c>
      <c r="L119" s="429">
        <v>0</v>
      </c>
      <c r="M119" s="429">
        <v>0</v>
      </c>
      <c r="N119" s="429">
        <v>0</v>
      </c>
    </row>
    <row r="120" spans="1:14" ht="13.8" thickBot="1" x14ac:dyDescent="0.3">
      <c r="A120" s="7" t="s">
        <v>490</v>
      </c>
      <c r="B120" s="1" t="s">
        <v>489</v>
      </c>
      <c r="C120" s="7" t="s">
        <v>18</v>
      </c>
      <c r="D120" s="8">
        <v>5160</v>
      </c>
      <c r="E120" s="10">
        <v>0</v>
      </c>
      <c r="F120" s="10">
        <v>0</v>
      </c>
      <c r="G120" s="10">
        <v>0</v>
      </c>
      <c r="H120" s="377">
        <v>0</v>
      </c>
      <c r="I120" s="377">
        <v>0</v>
      </c>
      <c r="J120" s="377">
        <v>0</v>
      </c>
      <c r="K120" s="377">
        <v>0</v>
      </c>
      <c r="L120" s="377">
        <v>0</v>
      </c>
      <c r="M120" s="377">
        <v>0</v>
      </c>
      <c r="N120" s="377">
        <v>0</v>
      </c>
    </row>
    <row r="121" spans="1:14" ht="13.8" thickBot="1" x14ac:dyDescent="0.3">
      <c r="A121" s="7" t="s">
        <v>492</v>
      </c>
      <c r="B121" s="1" t="s">
        <v>491</v>
      </c>
      <c r="C121" s="7" t="s">
        <v>18</v>
      </c>
      <c r="D121" s="8">
        <v>5841</v>
      </c>
      <c r="E121" s="10">
        <v>0</v>
      </c>
      <c r="F121" s="10">
        <v>0</v>
      </c>
      <c r="G121" s="10">
        <v>0</v>
      </c>
      <c r="H121" s="377">
        <v>0</v>
      </c>
      <c r="I121" s="377">
        <v>0</v>
      </c>
      <c r="J121" s="377">
        <v>3165</v>
      </c>
      <c r="K121" s="377">
        <v>0</v>
      </c>
      <c r="L121" s="377">
        <v>0</v>
      </c>
      <c r="M121" s="377">
        <v>0</v>
      </c>
      <c r="N121" s="377">
        <v>3165</v>
      </c>
    </row>
    <row r="122" spans="1:14" ht="13.8" thickBot="1" x14ac:dyDescent="0.3">
      <c r="A122" s="7" t="s">
        <v>497</v>
      </c>
      <c r="B122" s="1" t="s">
        <v>496</v>
      </c>
      <c r="C122" s="7" t="s">
        <v>18</v>
      </c>
      <c r="D122" s="8">
        <v>4730</v>
      </c>
      <c r="E122" s="10">
        <v>0</v>
      </c>
      <c r="F122" s="10">
        <v>0</v>
      </c>
      <c r="G122" s="10">
        <v>5000</v>
      </c>
      <c r="H122" s="377">
        <v>0</v>
      </c>
      <c r="I122" s="377">
        <v>5000</v>
      </c>
      <c r="J122" s="377">
        <v>0</v>
      </c>
      <c r="K122" s="377">
        <v>0</v>
      </c>
      <c r="L122" s="377">
        <v>15086</v>
      </c>
      <c r="M122" s="377">
        <v>0</v>
      </c>
      <c r="N122" s="377">
        <v>15086</v>
      </c>
    </row>
    <row r="123" spans="1:14" ht="13.8" thickBot="1" x14ac:dyDescent="0.3">
      <c r="A123" s="7" t="s">
        <v>515</v>
      </c>
      <c r="B123" s="1" t="s">
        <v>514</v>
      </c>
      <c r="C123" s="7" t="s">
        <v>18</v>
      </c>
      <c r="D123" s="8">
        <v>5072</v>
      </c>
      <c r="E123" s="10">
        <v>0</v>
      </c>
      <c r="F123" s="10">
        <v>0</v>
      </c>
      <c r="G123" s="10">
        <v>0</v>
      </c>
      <c r="H123" s="377">
        <v>0</v>
      </c>
      <c r="I123" s="377">
        <v>0</v>
      </c>
      <c r="J123" s="377">
        <v>5483</v>
      </c>
      <c r="K123" s="377">
        <v>3379</v>
      </c>
      <c r="L123" s="377">
        <v>0</v>
      </c>
      <c r="M123" s="377">
        <v>0</v>
      </c>
      <c r="N123" s="377">
        <v>8862</v>
      </c>
    </row>
    <row r="124" spans="1:14" ht="13.8" thickBot="1" x14ac:dyDescent="0.3">
      <c r="A124" s="7" t="s">
        <v>517</v>
      </c>
      <c r="B124" s="1" t="s">
        <v>516</v>
      </c>
      <c r="C124" s="7" t="s">
        <v>18</v>
      </c>
      <c r="D124" s="8">
        <v>6634</v>
      </c>
      <c r="E124" s="10">
        <v>0</v>
      </c>
      <c r="F124" s="10">
        <v>0</v>
      </c>
      <c r="G124" s="10">
        <v>0</v>
      </c>
      <c r="H124" s="377">
        <v>0</v>
      </c>
      <c r="I124" s="377">
        <v>0</v>
      </c>
      <c r="J124" s="377">
        <v>0</v>
      </c>
      <c r="K124" s="377">
        <v>0</v>
      </c>
      <c r="L124" s="377">
        <v>0</v>
      </c>
      <c r="M124" s="377">
        <v>0</v>
      </c>
      <c r="N124" s="377">
        <v>0</v>
      </c>
    </row>
    <row r="125" spans="1:14" ht="13.8" thickBot="1" x14ac:dyDescent="0.3">
      <c r="A125" s="7" t="s">
        <v>529</v>
      </c>
      <c r="B125" s="1" t="s">
        <v>528</v>
      </c>
      <c r="C125" s="7" t="s">
        <v>18</v>
      </c>
      <c r="D125" s="8">
        <v>5509</v>
      </c>
      <c r="E125" s="10">
        <v>0</v>
      </c>
      <c r="F125" s="10">
        <v>0</v>
      </c>
      <c r="G125" s="10">
        <v>0</v>
      </c>
      <c r="H125" s="377">
        <v>0</v>
      </c>
      <c r="I125" s="377">
        <v>0</v>
      </c>
      <c r="J125" s="377">
        <v>0</v>
      </c>
      <c r="K125" s="377">
        <v>0</v>
      </c>
      <c r="L125" s="377">
        <v>0</v>
      </c>
      <c r="M125" s="377">
        <v>0</v>
      </c>
      <c r="N125" s="377">
        <v>0</v>
      </c>
    </row>
    <row r="126" spans="1:14" ht="13.8" thickBot="1" x14ac:dyDescent="0.3">
      <c r="A126" s="7" t="s">
        <v>531</v>
      </c>
      <c r="B126" s="1" t="s">
        <v>530</v>
      </c>
      <c r="C126" s="7" t="s">
        <v>18</v>
      </c>
      <c r="D126" s="8">
        <v>6834</v>
      </c>
      <c r="E126" s="10">
        <v>0</v>
      </c>
      <c r="F126" s="10">
        <v>0</v>
      </c>
      <c r="G126" s="10">
        <v>0</v>
      </c>
      <c r="H126" s="377">
        <v>29658</v>
      </c>
      <c r="I126" s="377">
        <v>29658</v>
      </c>
      <c r="J126" s="377">
        <v>550</v>
      </c>
      <c r="K126" s="377">
        <v>1892</v>
      </c>
      <c r="L126" s="377">
        <v>0</v>
      </c>
      <c r="M126" s="377">
        <v>6161</v>
      </c>
      <c r="N126" s="377">
        <v>8603</v>
      </c>
    </row>
    <row r="127" spans="1:14" ht="13.8" thickBot="1" x14ac:dyDescent="0.3">
      <c r="A127" s="7" t="s">
        <v>535</v>
      </c>
      <c r="B127" s="1" t="s">
        <v>534</v>
      </c>
      <c r="C127" s="7" t="s">
        <v>18</v>
      </c>
      <c r="D127" s="8">
        <v>4469</v>
      </c>
      <c r="E127" s="10">
        <v>0</v>
      </c>
      <c r="F127" s="10">
        <v>0</v>
      </c>
      <c r="G127" s="10">
        <v>0</v>
      </c>
      <c r="H127" s="377">
        <v>0</v>
      </c>
      <c r="I127" s="377">
        <v>0</v>
      </c>
      <c r="J127" s="377">
        <v>1050</v>
      </c>
      <c r="K127" s="377">
        <v>0</v>
      </c>
      <c r="L127" s="377">
        <v>2043</v>
      </c>
      <c r="M127" s="377">
        <v>0</v>
      </c>
      <c r="N127" s="377">
        <v>3093</v>
      </c>
    </row>
    <row r="128" spans="1:14" ht="13.8" thickBot="1" x14ac:dyDescent="0.3">
      <c r="A128" s="7" t="s">
        <v>543</v>
      </c>
      <c r="B128" s="1" t="s">
        <v>542</v>
      </c>
      <c r="C128" s="7" t="s">
        <v>18</v>
      </c>
      <c r="D128" s="8">
        <v>6174</v>
      </c>
      <c r="E128" s="10">
        <v>0</v>
      </c>
      <c r="F128" s="10">
        <v>0</v>
      </c>
      <c r="G128" s="10">
        <v>0</v>
      </c>
      <c r="H128" s="377">
        <v>0</v>
      </c>
      <c r="I128" s="377">
        <v>0</v>
      </c>
      <c r="J128" s="377">
        <v>2115</v>
      </c>
      <c r="K128" s="377">
        <v>10400</v>
      </c>
      <c r="L128" s="377">
        <v>15913</v>
      </c>
      <c r="M128" s="429">
        <v>0</v>
      </c>
      <c r="N128" s="377">
        <v>28428</v>
      </c>
    </row>
    <row r="129" spans="1:14" ht="13.8" thickBot="1" x14ac:dyDescent="0.3">
      <c r="A129" s="7" t="s">
        <v>565</v>
      </c>
      <c r="B129" s="1" t="s">
        <v>564</v>
      </c>
      <c r="C129" s="7" t="s">
        <v>18</v>
      </c>
      <c r="D129" s="8">
        <v>5305</v>
      </c>
      <c r="E129" s="10">
        <v>0</v>
      </c>
      <c r="F129" s="10">
        <v>0</v>
      </c>
      <c r="G129" s="10">
        <v>0</v>
      </c>
      <c r="H129" s="377">
        <v>6583</v>
      </c>
      <c r="I129" s="377">
        <v>6583</v>
      </c>
      <c r="J129" s="377">
        <v>5138</v>
      </c>
      <c r="K129" s="377">
        <v>0</v>
      </c>
      <c r="L129" s="377">
        <v>8481</v>
      </c>
      <c r="M129" s="377">
        <v>3520</v>
      </c>
      <c r="N129" s="377">
        <v>17139</v>
      </c>
    </row>
    <row r="130" spans="1:14" ht="13.8" thickBot="1" x14ac:dyDescent="0.3">
      <c r="A130" s="7" t="s">
        <v>571</v>
      </c>
      <c r="B130" s="1" t="s">
        <v>570</v>
      </c>
      <c r="C130" s="7" t="s">
        <v>18</v>
      </c>
      <c r="D130" s="8">
        <v>6341</v>
      </c>
      <c r="E130" s="10">
        <v>0</v>
      </c>
      <c r="F130" s="10">
        <v>4146</v>
      </c>
      <c r="G130" s="10">
        <v>0</v>
      </c>
      <c r="H130" s="377">
        <v>0</v>
      </c>
      <c r="I130" s="377">
        <v>4146</v>
      </c>
      <c r="J130" s="377">
        <v>0</v>
      </c>
      <c r="K130" s="377">
        <v>11500</v>
      </c>
      <c r="L130" s="377">
        <v>8100</v>
      </c>
      <c r="M130" s="377">
        <v>0</v>
      </c>
      <c r="N130" s="377">
        <v>19600</v>
      </c>
    </row>
    <row r="131" spans="1:14" ht="13.8" thickBot="1" x14ac:dyDescent="0.3">
      <c r="A131" s="7" t="s">
        <v>577</v>
      </c>
      <c r="B131" s="1" t="s">
        <v>576</v>
      </c>
      <c r="C131" s="7" t="s">
        <v>18</v>
      </c>
      <c r="D131" s="8">
        <v>5433</v>
      </c>
      <c r="E131" s="10">
        <v>0</v>
      </c>
      <c r="F131" s="10">
        <v>0</v>
      </c>
      <c r="G131" s="10">
        <v>0</v>
      </c>
      <c r="H131" s="377">
        <v>0</v>
      </c>
      <c r="I131" s="377">
        <v>0</v>
      </c>
      <c r="J131" s="377">
        <v>0</v>
      </c>
      <c r="K131" s="377">
        <v>0</v>
      </c>
      <c r="L131" s="377">
        <v>0</v>
      </c>
      <c r="M131" s="377">
        <v>625</v>
      </c>
      <c r="N131" s="377">
        <v>625</v>
      </c>
    </row>
    <row r="132" spans="1:14" ht="13.8" thickBot="1" x14ac:dyDescent="0.3">
      <c r="A132" s="7" t="s">
        <v>587</v>
      </c>
      <c r="B132" s="1" t="s">
        <v>586</v>
      </c>
      <c r="C132" s="7" t="s">
        <v>18</v>
      </c>
      <c r="D132" s="8">
        <v>6654</v>
      </c>
      <c r="E132" s="10">
        <v>0</v>
      </c>
      <c r="F132" s="10">
        <v>0</v>
      </c>
      <c r="G132" s="10">
        <v>0</v>
      </c>
      <c r="H132" s="377">
        <v>0</v>
      </c>
      <c r="I132" s="377">
        <v>0</v>
      </c>
      <c r="J132" s="377">
        <v>6130</v>
      </c>
      <c r="K132" s="377">
        <v>3576</v>
      </c>
      <c r="L132" s="377">
        <v>38283</v>
      </c>
      <c r="M132" s="377">
        <v>44068</v>
      </c>
      <c r="N132" s="377">
        <v>92057</v>
      </c>
    </row>
    <row r="133" spans="1:14" ht="13.8" thickBot="1" x14ac:dyDescent="0.3">
      <c r="A133" s="7" t="s">
        <v>591</v>
      </c>
      <c r="B133" s="1" t="s">
        <v>590</v>
      </c>
      <c r="C133" s="7" t="s">
        <v>18</v>
      </c>
      <c r="D133" s="8">
        <v>4105</v>
      </c>
      <c r="E133" s="10">
        <v>0</v>
      </c>
      <c r="F133" s="10">
        <v>0</v>
      </c>
      <c r="G133" s="10">
        <v>0</v>
      </c>
      <c r="H133" s="377">
        <v>0</v>
      </c>
      <c r="I133" s="377">
        <v>0</v>
      </c>
      <c r="J133" s="377">
        <v>0</v>
      </c>
      <c r="K133" s="377">
        <v>0</v>
      </c>
      <c r="L133" s="377">
        <v>0</v>
      </c>
      <c r="M133" s="377">
        <v>0</v>
      </c>
      <c r="N133" s="377">
        <v>0</v>
      </c>
    </row>
    <row r="134" spans="1:14" ht="13.8" thickBot="1" x14ac:dyDescent="0.3">
      <c r="A134" s="7" t="s">
        <v>597</v>
      </c>
      <c r="B134" s="1" t="s">
        <v>596</v>
      </c>
      <c r="C134" s="7" t="s">
        <v>18</v>
      </c>
      <c r="D134" s="8">
        <v>5033</v>
      </c>
      <c r="E134" s="10">
        <v>0</v>
      </c>
      <c r="F134" s="10">
        <v>0</v>
      </c>
      <c r="G134" s="10">
        <v>88525</v>
      </c>
      <c r="H134" s="377">
        <v>0</v>
      </c>
      <c r="I134" s="377">
        <v>88525</v>
      </c>
      <c r="J134" s="377">
        <v>1200</v>
      </c>
      <c r="K134" s="429">
        <v>0</v>
      </c>
      <c r="L134" s="377">
        <v>1800</v>
      </c>
      <c r="M134" s="429">
        <v>0</v>
      </c>
      <c r="N134" s="377">
        <v>3000</v>
      </c>
    </row>
    <row r="135" spans="1:14" ht="13.8" thickBot="1" x14ac:dyDescent="0.3">
      <c r="A135" s="7" t="s">
        <v>605</v>
      </c>
      <c r="B135" s="1" t="s">
        <v>604</v>
      </c>
      <c r="C135" s="7" t="s">
        <v>18</v>
      </c>
      <c r="D135" s="8">
        <v>5413</v>
      </c>
      <c r="E135" s="10">
        <v>0</v>
      </c>
      <c r="F135" s="10">
        <v>0</v>
      </c>
      <c r="G135" s="10">
        <v>0</v>
      </c>
      <c r="H135" s="377">
        <v>0</v>
      </c>
      <c r="I135" s="377">
        <v>0</v>
      </c>
      <c r="J135" s="377">
        <v>432</v>
      </c>
      <c r="K135" s="377">
        <v>2048</v>
      </c>
      <c r="L135" s="377">
        <v>0</v>
      </c>
      <c r="M135" s="377">
        <v>0</v>
      </c>
      <c r="N135" s="377">
        <v>2480</v>
      </c>
    </row>
    <row r="136" spans="1:14" ht="13.8" thickBot="1" x14ac:dyDescent="0.3">
      <c r="A136" s="7" t="s">
        <v>611</v>
      </c>
      <c r="B136" s="1" t="s">
        <v>610</v>
      </c>
      <c r="C136" s="7" t="s">
        <v>18</v>
      </c>
      <c r="D136" s="8">
        <v>6847</v>
      </c>
      <c r="E136" s="10">
        <v>0</v>
      </c>
      <c r="F136" s="10">
        <v>0</v>
      </c>
      <c r="G136" s="10">
        <v>0</v>
      </c>
      <c r="H136" s="377">
        <v>0</v>
      </c>
      <c r="I136" s="377">
        <v>0</v>
      </c>
      <c r="J136" s="429">
        <v>0</v>
      </c>
      <c r="K136" s="429">
        <v>0</v>
      </c>
      <c r="L136" s="429">
        <v>0</v>
      </c>
      <c r="M136" s="429">
        <v>0</v>
      </c>
      <c r="N136" s="429">
        <v>0</v>
      </c>
    </row>
    <row r="137" spans="1:14" ht="13.8" thickBot="1" x14ac:dyDescent="0.3">
      <c r="A137" s="7" t="s">
        <v>613</v>
      </c>
      <c r="B137" s="1" t="s">
        <v>612</v>
      </c>
      <c r="C137" s="7" t="s">
        <v>18</v>
      </c>
      <c r="D137" s="8">
        <v>6240</v>
      </c>
      <c r="E137" s="10">
        <v>0</v>
      </c>
      <c r="F137" s="10">
        <v>0</v>
      </c>
      <c r="G137" s="10">
        <v>0</v>
      </c>
      <c r="H137" s="377">
        <v>0</v>
      </c>
      <c r="I137" s="377">
        <v>0</v>
      </c>
      <c r="J137" s="377">
        <v>0</v>
      </c>
      <c r="K137" s="377">
        <v>0</v>
      </c>
      <c r="L137" s="377">
        <v>0</v>
      </c>
      <c r="M137" s="377">
        <v>0</v>
      </c>
      <c r="N137" s="377">
        <v>0</v>
      </c>
    </row>
    <row r="138" spans="1:14" ht="13.8" thickBot="1" x14ac:dyDescent="0.3">
      <c r="A138" s="7" t="s">
        <v>619</v>
      </c>
      <c r="B138" s="1" t="s">
        <v>618</v>
      </c>
      <c r="C138" s="7" t="s">
        <v>18</v>
      </c>
      <c r="D138" s="8">
        <v>5376</v>
      </c>
      <c r="E138" s="10">
        <v>0</v>
      </c>
      <c r="F138" s="10">
        <v>0</v>
      </c>
      <c r="G138" s="10">
        <v>0</v>
      </c>
      <c r="H138" s="377">
        <v>0</v>
      </c>
      <c r="I138" s="377">
        <v>0</v>
      </c>
      <c r="J138" s="377">
        <v>0</v>
      </c>
      <c r="K138" s="377">
        <v>0</v>
      </c>
      <c r="L138" s="377">
        <v>0</v>
      </c>
      <c r="M138" s="377">
        <v>0</v>
      </c>
      <c r="N138" s="377">
        <v>0</v>
      </c>
    </row>
    <row r="139" spans="1:14" ht="13.8" thickBot="1" x14ac:dyDescent="0.3">
      <c r="A139" s="7" t="s">
        <v>625</v>
      </c>
      <c r="B139" s="1" t="s">
        <v>624</v>
      </c>
      <c r="C139" s="7" t="s">
        <v>18</v>
      </c>
      <c r="D139" s="8">
        <v>5523</v>
      </c>
      <c r="E139" s="10">
        <v>0</v>
      </c>
      <c r="F139" s="10">
        <v>3291</v>
      </c>
      <c r="G139" s="10">
        <v>31894</v>
      </c>
      <c r="H139" s="377">
        <v>4059</v>
      </c>
      <c r="I139" s="377">
        <v>39244</v>
      </c>
      <c r="J139" s="429">
        <v>0</v>
      </c>
      <c r="K139" s="377">
        <v>4148</v>
      </c>
      <c r="L139" s="429">
        <v>0</v>
      </c>
      <c r="M139" s="377">
        <v>2440</v>
      </c>
      <c r="N139" s="377">
        <v>6588</v>
      </c>
    </row>
    <row r="140" spans="1:14" ht="13.8" thickBot="1" x14ac:dyDescent="0.3">
      <c r="A140" s="7" t="s">
        <v>637</v>
      </c>
      <c r="B140" s="1" t="s">
        <v>636</v>
      </c>
      <c r="C140" s="7" t="s">
        <v>18</v>
      </c>
      <c r="D140" s="8">
        <v>4659</v>
      </c>
      <c r="E140" s="10">
        <v>0</v>
      </c>
      <c r="F140" s="10">
        <v>0</v>
      </c>
      <c r="G140" s="10">
        <v>0</v>
      </c>
      <c r="H140" s="377">
        <v>0</v>
      </c>
      <c r="I140" s="377">
        <v>0</v>
      </c>
      <c r="J140" s="429">
        <v>0</v>
      </c>
      <c r="K140" s="429">
        <v>0</v>
      </c>
      <c r="L140" s="429">
        <v>0</v>
      </c>
      <c r="M140" s="429">
        <v>0</v>
      </c>
      <c r="N140" s="429">
        <v>0</v>
      </c>
    </row>
    <row r="141" spans="1:14" ht="13.8" thickBot="1" x14ac:dyDescent="0.3">
      <c r="A141" s="7" t="s">
        <v>649</v>
      </c>
      <c r="B141" s="1" t="s">
        <v>648</v>
      </c>
      <c r="C141" s="7" t="s">
        <v>18</v>
      </c>
      <c r="D141" s="8">
        <v>6295</v>
      </c>
      <c r="E141" s="10">
        <v>0</v>
      </c>
      <c r="F141" s="10">
        <v>0</v>
      </c>
      <c r="G141" s="10">
        <v>0</v>
      </c>
      <c r="H141" s="377">
        <v>39988</v>
      </c>
      <c r="I141" s="377">
        <v>39988</v>
      </c>
      <c r="J141" s="377">
        <v>0</v>
      </c>
      <c r="K141" s="377">
        <v>3228</v>
      </c>
      <c r="L141" s="377">
        <v>0</v>
      </c>
      <c r="M141" s="377">
        <v>0</v>
      </c>
      <c r="N141" s="377">
        <v>3228</v>
      </c>
    </row>
    <row r="142" spans="1:14" ht="13.8" thickBot="1" x14ac:dyDescent="0.3">
      <c r="A142" s="7" t="s">
        <v>665</v>
      </c>
      <c r="B142" s="1" t="s">
        <v>664</v>
      </c>
      <c r="C142" s="7" t="s">
        <v>18</v>
      </c>
      <c r="D142" s="8">
        <v>4434</v>
      </c>
      <c r="E142" s="10">
        <v>0</v>
      </c>
      <c r="F142" s="10">
        <v>0</v>
      </c>
      <c r="G142" s="10">
        <v>0</v>
      </c>
      <c r="H142" s="377">
        <v>0</v>
      </c>
      <c r="I142" s="377">
        <v>0</v>
      </c>
      <c r="J142" s="377">
        <v>6305</v>
      </c>
      <c r="K142" s="377">
        <v>182</v>
      </c>
      <c r="L142" s="377">
        <v>1677</v>
      </c>
      <c r="M142" s="377">
        <v>7077</v>
      </c>
      <c r="N142" s="377">
        <v>15241</v>
      </c>
    </row>
    <row r="143" spans="1:14" ht="13.8" thickBot="1" x14ac:dyDescent="0.3">
      <c r="A143" s="7" t="s">
        <v>675</v>
      </c>
      <c r="B143" s="1" t="s">
        <v>674</v>
      </c>
      <c r="C143" s="7" t="s">
        <v>18</v>
      </c>
      <c r="D143" s="8">
        <v>4375</v>
      </c>
      <c r="E143" s="10">
        <v>0</v>
      </c>
      <c r="F143" s="10">
        <v>0</v>
      </c>
      <c r="G143" s="10">
        <v>0</v>
      </c>
      <c r="H143" s="377">
        <v>0</v>
      </c>
      <c r="I143" s="377">
        <v>0</v>
      </c>
      <c r="J143" s="377">
        <v>0</v>
      </c>
      <c r="K143" s="377">
        <v>0</v>
      </c>
      <c r="L143" s="377">
        <v>0</v>
      </c>
      <c r="M143" s="377">
        <v>0</v>
      </c>
      <c r="N143" s="377">
        <v>0</v>
      </c>
    </row>
    <row r="144" spans="1:14" ht="13.8" thickBot="1" x14ac:dyDescent="0.3">
      <c r="A144" s="7" t="s">
        <v>679</v>
      </c>
      <c r="B144" s="1" t="s">
        <v>678</v>
      </c>
      <c r="C144" s="7" t="s">
        <v>18</v>
      </c>
      <c r="D144" s="8">
        <v>5101</v>
      </c>
      <c r="E144" s="10">
        <v>0</v>
      </c>
      <c r="F144" s="10">
        <v>0</v>
      </c>
      <c r="G144" s="10">
        <v>0</v>
      </c>
      <c r="H144" s="377">
        <v>10147</v>
      </c>
      <c r="I144" s="377">
        <v>10147</v>
      </c>
      <c r="J144" s="377">
        <v>1989</v>
      </c>
      <c r="K144" s="377">
        <v>814</v>
      </c>
      <c r="L144" s="377">
        <v>26148</v>
      </c>
      <c r="M144" s="377">
        <v>0</v>
      </c>
      <c r="N144" s="377">
        <v>28951</v>
      </c>
    </row>
    <row r="145" spans="1:14" ht="13.8" thickBot="1" x14ac:dyDescent="0.3">
      <c r="A145" s="7" t="s">
        <v>685</v>
      </c>
      <c r="B145" s="1" t="s">
        <v>684</v>
      </c>
      <c r="C145" s="7" t="s">
        <v>18</v>
      </c>
      <c r="D145" s="8">
        <v>4038</v>
      </c>
      <c r="E145" s="10">
        <v>0</v>
      </c>
      <c r="F145" s="10">
        <v>0</v>
      </c>
      <c r="G145" s="10">
        <v>0</v>
      </c>
      <c r="H145" s="377">
        <v>0</v>
      </c>
      <c r="I145" s="377">
        <v>0</v>
      </c>
      <c r="J145" s="377">
        <v>15000</v>
      </c>
      <c r="K145" s="377">
        <v>992</v>
      </c>
      <c r="L145" s="377">
        <v>0</v>
      </c>
      <c r="M145" s="377">
        <v>0</v>
      </c>
      <c r="N145" s="377">
        <v>15992</v>
      </c>
    </row>
    <row r="146" spans="1:14" ht="13.8" thickBot="1" x14ac:dyDescent="0.3">
      <c r="A146" s="7" t="s">
        <v>693</v>
      </c>
      <c r="B146" s="1" t="s">
        <v>692</v>
      </c>
      <c r="C146" s="7" t="s">
        <v>18</v>
      </c>
      <c r="D146" s="8">
        <v>5246</v>
      </c>
      <c r="E146" s="10">
        <v>0</v>
      </c>
      <c r="F146" s="10">
        <v>0</v>
      </c>
      <c r="G146" s="10">
        <v>0</v>
      </c>
      <c r="H146" s="377">
        <v>0</v>
      </c>
      <c r="I146" s="377">
        <v>0</v>
      </c>
      <c r="J146" s="377">
        <v>934</v>
      </c>
      <c r="K146" s="377">
        <v>440</v>
      </c>
      <c r="L146" s="377">
        <v>0</v>
      </c>
      <c r="M146" s="377">
        <v>0</v>
      </c>
      <c r="N146" s="377">
        <v>1374</v>
      </c>
    </row>
    <row r="147" spans="1:14" ht="13.8" thickBot="1" x14ac:dyDescent="0.3">
      <c r="A147" s="7" t="s">
        <v>715</v>
      </c>
      <c r="B147" s="1" t="s">
        <v>714</v>
      </c>
      <c r="C147" s="7" t="s">
        <v>18</v>
      </c>
      <c r="D147" s="8">
        <v>4046</v>
      </c>
      <c r="E147" s="10">
        <v>0</v>
      </c>
      <c r="F147" s="10">
        <v>0</v>
      </c>
      <c r="G147" s="10">
        <v>0</v>
      </c>
      <c r="H147" s="377">
        <v>0</v>
      </c>
      <c r="I147" s="377">
        <v>0</v>
      </c>
      <c r="J147" s="429">
        <v>0</v>
      </c>
      <c r="K147" s="429">
        <v>0</v>
      </c>
      <c r="L147" s="377">
        <v>593</v>
      </c>
      <c r="M147" s="429">
        <v>0</v>
      </c>
      <c r="N147" s="377">
        <v>593</v>
      </c>
    </row>
    <row r="148" spans="1:14" ht="13.8" thickBot="1" x14ac:dyDescent="0.3">
      <c r="A148" s="7" t="s">
        <v>727</v>
      </c>
      <c r="B148" s="1" t="s">
        <v>726</v>
      </c>
      <c r="C148" s="7" t="s">
        <v>18</v>
      </c>
      <c r="D148" s="8">
        <v>5479</v>
      </c>
      <c r="E148" s="10">
        <v>0</v>
      </c>
      <c r="F148" s="10">
        <v>0</v>
      </c>
      <c r="G148" s="10">
        <v>0</v>
      </c>
      <c r="H148" s="377">
        <v>21711</v>
      </c>
      <c r="I148" s="377">
        <v>21711</v>
      </c>
      <c r="J148" s="377">
        <v>4311</v>
      </c>
      <c r="K148" s="377">
        <v>1245</v>
      </c>
      <c r="L148" s="377">
        <v>273</v>
      </c>
      <c r="M148" s="429">
        <v>0</v>
      </c>
      <c r="N148" s="377">
        <v>5829</v>
      </c>
    </row>
    <row r="149" spans="1:14" ht="13.8" thickBot="1" x14ac:dyDescent="0.3">
      <c r="A149" s="7" t="s">
        <v>735</v>
      </c>
      <c r="B149" s="1" t="s">
        <v>734</v>
      </c>
      <c r="C149" s="7" t="s">
        <v>18</v>
      </c>
      <c r="D149" s="8">
        <v>6680</v>
      </c>
      <c r="E149" s="10">
        <v>0</v>
      </c>
      <c r="F149" s="10">
        <v>0</v>
      </c>
      <c r="G149" s="10">
        <v>0</v>
      </c>
      <c r="H149" s="377">
        <v>0</v>
      </c>
      <c r="I149" s="377">
        <v>0</v>
      </c>
      <c r="J149" s="377">
        <v>0</v>
      </c>
      <c r="K149" s="377">
        <v>0</v>
      </c>
      <c r="L149" s="377">
        <v>800</v>
      </c>
      <c r="M149" s="377">
        <v>300</v>
      </c>
      <c r="N149" s="377">
        <v>1100</v>
      </c>
    </row>
    <row r="150" spans="1:14" ht="13.8" thickBot="1" x14ac:dyDescent="0.3">
      <c r="A150" s="7" t="s">
        <v>743</v>
      </c>
      <c r="B150" s="1" t="s">
        <v>742</v>
      </c>
      <c r="C150" s="7" t="s">
        <v>18</v>
      </c>
      <c r="D150" s="8">
        <v>6033</v>
      </c>
      <c r="E150" s="10">
        <v>0</v>
      </c>
      <c r="F150" s="10">
        <v>3552</v>
      </c>
      <c r="G150" s="10">
        <v>0</v>
      </c>
      <c r="H150" s="377">
        <v>0</v>
      </c>
      <c r="I150" s="377">
        <v>3552</v>
      </c>
      <c r="J150" s="377">
        <v>0</v>
      </c>
      <c r="K150" s="377">
        <v>225</v>
      </c>
      <c r="L150" s="377">
        <v>0</v>
      </c>
      <c r="M150" s="377">
        <v>0</v>
      </c>
      <c r="N150" s="377">
        <v>225</v>
      </c>
    </row>
    <row r="151" spans="1:14" ht="13.8" thickBot="1" x14ac:dyDescent="0.3">
      <c r="A151" s="7" t="s">
        <v>751</v>
      </c>
      <c r="B151" s="1" t="s">
        <v>750</v>
      </c>
      <c r="C151" s="7" t="s">
        <v>18</v>
      </c>
      <c r="D151" s="8">
        <v>4782</v>
      </c>
      <c r="E151" s="10">
        <v>0</v>
      </c>
      <c r="F151" s="10">
        <v>0</v>
      </c>
      <c r="G151" s="10">
        <v>0</v>
      </c>
      <c r="H151" s="377">
        <v>0</v>
      </c>
      <c r="I151" s="377">
        <v>0</v>
      </c>
      <c r="J151" s="377">
        <v>0</v>
      </c>
      <c r="K151" s="377">
        <v>4301</v>
      </c>
      <c r="L151" s="377">
        <v>0</v>
      </c>
      <c r="M151" s="377">
        <v>0</v>
      </c>
      <c r="N151" s="377">
        <v>4301</v>
      </c>
    </row>
    <row r="152" spans="1:14" ht="13.8" thickBot="1" x14ac:dyDescent="0.3">
      <c r="A152" s="7" t="s">
        <v>765</v>
      </c>
      <c r="B152" s="1" t="s">
        <v>764</v>
      </c>
      <c r="C152" s="7" t="s">
        <v>18</v>
      </c>
      <c r="D152" s="8">
        <v>4757</v>
      </c>
      <c r="E152" s="10">
        <v>0</v>
      </c>
      <c r="F152" s="10">
        <v>0</v>
      </c>
      <c r="G152" s="10">
        <v>0</v>
      </c>
      <c r="H152" s="377">
        <v>0</v>
      </c>
      <c r="I152" s="377">
        <v>0</v>
      </c>
      <c r="J152" s="377">
        <v>0</v>
      </c>
      <c r="K152" s="377">
        <v>1013</v>
      </c>
      <c r="L152" s="377">
        <v>0</v>
      </c>
      <c r="M152" s="377">
        <v>0</v>
      </c>
      <c r="N152" s="377">
        <v>1013</v>
      </c>
    </row>
    <row r="153" spans="1:14" ht="13.8" thickBot="1" x14ac:dyDescent="0.3">
      <c r="A153" s="7" t="s">
        <v>771</v>
      </c>
      <c r="B153" s="1" t="s">
        <v>770</v>
      </c>
      <c r="C153" s="7" t="s">
        <v>18</v>
      </c>
      <c r="D153" s="8">
        <v>4614</v>
      </c>
      <c r="E153" s="10">
        <v>0</v>
      </c>
      <c r="F153" s="10">
        <v>0</v>
      </c>
      <c r="G153" s="10">
        <v>0</v>
      </c>
      <c r="H153" s="377">
        <v>0</v>
      </c>
      <c r="I153" s="377">
        <v>0</v>
      </c>
      <c r="J153" s="429">
        <v>0</v>
      </c>
      <c r="K153" s="429">
        <v>0</v>
      </c>
      <c r="L153" s="429">
        <v>0</v>
      </c>
      <c r="M153" s="377">
        <v>0</v>
      </c>
      <c r="N153" s="377">
        <v>0</v>
      </c>
    </row>
    <row r="154" spans="1:14" ht="13.8" thickBot="1" x14ac:dyDescent="0.3">
      <c r="A154" s="7" t="s">
        <v>781</v>
      </c>
      <c r="B154" s="1" t="s">
        <v>780</v>
      </c>
      <c r="C154" s="7" t="s">
        <v>18</v>
      </c>
      <c r="D154" s="8">
        <v>6999</v>
      </c>
      <c r="E154" s="10">
        <v>0</v>
      </c>
      <c r="F154" s="10">
        <v>0</v>
      </c>
      <c r="G154" s="10">
        <v>0</v>
      </c>
      <c r="H154" s="377">
        <v>0</v>
      </c>
      <c r="I154" s="377">
        <v>0</v>
      </c>
      <c r="J154" s="377">
        <v>0</v>
      </c>
      <c r="K154" s="377">
        <v>0</v>
      </c>
      <c r="L154" s="377">
        <v>0</v>
      </c>
      <c r="M154" s="377">
        <v>0</v>
      </c>
      <c r="N154" s="377">
        <v>0</v>
      </c>
    </row>
    <row r="155" spans="1:14" ht="13.8" thickBot="1" x14ac:dyDescent="0.3">
      <c r="A155" s="7" t="s">
        <v>791</v>
      </c>
      <c r="B155" s="1" t="s">
        <v>790</v>
      </c>
      <c r="C155" s="7" t="s">
        <v>18</v>
      </c>
      <c r="D155" s="8">
        <v>4837</v>
      </c>
      <c r="E155" s="10">
        <v>0</v>
      </c>
      <c r="F155" s="10">
        <v>0</v>
      </c>
      <c r="G155" s="10">
        <v>0</v>
      </c>
      <c r="H155" s="377">
        <v>20670</v>
      </c>
      <c r="I155" s="377">
        <v>20670</v>
      </c>
      <c r="J155" s="377">
        <v>2802</v>
      </c>
      <c r="K155" s="429">
        <v>0</v>
      </c>
      <c r="L155" s="377">
        <v>11845</v>
      </c>
      <c r="M155" s="377">
        <v>23374</v>
      </c>
      <c r="N155" s="377">
        <v>38021</v>
      </c>
    </row>
    <row r="156" spans="1:14" ht="13.8" thickBot="1" x14ac:dyDescent="0.3">
      <c r="A156" s="7" t="s">
        <v>809</v>
      </c>
      <c r="B156" s="1" t="s">
        <v>808</v>
      </c>
      <c r="C156" s="7" t="s">
        <v>18</v>
      </c>
      <c r="D156" s="8">
        <v>5240</v>
      </c>
      <c r="E156" s="10">
        <v>0</v>
      </c>
      <c r="F156" s="10">
        <v>0</v>
      </c>
      <c r="G156" s="10">
        <v>0</v>
      </c>
      <c r="H156" s="377">
        <v>0</v>
      </c>
      <c r="I156" s="377">
        <v>0</v>
      </c>
      <c r="J156" s="377">
        <v>839</v>
      </c>
      <c r="K156" s="377">
        <v>4104</v>
      </c>
      <c r="L156" s="377">
        <v>2760</v>
      </c>
      <c r="M156" s="429">
        <v>0</v>
      </c>
      <c r="N156" s="377">
        <v>7703</v>
      </c>
    </row>
    <row r="157" spans="1:14" x14ac:dyDescent="0.25">
      <c r="A157" s="7"/>
      <c r="B157" s="358" t="s">
        <v>3877</v>
      </c>
      <c r="C157" s="374"/>
      <c r="D157" s="380">
        <f>SUM(D78:D156)</f>
        <v>422744</v>
      </c>
      <c r="E157" s="386">
        <f t="shared" ref="E157:M157" si="2">SUM(E78:E156)</f>
        <v>0</v>
      </c>
      <c r="F157" s="386">
        <f t="shared" si="2"/>
        <v>10989</v>
      </c>
      <c r="G157" s="386">
        <f t="shared" si="2"/>
        <v>293215</v>
      </c>
      <c r="H157" s="386">
        <f t="shared" si="2"/>
        <v>160922</v>
      </c>
      <c r="I157" s="386">
        <f t="shared" si="2"/>
        <v>465126</v>
      </c>
      <c r="J157" s="386">
        <f t="shared" si="2"/>
        <v>101151</v>
      </c>
      <c r="K157" s="386">
        <f t="shared" si="2"/>
        <v>139108</v>
      </c>
      <c r="L157" s="386">
        <f t="shared" si="2"/>
        <v>649920</v>
      </c>
      <c r="M157" s="386">
        <f t="shared" si="2"/>
        <v>89083</v>
      </c>
      <c r="N157" s="390">
        <f>SUM(N78:N156)</f>
        <v>979262</v>
      </c>
    </row>
    <row r="158" spans="1:14" ht="13.8" thickBot="1" x14ac:dyDescent="0.3">
      <c r="A158" s="7"/>
      <c r="B158" s="359" t="s">
        <v>3878</v>
      </c>
      <c r="C158" s="375"/>
      <c r="D158" s="383">
        <f>AVERAGE(D78:D156)</f>
        <v>5351.1898734177212</v>
      </c>
      <c r="E158" s="387">
        <f t="shared" ref="E158:N158" si="3">AVERAGE(E78:E156)</f>
        <v>0</v>
      </c>
      <c r="F158" s="387">
        <f t="shared" si="3"/>
        <v>139.1012658227848</v>
      </c>
      <c r="G158" s="387">
        <f t="shared" si="3"/>
        <v>3711.5822784810125</v>
      </c>
      <c r="H158" s="387">
        <f t="shared" si="3"/>
        <v>2036.9873417721519</v>
      </c>
      <c r="I158" s="387">
        <f t="shared" si="3"/>
        <v>5887.6708860759491</v>
      </c>
      <c r="J158" s="387">
        <f t="shared" si="3"/>
        <v>1280.3924050632911</v>
      </c>
      <c r="K158" s="387">
        <f t="shared" si="3"/>
        <v>1760.8607594936709</v>
      </c>
      <c r="L158" s="387">
        <f t="shared" si="3"/>
        <v>8226.835443037975</v>
      </c>
      <c r="M158" s="387">
        <f t="shared" si="3"/>
        <v>1127.632911392405</v>
      </c>
      <c r="N158" s="384">
        <f t="shared" si="3"/>
        <v>12395.721518987342</v>
      </c>
    </row>
    <row r="159" spans="1:14" ht="13.8" thickBot="1" x14ac:dyDescent="0.3">
      <c r="A159" s="7"/>
      <c r="B159" s="85"/>
      <c r="C159" s="152"/>
      <c r="D159" s="153"/>
      <c r="E159" s="376"/>
      <c r="F159" s="376"/>
      <c r="G159" s="376"/>
      <c r="H159" s="385"/>
      <c r="I159" s="385"/>
      <c r="J159" s="385"/>
      <c r="K159" s="385"/>
      <c r="L159" s="385"/>
      <c r="M159" s="431"/>
      <c r="N159" s="385"/>
    </row>
    <row r="160" spans="1:14" ht="13.8" thickBot="1" x14ac:dyDescent="0.3">
      <c r="A160" s="7" t="s">
        <v>25</v>
      </c>
      <c r="B160" s="143" t="s">
        <v>24</v>
      </c>
      <c r="C160" s="7" t="s">
        <v>26</v>
      </c>
      <c r="D160" s="8">
        <v>7410</v>
      </c>
      <c r="E160" s="10">
        <v>0</v>
      </c>
      <c r="F160" s="10">
        <v>0</v>
      </c>
      <c r="G160" s="10">
        <v>0</v>
      </c>
      <c r="H160" s="377">
        <v>0</v>
      </c>
      <c r="I160" s="377">
        <v>0</v>
      </c>
      <c r="J160" s="377">
        <v>0</v>
      </c>
      <c r="K160" s="377">
        <v>5632</v>
      </c>
      <c r="L160" s="377">
        <v>5401</v>
      </c>
      <c r="M160" s="377">
        <v>0</v>
      </c>
      <c r="N160" s="377">
        <v>11033</v>
      </c>
    </row>
    <row r="161" spans="1:14" ht="13.8" thickBot="1" x14ac:dyDescent="0.3">
      <c r="A161" s="7" t="s">
        <v>30</v>
      </c>
      <c r="B161" s="1" t="s">
        <v>29</v>
      </c>
      <c r="C161" s="7" t="s">
        <v>26</v>
      </c>
      <c r="D161" s="8">
        <v>11569</v>
      </c>
      <c r="E161" s="10">
        <v>0</v>
      </c>
      <c r="F161" s="10">
        <v>0</v>
      </c>
      <c r="G161" s="10">
        <v>0</v>
      </c>
      <c r="H161" s="377">
        <v>0</v>
      </c>
      <c r="I161" s="377">
        <v>0</v>
      </c>
      <c r="J161" s="377">
        <v>0</v>
      </c>
      <c r="K161" s="377">
        <v>0</v>
      </c>
      <c r="L161" s="377">
        <v>0</v>
      </c>
      <c r="M161" s="377">
        <v>0</v>
      </c>
      <c r="N161" s="377">
        <v>0</v>
      </c>
    </row>
    <row r="162" spans="1:14" ht="13.8" thickBot="1" x14ac:dyDescent="0.3">
      <c r="A162" s="7" t="s">
        <v>32</v>
      </c>
      <c r="B162" s="1" t="s">
        <v>31</v>
      </c>
      <c r="C162" s="7" t="s">
        <v>26</v>
      </c>
      <c r="D162" s="8">
        <v>9706</v>
      </c>
      <c r="E162" s="10">
        <v>0</v>
      </c>
      <c r="F162" s="10">
        <v>0</v>
      </c>
      <c r="G162" s="10">
        <v>0</v>
      </c>
      <c r="H162" s="377">
        <v>0</v>
      </c>
      <c r="I162" s="377">
        <v>0</v>
      </c>
      <c r="J162" s="377">
        <v>8100</v>
      </c>
      <c r="K162" s="377">
        <v>2510</v>
      </c>
      <c r="L162" s="377">
        <v>2900</v>
      </c>
      <c r="M162" s="377">
        <v>0</v>
      </c>
      <c r="N162" s="377">
        <v>13510</v>
      </c>
    </row>
    <row r="163" spans="1:14" ht="13.8" thickBot="1" x14ac:dyDescent="0.3">
      <c r="A163" s="7" t="s">
        <v>44</v>
      </c>
      <c r="B163" s="1" t="s">
        <v>43</v>
      </c>
      <c r="C163" s="7" t="s">
        <v>26</v>
      </c>
      <c r="D163" s="8">
        <v>11902</v>
      </c>
      <c r="E163" s="10">
        <v>0</v>
      </c>
      <c r="F163" s="10">
        <v>0</v>
      </c>
      <c r="G163" s="10">
        <v>0</v>
      </c>
      <c r="H163" s="377">
        <v>0</v>
      </c>
      <c r="I163" s="377">
        <v>0</v>
      </c>
      <c r="J163" s="377">
        <v>0</v>
      </c>
      <c r="K163" s="377">
        <v>0</v>
      </c>
      <c r="L163" s="377">
        <v>0</v>
      </c>
      <c r="M163" s="377">
        <v>0</v>
      </c>
      <c r="N163" s="377">
        <v>0</v>
      </c>
    </row>
    <row r="164" spans="1:14" ht="13.8" thickBot="1" x14ac:dyDescent="0.3">
      <c r="A164" s="7" t="s">
        <v>52</v>
      </c>
      <c r="B164" s="1" t="s">
        <v>51</v>
      </c>
      <c r="C164" s="7" t="s">
        <v>26</v>
      </c>
      <c r="D164" s="8">
        <v>11000</v>
      </c>
      <c r="E164" s="10">
        <v>0</v>
      </c>
      <c r="F164" s="10">
        <v>0</v>
      </c>
      <c r="G164" s="10">
        <v>0</v>
      </c>
      <c r="H164" s="377">
        <v>0</v>
      </c>
      <c r="I164" s="377">
        <v>0</v>
      </c>
      <c r="J164" s="377">
        <v>19470</v>
      </c>
      <c r="K164" s="377">
        <v>15000</v>
      </c>
      <c r="L164" s="377">
        <v>105782</v>
      </c>
      <c r="M164" s="377">
        <v>0</v>
      </c>
      <c r="N164" s="377">
        <v>140252</v>
      </c>
    </row>
    <row r="165" spans="1:14" ht="13.8" thickBot="1" x14ac:dyDescent="0.3">
      <c r="A165" s="7" t="s">
        <v>67</v>
      </c>
      <c r="B165" s="1" t="s">
        <v>66</v>
      </c>
      <c r="C165" s="7" t="s">
        <v>26</v>
      </c>
      <c r="D165" s="8">
        <v>7172</v>
      </c>
      <c r="E165" s="10">
        <v>0</v>
      </c>
      <c r="F165" s="10">
        <v>0</v>
      </c>
      <c r="G165" s="10">
        <v>0</v>
      </c>
      <c r="H165" s="377">
        <v>0</v>
      </c>
      <c r="I165" s="377">
        <v>0</v>
      </c>
      <c r="J165" s="377">
        <v>0</v>
      </c>
      <c r="K165" s="377">
        <v>0</v>
      </c>
      <c r="L165" s="377">
        <v>0</v>
      </c>
      <c r="M165" s="377">
        <v>0</v>
      </c>
      <c r="N165" s="377">
        <v>0</v>
      </c>
    </row>
    <row r="166" spans="1:14" ht="13.8" thickBot="1" x14ac:dyDescent="0.3">
      <c r="A166" s="7" t="s">
        <v>96</v>
      </c>
      <c r="B166" s="1" t="s">
        <v>95</v>
      </c>
      <c r="C166" s="7" t="s">
        <v>26</v>
      </c>
      <c r="D166" s="8">
        <v>9197</v>
      </c>
      <c r="E166" s="10">
        <v>0</v>
      </c>
      <c r="F166" s="10">
        <v>0</v>
      </c>
      <c r="G166" s="10">
        <v>0</v>
      </c>
      <c r="H166" s="377">
        <v>0</v>
      </c>
      <c r="I166" s="377">
        <v>0</v>
      </c>
      <c r="J166" s="377">
        <v>0</v>
      </c>
      <c r="K166" s="377">
        <v>3352</v>
      </c>
      <c r="L166" s="377">
        <v>0</v>
      </c>
      <c r="M166" s="377">
        <v>0</v>
      </c>
      <c r="N166" s="377">
        <v>3352</v>
      </c>
    </row>
    <row r="167" spans="1:14" ht="13.8" thickBot="1" x14ac:dyDescent="0.3">
      <c r="A167" s="7" t="s">
        <v>106</v>
      </c>
      <c r="B167" s="1" t="s">
        <v>105</v>
      </c>
      <c r="C167" s="7" t="s">
        <v>26</v>
      </c>
      <c r="D167" s="8">
        <v>11825</v>
      </c>
      <c r="E167" s="10">
        <v>0</v>
      </c>
      <c r="F167" s="10">
        <v>0</v>
      </c>
      <c r="G167" s="10">
        <v>0</v>
      </c>
      <c r="H167" s="377">
        <v>0</v>
      </c>
      <c r="I167" s="377">
        <v>0</v>
      </c>
      <c r="J167" s="377">
        <v>0</v>
      </c>
      <c r="K167" s="377">
        <v>0</v>
      </c>
      <c r="L167" s="377">
        <v>0</v>
      </c>
      <c r="M167" s="377">
        <v>0</v>
      </c>
      <c r="N167" s="377">
        <v>0</v>
      </c>
    </row>
    <row r="168" spans="1:14" ht="13.8" thickBot="1" x14ac:dyDescent="0.3">
      <c r="A168" s="7" t="s">
        <v>110</v>
      </c>
      <c r="B168" s="1" t="s">
        <v>109</v>
      </c>
      <c r="C168" s="7" t="s">
        <v>26</v>
      </c>
      <c r="D168" s="8">
        <v>7226</v>
      </c>
      <c r="E168" s="10">
        <v>0</v>
      </c>
      <c r="F168" s="10">
        <v>0</v>
      </c>
      <c r="G168" s="10">
        <v>0</v>
      </c>
      <c r="H168" s="377">
        <v>0</v>
      </c>
      <c r="I168" s="377">
        <v>0</v>
      </c>
      <c r="J168" s="377">
        <v>10000</v>
      </c>
      <c r="K168" s="377">
        <v>10000</v>
      </c>
      <c r="L168" s="377">
        <v>5000</v>
      </c>
      <c r="M168" s="377">
        <v>1000</v>
      </c>
      <c r="N168" s="377">
        <v>26000</v>
      </c>
    </row>
    <row r="169" spans="1:14" ht="13.8" thickBot="1" x14ac:dyDescent="0.3">
      <c r="A169" s="7" t="s">
        <v>128</v>
      </c>
      <c r="B169" s="1" t="s">
        <v>127</v>
      </c>
      <c r="C169" s="7" t="s">
        <v>26</v>
      </c>
      <c r="D169" s="8">
        <v>10090</v>
      </c>
      <c r="E169" s="10">
        <v>0</v>
      </c>
      <c r="F169" s="10">
        <v>0</v>
      </c>
      <c r="G169" s="10">
        <v>0</v>
      </c>
      <c r="H169" s="377">
        <v>33743</v>
      </c>
      <c r="I169" s="377">
        <v>33743</v>
      </c>
      <c r="J169" s="429">
        <v>0</v>
      </c>
      <c r="K169" s="377">
        <v>4270</v>
      </c>
      <c r="L169" s="377">
        <v>31610</v>
      </c>
      <c r="M169" s="429">
        <v>0</v>
      </c>
      <c r="N169" s="377">
        <v>35880</v>
      </c>
    </row>
    <row r="170" spans="1:14" ht="13.8" thickBot="1" x14ac:dyDescent="0.3">
      <c r="A170" s="7" t="s">
        <v>130</v>
      </c>
      <c r="B170" s="1" t="s">
        <v>129</v>
      </c>
      <c r="C170" s="7" t="s">
        <v>26</v>
      </c>
      <c r="D170" s="8">
        <v>9705</v>
      </c>
      <c r="E170" s="10">
        <v>0</v>
      </c>
      <c r="F170" s="10">
        <v>0</v>
      </c>
      <c r="G170" s="10">
        <v>0</v>
      </c>
      <c r="H170" s="377">
        <v>0</v>
      </c>
      <c r="I170" s="377">
        <v>0</v>
      </c>
      <c r="J170" s="377">
        <v>33726</v>
      </c>
      <c r="K170" s="377">
        <v>1025</v>
      </c>
      <c r="L170" s="377">
        <v>0</v>
      </c>
      <c r="M170" s="377">
        <v>110235</v>
      </c>
      <c r="N170" s="377">
        <v>144986</v>
      </c>
    </row>
    <row r="171" spans="1:14" ht="13.8" thickBot="1" x14ac:dyDescent="0.3">
      <c r="A171" s="7" t="s">
        <v>136</v>
      </c>
      <c r="B171" s="1" t="s">
        <v>135</v>
      </c>
      <c r="C171" s="7" t="s">
        <v>26</v>
      </c>
      <c r="D171" s="8">
        <v>8692</v>
      </c>
      <c r="E171" s="10">
        <v>0</v>
      </c>
      <c r="F171" s="10">
        <v>0</v>
      </c>
      <c r="G171" s="10">
        <v>0</v>
      </c>
      <c r="H171" s="377">
        <v>0</v>
      </c>
      <c r="I171" s="377">
        <v>0</v>
      </c>
      <c r="J171" s="377">
        <v>0</v>
      </c>
      <c r="K171" s="377">
        <v>0</v>
      </c>
      <c r="L171" s="377">
        <v>0</v>
      </c>
      <c r="M171" s="377">
        <v>0</v>
      </c>
      <c r="N171" s="377">
        <v>0</v>
      </c>
    </row>
    <row r="172" spans="1:14" ht="13.8" thickBot="1" x14ac:dyDescent="0.3">
      <c r="A172" s="7" t="s">
        <v>144</v>
      </c>
      <c r="B172" s="1" t="s">
        <v>143</v>
      </c>
      <c r="C172" s="7" t="s">
        <v>26</v>
      </c>
      <c r="D172" s="8">
        <v>11833</v>
      </c>
      <c r="E172" s="10">
        <v>0</v>
      </c>
      <c r="F172" s="10">
        <v>0</v>
      </c>
      <c r="G172" s="10">
        <v>0</v>
      </c>
      <c r="H172" s="377">
        <v>0</v>
      </c>
      <c r="I172" s="377">
        <v>0</v>
      </c>
      <c r="J172" s="377">
        <v>0</v>
      </c>
      <c r="K172" s="377">
        <v>0</v>
      </c>
      <c r="L172" s="377">
        <v>0</v>
      </c>
      <c r="M172" s="377">
        <v>0</v>
      </c>
      <c r="N172" s="377">
        <v>0</v>
      </c>
    </row>
    <row r="173" spans="1:14" ht="13.8" thickBot="1" x14ac:dyDescent="0.3">
      <c r="A173" s="7" t="s">
        <v>148</v>
      </c>
      <c r="B173" s="1" t="s">
        <v>147</v>
      </c>
      <c r="C173" s="7" t="s">
        <v>26</v>
      </c>
      <c r="D173" s="8">
        <v>10857</v>
      </c>
      <c r="E173" s="10">
        <v>0</v>
      </c>
      <c r="F173" s="10">
        <v>0</v>
      </c>
      <c r="G173" s="10">
        <v>0</v>
      </c>
      <c r="H173" s="377">
        <v>0</v>
      </c>
      <c r="I173" s="377">
        <v>0</v>
      </c>
      <c r="J173" s="377">
        <v>0</v>
      </c>
      <c r="K173" s="377">
        <v>0</v>
      </c>
      <c r="L173" s="377">
        <v>0</v>
      </c>
      <c r="M173" s="377">
        <v>0</v>
      </c>
      <c r="N173" s="377">
        <v>0</v>
      </c>
    </row>
    <row r="174" spans="1:14" ht="13.8" thickBot="1" x14ac:dyDescent="0.3">
      <c r="A174" s="7" t="s">
        <v>152</v>
      </c>
      <c r="B174" s="1" t="s">
        <v>151</v>
      </c>
      <c r="C174" s="7" t="s">
        <v>26</v>
      </c>
      <c r="D174" s="8">
        <v>9467</v>
      </c>
      <c r="E174" s="10">
        <v>0</v>
      </c>
      <c r="F174" s="10">
        <v>0</v>
      </c>
      <c r="G174" s="10">
        <v>0</v>
      </c>
      <c r="H174" s="377">
        <v>0</v>
      </c>
      <c r="I174" s="377">
        <v>0</v>
      </c>
      <c r="J174" s="377">
        <v>350</v>
      </c>
      <c r="K174" s="377">
        <v>0</v>
      </c>
      <c r="L174" s="377">
        <v>39908</v>
      </c>
      <c r="M174" s="377">
        <v>0</v>
      </c>
      <c r="N174" s="377">
        <v>40258</v>
      </c>
    </row>
    <row r="175" spans="1:14" ht="13.8" thickBot="1" x14ac:dyDescent="0.3">
      <c r="A175" s="7" t="s">
        <v>154</v>
      </c>
      <c r="B175" s="1" t="s">
        <v>153</v>
      </c>
      <c r="C175" s="7" t="s">
        <v>26</v>
      </c>
      <c r="D175" s="8">
        <v>8257</v>
      </c>
      <c r="E175" s="10">
        <v>0</v>
      </c>
      <c r="F175" s="10">
        <v>0</v>
      </c>
      <c r="G175" s="10">
        <v>0</v>
      </c>
      <c r="H175" s="377">
        <v>0</v>
      </c>
      <c r="I175" s="377">
        <v>0</v>
      </c>
      <c r="J175" s="377">
        <v>0</v>
      </c>
      <c r="K175" s="377">
        <v>3760</v>
      </c>
      <c r="L175" s="377">
        <v>0</v>
      </c>
      <c r="M175" s="377">
        <v>0</v>
      </c>
      <c r="N175" s="377">
        <v>3760</v>
      </c>
    </row>
    <row r="176" spans="1:14" ht="13.8" thickBot="1" x14ac:dyDescent="0.3">
      <c r="A176" s="7" t="s">
        <v>160</v>
      </c>
      <c r="B176" s="1" t="s">
        <v>159</v>
      </c>
      <c r="C176" s="7" t="s">
        <v>26</v>
      </c>
      <c r="D176" s="8">
        <v>9420</v>
      </c>
      <c r="E176" s="10">
        <v>0</v>
      </c>
      <c r="F176" s="10">
        <v>0</v>
      </c>
      <c r="G176" s="10">
        <v>0</v>
      </c>
      <c r="H176" s="377">
        <v>0</v>
      </c>
      <c r="I176" s="377">
        <v>0</v>
      </c>
      <c r="J176" s="377">
        <v>18496</v>
      </c>
      <c r="K176" s="377">
        <v>14368</v>
      </c>
      <c r="L176" s="377">
        <v>0</v>
      </c>
      <c r="M176" s="377">
        <v>0</v>
      </c>
      <c r="N176" s="377">
        <v>32864</v>
      </c>
    </row>
    <row r="177" spans="1:14" ht="13.8" thickBot="1" x14ac:dyDescent="0.3">
      <c r="A177" s="7" t="s">
        <v>196</v>
      </c>
      <c r="B177" s="1" t="s">
        <v>195</v>
      </c>
      <c r="C177" s="7" t="s">
        <v>26</v>
      </c>
      <c r="D177" s="8">
        <v>11862</v>
      </c>
      <c r="E177" s="10">
        <v>0</v>
      </c>
      <c r="F177" s="10">
        <v>0</v>
      </c>
      <c r="G177" s="10">
        <v>2050</v>
      </c>
      <c r="H177" s="377">
        <v>0</v>
      </c>
      <c r="I177" s="377">
        <v>2050</v>
      </c>
      <c r="J177" s="377">
        <v>0</v>
      </c>
      <c r="K177" s="377">
        <v>2089</v>
      </c>
      <c r="L177" s="377">
        <v>0</v>
      </c>
      <c r="M177" s="377">
        <v>150372</v>
      </c>
      <c r="N177" s="377">
        <v>152461</v>
      </c>
    </row>
    <row r="178" spans="1:14" ht="13.8" thickBot="1" x14ac:dyDescent="0.3">
      <c r="A178" s="7" t="s">
        <v>220</v>
      </c>
      <c r="B178" s="1" t="s">
        <v>219</v>
      </c>
      <c r="C178" s="7" t="s">
        <v>26</v>
      </c>
      <c r="D178" s="8">
        <v>10021</v>
      </c>
      <c r="E178" s="10">
        <v>0</v>
      </c>
      <c r="F178" s="10">
        <v>0</v>
      </c>
      <c r="G178" s="10">
        <v>0</v>
      </c>
      <c r="H178" s="377">
        <v>0</v>
      </c>
      <c r="I178" s="377">
        <v>0</v>
      </c>
      <c r="J178" s="377">
        <v>0</v>
      </c>
      <c r="K178" s="377">
        <v>0</v>
      </c>
      <c r="L178" s="377">
        <v>0</v>
      </c>
      <c r="M178" s="377">
        <v>0</v>
      </c>
      <c r="N178" s="377">
        <v>0</v>
      </c>
    </row>
    <row r="179" spans="1:14" ht="13.8" thickBot="1" x14ac:dyDescent="0.3">
      <c r="A179" s="7" t="s">
        <v>234</v>
      </c>
      <c r="B179" s="1" t="s">
        <v>233</v>
      </c>
      <c r="C179" s="7" t="s">
        <v>26</v>
      </c>
      <c r="D179" s="8">
        <v>7439</v>
      </c>
      <c r="E179" s="10">
        <v>0</v>
      </c>
      <c r="F179" s="10">
        <v>0</v>
      </c>
      <c r="G179" s="10">
        <v>6000</v>
      </c>
      <c r="H179" s="377">
        <v>0</v>
      </c>
      <c r="I179" s="377">
        <v>6000</v>
      </c>
      <c r="J179" s="377">
        <v>0</v>
      </c>
      <c r="K179" s="377">
        <v>0</v>
      </c>
      <c r="L179" s="377">
        <v>0</v>
      </c>
      <c r="M179" s="377">
        <v>0</v>
      </c>
      <c r="N179" s="377">
        <v>0</v>
      </c>
    </row>
    <row r="180" spans="1:14" ht="13.8" thickBot="1" x14ac:dyDescent="0.3">
      <c r="A180" s="7" t="s">
        <v>248</v>
      </c>
      <c r="B180" s="1" t="s">
        <v>247</v>
      </c>
      <c r="C180" s="7" t="s">
        <v>26</v>
      </c>
      <c r="D180" s="8">
        <v>7392</v>
      </c>
      <c r="E180" s="10">
        <v>0</v>
      </c>
      <c r="F180" s="10">
        <v>0</v>
      </c>
      <c r="G180" s="10">
        <v>0</v>
      </c>
      <c r="H180" s="377">
        <v>0</v>
      </c>
      <c r="I180" s="377">
        <v>0</v>
      </c>
      <c r="J180" s="377">
        <v>1020</v>
      </c>
      <c r="K180" s="377">
        <v>2963</v>
      </c>
      <c r="L180" s="377">
        <v>0</v>
      </c>
      <c r="M180" s="377">
        <v>22000</v>
      </c>
      <c r="N180" s="377">
        <v>25983</v>
      </c>
    </row>
    <row r="181" spans="1:14" ht="13.8" thickBot="1" x14ac:dyDescent="0.3">
      <c r="A181" s="7" t="s">
        <v>252</v>
      </c>
      <c r="B181" s="1" t="s">
        <v>251</v>
      </c>
      <c r="C181" s="7" t="s">
        <v>26</v>
      </c>
      <c r="D181" s="8">
        <v>9512</v>
      </c>
      <c r="E181" s="10">
        <v>0</v>
      </c>
      <c r="F181" s="10">
        <v>0</v>
      </c>
      <c r="G181" s="10">
        <v>0</v>
      </c>
      <c r="H181" s="377">
        <v>0</v>
      </c>
      <c r="I181" s="377">
        <v>0</v>
      </c>
      <c r="J181" s="377">
        <v>0</v>
      </c>
      <c r="K181" s="377">
        <v>0</v>
      </c>
      <c r="L181" s="377">
        <v>0</v>
      </c>
      <c r="M181" s="377">
        <v>0</v>
      </c>
      <c r="N181" s="377">
        <v>0</v>
      </c>
    </row>
    <row r="182" spans="1:14" ht="13.8" thickBot="1" x14ac:dyDescent="0.3">
      <c r="A182" s="7" t="s">
        <v>264</v>
      </c>
      <c r="B182" s="1" t="s">
        <v>263</v>
      </c>
      <c r="C182" s="7" t="s">
        <v>26</v>
      </c>
      <c r="D182" s="8">
        <v>7717</v>
      </c>
      <c r="E182" s="10">
        <v>0</v>
      </c>
      <c r="F182" s="10">
        <v>0</v>
      </c>
      <c r="G182" s="10">
        <v>0</v>
      </c>
      <c r="H182" s="377">
        <v>0</v>
      </c>
      <c r="I182" s="377">
        <v>0</v>
      </c>
      <c r="J182" s="377">
        <v>0</v>
      </c>
      <c r="K182" s="377">
        <v>0</v>
      </c>
      <c r="L182" s="377">
        <v>0</v>
      </c>
      <c r="M182" s="377">
        <v>0</v>
      </c>
      <c r="N182" s="377">
        <v>0</v>
      </c>
    </row>
    <row r="183" spans="1:14" ht="13.8" thickBot="1" x14ac:dyDescent="0.3">
      <c r="A183" s="7" t="s">
        <v>286</v>
      </c>
      <c r="B183" s="1" t="s">
        <v>285</v>
      </c>
      <c r="C183" s="7" t="s">
        <v>26</v>
      </c>
      <c r="D183" s="8">
        <v>7824</v>
      </c>
      <c r="E183" s="10">
        <v>0</v>
      </c>
      <c r="F183" s="10">
        <v>0</v>
      </c>
      <c r="G183" s="10">
        <v>0</v>
      </c>
      <c r="H183" s="377">
        <v>0</v>
      </c>
      <c r="I183" s="377">
        <v>0</v>
      </c>
      <c r="J183" s="377">
        <v>3740</v>
      </c>
      <c r="K183" s="377">
        <v>17329</v>
      </c>
      <c r="L183" s="377">
        <v>57282</v>
      </c>
      <c r="M183" s="429">
        <v>0</v>
      </c>
      <c r="N183" s="377">
        <v>78351</v>
      </c>
    </row>
    <row r="184" spans="1:14" ht="13.8" thickBot="1" x14ac:dyDescent="0.3">
      <c r="A184" s="7" t="s">
        <v>296</v>
      </c>
      <c r="B184" s="1" t="s">
        <v>295</v>
      </c>
      <c r="C184" s="7" t="s">
        <v>26</v>
      </c>
      <c r="D184" s="8">
        <v>9476</v>
      </c>
      <c r="E184" s="10">
        <v>0</v>
      </c>
      <c r="F184" s="10">
        <v>0</v>
      </c>
      <c r="G184" s="10">
        <v>0</v>
      </c>
      <c r="H184" s="377">
        <v>0</v>
      </c>
      <c r="I184" s="377">
        <v>0</v>
      </c>
      <c r="J184" s="429">
        <v>0</v>
      </c>
      <c r="K184" s="429">
        <v>0</v>
      </c>
      <c r="L184" s="429">
        <v>0</v>
      </c>
      <c r="M184" s="377">
        <v>9732</v>
      </c>
      <c r="N184" s="377">
        <v>9732</v>
      </c>
    </row>
    <row r="185" spans="1:14" ht="13.8" thickBot="1" x14ac:dyDescent="0.3">
      <c r="A185" s="7" t="s">
        <v>302</v>
      </c>
      <c r="B185" s="1" t="s">
        <v>301</v>
      </c>
      <c r="C185" s="7" t="s">
        <v>26</v>
      </c>
      <c r="D185" s="8">
        <v>10579</v>
      </c>
      <c r="E185" s="10">
        <v>0</v>
      </c>
      <c r="F185" s="10">
        <v>0</v>
      </c>
      <c r="G185" s="10">
        <v>0</v>
      </c>
      <c r="H185" s="377">
        <v>0</v>
      </c>
      <c r="I185" s="377">
        <v>0</v>
      </c>
      <c r="J185" s="377">
        <v>0</v>
      </c>
      <c r="K185" s="377">
        <v>0</v>
      </c>
      <c r="L185" s="377">
        <v>0</v>
      </c>
      <c r="M185" s="377">
        <v>0</v>
      </c>
      <c r="N185" s="377">
        <v>0</v>
      </c>
    </row>
    <row r="186" spans="1:14" ht="13.8" thickBot="1" x14ac:dyDescent="0.3">
      <c r="A186" s="7" t="s">
        <v>310</v>
      </c>
      <c r="B186" s="1" t="s">
        <v>309</v>
      </c>
      <c r="C186" s="7" t="s">
        <v>26</v>
      </c>
      <c r="D186" s="8">
        <v>11239</v>
      </c>
      <c r="E186" s="10">
        <v>0</v>
      </c>
      <c r="F186" s="10">
        <v>0</v>
      </c>
      <c r="G186" s="10">
        <v>0</v>
      </c>
      <c r="H186" s="377">
        <v>0</v>
      </c>
      <c r="I186" s="377">
        <v>0</v>
      </c>
      <c r="J186" s="377">
        <v>0</v>
      </c>
      <c r="K186" s="377">
        <v>0</v>
      </c>
      <c r="L186" s="377">
        <v>0</v>
      </c>
      <c r="M186" s="377">
        <v>0</v>
      </c>
      <c r="N186" s="377">
        <v>0</v>
      </c>
    </row>
    <row r="187" spans="1:14" ht="13.8" thickBot="1" x14ac:dyDescent="0.3">
      <c r="A187" s="7" t="s">
        <v>324</v>
      </c>
      <c r="B187" s="1" t="s">
        <v>323</v>
      </c>
      <c r="C187" s="7" t="s">
        <v>26</v>
      </c>
      <c r="D187" s="8">
        <v>8891</v>
      </c>
      <c r="E187" s="10">
        <v>0</v>
      </c>
      <c r="F187" s="10">
        <v>0</v>
      </c>
      <c r="G187" s="10">
        <v>131919</v>
      </c>
      <c r="H187" s="377">
        <v>0</v>
      </c>
      <c r="I187" s="377">
        <v>131919</v>
      </c>
      <c r="J187" s="377">
        <v>0</v>
      </c>
      <c r="K187" s="377">
        <v>0</v>
      </c>
      <c r="L187" s="377">
        <v>0</v>
      </c>
      <c r="M187" s="377">
        <v>0</v>
      </c>
      <c r="N187" s="377">
        <v>0</v>
      </c>
    </row>
    <row r="188" spans="1:14" ht="13.8" thickBot="1" x14ac:dyDescent="0.3">
      <c r="A188" s="7" t="s">
        <v>340</v>
      </c>
      <c r="B188" s="1" t="s">
        <v>339</v>
      </c>
      <c r="C188" s="7" t="s">
        <v>26</v>
      </c>
      <c r="D188" s="8">
        <v>11639</v>
      </c>
      <c r="E188" s="10">
        <v>0</v>
      </c>
      <c r="F188" s="10">
        <v>0</v>
      </c>
      <c r="G188" s="10">
        <v>0</v>
      </c>
      <c r="H188" s="377">
        <v>0</v>
      </c>
      <c r="I188" s="377">
        <v>0</v>
      </c>
      <c r="J188" s="377">
        <v>0</v>
      </c>
      <c r="K188" s="377">
        <v>0</v>
      </c>
      <c r="L188" s="377">
        <v>0</v>
      </c>
      <c r="M188" s="377">
        <v>0</v>
      </c>
      <c r="N188" s="377">
        <v>0</v>
      </c>
    </row>
    <row r="189" spans="1:14" ht="13.8" thickBot="1" x14ac:dyDescent="0.3">
      <c r="A189" s="7" t="s">
        <v>344</v>
      </c>
      <c r="B189" s="1" t="s">
        <v>343</v>
      </c>
      <c r="C189" s="7" t="s">
        <v>26</v>
      </c>
      <c r="D189" s="8">
        <v>8133</v>
      </c>
      <c r="E189" s="10">
        <v>0</v>
      </c>
      <c r="F189" s="10">
        <v>0</v>
      </c>
      <c r="G189" s="10">
        <v>1555</v>
      </c>
      <c r="H189" s="377">
        <v>3000</v>
      </c>
      <c r="I189" s="377">
        <v>4555</v>
      </c>
      <c r="J189" s="377">
        <v>13700</v>
      </c>
      <c r="K189" s="377">
        <v>26000</v>
      </c>
      <c r="L189" s="377">
        <v>72150</v>
      </c>
      <c r="M189" s="377">
        <v>0</v>
      </c>
      <c r="N189" s="377">
        <v>111850</v>
      </c>
    </row>
    <row r="190" spans="1:14" ht="13.8" thickBot="1" x14ac:dyDescent="0.3">
      <c r="A190" s="7" t="s">
        <v>352</v>
      </c>
      <c r="B190" s="1" t="s">
        <v>351</v>
      </c>
      <c r="C190" s="7" t="s">
        <v>26</v>
      </c>
      <c r="D190" s="8">
        <v>7135</v>
      </c>
      <c r="E190" s="10">
        <v>0</v>
      </c>
      <c r="F190" s="10">
        <v>0</v>
      </c>
      <c r="G190" s="10">
        <v>0</v>
      </c>
      <c r="H190" s="377">
        <v>1842</v>
      </c>
      <c r="I190" s="377">
        <v>1842</v>
      </c>
      <c r="J190" s="377">
        <v>5000</v>
      </c>
      <c r="K190" s="377">
        <v>2000</v>
      </c>
      <c r="L190" s="377">
        <v>1385</v>
      </c>
      <c r="M190" s="429">
        <v>0</v>
      </c>
      <c r="N190" s="377">
        <v>8385</v>
      </c>
    </row>
    <row r="191" spans="1:14" ht="13.8" thickBot="1" x14ac:dyDescent="0.3">
      <c r="A191" s="7" t="s">
        <v>360</v>
      </c>
      <c r="B191" s="1" t="s">
        <v>359</v>
      </c>
      <c r="C191" s="7" t="s">
        <v>26</v>
      </c>
      <c r="D191" s="8">
        <v>11870</v>
      </c>
      <c r="E191" s="10">
        <v>0</v>
      </c>
      <c r="F191" s="10">
        <v>0</v>
      </c>
      <c r="G191" s="10">
        <v>24868</v>
      </c>
      <c r="H191" s="377">
        <v>0</v>
      </c>
      <c r="I191" s="377">
        <v>24868</v>
      </c>
      <c r="J191" s="429">
        <v>0</v>
      </c>
      <c r="K191" s="429">
        <v>0</v>
      </c>
      <c r="L191" s="429">
        <v>0</v>
      </c>
      <c r="M191" s="377">
        <v>24868</v>
      </c>
      <c r="N191" s="377">
        <v>24868</v>
      </c>
    </row>
    <row r="192" spans="1:14" ht="13.8" thickBot="1" x14ac:dyDescent="0.3">
      <c r="A192" s="7" t="s">
        <v>380</v>
      </c>
      <c r="B192" s="1" t="s">
        <v>379</v>
      </c>
      <c r="C192" s="7" t="s">
        <v>26</v>
      </c>
      <c r="D192" s="8">
        <v>8764</v>
      </c>
      <c r="E192" s="10">
        <v>0</v>
      </c>
      <c r="F192" s="10">
        <v>0</v>
      </c>
      <c r="G192" s="10">
        <v>0</v>
      </c>
      <c r="H192" s="377">
        <v>0</v>
      </c>
      <c r="I192" s="377">
        <v>0</v>
      </c>
      <c r="J192" s="377">
        <v>0</v>
      </c>
      <c r="K192" s="429">
        <v>0</v>
      </c>
      <c r="L192" s="377">
        <v>0</v>
      </c>
      <c r="M192" s="429">
        <v>0</v>
      </c>
      <c r="N192" s="377">
        <v>0</v>
      </c>
    </row>
    <row r="193" spans="1:14" ht="13.8" thickBot="1" x14ac:dyDescent="0.3">
      <c r="A193" s="7" t="s">
        <v>412</v>
      </c>
      <c r="B193" s="1" t="s">
        <v>411</v>
      </c>
      <c r="C193" s="7" t="s">
        <v>26</v>
      </c>
      <c r="D193" s="8">
        <v>9555</v>
      </c>
      <c r="E193" s="10">
        <v>0</v>
      </c>
      <c r="F193" s="10">
        <v>0</v>
      </c>
      <c r="G193" s="10">
        <v>26000</v>
      </c>
      <c r="H193" s="377">
        <v>3000</v>
      </c>
      <c r="I193" s="377">
        <v>29000</v>
      </c>
      <c r="J193" s="377">
        <v>2000</v>
      </c>
      <c r="K193" s="377">
        <v>3000</v>
      </c>
      <c r="L193" s="429">
        <v>0</v>
      </c>
      <c r="M193" s="429">
        <v>0</v>
      </c>
      <c r="N193" s="377">
        <v>5000</v>
      </c>
    </row>
    <row r="194" spans="1:14" ht="13.8" thickBot="1" x14ac:dyDescent="0.3">
      <c r="A194" s="7" t="s">
        <v>410</v>
      </c>
      <c r="B194" s="1" t="s">
        <v>409</v>
      </c>
      <c r="C194" s="7" t="s">
        <v>26</v>
      </c>
      <c r="D194" s="8">
        <v>9533</v>
      </c>
      <c r="E194" s="10">
        <v>0</v>
      </c>
      <c r="F194" s="10">
        <v>0</v>
      </c>
      <c r="G194" s="10">
        <v>0</v>
      </c>
      <c r="H194" s="377">
        <v>0</v>
      </c>
      <c r="I194" s="377">
        <v>0</v>
      </c>
      <c r="J194" s="377">
        <v>0</v>
      </c>
      <c r="K194" s="377">
        <v>0</v>
      </c>
      <c r="L194" s="377">
        <v>0</v>
      </c>
      <c r="M194" s="377">
        <v>0</v>
      </c>
      <c r="N194" s="377">
        <v>0</v>
      </c>
    </row>
    <row r="195" spans="1:14" ht="13.8" thickBot="1" x14ac:dyDescent="0.3">
      <c r="A195" s="7" t="s">
        <v>435</v>
      </c>
      <c r="B195" s="1" t="s">
        <v>434</v>
      </c>
      <c r="C195" s="7" t="s">
        <v>26</v>
      </c>
      <c r="D195" s="8">
        <v>10470</v>
      </c>
      <c r="E195" s="10">
        <v>0</v>
      </c>
      <c r="F195" s="10">
        <v>0</v>
      </c>
      <c r="G195" s="10">
        <v>0</v>
      </c>
      <c r="H195" s="377">
        <v>0</v>
      </c>
      <c r="I195" s="377">
        <v>0</v>
      </c>
      <c r="J195" s="377">
        <v>0</v>
      </c>
      <c r="K195" s="377">
        <v>3632</v>
      </c>
      <c r="L195" s="377">
        <v>263210</v>
      </c>
      <c r="M195" s="377">
        <v>61085</v>
      </c>
      <c r="N195" s="377">
        <v>327927</v>
      </c>
    </row>
    <row r="196" spans="1:14" ht="13.8" thickBot="1" x14ac:dyDescent="0.3">
      <c r="A196" s="7" t="s">
        <v>447</v>
      </c>
      <c r="B196" s="1" t="s">
        <v>446</v>
      </c>
      <c r="C196" s="7" t="s">
        <v>26</v>
      </c>
      <c r="D196" s="8">
        <v>11581</v>
      </c>
      <c r="E196" s="10">
        <v>0</v>
      </c>
      <c r="F196" s="10">
        <v>0</v>
      </c>
      <c r="G196" s="10">
        <v>0</v>
      </c>
      <c r="H196" s="377">
        <v>0</v>
      </c>
      <c r="I196" s="377">
        <v>0</v>
      </c>
      <c r="J196" s="377">
        <v>0</v>
      </c>
      <c r="K196" s="377">
        <v>0</v>
      </c>
      <c r="L196" s="377">
        <v>0</v>
      </c>
      <c r="M196" s="377">
        <v>0</v>
      </c>
      <c r="N196" s="377">
        <v>0</v>
      </c>
    </row>
    <row r="197" spans="1:14" ht="13.8" thickBot="1" x14ac:dyDescent="0.3">
      <c r="A197" s="7" t="s">
        <v>469</v>
      </c>
      <c r="B197" s="1" t="s">
        <v>468</v>
      </c>
      <c r="C197" s="7" t="s">
        <v>26</v>
      </c>
      <c r="D197" s="8">
        <v>7312</v>
      </c>
      <c r="E197" s="10">
        <v>0</v>
      </c>
      <c r="F197" s="10">
        <v>0</v>
      </c>
      <c r="G197" s="10">
        <v>0</v>
      </c>
      <c r="H197" s="377">
        <v>0</v>
      </c>
      <c r="I197" s="377">
        <v>0</v>
      </c>
      <c r="J197" s="377">
        <v>0</v>
      </c>
      <c r="K197" s="377">
        <v>0</v>
      </c>
      <c r="L197" s="377">
        <v>0</v>
      </c>
      <c r="M197" s="377">
        <v>0</v>
      </c>
      <c r="N197" s="377">
        <v>0</v>
      </c>
    </row>
    <row r="198" spans="1:14" ht="13.8" thickBot="1" x14ac:dyDescent="0.3">
      <c r="A198" s="7" t="s">
        <v>475</v>
      </c>
      <c r="B198" s="1" t="s">
        <v>474</v>
      </c>
      <c r="C198" s="7" t="s">
        <v>26</v>
      </c>
      <c r="D198" s="8">
        <v>8344</v>
      </c>
      <c r="E198" s="10">
        <v>0</v>
      </c>
      <c r="F198" s="10">
        <v>0</v>
      </c>
      <c r="G198" s="10">
        <v>0</v>
      </c>
      <c r="H198" s="377">
        <v>0</v>
      </c>
      <c r="I198" s="377">
        <v>0</v>
      </c>
      <c r="J198" s="377">
        <v>0</v>
      </c>
      <c r="K198" s="377">
        <v>0</v>
      </c>
      <c r="L198" s="377">
        <v>0</v>
      </c>
      <c r="M198" s="377">
        <v>0</v>
      </c>
      <c r="N198" s="377">
        <v>0</v>
      </c>
    </row>
    <row r="199" spans="1:14" ht="13.8" thickBot="1" x14ac:dyDescent="0.3">
      <c r="A199" s="7" t="s">
        <v>480</v>
      </c>
      <c r="B199" s="1" t="s">
        <v>495</v>
      </c>
      <c r="C199" s="7" t="s">
        <v>26</v>
      </c>
      <c r="D199" s="8">
        <v>10715</v>
      </c>
      <c r="E199" s="10">
        <v>0</v>
      </c>
      <c r="F199" s="10">
        <v>7006</v>
      </c>
      <c r="G199" s="10">
        <v>1800</v>
      </c>
      <c r="H199" s="377">
        <v>0</v>
      </c>
      <c r="I199" s="377">
        <v>8806</v>
      </c>
      <c r="J199" s="377">
        <v>0</v>
      </c>
      <c r="K199" s="377">
        <v>400</v>
      </c>
      <c r="L199" s="377">
        <v>0</v>
      </c>
      <c r="M199" s="377">
        <v>0</v>
      </c>
      <c r="N199" s="377">
        <v>400</v>
      </c>
    </row>
    <row r="200" spans="1:14" ht="13.8" thickBot="1" x14ac:dyDescent="0.3">
      <c r="A200" s="7" t="s">
        <v>507</v>
      </c>
      <c r="B200" s="1" t="s">
        <v>506</v>
      </c>
      <c r="C200" s="7" t="s">
        <v>26</v>
      </c>
      <c r="D200" s="8">
        <v>7424</v>
      </c>
      <c r="E200" s="10">
        <v>0</v>
      </c>
      <c r="F200" s="10">
        <v>0</v>
      </c>
      <c r="G200" s="10">
        <v>0</v>
      </c>
      <c r="H200" s="377">
        <v>0</v>
      </c>
      <c r="I200" s="377">
        <v>0</v>
      </c>
      <c r="J200" s="377">
        <v>0</v>
      </c>
      <c r="K200" s="377">
        <v>3244</v>
      </c>
      <c r="L200" s="377">
        <v>47248</v>
      </c>
      <c r="M200" s="377">
        <v>0</v>
      </c>
      <c r="N200" s="377">
        <v>50492</v>
      </c>
    </row>
    <row r="201" spans="1:14" ht="13.8" thickBot="1" x14ac:dyDescent="0.3">
      <c r="A201" s="7" t="s">
        <v>513</v>
      </c>
      <c r="B201" s="1" t="s">
        <v>512</v>
      </c>
      <c r="C201" s="7" t="s">
        <v>26</v>
      </c>
      <c r="D201" s="8">
        <v>9765</v>
      </c>
      <c r="E201" s="10">
        <v>0</v>
      </c>
      <c r="F201" s="10">
        <v>0</v>
      </c>
      <c r="G201" s="10">
        <v>0</v>
      </c>
      <c r="H201" s="377">
        <v>0</v>
      </c>
      <c r="I201" s="377">
        <v>0</v>
      </c>
      <c r="J201" s="377">
        <v>0</v>
      </c>
      <c r="K201" s="377">
        <v>13899</v>
      </c>
      <c r="L201" s="377">
        <v>18577</v>
      </c>
      <c r="M201" s="377">
        <v>0</v>
      </c>
      <c r="N201" s="377">
        <v>32476</v>
      </c>
    </row>
    <row r="202" spans="1:14" ht="13.8" thickBot="1" x14ac:dyDescent="0.3">
      <c r="A202" s="7" t="s">
        <v>523</v>
      </c>
      <c r="B202" s="1" t="s">
        <v>522</v>
      </c>
      <c r="C202" s="7" t="s">
        <v>26</v>
      </c>
      <c r="D202" s="8">
        <v>9623</v>
      </c>
      <c r="E202" s="10">
        <v>0</v>
      </c>
      <c r="F202" s="10">
        <v>0</v>
      </c>
      <c r="G202" s="10">
        <v>0</v>
      </c>
      <c r="H202" s="377">
        <v>0</v>
      </c>
      <c r="I202" s="377">
        <v>0</v>
      </c>
      <c r="J202" s="377">
        <v>0</v>
      </c>
      <c r="K202" s="377">
        <v>5703</v>
      </c>
      <c r="L202" s="377">
        <v>0</v>
      </c>
      <c r="M202" s="377">
        <v>0</v>
      </c>
      <c r="N202" s="377">
        <v>5703</v>
      </c>
    </row>
    <row r="203" spans="1:14" ht="13.8" thickBot="1" x14ac:dyDescent="0.3">
      <c r="A203" s="7" t="s">
        <v>527</v>
      </c>
      <c r="B203" s="1" t="s">
        <v>526</v>
      </c>
      <c r="C203" s="7" t="s">
        <v>26</v>
      </c>
      <c r="D203" s="8">
        <v>7656</v>
      </c>
      <c r="E203" s="10">
        <v>0</v>
      </c>
      <c r="F203" s="10">
        <v>0</v>
      </c>
      <c r="G203" s="10">
        <v>0</v>
      </c>
      <c r="H203" s="377">
        <v>0</v>
      </c>
      <c r="I203" s="377">
        <v>0</v>
      </c>
      <c r="J203" s="377">
        <v>0</v>
      </c>
      <c r="K203" s="377">
        <v>1190</v>
      </c>
      <c r="L203" s="377">
        <v>0</v>
      </c>
      <c r="M203" s="377">
        <v>0</v>
      </c>
      <c r="N203" s="377">
        <v>1190</v>
      </c>
    </row>
    <row r="204" spans="1:14" ht="13.8" thickBot="1" x14ac:dyDescent="0.3">
      <c r="A204" s="7" t="s">
        <v>539</v>
      </c>
      <c r="B204" s="1" t="s">
        <v>538</v>
      </c>
      <c r="C204" s="7" t="s">
        <v>26</v>
      </c>
      <c r="D204" s="8">
        <v>8354</v>
      </c>
      <c r="E204" s="10">
        <v>0</v>
      </c>
      <c r="F204" s="10">
        <v>0</v>
      </c>
      <c r="G204" s="10">
        <v>0</v>
      </c>
      <c r="H204" s="377">
        <v>0</v>
      </c>
      <c r="I204" s="377">
        <v>0</v>
      </c>
      <c r="J204" s="377">
        <v>19860</v>
      </c>
      <c r="K204" s="377">
        <v>31686</v>
      </c>
      <c r="L204" s="377">
        <v>885401</v>
      </c>
      <c r="M204" s="377">
        <v>0</v>
      </c>
      <c r="N204" s="377">
        <v>936947</v>
      </c>
    </row>
    <row r="205" spans="1:14" ht="13.8" thickBot="1" x14ac:dyDescent="0.3">
      <c r="A205" s="7" t="s">
        <v>559</v>
      </c>
      <c r="B205" s="1" t="s">
        <v>558</v>
      </c>
      <c r="C205" s="7" t="s">
        <v>26</v>
      </c>
      <c r="D205" s="8">
        <v>8640</v>
      </c>
      <c r="E205" s="10">
        <v>0</v>
      </c>
      <c r="F205" s="10">
        <v>0</v>
      </c>
      <c r="G205" s="10">
        <v>0</v>
      </c>
      <c r="H205" s="377">
        <v>0</v>
      </c>
      <c r="I205" s="377">
        <v>0</v>
      </c>
      <c r="J205" s="377">
        <v>0</v>
      </c>
      <c r="K205" s="377">
        <v>0</v>
      </c>
      <c r="L205" s="377">
        <v>0</v>
      </c>
      <c r="M205" s="377">
        <v>0</v>
      </c>
      <c r="N205" s="377">
        <v>0</v>
      </c>
    </row>
    <row r="206" spans="1:14" ht="13.8" thickBot="1" x14ac:dyDescent="0.3">
      <c r="A206" s="7" t="s">
        <v>569</v>
      </c>
      <c r="B206" s="1" t="s">
        <v>568</v>
      </c>
      <c r="C206" s="7" t="s">
        <v>26</v>
      </c>
      <c r="D206" s="8">
        <v>9969</v>
      </c>
      <c r="E206" s="10">
        <v>0</v>
      </c>
      <c r="F206" s="10">
        <v>0</v>
      </c>
      <c r="G206" s="10">
        <v>0</v>
      </c>
      <c r="H206" s="377">
        <v>0</v>
      </c>
      <c r="I206" s="377">
        <v>0</v>
      </c>
      <c r="J206" s="377">
        <v>0</v>
      </c>
      <c r="K206" s="377">
        <v>0</v>
      </c>
      <c r="L206" s="377">
        <v>0</v>
      </c>
      <c r="M206" s="377">
        <v>0</v>
      </c>
      <c r="N206" s="377">
        <v>0</v>
      </c>
    </row>
    <row r="207" spans="1:14" ht="13.8" thickBot="1" x14ac:dyDescent="0.3">
      <c r="A207" s="7" t="s">
        <v>573</v>
      </c>
      <c r="B207" s="1" t="s">
        <v>572</v>
      </c>
      <c r="C207" s="7" t="s">
        <v>26</v>
      </c>
      <c r="D207" s="8">
        <v>7034</v>
      </c>
      <c r="E207" s="10">
        <v>0</v>
      </c>
      <c r="F207" s="10">
        <v>0</v>
      </c>
      <c r="G207" s="10">
        <v>0</v>
      </c>
      <c r="H207" s="377">
        <v>0</v>
      </c>
      <c r="I207" s="377">
        <v>0</v>
      </c>
      <c r="J207" s="377">
        <v>0</v>
      </c>
      <c r="K207" s="377">
        <v>0</v>
      </c>
      <c r="L207" s="377">
        <v>0</v>
      </c>
      <c r="M207" s="377">
        <v>0</v>
      </c>
      <c r="N207" s="377">
        <v>0</v>
      </c>
    </row>
    <row r="208" spans="1:14" ht="13.8" thickBot="1" x14ac:dyDescent="0.3">
      <c r="A208" s="7" t="s">
        <v>581</v>
      </c>
      <c r="B208" s="1" t="s">
        <v>580</v>
      </c>
      <c r="C208" s="7" t="s">
        <v>26</v>
      </c>
      <c r="D208" s="8">
        <v>8833</v>
      </c>
      <c r="E208" s="10">
        <v>0</v>
      </c>
      <c r="F208" s="10">
        <v>0</v>
      </c>
      <c r="G208" s="10">
        <v>0</v>
      </c>
      <c r="H208" s="377">
        <v>0</v>
      </c>
      <c r="I208" s="377">
        <v>0</v>
      </c>
      <c r="J208" s="377">
        <v>0</v>
      </c>
      <c r="K208" s="377">
        <v>0</v>
      </c>
      <c r="L208" s="377">
        <v>0</v>
      </c>
      <c r="M208" s="377">
        <v>0</v>
      </c>
      <c r="N208" s="377">
        <v>0</v>
      </c>
    </row>
    <row r="209" spans="1:14" ht="13.8" thickBot="1" x14ac:dyDescent="0.3">
      <c r="A209" s="7" t="s">
        <v>589</v>
      </c>
      <c r="B209" s="1" t="s">
        <v>588</v>
      </c>
      <c r="C209" s="7" t="s">
        <v>26</v>
      </c>
      <c r="D209" s="8">
        <v>11503</v>
      </c>
      <c r="E209" s="10">
        <v>0</v>
      </c>
      <c r="F209" s="10">
        <v>0</v>
      </c>
      <c r="G209" s="10">
        <v>0</v>
      </c>
      <c r="H209" s="377">
        <v>2353</v>
      </c>
      <c r="I209" s="377">
        <v>2353</v>
      </c>
      <c r="J209" s="377">
        <v>10378</v>
      </c>
      <c r="K209" s="429">
        <v>0</v>
      </c>
      <c r="L209" s="377">
        <v>28851</v>
      </c>
      <c r="M209" s="429">
        <v>0</v>
      </c>
      <c r="N209" s="377">
        <v>39229</v>
      </c>
    </row>
    <row r="210" spans="1:14" ht="13.8" thickBot="1" x14ac:dyDescent="0.3">
      <c r="A210" s="7" t="s">
        <v>615</v>
      </c>
      <c r="B210" s="1" t="s">
        <v>614</v>
      </c>
      <c r="C210" s="7" t="s">
        <v>26</v>
      </c>
      <c r="D210" s="8">
        <v>8891</v>
      </c>
      <c r="E210" s="10">
        <v>0</v>
      </c>
      <c r="F210" s="10">
        <v>0</v>
      </c>
      <c r="G210" s="10">
        <v>0</v>
      </c>
      <c r="H210" s="377">
        <v>0</v>
      </c>
      <c r="I210" s="377">
        <v>0</v>
      </c>
      <c r="J210" s="377">
        <v>0</v>
      </c>
      <c r="K210" s="377">
        <v>2178</v>
      </c>
      <c r="L210" s="377">
        <v>4401</v>
      </c>
      <c r="M210" s="377">
        <v>0</v>
      </c>
      <c r="N210" s="377">
        <v>6579</v>
      </c>
    </row>
    <row r="211" spans="1:14" ht="13.8" thickBot="1" x14ac:dyDescent="0.3">
      <c r="A211" s="7" t="s">
        <v>623</v>
      </c>
      <c r="B211" s="1" t="s">
        <v>622</v>
      </c>
      <c r="C211" s="7" t="s">
        <v>26</v>
      </c>
      <c r="D211" s="8">
        <v>8543</v>
      </c>
      <c r="E211" s="10">
        <v>0</v>
      </c>
      <c r="F211" s="10">
        <v>0</v>
      </c>
      <c r="G211" s="10">
        <v>19445</v>
      </c>
      <c r="H211" s="377">
        <v>543559</v>
      </c>
      <c r="I211" s="377">
        <v>563004</v>
      </c>
      <c r="J211" s="377">
        <v>0</v>
      </c>
      <c r="K211" s="377">
        <v>0</v>
      </c>
      <c r="L211" s="377">
        <v>280427</v>
      </c>
      <c r="M211" s="377">
        <v>36121</v>
      </c>
      <c r="N211" s="377">
        <v>316548</v>
      </c>
    </row>
    <row r="212" spans="1:14" ht="13.8" thickBot="1" x14ac:dyDescent="0.3">
      <c r="A212" s="7" t="s">
        <v>631</v>
      </c>
      <c r="B212" s="1" t="s">
        <v>630</v>
      </c>
      <c r="C212" s="7" t="s">
        <v>26</v>
      </c>
      <c r="D212" s="8">
        <v>7580</v>
      </c>
      <c r="E212" s="10">
        <v>0</v>
      </c>
      <c r="F212" s="10">
        <v>0</v>
      </c>
      <c r="G212" s="10">
        <v>78283</v>
      </c>
      <c r="H212" s="377">
        <v>0</v>
      </c>
      <c r="I212" s="377">
        <v>78283</v>
      </c>
      <c r="J212" s="377">
        <v>0</v>
      </c>
      <c r="K212" s="377">
        <v>0</v>
      </c>
      <c r="L212" s="377">
        <v>2900</v>
      </c>
      <c r="M212" s="377">
        <v>0</v>
      </c>
      <c r="N212" s="377">
        <v>2900</v>
      </c>
    </row>
    <row r="213" spans="1:14" ht="13.8" thickBot="1" x14ac:dyDescent="0.3">
      <c r="A213" s="7" t="s">
        <v>639</v>
      </c>
      <c r="B213" s="1" t="s">
        <v>638</v>
      </c>
      <c r="C213" s="7" t="s">
        <v>26</v>
      </c>
      <c r="D213" s="8">
        <v>7903</v>
      </c>
      <c r="E213" s="10">
        <v>0</v>
      </c>
      <c r="F213" s="10">
        <v>0</v>
      </c>
      <c r="G213" s="10">
        <v>0</v>
      </c>
      <c r="H213" s="377">
        <v>0</v>
      </c>
      <c r="I213" s="377">
        <v>0</v>
      </c>
      <c r="J213" s="377">
        <v>0</v>
      </c>
      <c r="K213" s="377">
        <v>0</v>
      </c>
      <c r="L213" s="377">
        <v>0</v>
      </c>
      <c r="M213" s="377">
        <v>0</v>
      </c>
      <c r="N213" s="377">
        <v>0</v>
      </c>
    </row>
    <row r="214" spans="1:14" ht="13.8" thickBot="1" x14ac:dyDescent="0.3">
      <c r="A214" s="7" t="s">
        <v>657</v>
      </c>
      <c r="B214" s="1" t="s">
        <v>656</v>
      </c>
      <c r="C214" s="7" t="s">
        <v>26</v>
      </c>
      <c r="D214" s="8">
        <v>11480</v>
      </c>
      <c r="E214" s="10">
        <v>0</v>
      </c>
      <c r="F214" s="10">
        <v>0</v>
      </c>
      <c r="G214" s="10">
        <v>0</v>
      </c>
      <c r="H214" s="377">
        <v>0</v>
      </c>
      <c r="I214" s="377">
        <v>0</v>
      </c>
      <c r="J214" s="377">
        <v>0</v>
      </c>
      <c r="K214" s="377">
        <v>0</v>
      </c>
      <c r="L214" s="377">
        <v>0</v>
      </c>
      <c r="M214" s="377">
        <v>0</v>
      </c>
      <c r="N214" s="377">
        <v>0</v>
      </c>
    </row>
    <row r="215" spans="1:14" ht="13.8" thickBot="1" x14ac:dyDescent="0.3">
      <c r="A215" s="7" t="s">
        <v>659</v>
      </c>
      <c r="B215" s="1" t="s">
        <v>658</v>
      </c>
      <c r="C215" s="7" t="s">
        <v>26</v>
      </c>
      <c r="D215" s="8">
        <v>7798</v>
      </c>
      <c r="E215" s="10">
        <v>0</v>
      </c>
      <c r="F215" s="10">
        <v>0</v>
      </c>
      <c r="G215" s="10">
        <v>0</v>
      </c>
      <c r="H215" s="377">
        <v>213</v>
      </c>
      <c r="I215" s="377">
        <v>213</v>
      </c>
      <c r="J215" s="377">
        <v>950</v>
      </c>
      <c r="K215" s="377">
        <v>4819</v>
      </c>
      <c r="L215" s="377">
        <v>0</v>
      </c>
      <c r="M215" s="377">
        <v>9984</v>
      </c>
      <c r="N215" s="377">
        <v>15753</v>
      </c>
    </row>
    <row r="216" spans="1:14" ht="13.8" thickBot="1" x14ac:dyDescent="0.3">
      <c r="A216" s="7" t="s">
        <v>667</v>
      </c>
      <c r="B216" s="1" t="s">
        <v>666</v>
      </c>
      <c r="C216" s="7" t="s">
        <v>26</v>
      </c>
      <c r="D216" s="8">
        <v>7357</v>
      </c>
      <c r="E216" s="10">
        <v>0</v>
      </c>
      <c r="F216" s="10">
        <v>0</v>
      </c>
      <c r="G216" s="10">
        <v>0</v>
      </c>
      <c r="H216" s="377">
        <v>0</v>
      </c>
      <c r="I216" s="377">
        <v>0</v>
      </c>
      <c r="J216" s="377">
        <v>15299</v>
      </c>
      <c r="K216" s="377">
        <v>3464</v>
      </c>
      <c r="L216" s="377">
        <v>5849</v>
      </c>
      <c r="M216" s="377">
        <v>1748</v>
      </c>
      <c r="N216" s="377">
        <v>26360</v>
      </c>
    </row>
    <row r="217" spans="1:14" ht="13.8" thickBot="1" x14ac:dyDescent="0.3">
      <c r="A217" s="7" t="s">
        <v>673</v>
      </c>
      <c r="B217" s="1" t="s">
        <v>672</v>
      </c>
      <c r="C217" s="7" t="s">
        <v>26</v>
      </c>
      <c r="D217" s="8">
        <v>7103</v>
      </c>
      <c r="E217" s="10">
        <v>0</v>
      </c>
      <c r="F217" s="10">
        <v>0</v>
      </c>
      <c r="G217" s="10">
        <v>0</v>
      </c>
      <c r="H217" s="377">
        <v>0</v>
      </c>
      <c r="I217" s="377">
        <v>0</v>
      </c>
      <c r="J217" s="377">
        <v>0</v>
      </c>
      <c r="K217" s="377">
        <v>0</v>
      </c>
      <c r="L217" s="377">
        <v>0</v>
      </c>
      <c r="M217" s="377">
        <v>0</v>
      </c>
      <c r="N217" s="377">
        <v>0</v>
      </c>
    </row>
    <row r="218" spans="1:14" ht="13.8" thickBot="1" x14ac:dyDescent="0.3">
      <c r="A218" s="7" t="s">
        <v>677</v>
      </c>
      <c r="B218" s="1" t="s">
        <v>676</v>
      </c>
      <c r="C218" s="7" t="s">
        <v>26</v>
      </c>
      <c r="D218" s="8">
        <v>10017</v>
      </c>
      <c r="E218" s="10">
        <v>0</v>
      </c>
      <c r="F218" s="10">
        <v>0</v>
      </c>
      <c r="G218" s="10">
        <v>0</v>
      </c>
      <c r="H218" s="377">
        <v>0</v>
      </c>
      <c r="I218" s="377">
        <v>0</v>
      </c>
      <c r="J218" s="377">
        <v>4000</v>
      </c>
      <c r="K218" s="377">
        <v>5000</v>
      </c>
      <c r="L218" s="377">
        <v>190000</v>
      </c>
      <c r="M218" s="377">
        <v>0</v>
      </c>
      <c r="N218" s="377">
        <v>199000</v>
      </c>
    </row>
    <row r="219" spans="1:14" ht="13.8" thickBot="1" x14ac:dyDescent="0.3">
      <c r="A219" s="7" t="s">
        <v>683</v>
      </c>
      <c r="B219" s="1" t="s">
        <v>682</v>
      </c>
      <c r="C219" s="7" t="s">
        <v>26</v>
      </c>
      <c r="D219" s="8">
        <v>7272</v>
      </c>
      <c r="E219" s="10">
        <v>0</v>
      </c>
      <c r="F219" s="10">
        <v>0</v>
      </c>
      <c r="G219" s="10">
        <v>0</v>
      </c>
      <c r="H219" s="377">
        <v>0</v>
      </c>
      <c r="I219" s="377">
        <v>0</v>
      </c>
      <c r="J219" s="377">
        <v>0</v>
      </c>
      <c r="K219" s="377">
        <v>0</v>
      </c>
      <c r="L219" s="377">
        <v>0</v>
      </c>
      <c r="M219" s="377">
        <v>0</v>
      </c>
      <c r="N219" s="377">
        <v>0</v>
      </c>
    </row>
    <row r="220" spans="1:14" ht="13.8" thickBot="1" x14ac:dyDescent="0.3">
      <c r="A220" s="7" t="s">
        <v>689</v>
      </c>
      <c r="B220" s="1" t="s">
        <v>688</v>
      </c>
      <c r="C220" s="7" t="s">
        <v>26</v>
      </c>
      <c r="D220" s="8">
        <v>11377</v>
      </c>
      <c r="E220" s="10">
        <v>0</v>
      </c>
      <c r="F220" s="10">
        <v>0</v>
      </c>
      <c r="G220" s="10">
        <v>0</v>
      </c>
      <c r="H220" s="377">
        <v>0</v>
      </c>
      <c r="I220" s="377">
        <v>0</v>
      </c>
      <c r="J220" s="377">
        <v>0</v>
      </c>
      <c r="K220" s="377">
        <v>0</v>
      </c>
      <c r="L220" s="377">
        <v>27687</v>
      </c>
      <c r="M220" s="377">
        <v>0</v>
      </c>
      <c r="N220" s="377">
        <v>27687</v>
      </c>
    </row>
    <row r="221" spans="1:14" ht="13.8" thickBot="1" x14ac:dyDescent="0.3">
      <c r="A221" s="7" t="s">
        <v>701</v>
      </c>
      <c r="B221" s="1" t="s">
        <v>700</v>
      </c>
      <c r="C221" s="7" t="s">
        <v>26</v>
      </c>
      <c r="D221" s="8">
        <v>8386</v>
      </c>
      <c r="E221" s="10">
        <v>0</v>
      </c>
      <c r="F221" s="10">
        <v>0</v>
      </c>
      <c r="G221" s="10">
        <v>0</v>
      </c>
      <c r="H221" s="377">
        <v>0</v>
      </c>
      <c r="I221" s="377">
        <v>0</v>
      </c>
      <c r="J221" s="377">
        <v>0</v>
      </c>
      <c r="K221" s="377">
        <v>0</v>
      </c>
      <c r="L221" s="377">
        <v>0</v>
      </c>
      <c r="M221" s="377">
        <v>0</v>
      </c>
      <c r="N221" s="377">
        <v>0</v>
      </c>
    </row>
    <row r="222" spans="1:14" ht="13.8" thickBot="1" x14ac:dyDescent="0.3">
      <c r="A222" s="7" t="s">
        <v>707</v>
      </c>
      <c r="B222" s="1" t="s">
        <v>706</v>
      </c>
      <c r="C222" s="7" t="s">
        <v>26</v>
      </c>
      <c r="D222" s="8">
        <v>9110</v>
      </c>
      <c r="E222" s="10">
        <v>0</v>
      </c>
      <c r="F222" s="10">
        <v>0</v>
      </c>
      <c r="G222" s="10">
        <v>0</v>
      </c>
      <c r="H222" s="377">
        <v>0</v>
      </c>
      <c r="I222" s="377">
        <v>0</v>
      </c>
      <c r="J222" s="377">
        <v>7443</v>
      </c>
      <c r="K222" s="377">
        <v>3154</v>
      </c>
      <c r="L222" s="377">
        <v>0</v>
      </c>
      <c r="M222" s="377">
        <v>0</v>
      </c>
      <c r="N222" s="377">
        <v>10597</v>
      </c>
    </row>
    <row r="223" spans="1:14" ht="13.8" thickBot="1" x14ac:dyDescent="0.3">
      <c r="A223" s="7" t="s">
        <v>709</v>
      </c>
      <c r="B223" s="1" t="s">
        <v>708</v>
      </c>
      <c r="C223" s="7" t="s">
        <v>26</v>
      </c>
      <c r="D223" s="8">
        <v>9645</v>
      </c>
      <c r="E223" s="10">
        <v>0</v>
      </c>
      <c r="F223" s="10">
        <v>0</v>
      </c>
      <c r="G223" s="10">
        <v>0</v>
      </c>
      <c r="H223" s="377">
        <v>0</v>
      </c>
      <c r="I223" s="377">
        <v>0</v>
      </c>
      <c r="J223" s="377">
        <v>0</v>
      </c>
      <c r="K223" s="377">
        <v>0</v>
      </c>
      <c r="L223" s="377">
        <v>39332</v>
      </c>
      <c r="M223" s="377">
        <v>0</v>
      </c>
      <c r="N223" s="377">
        <v>39332</v>
      </c>
    </row>
    <row r="224" spans="1:14" ht="13.8" thickBot="1" x14ac:dyDescent="0.3">
      <c r="A224" s="7" t="s">
        <v>725</v>
      </c>
      <c r="B224" s="1" t="s">
        <v>724</v>
      </c>
      <c r="C224" s="7" t="s">
        <v>26</v>
      </c>
      <c r="D224" s="8">
        <v>9301</v>
      </c>
      <c r="E224" s="10">
        <v>0</v>
      </c>
      <c r="F224" s="10">
        <v>0</v>
      </c>
      <c r="G224" s="10">
        <v>0</v>
      </c>
      <c r="H224" s="377">
        <v>0</v>
      </c>
      <c r="I224" s="377">
        <v>0</v>
      </c>
      <c r="J224" s="377">
        <v>2000</v>
      </c>
      <c r="K224" s="377">
        <v>1837</v>
      </c>
      <c r="L224" s="377">
        <v>12953</v>
      </c>
      <c r="M224" s="377">
        <v>59258</v>
      </c>
      <c r="N224" s="377">
        <v>76048</v>
      </c>
    </row>
    <row r="225" spans="1:14" ht="13.8" thickBot="1" x14ac:dyDescent="0.3">
      <c r="A225" s="7" t="s">
        <v>729</v>
      </c>
      <c r="B225" s="1" t="s">
        <v>728</v>
      </c>
      <c r="C225" s="7" t="s">
        <v>26</v>
      </c>
      <c r="D225" s="8">
        <v>7851</v>
      </c>
      <c r="E225" s="10">
        <v>0</v>
      </c>
      <c r="F225" s="10">
        <v>0</v>
      </c>
      <c r="G225" s="10">
        <v>1053</v>
      </c>
      <c r="H225" s="377">
        <v>0</v>
      </c>
      <c r="I225" s="377">
        <v>1053</v>
      </c>
      <c r="J225" s="377">
        <v>5771</v>
      </c>
      <c r="K225" s="377">
        <v>8922</v>
      </c>
      <c r="L225" s="377">
        <v>0</v>
      </c>
      <c r="M225" s="377">
        <v>0</v>
      </c>
      <c r="N225" s="377">
        <v>14693</v>
      </c>
    </row>
    <row r="226" spans="1:14" ht="13.8" thickBot="1" x14ac:dyDescent="0.3">
      <c r="A226" s="7" t="s">
        <v>731</v>
      </c>
      <c r="B226" s="1" t="s">
        <v>730</v>
      </c>
      <c r="C226" s="7" t="s">
        <v>26</v>
      </c>
      <c r="D226" s="8">
        <v>10250</v>
      </c>
      <c r="E226" s="10">
        <v>0</v>
      </c>
      <c r="F226" s="10">
        <v>0</v>
      </c>
      <c r="G226" s="10">
        <v>127925</v>
      </c>
      <c r="H226" s="377">
        <v>0</v>
      </c>
      <c r="I226" s="377">
        <v>127925</v>
      </c>
      <c r="J226" s="377">
        <v>4428</v>
      </c>
      <c r="K226" s="377">
        <v>3912</v>
      </c>
      <c r="L226" s="377">
        <v>34917</v>
      </c>
      <c r="M226" s="377">
        <v>3912</v>
      </c>
      <c r="N226" s="377">
        <v>47169</v>
      </c>
    </row>
    <row r="227" spans="1:14" ht="13.8" thickBot="1" x14ac:dyDescent="0.3">
      <c r="A227" s="7" t="s">
        <v>741</v>
      </c>
      <c r="B227" s="1" t="s">
        <v>740</v>
      </c>
      <c r="C227" s="7" t="s">
        <v>26</v>
      </c>
      <c r="D227" s="8">
        <v>10662</v>
      </c>
      <c r="E227" s="10">
        <v>0</v>
      </c>
      <c r="F227" s="10">
        <v>0</v>
      </c>
      <c r="G227" s="10">
        <v>0</v>
      </c>
      <c r="H227" s="377">
        <v>0</v>
      </c>
      <c r="I227" s="377">
        <v>0</v>
      </c>
      <c r="J227" s="377">
        <v>0</v>
      </c>
      <c r="K227" s="377">
        <v>0</v>
      </c>
      <c r="L227" s="377">
        <v>42280</v>
      </c>
      <c r="M227" s="377">
        <v>0</v>
      </c>
      <c r="N227" s="377">
        <v>42280</v>
      </c>
    </row>
    <row r="228" spans="1:14" ht="13.8" thickBot="1" x14ac:dyDescent="0.3">
      <c r="A228" s="7" t="s">
        <v>745</v>
      </c>
      <c r="B228" s="1" t="s">
        <v>744</v>
      </c>
      <c r="C228" s="7" t="s">
        <v>26</v>
      </c>
      <c r="D228" s="8">
        <v>11985</v>
      </c>
      <c r="E228" s="10">
        <v>0</v>
      </c>
      <c r="F228" s="10">
        <v>0</v>
      </c>
      <c r="G228" s="10">
        <v>0</v>
      </c>
      <c r="H228" s="377">
        <v>0</v>
      </c>
      <c r="I228" s="377">
        <v>0</v>
      </c>
      <c r="J228" s="377">
        <v>0</v>
      </c>
      <c r="K228" s="377">
        <v>0</v>
      </c>
      <c r="L228" s="377">
        <v>0</v>
      </c>
      <c r="M228" s="377">
        <v>0</v>
      </c>
      <c r="N228" s="377">
        <v>0</v>
      </c>
    </row>
    <row r="229" spans="1:14" ht="13.8" thickBot="1" x14ac:dyDescent="0.3">
      <c r="A229" s="7" t="s">
        <v>747</v>
      </c>
      <c r="B229" s="1" t="s">
        <v>746</v>
      </c>
      <c r="C229" s="7" t="s">
        <v>26</v>
      </c>
      <c r="D229" s="8">
        <v>8147</v>
      </c>
      <c r="E229" s="10">
        <v>0</v>
      </c>
      <c r="F229" s="10">
        <v>0</v>
      </c>
      <c r="G229" s="10">
        <v>0</v>
      </c>
      <c r="H229" s="377">
        <v>2854</v>
      </c>
      <c r="I229" s="377">
        <v>2854</v>
      </c>
      <c r="J229" s="429">
        <v>0</v>
      </c>
      <c r="K229" s="429">
        <v>0</v>
      </c>
      <c r="L229" s="377">
        <v>75500</v>
      </c>
      <c r="M229" s="429">
        <v>0</v>
      </c>
      <c r="N229" s="377">
        <v>75500</v>
      </c>
    </row>
    <row r="230" spans="1:14" ht="13.8" thickBot="1" x14ac:dyDescent="0.3">
      <c r="A230" s="7" t="s">
        <v>755</v>
      </c>
      <c r="B230" s="1" t="s">
        <v>754</v>
      </c>
      <c r="C230" s="7" t="s">
        <v>26</v>
      </c>
      <c r="D230" s="8">
        <v>9714</v>
      </c>
      <c r="E230" s="10">
        <v>0</v>
      </c>
      <c r="F230" s="10">
        <v>0</v>
      </c>
      <c r="G230" s="10">
        <v>0</v>
      </c>
      <c r="H230" s="377">
        <v>61454</v>
      </c>
      <c r="I230" s="377">
        <v>61454</v>
      </c>
      <c r="J230" s="429">
        <v>0</v>
      </c>
      <c r="K230" s="429">
        <v>0</v>
      </c>
      <c r="L230" s="429">
        <v>0</v>
      </c>
      <c r="M230" s="429">
        <v>0</v>
      </c>
      <c r="N230" s="429">
        <v>0</v>
      </c>
    </row>
    <row r="231" spans="1:14" ht="13.8" thickBot="1" x14ac:dyDescent="0.3">
      <c r="A231" s="7" t="s">
        <v>783</v>
      </c>
      <c r="B231" s="1" t="s">
        <v>782</v>
      </c>
      <c r="C231" s="7" t="s">
        <v>26</v>
      </c>
      <c r="D231" s="8">
        <v>9514</v>
      </c>
      <c r="E231" s="10">
        <v>0</v>
      </c>
      <c r="F231" s="10">
        <v>0</v>
      </c>
      <c r="G231" s="10">
        <v>0</v>
      </c>
      <c r="H231" s="377">
        <v>2000</v>
      </c>
      <c r="I231" s="377">
        <v>2000</v>
      </c>
      <c r="J231" s="429">
        <v>0</v>
      </c>
      <c r="K231" s="377">
        <v>150</v>
      </c>
      <c r="L231" s="429">
        <v>0</v>
      </c>
      <c r="M231" s="429">
        <v>0</v>
      </c>
      <c r="N231" s="377">
        <v>150</v>
      </c>
    </row>
    <row r="232" spans="1:14" ht="13.8" thickBot="1" x14ac:dyDescent="0.3">
      <c r="A232" s="7" t="s">
        <v>797</v>
      </c>
      <c r="B232" s="1" t="s">
        <v>796</v>
      </c>
      <c r="C232" s="7" t="s">
        <v>26</v>
      </c>
      <c r="D232" s="8">
        <v>9138</v>
      </c>
      <c r="E232" s="10">
        <v>0</v>
      </c>
      <c r="F232" s="10">
        <v>0</v>
      </c>
      <c r="G232" s="10">
        <v>0</v>
      </c>
      <c r="H232" s="377">
        <v>0</v>
      </c>
      <c r="I232" s="377">
        <v>0</v>
      </c>
      <c r="J232" s="377">
        <v>0</v>
      </c>
      <c r="K232" s="377">
        <v>0</v>
      </c>
      <c r="L232" s="377">
        <v>0</v>
      </c>
      <c r="M232" s="377">
        <v>0</v>
      </c>
      <c r="N232" s="377">
        <v>0</v>
      </c>
    </row>
    <row r="233" spans="1:14" ht="13.8" thickBot="1" x14ac:dyDescent="0.3">
      <c r="A233" s="7" t="s">
        <v>799</v>
      </c>
      <c r="B233" s="1" t="s">
        <v>798</v>
      </c>
      <c r="C233" s="7" t="s">
        <v>26</v>
      </c>
      <c r="D233" s="8">
        <v>7370</v>
      </c>
      <c r="E233" s="10">
        <v>0</v>
      </c>
      <c r="F233" s="10">
        <v>0</v>
      </c>
      <c r="G233" s="10">
        <v>0</v>
      </c>
      <c r="H233" s="377">
        <v>57493</v>
      </c>
      <c r="I233" s="377">
        <v>57493</v>
      </c>
      <c r="J233" s="429">
        <v>0</v>
      </c>
      <c r="K233" s="429">
        <v>0</v>
      </c>
      <c r="L233" s="429">
        <v>0</v>
      </c>
      <c r="M233" s="429">
        <v>0</v>
      </c>
      <c r="N233" s="429">
        <v>0</v>
      </c>
    </row>
    <row r="234" spans="1:14" ht="13.8" thickBot="1" x14ac:dyDescent="0.3">
      <c r="A234" s="7" t="s">
        <v>803</v>
      </c>
      <c r="B234" s="1" t="s">
        <v>802</v>
      </c>
      <c r="C234" s="7" t="s">
        <v>26</v>
      </c>
      <c r="D234" s="8">
        <v>8533</v>
      </c>
      <c r="E234" s="10">
        <v>0</v>
      </c>
      <c r="F234" s="10">
        <v>0</v>
      </c>
      <c r="G234" s="10">
        <v>1027</v>
      </c>
      <c r="H234" s="377">
        <v>0</v>
      </c>
      <c r="I234" s="377">
        <v>1027</v>
      </c>
      <c r="J234" s="377">
        <v>0</v>
      </c>
      <c r="K234" s="377">
        <v>0</v>
      </c>
      <c r="L234" s="377">
        <v>0</v>
      </c>
      <c r="M234" s="377">
        <v>2840</v>
      </c>
      <c r="N234" s="377">
        <v>2840</v>
      </c>
    </row>
    <row r="235" spans="1:14" ht="13.8" thickBot="1" x14ac:dyDescent="0.3">
      <c r="A235" s="7" t="s">
        <v>805</v>
      </c>
      <c r="B235" s="1" t="s">
        <v>804</v>
      </c>
      <c r="C235" s="7" t="s">
        <v>26</v>
      </c>
      <c r="D235" s="8">
        <v>11811</v>
      </c>
      <c r="E235" s="10">
        <v>0</v>
      </c>
      <c r="F235" s="10">
        <v>0</v>
      </c>
      <c r="G235" s="10">
        <v>128661</v>
      </c>
      <c r="H235" s="377">
        <v>15033</v>
      </c>
      <c r="I235" s="377">
        <v>143694</v>
      </c>
      <c r="J235" s="377">
        <v>2507</v>
      </c>
      <c r="K235" s="377">
        <v>7843</v>
      </c>
      <c r="L235" s="377">
        <v>127863</v>
      </c>
      <c r="M235" s="377">
        <v>1000</v>
      </c>
      <c r="N235" s="377">
        <v>139213</v>
      </c>
    </row>
    <row r="236" spans="1:14" ht="13.8" thickBot="1" x14ac:dyDescent="0.3">
      <c r="A236" s="7" t="s">
        <v>811</v>
      </c>
      <c r="B236" s="1" t="s">
        <v>810</v>
      </c>
      <c r="C236" s="7" t="s">
        <v>26</v>
      </c>
      <c r="D236" s="8">
        <v>10014</v>
      </c>
      <c r="E236" s="10">
        <v>0</v>
      </c>
      <c r="F236" s="10">
        <v>0</v>
      </c>
      <c r="G236" s="10">
        <v>0</v>
      </c>
      <c r="H236" s="377">
        <v>0</v>
      </c>
      <c r="I236" s="377">
        <v>0</v>
      </c>
      <c r="J236" s="377">
        <v>0</v>
      </c>
      <c r="K236" s="377">
        <v>2588</v>
      </c>
      <c r="L236" s="377">
        <v>2082</v>
      </c>
      <c r="M236" s="377">
        <v>1199</v>
      </c>
      <c r="N236" s="377">
        <v>5869</v>
      </c>
    </row>
    <row r="237" spans="1:14" x14ac:dyDescent="0.25">
      <c r="A237" s="7"/>
      <c r="B237" s="358" t="s">
        <v>3879</v>
      </c>
      <c r="C237" s="82"/>
      <c r="D237" s="380">
        <f>SUM(D160:D236)</f>
        <v>717884</v>
      </c>
      <c r="E237" s="386">
        <f t="shared" ref="E237:M237" si="4">SUM(E160:E236)</f>
        <v>0</v>
      </c>
      <c r="F237" s="386">
        <f t="shared" si="4"/>
        <v>7006</v>
      </c>
      <c r="G237" s="386">
        <f t="shared" si="4"/>
        <v>550586</v>
      </c>
      <c r="H237" s="386">
        <f t="shared" si="4"/>
        <v>726544</v>
      </c>
      <c r="I237" s="386">
        <f t="shared" si="4"/>
        <v>1284136</v>
      </c>
      <c r="J237" s="386">
        <f t="shared" si="4"/>
        <v>188238</v>
      </c>
      <c r="K237" s="386">
        <f t="shared" si="4"/>
        <v>216919</v>
      </c>
      <c r="L237" s="386">
        <f t="shared" si="4"/>
        <v>2410896</v>
      </c>
      <c r="M237" s="386">
        <f t="shared" si="4"/>
        <v>495354</v>
      </c>
      <c r="N237" s="390">
        <f>SUM(N160:N236)</f>
        <v>3311407</v>
      </c>
    </row>
    <row r="238" spans="1:14" ht="13.8" thickBot="1" x14ac:dyDescent="0.3">
      <c r="A238" s="7"/>
      <c r="B238" s="359" t="s">
        <v>3880</v>
      </c>
      <c r="C238" s="84"/>
      <c r="D238" s="383">
        <f>AVERAGE(D160:D236)</f>
        <v>9323.1688311688304</v>
      </c>
      <c r="E238" s="387">
        <f t="shared" ref="E238:N238" si="5">AVERAGE(E160:E236)</f>
        <v>0</v>
      </c>
      <c r="F238" s="387">
        <f t="shared" si="5"/>
        <v>90.987012987012989</v>
      </c>
      <c r="G238" s="387">
        <f t="shared" si="5"/>
        <v>7150.4675324675327</v>
      </c>
      <c r="H238" s="387">
        <f t="shared" si="5"/>
        <v>9435.636363636364</v>
      </c>
      <c r="I238" s="387">
        <f t="shared" si="5"/>
        <v>16677.090909090908</v>
      </c>
      <c r="J238" s="387">
        <f t="shared" si="5"/>
        <v>2444.6493506493507</v>
      </c>
      <c r="K238" s="387">
        <f t="shared" si="5"/>
        <v>2817.1298701298701</v>
      </c>
      <c r="L238" s="387">
        <f t="shared" si="5"/>
        <v>31310.337662337661</v>
      </c>
      <c r="M238" s="387">
        <f t="shared" si="5"/>
        <v>6433.1688311688313</v>
      </c>
      <c r="N238" s="384">
        <f t="shared" si="5"/>
        <v>43005.285714285717</v>
      </c>
    </row>
    <row r="239" spans="1:14" ht="13.8" thickBot="1" x14ac:dyDescent="0.3">
      <c r="A239" s="7"/>
      <c r="B239" s="85"/>
      <c r="C239" s="152"/>
      <c r="D239" s="153"/>
      <c r="E239" s="376"/>
      <c r="F239" s="376"/>
      <c r="G239" s="376"/>
      <c r="H239" s="385"/>
      <c r="I239" s="385"/>
      <c r="J239" s="385"/>
      <c r="K239" s="385"/>
      <c r="L239" s="385"/>
      <c r="M239" s="385"/>
      <c r="N239" s="385"/>
    </row>
    <row r="240" spans="1:14" ht="13.8" thickBot="1" x14ac:dyDescent="0.3">
      <c r="A240" s="7" t="s">
        <v>20</v>
      </c>
      <c r="B240" s="143" t="s">
        <v>19</v>
      </c>
      <c r="C240" s="7" t="s">
        <v>23</v>
      </c>
      <c r="D240" s="8">
        <v>21133</v>
      </c>
      <c r="E240" s="10">
        <v>0</v>
      </c>
      <c r="F240" s="10">
        <v>0</v>
      </c>
      <c r="G240" s="10">
        <v>0</v>
      </c>
      <c r="H240" s="377">
        <v>0</v>
      </c>
      <c r="I240" s="377">
        <v>0</v>
      </c>
      <c r="J240" s="377">
        <v>0</v>
      </c>
      <c r="K240" s="377">
        <v>1965</v>
      </c>
      <c r="L240" s="377">
        <v>3300</v>
      </c>
      <c r="M240" s="377">
        <v>0</v>
      </c>
      <c r="N240" s="377">
        <v>5265</v>
      </c>
    </row>
    <row r="241" spans="1:14" ht="13.8" thickBot="1" x14ac:dyDescent="0.3">
      <c r="A241" s="7" t="s">
        <v>28</v>
      </c>
      <c r="B241" s="1" t="s">
        <v>27</v>
      </c>
      <c r="C241" s="7" t="s">
        <v>23</v>
      </c>
      <c r="D241" s="8">
        <v>13741</v>
      </c>
      <c r="E241" s="10">
        <v>0</v>
      </c>
      <c r="F241" s="10">
        <v>0</v>
      </c>
      <c r="G241" s="10">
        <v>0</v>
      </c>
      <c r="H241" s="377">
        <v>0</v>
      </c>
      <c r="I241" s="377">
        <v>0</v>
      </c>
      <c r="J241" s="377">
        <v>0</v>
      </c>
      <c r="K241" s="377">
        <v>1094</v>
      </c>
      <c r="L241" s="377">
        <v>0</v>
      </c>
      <c r="M241" s="377">
        <v>3435</v>
      </c>
      <c r="N241" s="377">
        <v>4529</v>
      </c>
    </row>
    <row r="242" spans="1:14" ht="13.8" thickBot="1" x14ac:dyDescent="0.3">
      <c r="A242" s="7" t="s">
        <v>37</v>
      </c>
      <c r="B242" s="1" t="s">
        <v>36</v>
      </c>
      <c r="C242" s="7" t="s">
        <v>23</v>
      </c>
      <c r="D242" s="8">
        <v>17401</v>
      </c>
      <c r="E242" s="10">
        <v>0</v>
      </c>
      <c r="F242" s="10">
        <v>0</v>
      </c>
      <c r="G242" s="10">
        <v>0</v>
      </c>
      <c r="H242" s="377">
        <v>0</v>
      </c>
      <c r="I242" s="377">
        <v>0</v>
      </c>
      <c r="J242" s="377">
        <v>5854</v>
      </c>
      <c r="K242" s="377">
        <v>5464</v>
      </c>
      <c r="L242" s="377">
        <v>67540</v>
      </c>
      <c r="M242" s="377">
        <v>0</v>
      </c>
      <c r="N242" s="377">
        <v>78858</v>
      </c>
    </row>
    <row r="243" spans="1:14" ht="13.8" thickBot="1" x14ac:dyDescent="0.3">
      <c r="A243" s="7" t="s">
        <v>65</v>
      </c>
      <c r="B243" s="1" t="s">
        <v>64</v>
      </c>
      <c r="C243" s="7" t="s">
        <v>23</v>
      </c>
      <c r="D243" s="8">
        <v>21412</v>
      </c>
      <c r="E243" s="10">
        <v>0</v>
      </c>
      <c r="F243" s="10">
        <v>0</v>
      </c>
      <c r="G243" s="10">
        <v>0</v>
      </c>
      <c r="H243" s="377">
        <v>0</v>
      </c>
      <c r="I243" s="377">
        <v>0</v>
      </c>
      <c r="J243" s="377">
        <v>33240</v>
      </c>
      <c r="K243" s="377">
        <v>47057</v>
      </c>
      <c r="L243" s="377">
        <v>274371</v>
      </c>
      <c r="M243" s="377">
        <v>56469</v>
      </c>
      <c r="N243" s="377">
        <v>411137</v>
      </c>
    </row>
    <row r="244" spans="1:14" ht="13.8" thickBot="1" x14ac:dyDescent="0.3">
      <c r="A244" s="7" t="s">
        <v>69</v>
      </c>
      <c r="B244" s="1" t="s">
        <v>68</v>
      </c>
      <c r="C244" s="7" t="s">
        <v>23</v>
      </c>
      <c r="D244" s="8">
        <v>25883</v>
      </c>
      <c r="E244" s="10">
        <v>144749</v>
      </c>
      <c r="F244" s="10">
        <v>0</v>
      </c>
      <c r="G244" s="10">
        <v>50000</v>
      </c>
      <c r="H244" s="377">
        <v>0</v>
      </c>
      <c r="I244" s="377">
        <v>194749</v>
      </c>
      <c r="J244" s="377">
        <v>7000</v>
      </c>
      <c r="K244" s="377">
        <v>5000</v>
      </c>
      <c r="L244" s="377">
        <v>261850</v>
      </c>
      <c r="M244" s="429">
        <v>0</v>
      </c>
      <c r="N244" s="377">
        <v>273850</v>
      </c>
    </row>
    <row r="245" spans="1:14" ht="13.8" thickBot="1" x14ac:dyDescent="0.3">
      <c r="A245" s="7" t="s">
        <v>87</v>
      </c>
      <c r="B245" s="1" t="s">
        <v>86</v>
      </c>
      <c r="C245" s="7" t="s">
        <v>23</v>
      </c>
      <c r="D245" s="8">
        <v>24787</v>
      </c>
      <c r="E245" s="10">
        <v>0</v>
      </c>
      <c r="F245" s="10">
        <v>0</v>
      </c>
      <c r="G245" s="10">
        <v>0</v>
      </c>
      <c r="H245" s="377">
        <v>0</v>
      </c>
      <c r="I245" s="377">
        <v>0</v>
      </c>
      <c r="J245" s="429">
        <v>0</v>
      </c>
      <c r="K245" s="429">
        <v>0</v>
      </c>
      <c r="L245" s="377">
        <v>0</v>
      </c>
      <c r="M245" s="429">
        <v>0</v>
      </c>
      <c r="N245" s="377">
        <v>0</v>
      </c>
    </row>
    <row r="246" spans="1:14" ht="13.8" thickBot="1" x14ac:dyDescent="0.3">
      <c r="A246" s="7" t="s">
        <v>94</v>
      </c>
      <c r="B246" s="1" t="s">
        <v>93</v>
      </c>
      <c r="C246" s="7" t="s">
        <v>23</v>
      </c>
      <c r="D246" s="8">
        <v>14970</v>
      </c>
      <c r="E246" s="10">
        <v>0</v>
      </c>
      <c r="F246" s="10">
        <v>0</v>
      </c>
      <c r="G246" s="10">
        <v>0</v>
      </c>
      <c r="H246" s="377">
        <v>0</v>
      </c>
      <c r="I246" s="377">
        <v>0</v>
      </c>
      <c r="J246" s="377">
        <v>8945</v>
      </c>
      <c r="K246" s="377">
        <v>27381</v>
      </c>
      <c r="L246" s="429">
        <v>0</v>
      </c>
      <c r="M246" s="429">
        <v>0</v>
      </c>
      <c r="N246" s="377">
        <v>36326</v>
      </c>
    </row>
    <row r="247" spans="1:14" ht="13.8" thickBot="1" x14ac:dyDescent="0.3">
      <c r="A247" s="7" t="s">
        <v>104</v>
      </c>
      <c r="B247" s="1" t="s">
        <v>103</v>
      </c>
      <c r="C247" s="7" t="s">
        <v>23</v>
      </c>
      <c r="D247" s="8">
        <v>20025</v>
      </c>
      <c r="E247" s="10">
        <v>0</v>
      </c>
      <c r="F247" s="10">
        <v>0</v>
      </c>
      <c r="G247" s="10">
        <v>0</v>
      </c>
      <c r="H247" s="377">
        <v>0</v>
      </c>
      <c r="I247" s="377">
        <v>0</v>
      </c>
      <c r="J247" s="377">
        <v>0</v>
      </c>
      <c r="K247" s="377">
        <v>0</v>
      </c>
      <c r="L247" s="377">
        <v>0</v>
      </c>
      <c r="M247" s="377">
        <v>0</v>
      </c>
      <c r="N247" s="377">
        <v>0</v>
      </c>
    </row>
    <row r="248" spans="1:14" ht="13.8" thickBot="1" x14ac:dyDescent="0.3">
      <c r="A248" s="7" t="s">
        <v>116</v>
      </c>
      <c r="B248" s="1" t="s">
        <v>115</v>
      </c>
      <c r="C248" s="7" t="s">
        <v>23</v>
      </c>
      <c r="D248" s="8">
        <v>15175</v>
      </c>
      <c r="E248" s="10">
        <v>0</v>
      </c>
      <c r="F248" s="10">
        <v>0</v>
      </c>
      <c r="G248" s="10">
        <v>0</v>
      </c>
      <c r="H248" s="377">
        <v>0</v>
      </c>
      <c r="I248" s="377">
        <v>0</v>
      </c>
      <c r="J248" s="377">
        <v>8532</v>
      </c>
      <c r="K248" s="377">
        <v>3301</v>
      </c>
      <c r="L248" s="377">
        <v>0</v>
      </c>
      <c r="M248" s="377">
        <v>33015</v>
      </c>
      <c r="N248" s="377">
        <v>44848</v>
      </c>
    </row>
    <row r="249" spans="1:14" ht="13.8" thickBot="1" x14ac:dyDescent="0.3">
      <c r="A249" s="7" t="s">
        <v>118</v>
      </c>
      <c r="B249" s="1" t="s">
        <v>117</v>
      </c>
      <c r="C249" s="7" t="s">
        <v>23</v>
      </c>
      <c r="D249" s="8">
        <v>12667</v>
      </c>
      <c r="E249" s="10">
        <v>0</v>
      </c>
      <c r="F249" s="10">
        <v>0</v>
      </c>
      <c r="G249" s="10">
        <v>0</v>
      </c>
      <c r="H249" s="377">
        <v>0</v>
      </c>
      <c r="I249" s="377">
        <v>0</v>
      </c>
      <c r="J249" s="429">
        <v>0</v>
      </c>
      <c r="K249" s="377">
        <v>7807</v>
      </c>
      <c r="L249" s="429">
        <v>0</v>
      </c>
      <c r="M249" s="429">
        <v>0</v>
      </c>
      <c r="N249" s="377">
        <v>7807</v>
      </c>
    </row>
    <row r="250" spans="1:14" ht="13.8" thickBot="1" x14ac:dyDescent="0.3">
      <c r="A250" s="7" t="s">
        <v>122</v>
      </c>
      <c r="B250" s="1" t="s">
        <v>121</v>
      </c>
      <c r="C250" s="7" t="s">
        <v>23</v>
      </c>
      <c r="D250" s="8">
        <v>21705</v>
      </c>
      <c r="E250" s="10">
        <v>0</v>
      </c>
      <c r="F250" s="10">
        <v>0</v>
      </c>
      <c r="G250" s="10">
        <v>0</v>
      </c>
      <c r="H250" s="377">
        <v>0</v>
      </c>
      <c r="I250" s="377">
        <v>0</v>
      </c>
      <c r="J250" s="377">
        <v>0</v>
      </c>
      <c r="K250" s="377">
        <v>0</v>
      </c>
      <c r="L250" s="377">
        <v>0</v>
      </c>
      <c r="M250" s="377">
        <v>0</v>
      </c>
      <c r="N250" s="377">
        <v>0</v>
      </c>
    </row>
    <row r="251" spans="1:14" ht="13.8" thickBot="1" x14ac:dyDescent="0.3">
      <c r="A251" s="7" t="s">
        <v>158</v>
      </c>
      <c r="B251" s="1" t="s">
        <v>157</v>
      </c>
      <c r="C251" s="7" t="s">
        <v>23</v>
      </c>
      <c r="D251" s="8">
        <v>15068</v>
      </c>
      <c r="E251" s="10">
        <v>0</v>
      </c>
      <c r="F251" s="10">
        <v>0</v>
      </c>
      <c r="G251" s="10">
        <v>0</v>
      </c>
      <c r="H251" s="377">
        <v>0</v>
      </c>
      <c r="I251" s="377">
        <v>0</v>
      </c>
      <c r="J251" s="377">
        <v>0</v>
      </c>
      <c r="K251" s="377">
        <v>4192</v>
      </c>
      <c r="L251" s="377">
        <v>0</v>
      </c>
      <c r="M251" s="377">
        <v>0</v>
      </c>
      <c r="N251" s="377">
        <v>4192</v>
      </c>
    </row>
    <row r="252" spans="1:14" ht="13.8" thickBot="1" x14ac:dyDescent="0.3">
      <c r="A252" s="7" t="s">
        <v>162</v>
      </c>
      <c r="B252" s="1" t="s">
        <v>161</v>
      </c>
      <c r="C252" s="7" t="s">
        <v>23</v>
      </c>
      <c r="D252" s="8">
        <v>23157</v>
      </c>
      <c r="E252" s="10">
        <v>0</v>
      </c>
      <c r="F252" s="10">
        <v>0</v>
      </c>
      <c r="G252" s="10">
        <v>0</v>
      </c>
      <c r="H252" s="377">
        <v>0</v>
      </c>
      <c r="I252" s="377">
        <v>0</v>
      </c>
      <c r="J252" s="377">
        <v>4070</v>
      </c>
      <c r="K252" s="377">
        <v>8757</v>
      </c>
      <c r="L252" s="429">
        <v>0</v>
      </c>
      <c r="M252" s="377">
        <v>0</v>
      </c>
      <c r="N252" s="377">
        <v>12827</v>
      </c>
    </row>
    <row r="253" spans="1:14" ht="13.8" thickBot="1" x14ac:dyDescent="0.3">
      <c r="A253" s="7" t="s">
        <v>166</v>
      </c>
      <c r="B253" s="1" t="s">
        <v>165</v>
      </c>
      <c r="C253" s="7" t="s">
        <v>23</v>
      </c>
      <c r="D253" s="8">
        <v>13894</v>
      </c>
      <c r="E253" s="10">
        <v>0</v>
      </c>
      <c r="F253" s="10">
        <v>0</v>
      </c>
      <c r="G253" s="10">
        <v>246863</v>
      </c>
      <c r="H253" s="377">
        <v>0</v>
      </c>
      <c r="I253" s="377">
        <v>246863</v>
      </c>
      <c r="J253" s="377">
        <v>0</v>
      </c>
      <c r="K253" s="377">
        <v>0</v>
      </c>
      <c r="L253" s="377">
        <v>0</v>
      </c>
      <c r="M253" s="377">
        <v>0</v>
      </c>
      <c r="N253" s="377">
        <v>0</v>
      </c>
    </row>
    <row r="254" spans="1:14" ht="13.8" thickBot="1" x14ac:dyDescent="0.3">
      <c r="A254" s="7" t="s">
        <v>168</v>
      </c>
      <c r="B254" s="1" t="s">
        <v>167</v>
      </c>
      <c r="C254" s="7" t="s">
        <v>23</v>
      </c>
      <c r="D254" s="8">
        <v>15010</v>
      </c>
      <c r="E254" s="10">
        <v>0</v>
      </c>
      <c r="F254" s="10">
        <v>0</v>
      </c>
      <c r="G254" s="10">
        <v>0</v>
      </c>
      <c r="H254" s="377">
        <v>0</v>
      </c>
      <c r="I254" s="377">
        <v>0</v>
      </c>
      <c r="J254" s="377">
        <v>0</v>
      </c>
      <c r="K254" s="377">
        <v>0</v>
      </c>
      <c r="L254" s="377">
        <v>0</v>
      </c>
      <c r="M254" s="429">
        <v>0</v>
      </c>
      <c r="N254" s="377">
        <v>0</v>
      </c>
    </row>
    <row r="255" spans="1:14" ht="13.8" thickBot="1" x14ac:dyDescent="0.3">
      <c r="A255" s="7" t="s">
        <v>182</v>
      </c>
      <c r="B255" s="1" t="s">
        <v>181</v>
      </c>
      <c r="C255" s="7" t="s">
        <v>23</v>
      </c>
      <c r="D255" s="8">
        <v>12982</v>
      </c>
      <c r="E255" s="10">
        <v>0</v>
      </c>
      <c r="F255" s="10">
        <v>0</v>
      </c>
      <c r="G255" s="10">
        <v>229616</v>
      </c>
      <c r="H255" s="377">
        <v>8661</v>
      </c>
      <c r="I255" s="377">
        <v>238277</v>
      </c>
      <c r="J255" s="377">
        <v>16929</v>
      </c>
      <c r="K255" s="377">
        <v>7824</v>
      </c>
      <c r="L255" s="377">
        <v>230310</v>
      </c>
      <c r="M255" s="377">
        <v>0</v>
      </c>
      <c r="N255" s="377">
        <v>255063</v>
      </c>
    </row>
    <row r="256" spans="1:14" ht="13.8" thickBot="1" x14ac:dyDescent="0.3">
      <c r="A256" s="7" t="s">
        <v>192</v>
      </c>
      <c r="B256" s="1" t="s">
        <v>191</v>
      </c>
      <c r="C256" s="7" t="s">
        <v>23</v>
      </c>
      <c r="D256" s="8">
        <v>14854</v>
      </c>
      <c r="E256" s="10">
        <v>0</v>
      </c>
      <c r="F256" s="10">
        <v>0</v>
      </c>
      <c r="G256" s="10">
        <v>0</v>
      </c>
      <c r="H256" s="377">
        <v>0</v>
      </c>
      <c r="I256" s="377">
        <v>0</v>
      </c>
      <c r="J256" s="377">
        <v>550</v>
      </c>
      <c r="K256" s="377">
        <v>8611</v>
      </c>
      <c r="L256" s="377">
        <v>7875</v>
      </c>
      <c r="M256" s="429">
        <v>0</v>
      </c>
      <c r="N256" s="377">
        <v>17036</v>
      </c>
    </row>
    <row r="257" spans="1:14" ht="13.8" thickBot="1" x14ac:dyDescent="0.3">
      <c r="A257" s="7" t="s">
        <v>198</v>
      </c>
      <c r="B257" s="1" t="s">
        <v>197</v>
      </c>
      <c r="C257" s="7" t="s">
        <v>23</v>
      </c>
      <c r="D257" s="8">
        <v>14074</v>
      </c>
      <c r="E257" s="10">
        <v>0</v>
      </c>
      <c r="F257" s="10">
        <v>0</v>
      </c>
      <c r="G257" s="10">
        <v>0</v>
      </c>
      <c r="H257" s="377">
        <v>0</v>
      </c>
      <c r="I257" s="377">
        <v>0</v>
      </c>
      <c r="J257" s="377">
        <v>7774</v>
      </c>
      <c r="K257" s="377">
        <v>1316</v>
      </c>
      <c r="L257" s="377">
        <v>700</v>
      </c>
      <c r="M257" s="377">
        <v>2000</v>
      </c>
      <c r="N257" s="377">
        <v>11790</v>
      </c>
    </row>
    <row r="258" spans="1:14" ht="13.8" thickBot="1" x14ac:dyDescent="0.3">
      <c r="A258" s="7" t="s">
        <v>228</v>
      </c>
      <c r="B258" s="1" t="s">
        <v>227</v>
      </c>
      <c r="C258" s="7" t="s">
        <v>23</v>
      </c>
      <c r="D258" s="8">
        <v>19591</v>
      </c>
      <c r="E258" s="10">
        <v>0</v>
      </c>
      <c r="F258" s="10">
        <v>0</v>
      </c>
      <c r="G258" s="10">
        <v>0</v>
      </c>
      <c r="H258" s="377">
        <v>0</v>
      </c>
      <c r="I258" s="377">
        <v>0</v>
      </c>
      <c r="J258" s="377">
        <v>14865</v>
      </c>
      <c r="K258" s="377">
        <v>6784</v>
      </c>
      <c r="L258" s="377">
        <v>0</v>
      </c>
      <c r="M258" s="377">
        <v>17635</v>
      </c>
      <c r="N258" s="377">
        <v>39284</v>
      </c>
    </row>
    <row r="259" spans="1:14" ht="13.8" thickBot="1" x14ac:dyDescent="0.3">
      <c r="A259" s="7" t="s">
        <v>236</v>
      </c>
      <c r="B259" s="1" t="s">
        <v>235</v>
      </c>
      <c r="C259" s="7" t="s">
        <v>23</v>
      </c>
      <c r="D259" s="8">
        <v>13306</v>
      </c>
      <c r="E259" s="10">
        <v>0</v>
      </c>
      <c r="F259" s="10">
        <v>0</v>
      </c>
      <c r="G259" s="10">
        <v>0</v>
      </c>
      <c r="H259" s="377">
        <v>0</v>
      </c>
      <c r="I259" s="377">
        <v>0</v>
      </c>
      <c r="J259" s="377">
        <v>1512</v>
      </c>
      <c r="K259" s="377">
        <v>7989</v>
      </c>
      <c r="L259" s="377">
        <v>22983</v>
      </c>
      <c r="M259" s="377">
        <v>0</v>
      </c>
      <c r="N259" s="377">
        <v>32484</v>
      </c>
    </row>
    <row r="260" spans="1:14" ht="13.8" thickBot="1" x14ac:dyDescent="0.3">
      <c r="A260" s="7" t="s">
        <v>246</v>
      </c>
      <c r="B260" s="1" t="s">
        <v>245</v>
      </c>
      <c r="C260" s="7" t="s">
        <v>23</v>
      </c>
      <c r="D260" s="8">
        <v>12670</v>
      </c>
      <c r="E260" s="10">
        <v>0</v>
      </c>
      <c r="F260" s="10">
        <v>0</v>
      </c>
      <c r="G260" s="10">
        <v>0</v>
      </c>
      <c r="H260" s="377">
        <v>0</v>
      </c>
      <c r="I260" s="377">
        <v>0</v>
      </c>
      <c r="J260" s="377">
        <v>0</v>
      </c>
      <c r="K260" s="377">
        <v>0</v>
      </c>
      <c r="L260" s="377">
        <v>0</v>
      </c>
      <c r="M260" s="377">
        <v>0</v>
      </c>
      <c r="N260" s="377">
        <v>0</v>
      </c>
    </row>
    <row r="261" spans="1:14" ht="13.8" thickBot="1" x14ac:dyDescent="0.3">
      <c r="A261" s="7" t="s">
        <v>262</v>
      </c>
      <c r="B261" s="1" t="s">
        <v>261</v>
      </c>
      <c r="C261" s="7" t="s">
        <v>23</v>
      </c>
      <c r="D261" s="8">
        <v>25830</v>
      </c>
      <c r="E261" s="10">
        <v>0</v>
      </c>
      <c r="F261" s="10">
        <v>0</v>
      </c>
      <c r="G261" s="10">
        <v>0</v>
      </c>
      <c r="H261" s="377">
        <v>0</v>
      </c>
      <c r="I261" s="377">
        <v>0</v>
      </c>
      <c r="J261" s="377">
        <v>0</v>
      </c>
      <c r="K261" s="377">
        <v>0</v>
      </c>
      <c r="L261" s="377">
        <v>0</v>
      </c>
      <c r="M261" s="377">
        <v>0</v>
      </c>
      <c r="N261" s="377">
        <v>0</v>
      </c>
    </row>
    <row r="262" spans="1:14" ht="13.8" thickBot="1" x14ac:dyDescent="0.3">
      <c r="A262" s="7" t="s">
        <v>270</v>
      </c>
      <c r="B262" s="1" t="s">
        <v>269</v>
      </c>
      <c r="C262" s="7" t="s">
        <v>23</v>
      </c>
      <c r="D262" s="8">
        <v>14230</v>
      </c>
      <c r="E262" s="10">
        <v>0</v>
      </c>
      <c r="F262" s="10">
        <v>0</v>
      </c>
      <c r="G262" s="10">
        <v>0</v>
      </c>
      <c r="H262" s="377">
        <v>0</v>
      </c>
      <c r="I262" s="377">
        <v>0</v>
      </c>
      <c r="J262" s="377">
        <v>0</v>
      </c>
      <c r="K262" s="377">
        <v>3709</v>
      </c>
      <c r="L262" s="377">
        <v>68489</v>
      </c>
      <c r="M262" s="377">
        <v>0</v>
      </c>
      <c r="N262" s="377">
        <v>72198</v>
      </c>
    </row>
    <row r="263" spans="1:14" ht="13.8" thickBot="1" x14ac:dyDescent="0.3">
      <c r="A263" s="7" t="s">
        <v>272</v>
      </c>
      <c r="B263" s="1" t="s">
        <v>271</v>
      </c>
      <c r="C263" s="7" t="s">
        <v>23</v>
      </c>
      <c r="D263" s="8">
        <v>19900</v>
      </c>
      <c r="E263" s="10">
        <v>0</v>
      </c>
      <c r="F263" s="10">
        <v>0</v>
      </c>
      <c r="G263" s="10">
        <v>0</v>
      </c>
      <c r="H263" s="377">
        <v>0</v>
      </c>
      <c r="I263" s="377">
        <v>0</v>
      </c>
      <c r="J263" s="377">
        <v>0</v>
      </c>
      <c r="K263" s="377">
        <v>0</v>
      </c>
      <c r="L263" s="377">
        <v>360099</v>
      </c>
      <c r="M263" s="377">
        <v>0</v>
      </c>
      <c r="N263" s="377">
        <v>360099</v>
      </c>
    </row>
    <row r="264" spans="1:14" ht="13.8" thickBot="1" x14ac:dyDescent="0.3">
      <c r="A264" s="7" t="s">
        <v>276</v>
      </c>
      <c r="B264" s="1" t="s">
        <v>275</v>
      </c>
      <c r="C264" s="7" t="s">
        <v>23</v>
      </c>
      <c r="D264" s="8">
        <v>17626</v>
      </c>
      <c r="E264" s="10">
        <v>0</v>
      </c>
      <c r="F264" s="10">
        <v>0</v>
      </c>
      <c r="G264" s="10">
        <v>0</v>
      </c>
      <c r="H264" s="377">
        <v>0</v>
      </c>
      <c r="I264" s="377">
        <v>0</v>
      </c>
      <c r="J264" s="377">
        <v>0</v>
      </c>
      <c r="K264" s="377">
        <v>0</v>
      </c>
      <c r="L264" s="377">
        <v>309040</v>
      </c>
      <c r="M264" s="377">
        <v>0</v>
      </c>
      <c r="N264" s="377">
        <v>309040</v>
      </c>
    </row>
    <row r="265" spans="1:14" ht="13.8" thickBot="1" x14ac:dyDescent="0.3">
      <c r="A265" s="7" t="s">
        <v>278</v>
      </c>
      <c r="B265" s="1" t="s">
        <v>277</v>
      </c>
      <c r="C265" s="7" t="s">
        <v>23</v>
      </c>
      <c r="D265" s="8">
        <v>13167</v>
      </c>
      <c r="E265" s="10">
        <v>0</v>
      </c>
      <c r="F265" s="10">
        <v>0</v>
      </c>
      <c r="G265" s="10">
        <v>0</v>
      </c>
      <c r="H265" s="377">
        <v>0</v>
      </c>
      <c r="I265" s="377">
        <v>0</v>
      </c>
      <c r="J265" s="377">
        <v>0</v>
      </c>
      <c r="K265" s="377">
        <v>0</v>
      </c>
      <c r="L265" s="377">
        <v>0</v>
      </c>
      <c r="M265" s="377">
        <v>0</v>
      </c>
      <c r="N265" s="377">
        <v>0</v>
      </c>
    </row>
    <row r="266" spans="1:14" ht="13.8" thickBot="1" x14ac:dyDescent="0.3">
      <c r="A266" s="7" t="s">
        <v>284</v>
      </c>
      <c r="B266" s="1" t="s">
        <v>283</v>
      </c>
      <c r="C266" s="7" t="s">
        <v>23</v>
      </c>
      <c r="D266" s="8">
        <v>17068</v>
      </c>
      <c r="E266" s="10">
        <v>0</v>
      </c>
      <c r="F266" s="10">
        <v>0</v>
      </c>
      <c r="G266" s="10">
        <v>0</v>
      </c>
      <c r="H266" s="377">
        <v>0</v>
      </c>
      <c r="I266" s="377">
        <v>0</v>
      </c>
      <c r="J266" s="377">
        <v>22275</v>
      </c>
      <c r="K266" s="377">
        <v>0</v>
      </c>
      <c r="L266" s="377">
        <v>0</v>
      </c>
      <c r="M266" s="377">
        <v>0</v>
      </c>
      <c r="N266" s="377">
        <v>22275</v>
      </c>
    </row>
    <row r="267" spans="1:14" ht="13.8" thickBot="1" x14ac:dyDescent="0.3">
      <c r="A267" s="7" t="s">
        <v>290</v>
      </c>
      <c r="B267" s="1" t="s">
        <v>289</v>
      </c>
      <c r="C267" s="7" t="s">
        <v>23</v>
      </c>
      <c r="D267" s="8">
        <v>14480</v>
      </c>
      <c r="E267" s="10">
        <v>0</v>
      </c>
      <c r="F267" s="10">
        <v>0</v>
      </c>
      <c r="G267" s="10">
        <v>0</v>
      </c>
      <c r="H267" s="377">
        <v>0</v>
      </c>
      <c r="I267" s="377">
        <v>0</v>
      </c>
      <c r="J267" s="377">
        <v>0</v>
      </c>
      <c r="K267" s="377">
        <v>0</v>
      </c>
      <c r="L267" s="377">
        <v>0</v>
      </c>
      <c r="M267" s="377">
        <v>0</v>
      </c>
      <c r="N267" s="377">
        <v>0</v>
      </c>
    </row>
    <row r="268" spans="1:14" ht="13.8" thickBot="1" x14ac:dyDescent="0.3">
      <c r="A268" s="7" t="s">
        <v>294</v>
      </c>
      <c r="B268" s="1" t="s">
        <v>293</v>
      </c>
      <c r="C268" s="7" t="s">
        <v>23</v>
      </c>
      <c r="D268" s="8">
        <v>13326</v>
      </c>
      <c r="E268" s="10">
        <v>0</v>
      </c>
      <c r="F268" s="10">
        <v>0</v>
      </c>
      <c r="G268" s="10">
        <v>0</v>
      </c>
      <c r="H268" s="377">
        <v>13694</v>
      </c>
      <c r="I268" s="377">
        <v>13694</v>
      </c>
      <c r="J268" s="377">
        <v>0</v>
      </c>
      <c r="K268" s="377">
        <v>2578</v>
      </c>
      <c r="L268" s="377">
        <v>11116</v>
      </c>
      <c r="M268" s="377">
        <v>0</v>
      </c>
      <c r="N268" s="377">
        <v>13694</v>
      </c>
    </row>
    <row r="269" spans="1:14" ht="13.8" thickBot="1" x14ac:dyDescent="0.3">
      <c r="A269" s="7" t="s">
        <v>312</v>
      </c>
      <c r="B269" s="1" t="s">
        <v>311</v>
      </c>
      <c r="C269" s="7" t="s">
        <v>23</v>
      </c>
      <c r="D269" s="8">
        <v>25692</v>
      </c>
      <c r="E269" s="10">
        <v>1222500</v>
      </c>
      <c r="F269" s="10">
        <v>0</v>
      </c>
      <c r="G269" s="10">
        <v>17000</v>
      </c>
      <c r="H269" s="377">
        <v>0</v>
      </c>
      <c r="I269" s="377">
        <v>1239500</v>
      </c>
      <c r="J269" s="377">
        <v>0</v>
      </c>
      <c r="K269" s="377">
        <v>49268</v>
      </c>
      <c r="L269" s="377">
        <v>228832</v>
      </c>
      <c r="M269" s="377">
        <v>1000000</v>
      </c>
      <c r="N269" s="377">
        <v>1278100</v>
      </c>
    </row>
    <row r="270" spans="1:14" ht="13.8" thickBot="1" x14ac:dyDescent="0.3">
      <c r="A270" s="7" t="s">
        <v>320</v>
      </c>
      <c r="B270" s="1" t="s">
        <v>319</v>
      </c>
      <c r="C270" s="7" t="s">
        <v>23</v>
      </c>
      <c r="D270" s="8">
        <v>15959</v>
      </c>
      <c r="E270" s="10">
        <v>0</v>
      </c>
      <c r="F270" s="10">
        <v>0</v>
      </c>
      <c r="G270" s="10">
        <v>314413</v>
      </c>
      <c r="H270" s="377">
        <v>0</v>
      </c>
      <c r="I270" s="377">
        <v>314413</v>
      </c>
      <c r="J270" s="377">
        <v>0</v>
      </c>
      <c r="K270" s="377">
        <v>0</v>
      </c>
      <c r="L270" s="377">
        <v>314413</v>
      </c>
      <c r="M270" s="377">
        <v>0</v>
      </c>
      <c r="N270" s="377">
        <v>314413</v>
      </c>
    </row>
    <row r="271" spans="1:14" ht="13.8" thickBot="1" x14ac:dyDescent="0.3">
      <c r="A271" s="7" t="s">
        <v>330</v>
      </c>
      <c r="B271" s="1" t="s">
        <v>329</v>
      </c>
      <c r="C271" s="7" t="s">
        <v>23</v>
      </c>
      <c r="D271" s="8">
        <v>21165</v>
      </c>
      <c r="E271" s="10">
        <v>0</v>
      </c>
      <c r="F271" s="10">
        <v>0</v>
      </c>
      <c r="G271" s="10">
        <v>0</v>
      </c>
      <c r="H271" s="377">
        <v>0</v>
      </c>
      <c r="I271" s="377">
        <v>0</v>
      </c>
      <c r="J271" s="377">
        <v>5041</v>
      </c>
      <c r="K271" s="377">
        <v>25279</v>
      </c>
      <c r="L271" s="377">
        <v>0</v>
      </c>
      <c r="M271" s="377">
        <v>0</v>
      </c>
      <c r="N271" s="377">
        <v>30320</v>
      </c>
    </row>
    <row r="272" spans="1:14" ht="13.8" thickBot="1" x14ac:dyDescent="0.3">
      <c r="A272" s="7" t="s">
        <v>332</v>
      </c>
      <c r="B272" s="1" t="s">
        <v>331</v>
      </c>
      <c r="C272" s="7" t="s">
        <v>23</v>
      </c>
      <c r="D272" s="8">
        <v>22423</v>
      </c>
      <c r="E272" s="10">
        <v>0</v>
      </c>
      <c r="F272" s="10">
        <v>0</v>
      </c>
      <c r="G272" s="10">
        <v>0</v>
      </c>
      <c r="H272" s="377">
        <v>0</v>
      </c>
      <c r="I272" s="377">
        <v>0</v>
      </c>
      <c r="J272" s="377">
        <v>0</v>
      </c>
      <c r="K272" s="377">
        <v>0</v>
      </c>
      <c r="L272" s="377">
        <v>0</v>
      </c>
      <c r="M272" s="377">
        <v>0</v>
      </c>
      <c r="N272" s="377">
        <v>0</v>
      </c>
    </row>
    <row r="273" spans="1:14" ht="13.8" thickBot="1" x14ac:dyDescent="0.3">
      <c r="A273" s="7" t="s">
        <v>338</v>
      </c>
      <c r="B273" s="1" t="s">
        <v>337</v>
      </c>
      <c r="C273" s="7" t="s">
        <v>23</v>
      </c>
      <c r="D273" s="8">
        <v>14236</v>
      </c>
      <c r="E273" s="10">
        <v>0</v>
      </c>
      <c r="F273" s="10">
        <v>0</v>
      </c>
      <c r="G273" s="10">
        <v>0</v>
      </c>
      <c r="H273" s="377">
        <v>0</v>
      </c>
      <c r="I273" s="377">
        <v>0</v>
      </c>
      <c r="J273" s="377">
        <v>0</v>
      </c>
      <c r="K273" s="377">
        <v>0</v>
      </c>
      <c r="L273" s="377">
        <v>0</v>
      </c>
      <c r="M273" s="377">
        <v>0</v>
      </c>
      <c r="N273" s="377">
        <v>0</v>
      </c>
    </row>
    <row r="274" spans="1:14" ht="13.8" thickBot="1" x14ac:dyDescent="0.3">
      <c r="A274" s="7" t="s">
        <v>342</v>
      </c>
      <c r="B274" s="1" t="s">
        <v>341</v>
      </c>
      <c r="C274" s="7" t="s">
        <v>23</v>
      </c>
      <c r="D274" s="8">
        <v>24587</v>
      </c>
      <c r="E274" s="10">
        <v>0</v>
      </c>
      <c r="F274" s="10">
        <v>0</v>
      </c>
      <c r="G274" s="10">
        <v>0</v>
      </c>
      <c r="H274" s="377">
        <v>0</v>
      </c>
      <c r="I274" s="377">
        <v>0</v>
      </c>
      <c r="J274" s="377">
        <v>0</v>
      </c>
      <c r="K274" s="377">
        <v>0</v>
      </c>
      <c r="L274" s="377">
        <v>0</v>
      </c>
      <c r="M274" s="377">
        <v>0</v>
      </c>
      <c r="N274" s="377">
        <v>0</v>
      </c>
    </row>
    <row r="275" spans="1:14" ht="13.8" thickBot="1" x14ac:dyDescent="0.3">
      <c r="A275" s="7" t="s">
        <v>348</v>
      </c>
      <c r="B275" s="1" t="s">
        <v>347</v>
      </c>
      <c r="C275" s="7" t="s">
        <v>23</v>
      </c>
      <c r="D275" s="8">
        <v>13233</v>
      </c>
      <c r="E275" s="10">
        <v>0</v>
      </c>
      <c r="F275" s="10">
        <v>0</v>
      </c>
      <c r="G275" s="10">
        <v>0</v>
      </c>
      <c r="H275" s="377">
        <v>35191</v>
      </c>
      <c r="I275" s="377">
        <v>35191</v>
      </c>
      <c r="J275" s="377">
        <v>0</v>
      </c>
      <c r="K275" s="377">
        <v>25988</v>
      </c>
      <c r="L275" s="377">
        <v>0</v>
      </c>
      <c r="M275" s="377">
        <v>5000</v>
      </c>
      <c r="N275" s="377">
        <v>30988</v>
      </c>
    </row>
    <row r="276" spans="1:14" ht="13.8" thickBot="1" x14ac:dyDescent="0.3">
      <c r="A276" s="7" t="s">
        <v>350</v>
      </c>
      <c r="B276" s="1" t="s">
        <v>349</v>
      </c>
      <c r="C276" s="7" t="s">
        <v>23</v>
      </c>
      <c r="D276" s="8">
        <v>16422</v>
      </c>
      <c r="E276" s="10">
        <v>0</v>
      </c>
      <c r="F276" s="10">
        <v>0</v>
      </c>
      <c r="G276" s="10">
        <v>0</v>
      </c>
      <c r="H276" s="377">
        <v>0</v>
      </c>
      <c r="I276" s="377">
        <v>0</v>
      </c>
      <c r="J276" s="377">
        <v>0</v>
      </c>
      <c r="K276" s="377">
        <v>0</v>
      </c>
      <c r="L276" s="377">
        <v>41309</v>
      </c>
      <c r="M276" s="377">
        <v>0</v>
      </c>
      <c r="N276" s="377">
        <v>41309</v>
      </c>
    </row>
    <row r="277" spans="1:14" ht="13.8" thickBot="1" x14ac:dyDescent="0.3">
      <c r="A277" s="7" t="s">
        <v>358</v>
      </c>
      <c r="B277" s="1" t="s">
        <v>357</v>
      </c>
      <c r="C277" s="7" t="s">
        <v>23</v>
      </c>
      <c r="D277" s="8">
        <v>19202</v>
      </c>
      <c r="E277" s="10">
        <v>0</v>
      </c>
      <c r="F277" s="10">
        <v>0</v>
      </c>
      <c r="G277" s="10">
        <v>0</v>
      </c>
      <c r="H277" s="377">
        <v>0</v>
      </c>
      <c r="I277" s="377">
        <v>0</v>
      </c>
      <c r="J277" s="429">
        <v>0</v>
      </c>
      <c r="K277" s="429">
        <v>0</v>
      </c>
      <c r="L277" s="429">
        <v>0</v>
      </c>
      <c r="M277" s="429">
        <v>0</v>
      </c>
      <c r="N277" s="429">
        <v>0</v>
      </c>
    </row>
    <row r="278" spans="1:14" ht="13.8" thickBot="1" x14ac:dyDescent="0.3">
      <c r="A278" s="7" t="s">
        <v>362</v>
      </c>
      <c r="B278" s="1" t="s">
        <v>361</v>
      </c>
      <c r="C278" s="7" t="s">
        <v>23</v>
      </c>
      <c r="D278" s="8">
        <v>23088</v>
      </c>
      <c r="E278" s="10">
        <v>0</v>
      </c>
      <c r="F278" s="10">
        <v>17861</v>
      </c>
      <c r="G278" s="10">
        <v>0</v>
      </c>
      <c r="H278" s="377">
        <v>0</v>
      </c>
      <c r="I278" s="377">
        <v>17861</v>
      </c>
      <c r="J278" s="377">
        <v>0</v>
      </c>
      <c r="K278" s="377">
        <v>0</v>
      </c>
      <c r="L278" s="377">
        <v>0</v>
      </c>
      <c r="M278" s="377">
        <v>0</v>
      </c>
      <c r="N278" s="377">
        <v>0</v>
      </c>
    </row>
    <row r="279" spans="1:14" ht="13.8" thickBot="1" x14ac:dyDescent="0.3">
      <c r="A279" s="7" t="s">
        <v>370</v>
      </c>
      <c r="B279" s="1" t="s">
        <v>369</v>
      </c>
      <c r="C279" s="7" t="s">
        <v>23</v>
      </c>
      <c r="D279" s="8">
        <v>15322</v>
      </c>
      <c r="E279" s="10">
        <v>0</v>
      </c>
      <c r="F279" s="10">
        <v>0</v>
      </c>
      <c r="G279" s="10">
        <v>0</v>
      </c>
      <c r="H279" s="377">
        <v>0</v>
      </c>
      <c r="I279" s="377">
        <v>0</v>
      </c>
      <c r="J279" s="377">
        <v>37289</v>
      </c>
      <c r="K279" s="377">
        <v>165283</v>
      </c>
      <c r="L279" s="377">
        <v>8309</v>
      </c>
      <c r="M279" s="377">
        <v>0</v>
      </c>
      <c r="N279" s="377">
        <v>210881</v>
      </c>
    </row>
    <row r="280" spans="1:14" ht="13.8" thickBot="1" x14ac:dyDescent="0.3">
      <c r="A280" s="7" t="s">
        <v>372</v>
      </c>
      <c r="B280" s="1" t="s">
        <v>371</v>
      </c>
      <c r="C280" s="7" t="s">
        <v>23</v>
      </c>
      <c r="D280" s="8">
        <v>22519</v>
      </c>
      <c r="E280" s="10">
        <v>0</v>
      </c>
      <c r="F280" s="10">
        <v>0</v>
      </c>
      <c r="G280" s="10">
        <v>553758</v>
      </c>
      <c r="H280" s="377">
        <v>0</v>
      </c>
      <c r="I280" s="377">
        <v>553758</v>
      </c>
      <c r="J280" s="377">
        <v>0</v>
      </c>
      <c r="K280" s="377">
        <v>181533</v>
      </c>
      <c r="L280" s="377">
        <v>372225</v>
      </c>
      <c r="M280" s="377">
        <v>20000</v>
      </c>
      <c r="N280" s="377">
        <v>573758</v>
      </c>
    </row>
    <row r="281" spans="1:14" ht="13.8" thickBot="1" x14ac:dyDescent="0.3">
      <c r="A281" s="7" t="s">
        <v>386</v>
      </c>
      <c r="B281" s="1" t="s">
        <v>385</v>
      </c>
      <c r="C281" s="7" t="s">
        <v>23</v>
      </c>
      <c r="D281" s="8">
        <v>21871</v>
      </c>
      <c r="E281" s="10">
        <v>0</v>
      </c>
      <c r="F281" s="10">
        <v>0</v>
      </c>
      <c r="G281" s="10">
        <v>0</v>
      </c>
      <c r="H281" s="377">
        <v>0</v>
      </c>
      <c r="I281" s="377">
        <v>0</v>
      </c>
      <c r="J281" s="377">
        <v>6296</v>
      </c>
      <c r="K281" s="377">
        <v>6092</v>
      </c>
      <c r="L281" s="377">
        <v>0</v>
      </c>
      <c r="M281" s="377">
        <v>0</v>
      </c>
      <c r="N281" s="377">
        <v>12388</v>
      </c>
    </row>
    <row r="282" spans="1:14" ht="13.8" thickBot="1" x14ac:dyDescent="0.3">
      <c r="A282" s="7" t="s">
        <v>392</v>
      </c>
      <c r="B282" s="1" t="s">
        <v>391</v>
      </c>
      <c r="C282" s="7" t="s">
        <v>23</v>
      </c>
      <c r="D282" s="8">
        <v>13600</v>
      </c>
      <c r="E282" s="10">
        <v>0</v>
      </c>
      <c r="F282" s="10">
        <v>0</v>
      </c>
      <c r="G282" s="10">
        <v>0</v>
      </c>
      <c r="H282" s="377">
        <v>118172</v>
      </c>
      <c r="I282" s="377">
        <v>118172</v>
      </c>
      <c r="J282" s="377">
        <v>1701</v>
      </c>
      <c r="K282" s="377">
        <v>8533</v>
      </c>
      <c r="L282" s="377">
        <v>191538</v>
      </c>
      <c r="M282" s="377">
        <v>0</v>
      </c>
      <c r="N282" s="377">
        <v>201772</v>
      </c>
    </row>
    <row r="283" spans="1:14" ht="13.8" thickBot="1" x14ac:dyDescent="0.3">
      <c r="A283" s="7" t="s">
        <v>406</v>
      </c>
      <c r="B283" s="1" t="s">
        <v>405</v>
      </c>
      <c r="C283" s="7" t="s">
        <v>23</v>
      </c>
      <c r="D283" s="8">
        <v>17153</v>
      </c>
      <c r="E283" s="10">
        <v>0</v>
      </c>
      <c r="F283" s="10">
        <v>0</v>
      </c>
      <c r="G283" s="10">
        <v>0</v>
      </c>
      <c r="H283" s="377">
        <v>0</v>
      </c>
      <c r="I283" s="377">
        <v>0</v>
      </c>
      <c r="J283" s="377">
        <v>0</v>
      </c>
      <c r="K283" s="377">
        <v>1154</v>
      </c>
      <c r="L283" s="377">
        <v>0</v>
      </c>
      <c r="M283" s="377">
        <v>0</v>
      </c>
      <c r="N283" s="377">
        <v>1154</v>
      </c>
    </row>
    <row r="284" spans="1:14" ht="13.8" thickBot="1" x14ac:dyDescent="0.3">
      <c r="A284" s="7" t="s">
        <v>425</v>
      </c>
      <c r="B284" s="1" t="s">
        <v>424</v>
      </c>
      <c r="C284" s="7" t="s">
        <v>23</v>
      </c>
      <c r="D284" s="8">
        <v>25369</v>
      </c>
      <c r="E284" s="10">
        <v>0</v>
      </c>
      <c r="F284" s="10">
        <v>0</v>
      </c>
      <c r="G284" s="10">
        <v>0</v>
      </c>
      <c r="H284" s="377">
        <v>0</v>
      </c>
      <c r="I284" s="377">
        <v>0</v>
      </c>
      <c r="J284" s="377">
        <v>0</v>
      </c>
      <c r="K284" s="377">
        <v>0</v>
      </c>
      <c r="L284" s="377">
        <v>0</v>
      </c>
      <c r="M284" s="377">
        <v>0</v>
      </c>
      <c r="N284" s="377">
        <v>0</v>
      </c>
    </row>
    <row r="285" spans="1:14" ht="13.8" thickBot="1" x14ac:dyDescent="0.3">
      <c r="A285" s="7" t="s">
        <v>441</v>
      </c>
      <c r="B285" s="1" t="s">
        <v>440</v>
      </c>
      <c r="C285" s="7" t="s">
        <v>23</v>
      </c>
      <c r="D285" s="8">
        <v>22258</v>
      </c>
      <c r="E285" s="10">
        <v>0</v>
      </c>
      <c r="F285" s="10">
        <v>0</v>
      </c>
      <c r="G285" s="10">
        <v>0</v>
      </c>
      <c r="H285" s="377">
        <v>0</v>
      </c>
      <c r="I285" s="377">
        <v>0</v>
      </c>
      <c r="J285" s="377">
        <v>60770</v>
      </c>
      <c r="K285" s="377">
        <v>29342</v>
      </c>
      <c r="L285" s="377">
        <v>26605</v>
      </c>
      <c r="M285" s="377">
        <v>0</v>
      </c>
      <c r="N285" s="377">
        <v>116717</v>
      </c>
    </row>
    <row r="286" spans="1:14" ht="13.8" thickBot="1" x14ac:dyDescent="0.3">
      <c r="A286" s="7" t="s">
        <v>453</v>
      </c>
      <c r="B286" s="1" t="s">
        <v>452</v>
      </c>
      <c r="C286" s="7" t="s">
        <v>23</v>
      </c>
      <c r="D286" s="8">
        <v>14545</v>
      </c>
      <c r="E286" s="10">
        <v>0</v>
      </c>
      <c r="F286" s="10">
        <v>0</v>
      </c>
      <c r="G286" s="10">
        <v>0</v>
      </c>
      <c r="H286" s="377">
        <v>0</v>
      </c>
      <c r="I286" s="377">
        <v>0</v>
      </c>
      <c r="J286" s="377">
        <v>0</v>
      </c>
      <c r="K286" s="377">
        <v>1609</v>
      </c>
      <c r="L286" s="377">
        <v>0</v>
      </c>
      <c r="M286" s="377">
        <v>3841</v>
      </c>
      <c r="N286" s="377">
        <v>5450</v>
      </c>
    </row>
    <row r="287" spans="1:14" ht="13.8" thickBot="1" x14ac:dyDescent="0.3">
      <c r="A287" s="7" t="s">
        <v>459</v>
      </c>
      <c r="B287" s="1" t="s">
        <v>458</v>
      </c>
      <c r="C287" s="7" t="s">
        <v>23</v>
      </c>
      <c r="D287" s="8">
        <v>13452</v>
      </c>
      <c r="E287" s="10">
        <v>0</v>
      </c>
      <c r="F287" s="10">
        <v>0</v>
      </c>
      <c r="G287" s="10">
        <v>0</v>
      </c>
      <c r="H287" s="377">
        <v>0</v>
      </c>
      <c r="I287" s="377">
        <v>0</v>
      </c>
      <c r="J287" s="377">
        <v>28046</v>
      </c>
      <c r="K287" s="377">
        <v>8148</v>
      </c>
      <c r="L287" s="377">
        <v>110233</v>
      </c>
      <c r="M287" s="377">
        <v>2355</v>
      </c>
      <c r="N287" s="377">
        <v>148782</v>
      </c>
    </row>
    <row r="288" spans="1:14" ht="13.8" thickBot="1" x14ac:dyDescent="0.3">
      <c r="A288" s="7" t="s">
        <v>473</v>
      </c>
      <c r="B288" s="1" t="s">
        <v>472</v>
      </c>
      <c r="C288" s="7" t="s">
        <v>23</v>
      </c>
      <c r="D288" s="8">
        <v>22995</v>
      </c>
      <c r="E288" s="10">
        <v>0</v>
      </c>
      <c r="F288" s="10">
        <v>0</v>
      </c>
      <c r="G288" s="10">
        <v>424402</v>
      </c>
      <c r="H288" s="377">
        <v>7370</v>
      </c>
      <c r="I288" s="377">
        <v>431772</v>
      </c>
      <c r="J288" s="377">
        <v>40814</v>
      </c>
      <c r="K288" s="377">
        <v>1740</v>
      </c>
      <c r="L288" s="377">
        <v>574485</v>
      </c>
      <c r="M288" s="429">
        <v>0</v>
      </c>
      <c r="N288" s="377">
        <v>617039</v>
      </c>
    </row>
    <row r="289" spans="1:14" ht="13.8" thickBot="1" x14ac:dyDescent="0.3">
      <c r="A289" s="7" t="s">
        <v>484</v>
      </c>
      <c r="B289" s="1" t="s">
        <v>483</v>
      </c>
      <c r="C289" s="7" t="s">
        <v>23</v>
      </c>
      <c r="D289" s="8">
        <v>14948</v>
      </c>
      <c r="E289" s="10">
        <v>0</v>
      </c>
      <c r="F289" s="10">
        <v>0</v>
      </c>
      <c r="G289" s="10">
        <v>0</v>
      </c>
      <c r="H289" s="377">
        <v>0</v>
      </c>
      <c r="I289" s="377">
        <v>0</v>
      </c>
      <c r="J289" s="377">
        <v>0</v>
      </c>
      <c r="K289" s="377">
        <v>35000</v>
      </c>
      <c r="L289" s="377">
        <v>212992</v>
      </c>
      <c r="M289" s="377">
        <v>0</v>
      </c>
      <c r="N289" s="377">
        <v>247992</v>
      </c>
    </row>
    <row r="290" spans="1:14" ht="13.8" thickBot="1" x14ac:dyDescent="0.3">
      <c r="A290" s="7" t="s">
        <v>488</v>
      </c>
      <c r="B290" s="1" t="s">
        <v>487</v>
      </c>
      <c r="C290" s="7" t="s">
        <v>23</v>
      </c>
      <c r="D290" s="8">
        <v>18393</v>
      </c>
      <c r="E290" s="10">
        <v>0</v>
      </c>
      <c r="F290" s="10">
        <v>0</v>
      </c>
      <c r="G290" s="10">
        <v>0</v>
      </c>
      <c r="H290" s="377">
        <v>272600</v>
      </c>
      <c r="I290" s="377">
        <v>272600</v>
      </c>
      <c r="J290" s="377">
        <v>0</v>
      </c>
      <c r="K290" s="377">
        <v>0</v>
      </c>
      <c r="L290" s="377">
        <v>86793</v>
      </c>
      <c r="M290" s="377">
        <v>2623</v>
      </c>
      <c r="N290" s="377">
        <v>89416</v>
      </c>
    </row>
    <row r="291" spans="1:14" ht="13.8" thickBot="1" x14ac:dyDescent="0.3">
      <c r="A291" s="7" t="s">
        <v>499</v>
      </c>
      <c r="B291" s="1" t="s">
        <v>498</v>
      </c>
      <c r="C291" s="7" t="s">
        <v>23</v>
      </c>
      <c r="D291" s="8">
        <v>14384</v>
      </c>
      <c r="E291" s="10">
        <v>0</v>
      </c>
      <c r="F291" s="10">
        <v>0</v>
      </c>
      <c r="G291" s="10">
        <v>0</v>
      </c>
      <c r="H291" s="377">
        <v>0</v>
      </c>
      <c r="I291" s="377">
        <v>0</v>
      </c>
      <c r="J291" s="377">
        <v>0</v>
      </c>
      <c r="K291" s="377">
        <v>0</v>
      </c>
      <c r="L291" s="377">
        <v>0</v>
      </c>
      <c r="M291" s="377">
        <v>0</v>
      </c>
      <c r="N291" s="377">
        <v>0</v>
      </c>
    </row>
    <row r="292" spans="1:14" ht="13.8" thickBot="1" x14ac:dyDescent="0.3">
      <c r="A292" s="7" t="s">
        <v>503</v>
      </c>
      <c r="B292" s="1" t="s">
        <v>502</v>
      </c>
      <c r="C292" s="7" t="s">
        <v>23</v>
      </c>
      <c r="D292" s="8">
        <v>17511</v>
      </c>
      <c r="E292" s="10">
        <v>0</v>
      </c>
      <c r="F292" s="10">
        <v>0</v>
      </c>
      <c r="G292" s="10">
        <v>0</v>
      </c>
      <c r="H292" s="377">
        <v>0</v>
      </c>
      <c r="I292" s="377">
        <v>0</v>
      </c>
      <c r="J292" s="377">
        <v>0</v>
      </c>
      <c r="K292" s="377">
        <v>0</v>
      </c>
      <c r="L292" s="377">
        <v>0</v>
      </c>
      <c r="M292" s="377">
        <v>382</v>
      </c>
      <c r="N292" s="377">
        <v>382</v>
      </c>
    </row>
    <row r="293" spans="1:14" ht="13.8" thickBot="1" x14ac:dyDescent="0.3">
      <c r="A293" s="7" t="s">
        <v>505</v>
      </c>
      <c r="B293" s="1" t="s">
        <v>504</v>
      </c>
      <c r="C293" s="7" t="s">
        <v>23</v>
      </c>
      <c r="D293" s="8">
        <v>15736</v>
      </c>
      <c r="E293" s="10">
        <v>0</v>
      </c>
      <c r="F293" s="10">
        <v>0</v>
      </c>
      <c r="G293" s="10">
        <v>0</v>
      </c>
      <c r="H293" s="377">
        <v>0</v>
      </c>
      <c r="I293" s="377">
        <v>0</v>
      </c>
      <c r="J293" s="377">
        <v>0</v>
      </c>
      <c r="K293" s="377">
        <v>5944</v>
      </c>
      <c r="L293" s="377">
        <v>0</v>
      </c>
      <c r="M293" s="377">
        <v>0</v>
      </c>
      <c r="N293" s="377">
        <v>5944</v>
      </c>
    </row>
    <row r="294" spans="1:14" ht="13.8" thickBot="1" x14ac:dyDescent="0.3">
      <c r="A294" s="7" t="s">
        <v>509</v>
      </c>
      <c r="B294" s="1" t="s">
        <v>508</v>
      </c>
      <c r="C294" s="7" t="s">
        <v>23</v>
      </c>
      <c r="D294" s="8">
        <v>13097</v>
      </c>
      <c r="E294" s="10">
        <v>0</v>
      </c>
      <c r="F294" s="10">
        <v>0</v>
      </c>
      <c r="G294" s="10">
        <v>0</v>
      </c>
      <c r="H294" s="377">
        <v>0</v>
      </c>
      <c r="I294" s="377">
        <v>0</v>
      </c>
      <c r="J294" s="377">
        <v>4000</v>
      </c>
      <c r="K294" s="377">
        <v>0</v>
      </c>
      <c r="L294" s="377">
        <v>34798</v>
      </c>
      <c r="M294" s="377">
        <v>0</v>
      </c>
      <c r="N294" s="377">
        <v>38798</v>
      </c>
    </row>
    <row r="295" spans="1:14" ht="13.8" thickBot="1" x14ac:dyDescent="0.3">
      <c r="A295" s="7" t="s">
        <v>519</v>
      </c>
      <c r="B295" s="1" t="s">
        <v>518</v>
      </c>
      <c r="C295" s="7" t="s">
        <v>23</v>
      </c>
      <c r="D295" s="8">
        <v>22857</v>
      </c>
      <c r="E295" s="10">
        <v>0</v>
      </c>
      <c r="F295" s="10">
        <v>0</v>
      </c>
      <c r="G295" s="10">
        <v>0</v>
      </c>
      <c r="H295" s="377">
        <v>0</v>
      </c>
      <c r="I295" s="377">
        <v>0</v>
      </c>
      <c r="J295" s="377">
        <v>0</v>
      </c>
      <c r="K295" s="377">
        <v>0</v>
      </c>
      <c r="L295" s="377">
        <v>0</v>
      </c>
      <c r="M295" s="377">
        <v>0</v>
      </c>
      <c r="N295" s="377">
        <v>0</v>
      </c>
    </row>
    <row r="296" spans="1:14" ht="13.8" thickBot="1" x14ac:dyDescent="0.3">
      <c r="A296" s="7" t="s">
        <v>533</v>
      </c>
      <c r="B296" s="1" t="s">
        <v>532</v>
      </c>
      <c r="C296" s="7" t="s">
        <v>23</v>
      </c>
      <c r="D296" s="8">
        <v>25686</v>
      </c>
      <c r="E296" s="10">
        <v>0</v>
      </c>
      <c r="F296" s="10">
        <v>0</v>
      </c>
      <c r="G296" s="10">
        <v>0</v>
      </c>
      <c r="H296" s="377">
        <v>0</v>
      </c>
      <c r="I296" s="377">
        <v>0</v>
      </c>
      <c r="J296" s="377">
        <v>0</v>
      </c>
      <c r="K296" s="377">
        <v>0</v>
      </c>
      <c r="L296" s="377">
        <v>0</v>
      </c>
      <c r="M296" s="377">
        <v>0</v>
      </c>
      <c r="N296" s="377">
        <v>0</v>
      </c>
    </row>
    <row r="297" spans="1:14" ht="13.8" thickBot="1" x14ac:dyDescent="0.3">
      <c r="A297" s="7" t="s">
        <v>551</v>
      </c>
      <c r="B297" s="1" t="s">
        <v>550</v>
      </c>
      <c r="C297" s="7" t="s">
        <v>23</v>
      </c>
      <c r="D297" s="8">
        <v>12561</v>
      </c>
      <c r="E297" s="10">
        <v>0</v>
      </c>
      <c r="F297" s="10">
        <v>0</v>
      </c>
      <c r="G297" s="10">
        <v>0</v>
      </c>
      <c r="H297" s="377">
        <v>0</v>
      </c>
      <c r="I297" s="377">
        <v>0</v>
      </c>
      <c r="J297" s="377">
        <v>1024</v>
      </c>
      <c r="K297" s="377">
        <v>327</v>
      </c>
      <c r="L297" s="377">
        <v>0</v>
      </c>
      <c r="M297" s="377">
        <v>0</v>
      </c>
      <c r="N297" s="377">
        <v>1351</v>
      </c>
    </row>
    <row r="298" spans="1:14" ht="13.8" thickBot="1" x14ac:dyDescent="0.3">
      <c r="A298" s="7" t="s">
        <v>561</v>
      </c>
      <c r="B298" s="1" t="s">
        <v>560</v>
      </c>
      <c r="C298" s="7" t="s">
        <v>23</v>
      </c>
      <c r="D298" s="8">
        <v>24164</v>
      </c>
      <c r="E298" s="10">
        <v>0</v>
      </c>
      <c r="F298" s="10">
        <v>0</v>
      </c>
      <c r="G298" s="10">
        <v>0</v>
      </c>
      <c r="H298" s="377">
        <v>8083</v>
      </c>
      <c r="I298" s="377">
        <v>8083</v>
      </c>
      <c r="J298" s="377">
        <v>7163</v>
      </c>
      <c r="K298" s="377">
        <v>11701</v>
      </c>
      <c r="L298" s="377">
        <v>10500</v>
      </c>
      <c r="M298" s="377">
        <v>0</v>
      </c>
      <c r="N298" s="377">
        <v>29364</v>
      </c>
    </row>
    <row r="299" spans="1:14" ht="13.8" thickBot="1" x14ac:dyDescent="0.3">
      <c r="A299" s="7" t="s">
        <v>563</v>
      </c>
      <c r="B299" s="1" t="s">
        <v>562</v>
      </c>
      <c r="C299" s="7" t="s">
        <v>23</v>
      </c>
      <c r="D299" s="8">
        <v>14230</v>
      </c>
      <c r="E299" s="10">
        <v>0</v>
      </c>
      <c r="F299" s="10">
        <v>0</v>
      </c>
      <c r="G299" s="10">
        <v>0</v>
      </c>
      <c r="H299" s="377">
        <v>0</v>
      </c>
      <c r="I299" s="377">
        <v>0</v>
      </c>
      <c r="J299" s="377">
        <v>0</v>
      </c>
      <c r="K299" s="377">
        <v>10779</v>
      </c>
      <c r="L299" s="377">
        <v>102810</v>
      </c>
      <c r="M299" s="429">
        <v>0</v>
      </c>
      <c r="N299" s="377">
        <v>113589</v>
      </c>
    </row>
    <row r="300" spans="1:14" ht="13.8" thickBot="1" x14ac:dyDescent="0.3">
      <c r="A300" s="7" t="s">
        <v>567</v>
      </c>
      <c r="B300" s="1" t="s">
        <v>566</v>
      </c>
      <c r="C300" s="7" t="s">
        <v>23</v>
      </c>
      <c r="D300" s="8">
        <v>20526</v>
      </c>
      <c r="E300" s="10">
        <v>0</v>
      </c>
      <c r="F300" s="10">
        <v>0</v>
      </c>
      <c r="G300" s="10">
        <v>0</v>
      </c>
      <c r="H300" s="377">
        <v>0</v>
      </c>
      <c r="I300" s="377">
        <v>0</v>
      </c>
      <c r="J300" s="377">
        <v>0</v>
      </c>
      <c r="K300" s="377">
        <v>0</v>
      </c>
      <c r="L300" s="377">
        <v>0</v>
      </c>
      <c r="M300" s="377">
        <v>80602</v>
      </c>
      <c r="N300" s="377">
        <v>80602</v>
      </c>
    </row>
    <row r="301" spans="1:14" ht="13.8" thickBot="1" x14ac:dyDescent="0.3">
      <c r="A301" s="7" t="s">
        <v>575</v>
      </c>
      <c r="B301" s="1" t="s">
        <v>574</v>
      </c>
      <c r="C301" s="7" t="s">
        <v>23</v>
      </c>
      <c r="D301" s="8">
        <v>13579</v>
      </c>
      <c r="E301" s="10">
        <v>0</v>
      </c>
      <c r="F301" s="10">
        <v>0</v>
      </c>
      <c r="G301" s="10">
        <v>187022</v>
      </c>
      <c r="H301" s="377">
        <v>0</v>
      </c>
      <c r="I301" s="377">
        <v>187022</v>
      </c>
      <c r="J301" s="377">
        <v>0</v>
      </c>
      <c r="K301" s="377">
        <v>20500</v>
      </c>
      <c r="L301" s="377">
        <v>55000</v>
      </c>
      <c r="M301" s="377">
        <v>0</v>
      </c>
      <c r="N301" s="377">
        <v>75500</v>
      </c>
    </row>
    <row r="302" spans="1:14" ht="13.8" thickBot="1" x14ac:dyDescent="0.3">
      <c r="A302" s="7" t="s">
        <v>585</v>
      </c>
      <c r="B302" s="1" t="s">
        <v>584</v>
      </c>
      <c r="C302" s="7" t="s">
        <v>23</v>
      </c>
      <c r="D302" s="8">
        <v>14568</v>
      </c>
      <c r="E302" s="10">
        <v>0</v>
      </c>
      <c r="F302" s="10">
        <v>0</v>
      </c>
      <c r="G302" s="10">
        <v>44500</v>
      </c>
      <c r="H302" s="377">
        <v>0</v>
      </c>
      <c r="I302" s="377">
        <v>44500</v>
      </c>
      <c r="J302" s="377">
        <v>12000</v>
      </c>
      <c r="K302" s="377">
        <v>22500</v>
      </c>
      <c r="L302" s="377">
        <v>10000</v>
      </c>
      <c r="M302" s="377">
        <v>0</v>
      </c>
      <c r="N302" s="377">
        <v>44500</v>
      </c>
    </row>
    <row r="303" spans="1:14" ht="13.8" thickBot="1" x14ac:dyDescent="0.3">
      <c r="A303" s="7" t="s">
        <v>601</v>
      </c>
      <c r="B303" s="1" t="s">
        <v>600</v>
      </c>
      <c r="C303" s="7" t="s">
        <v>23</v>
      </c>
      <c r="D303" s="8">
        <v>12798</v>
      </c>
      <c r="E303" s="10">
        <v>0</v>
      </c>
      <c r="F303" s="10">
        <v>0</v>
      </c>
      <c r="G303" s="10">
        <v>0</v>
      </c>
      <c r="H303" s="377">
        <v>0</v>
      </c>
      <c r="I303" s="377">
        <v>0</v>
      </c>
      <c r="J303" s="377">
        <v>3971</v>
      </c>
      <c r="K303" s="377">
        <v>6345</v>
      </c>
      <c r="L303" s="377">
        <v>3382</v>
      </c>
      <c r="M303" s="429">
        <v>0</v>
      </c>
      <c r="N303" s="377">
        <v>13698</v>
      </c>
    </row>
    <row r="304" spans="1:14" ht="13.8" thickBot="1" x14ac:dyDescent="0.3">
      <c r="A304" s="7" t="s">
        <v>603</v>
      </c>
      <c r="B304" s="1" t="s">
        <v>602</v>
      </c>
      <c r="C304" s="7" t="s">
        <v>23</v>
      </c>
      <c r="D304" s="8">
        <v>13912</v>
      </c>
      <c r="E304" s="10">
        <v>0</v>
      </c>
      <c r="F304" s="10">
        <v>0</v>
      </c>
      <c r="G304" s="10">
        <v>226416</v>
      </c>
      <c r="H304" s="377">
        <v>0</v>
      </c>
      <c r="I304" s="377">
        <v>226416</v>
      </c>
      <c r="J304" s="377">
        <v>12186</v>
      </c>
      <c r="K304" s="377">
        <v>3063</v>
      </c>
      <c r="L304" s="377">
        <v>219788</v>
      </c>
      <c r="M304" s="429">
        <v>0</v>
      </c>
      <c r="N304" s="377">
        <v>235037</v>
      </c>
    </row>
    <row r="305" spans="1:14" ht="13.8" thickBot="1" x14ac:dyDescent="0.3">
      <c r="A305" s="7" t="s">
        <v>607</v>
      </c>
      <c r="B305" s="1" t="s">
        <v>606</v>
      </c>
      <c r="C305" s="7" t="s">
        <v>23</v>
      </c>
      <c r="D305" s="8">
        <v>14878</v>
      </c>
      <c r="E305" s="10">
        <v>0</v>
      </c>
      <c r="F305" s="10">
        <v>0</v>
      </c>
      <c r="G305" s="10">
        <v>0</v>
      </c>
      <c r="H305" s="377">
        <v>0</v>
      </c>
      <c r="I305" s="377">
        <v>0</v>
      </c>
      <c r="J305" s="377">
        <v>17035</v>
      </c>
      <c r="K305" s="377">
        <v>6425</v>
      </c>
      <c r="L305" s="377">
        <v>9075</v>
      </c>
      <c r="M305" s="377">
        <v>0</v>
      </c>
      <c r="N305" s="377">
        <v>32535</v>
      </c>
    </row>
    <row r="306" spans="1:14" ht="13.8" thickBot="1" x14ac:dyDescent="0.3">
      <c r="A306" s="7" t="s">
        <v>641</v>
      </c>
      <c r="B306" s="1" t="s">
        <v>640</v>
      </c>
      <c r="C306" s="7" t="s">
        <v>23</v>
      </c>
      <c r="D306" s="8">
        <v>12486</v>
      </c>
      <c r="E306" s="10">
        <v>0</v>
      </c>
      <c r="F306" s="10">
        <v>0</v>
      </c>
      <c r="G306" s="10">
        <v>0</v>
      </c>
      <c r="H306" s="377">
        <v>0</v>
      </c>
      <c r="I306" s="377">
        <v>0</v>
      </c>
      <c r="J306" s="377">
        <v>0</v>
      </c>
      <c r="K306" s="377">
        <v>0</v>
      </c>
      <c r="L306" s="377">
        <v>0</v>
      </c>
      <c r="M306" s="377">
        <v>0</v>
      </c>
      <c r="N306" s="377">
        <v>0</v>
      </c>
    </row>
    <row r="307" spans="1:14" ht="13.8" thickBot="1" x14ac:dyDescent="0.3">
      <c r="A307" s="7" t="s">
        <v>669</v>
      </c>
      <c r="B307" s="1" t="s">
        <v>668</v>
      </c>
      <c r="C307" s="7" t="s">
        <v>23</v>
      </c>
      <c r="D307" s="8">
        <v>16753</v>
      </c>
      <c r="E307" s="10">
        <v>0</v>
      </c>
      <c r="F307" s="10">
        <v>0</v>
      </c>
      <c r="G307" s="10">
        <v>0</v>
      </c>
      <c r="H307" s="377">
        <v>0</v>
      </c>
      <c r="I307" s="377">
        <v>0</v>
      </c>
      <c r="J307" s="377">
        <v>42257</v>
      </c>
      <c r="K307" s="377">
        <v>5748</v>
      </c>
      <c r="L307" s="377">
        <v>399088</v>
      </c>
      <c r="M307" s="377">
        <v>24813</v>
      </c>
      <c r="N307" s="377">
        <v>471906</v>
      </c>
    </row>
    <row r="308" spans="1:14" ht="13.8" thickBot="1" x14ac:dyDescent="0.3">
      <c r="A308" s="7" t="s">
        <v>711</v>
      </c>
      <c r="B308" s="1" t="s">
        <v>710</v>
      </c>
      <c r="C308" s="7" t="s">
        <v>23</v>
      </c>
      <c r="D308" s="8">
        <v>18260</v>
      </c>
      <c r="E308" s="10">
        <v>0</v>
      </c>
      <c r="F308" s="10">
        <v>0</v>
      </c>
      <c r="G308" s="10">
        <v>0</v>
      </c>
      <c r="H308" s="377">
        <v>0</v>
      </c>
      <c r="I308" s="377">
        <v>0</v>
      </c>
      <c r="J308" s="377">
        <v>9029</v>
      </c>
      <c r="K308" s="377">
        <v>21225</v>
      </c>
      <c r="L308" s="377">
        <v>0</v>
      </c>
      <c r="M308" s="377">
        <v>0</v>
      </c>
      <c r="N308" s="377">
        <v>30254</v>
      </c>
    </row>
    <row r="309" spans="1:14" ht="13.8" thickBot="1" x14ac:dyDescent="0.3">
      <c r="A309" s="7" t="s">
        <v>713</v>
      </c>
      <c r="B309" s="1" t="s">
        <v>712</v>
      </c>
      <c r="C309" s="7" t="s">
        <v>23</v>
      </c>
      <c r="D309" s="8">
        <v>13940</v>
      </c>
      <c r="E309" s="10">
        <v>0</v>
      </c>
      <c r="F309" s="10">
        <v>0</v>
      </c>
      <c r="G309" s="10">
        <v>0</v>
      </c>
      <c r="H309" s="377">
        <v>0</v>
      </c>
      <c r="I309" s="377">
        <v>0</v>
      </c>
      <c r="J309" s="377">
        <v>0</v>
      </c>
      <c r="K309" s="377">
        <v>4800</v>
      </c>
      <c r="L309" s="377">
        <v>2000</v>
      </c>
      <c r="M309" s="377">
        <v>0</v>
      </c>
      <c r="N309" s="377">
        <v>6800</v>
      </c>
    </row>
    <row r="310" spans="1:14" ht="13.8" thickBot="1" x14ac:dyDescent="0.3">
      <c r="A310" s="7" t="s">
        <v>719</v>
      </c>
      <c r="B310" s="1" t="s">
        <v>718</v>
      </c>
      <c r="C310" s="7" t="s">
        <v>23</v>
      </c>
      <c r="D310" s="8">
        <v>17937</v>
      </c>
      <c r="E310" s="10">
        <v>2150</v>
      </c>
      <c r="F310" s="10">
        <v>0</v>
      </c>
      <c r="G310" s="10">
        <v>0</v>
      </c>
      <c r="H310" s="377">
        <v>0</v>
      </c>
      <c r="I310" s="377">
        <v>2150</v>
      </c>
      <c r="J310" s="377">
        <v>2990</v>
      </c>
      <c r="K310" s="377">
        <v>0</v>
      </c>
      <c r="L310" s="377">
        <v>0</v>
      </c>
      <c r="M310" s="377">
        <v>0</v>
      </c>
      <c r="N310" s="377">
        <v>2990</v>
      </c>
    </row>
    <row r="311" spans="1:14" ht="13.8" thickBot="1" x14ac:dyDescent="0.3">
      <c r="A311" s="7" t="s">
        <v>737</v>
      </c>
      <c r="B311" s="1" t="s">
        <v>736</v>
      </c>
      <c r="C311" s="7" t="s">
        <v>23</v>
      </c>
      <c r="D311" s="8">
        <v>18134</v>
      </c>
      <c r="E311" s="10">
        <v>0</v>
      </c>
      <c r="F311" s="10">
        <v>0</v>
      </c>
      <c r="G311" s="10">
        <v>0</v>
      </c>
      <c r="H311" s="377">
        <v>0</v>
      </c>
      <c r="I311" s="377">
        <v>0</v>
      </c>
      <c r="J311" s="377">
        <v>0</v>
      </c>
      <c r="K311" s="377">
        <v>3300</v>
      </c>
      <c r="L311" s="377">
        <v>740531</v>
      </c>
      <c r="M311" s="377">
        <v>0</v>
      </c>
      <c r="N311" s="377">
        <v>743831</v>
      </c>
    </row>
    <row r="312" spans="1:14" ht="13.8" thickBot="1" x14ac:dyDescent="0.3">
      <c r="A312" s="7" t="s">
        <v>749</v>
      </c>
      <c r="B312" s="1" t="s">
        <v>748</v>
      </c>
      <c r="C312" s="7" t="s">
        <v>23</v>
      </c>
      <c r="D312" s="8">
        <v>16881</v>
      </c>
      <c r="E312" s="10">
        <v>0</v>
      </c>
      <c r="F312" s="10">
        <v>0</v>
      </c>
      <c r="G312" s="10">
        <v>0</v>
      </c>
      <c r="H312" s="377">
        <v>0</v>
      </c>
      <c r="I312" s="377">
        <v>0</v>
      </c>
      <c r="J312" s="429">
        <v>0</v>
      </c>
      <c r="K312" s="429">
        <v>0</v>
      </c>
      <c r="L312" s="429">
        <v>0</v>
      </c>
      <c r="M312" s="429">
        <v>0</v>
      </c>
      <c r="N312" s="429">
        <v>0</v>
      </c>
    </row>
    <row r="313" spans="1:14" ht="13.8" thickBot="1" x14ac:dyDescent="0.3">
      <c r="A313" s="7" t="s">
        <v>753</v>
      </c>
      <c r="B313" s="1" t="s">
        <v>752</v>
      </c>
      <c r="C313" s="7" t="s">
        <v>23</v>
      </c>
      <c r="D313" s="8">
        <v>14253</v>
      </c>
      <c r="E313" s="10">
        <v>0</v>
      </c>
      <c r="F313" s="10">
        <v>0</v>
      </c>
      <c r="G313" s="10">
        <v>0</v>
      </c>
      <c r="H313" s="377">
        <v>0</v>
      </c>
      <c r="I313" s="377">
        <v>0</v>
      </c>
      <c r="J313" s="377">
        <v>6843</v>
      </c>
      <c r="K313" s="377">
        <v>500</v>
      </c>
      <c r="L313" s="429">
        <v>0</v>
      </c>
      <c r="M313" s="429">
        <v>0</v>
      </c>
      <c r="N313" s="377">
        <v>7343</v>
      </c>
    </row>
    <row r="314" spans="1:14" ht="13.8" thickBot="1" x14ac:dyDescent="0.3">
      <c r="A314" s="7" t="s">
        <v>773</v>
      </c>
      <c r="B314" s="1" t="s">
        <v>772</v>
      </c>
      <c r="C314" s="7" t="s">
        <v>23</v>
      </c>
      <c r="D314" s="8">
        <v>12238</v>
      </c>
      <c r="E314" s="10">
        <v>0</v>
      </c>
      <c r="F314" s="10">
        <v>0</v>
      </c>
      <c r="G314" s="10">
        <v>0</v>
      </c>
      <c r="H314" s="377">
        <v>80000</v>
      </c>
      <c r="I314" s="377">
        <v>80000</v>
      </c>
      <c r="J314" s="377">
        <v>0</v>
      </c>
      <c r="K314" s="377">
        <v>0</v>
      </c>
      <c r="L314" s="377">
        <v>80787</v>
      </c>
      <c r="M314" s="377">
        <v>0</v>
      </c>
      <c r="N314" s="377">
        <v>80787</v>
      </c>
    </row>
    <row r="315" spans="1:14" ht="13.8" thickBot="1" x14ac:dyDescent="0.3">
      <c r="A315" s="7" t="s">
        <v>793</v>
      </c>
      <c r="B315" s="1" t="s">
        <v>792</v>
      </c>
      <c r="C315" s="7" t="s">
        <v>23</v>
      </c>
      <c r="D315" s="8">
        <v>17593</v>
      </c>
      <c r="E315" s="10">
        <v>0</v>
      </c>
      <c r="F315" s="10">
        <v>0</v>
      </c>
      <c r="G315" s="10">
        <v>0</v>
      </c>
      <c r="H315" s="377">
        <v>0</v>
      </c>
      <c r="I315" s="377">
        <v>0</v>
      </c>
      <c r="J315" s="377">
        <v>0</v>
      </c>
      <c r="K315" s="377">
        <v>0</v>
      </c>
      <c r="L315" s="377">
        <v>0</v>
      </c>
      <c r="M315" s="377">
        <v>0</v>
      </c>
      <c r="N315" s="377">
        <v>0</v>
      </c>
    </row>
    <row r="316" spans="1:14" ht="13.8" thickBot="1" x14ac:dyDescent="0.3">
      <c r="A316" s="7" t="s">
        <v>819</v>
      </c>
      <c r="B316" s="1" t="s">
        <v>818</v>
      </c>
      <c r="C316" s="7" t="s">
        <v>23</v>
      </c>
      <c r="D316" s="8">
        <v>13498</v>
      </c>
      <c r="E316" s="10">
        <v>0</v>
      </c>
      <c r="F316" s="10">
        <v>0</v>
      </c>
      <c r="G316" s="10">
        <v>0</v>
      </c>
      <c r="H316" s="377">
        <v>0</v>
      </c>
      <c r="I316" s="377">
        <v>0</v>
      </c>
      <c r="J316" s="377">
        <v>0</v>
      </c>
      <c r="K316" s="377">
        <v>0</v>
      </c>
      <c r="L316" s="377">
        <v>0</v>
      </c>
      <c r="M316" s="377">
        <v>0</v>
      </c>
      <c r="N316" s="377">
        <v>0</v>
      </c>
    </row>
    <row r="317" spans="1:14" x14ac:dyDescent="0.25">
      <c r="A317" s="7"/>
      <c r="B317" s="358" t="s">
        <v>3881</v>
      </c>
      <c r="C317" s="82"/>
      <c r="D317" s="380">
        <f>SUM(D240:D316)</f>
        <v>1340024</v>
      </c>
      <c r="E317" s="386">
        <f t="shared" ref="E317:M317" si="6">SUM(E240:E316)</f>
        <v>1369399</v>
      </c>
      <c r="F317" s="386">
        <f t="shared" si="6"/>
        <v>17861</v>
      </c>
      <c r="G317" s="386">
        <f t="shared" si="6"/>
        <v>2293990</v>
      </c>
      <c r="H317" s="386">
        <f t="shared" si="6"/>
        <v>543771</v>
      </c>
      <c r="I317" s="386">
        <f t="shared" si="6"/>
        <v>4225021</v>
      </c>
      <c r="J317" s="386">
        <f t="shared" si="6"/>
        <v>430001</v>
      </c>
      <c r="K317" s="386">
        <f t="shared" si="6"/>
        <v>812955</v>
      </c>
      <c r="L317" s="386">
        <f t="shared" si="6"/>
        <v>5453166</v>
      </c>
      <c r="M317" s="386">
        <f t="shared" si="6"/>
        <v>1252170</v>
      </c>
      <c r="N317" s="390">
        <f>SUM(N240:N316)</f>
        <v>7948292</v>
      </c>
    </row>
    <row r="318" spans="1:14" ht="13.8" thickBot="1" x14ac:dyDescent="0.3">
      <c r="A318" s="7"/>
      <c r="B318" s="359" t="s">
        <v>3882</v>
      </c>
      <c r="C318" s="84"/>
      <c r="D318" s="383">
        <f>AVERAGE(D240:D316)</f>
        <v>17402.909090909092</v>
      </c>
      <c r="E318" s="387">
        <f t="shared" ref="E318:N318" si="7">AVERAGE(E240:E316)</f>
        <v>17784.402597402597</v>
      </c>
      <c r="F318" s="387">
        <f t="shared" si="7"/>
        <v>231.96103896103895</v>
      </c>
      <c r="G318" s="387">
        <f t="shared" si="7"/>
        <v>29792.077922077922</v>
      </c>
      <c r="H318" s="387">
        <f t="shared" si="7"/>
        <v>7061.9610389610389</v>
      </c>
      <c r="I318" s="387">
        <f t="shared" si="7"/>
        <v>54870.402597402601</v>
      </c>
      <c r="J318" s="387">
        <f t="shared" si="7"/>
        <v>5584.4285714285716</v>
      </c>
      <c r="K318" s="387">
        <f t="shared" si="7"/>
        <v>10557.857142857143</v>
      </c>
      <c r="L318" s="387">
        <f t="shared" si="7"/>
        <v>70820.337662337668</v>
      </c>
      <c r="M318" s="387">
        <f t="shared" si="7"/>
        <v>16261.948051948051</v>
      </c>
      <c r="N318" s="384">
        <f t="shared" si="7"/>
        <v>103224.57142857143</v>
      </c>
    </row>
    <row r="319" spans="1:14" ht="13.8" thickBot="1" x14ac:dyDescent="0.3">
      <c r="A319" s="7"/>
      <c r="B319" s="74"/>
      <c r="C319" s="144"/>
      <c r="D319" s="145"/>
      <c r="E319" s="369"/>
      <c r="F319" s="369"/>
      <c r="G319" s="369"/>
      <c r="H319" s="388"/>
      <c r="I319" s="388"/>
      <c r="J319" s="388"/>
      <c r="K319" s="388"/>
      <c r="L319" s="388"/>
      <c r="M319" s="388"/>
      <c r="N319" s="388"/>
    </row>
    <row r="320" spans="1:14" ht="13.8" thickBot="1" x14ac:dyDescent="0.3">
      <c r="A320" s="7" t="s">
        <v>39</v>
      </c>
      <c r="B320" s="143" t="s">
        <v>38</v>
      </c>
      <c r="C320" s="7" t="s">
        <v>40</v>
      </c>
      <c r="D320" s="8">
        <v>28210</v>
      </c>
      <c r="E320" s="10">
        <v>0</v>
      </c>
      <c r="F320" s="10">
        <v>0</v>
      </c>
      <c r="G320" s="10">
        <v>135239</v>
      </c>
      <c r="H320" s="377">
        <v>0</v>
      </c>
      <c r="I320" s="377">
        <v>135239</v>
      </c>
      <c r="J320" s="377">
        <v>0</v>
      </c>
      <c r="K320" s="377">
        <v>0</v>
      </c>
      <c r="L320" s="377">
        <v>135239</v>
      </c>
      <c r="M320" s="377">
        <v>0</v>
      </c>
      <c r="N320" s="377">
        <v>135239</v>
      </c>
    </row>
    <row r="321" spans="1:14" ht="13.8" thickBot="1" x14ac:dyDescent="0.3">
      <c r="A321" s="7" t="s">
        <v>42</v>
      </c>
      <c r="B321" s="1" t="s">
        <v>41</v>
      </c>
      <c r="C321" s="7" t="s">
        <v>40</v>
      </c>
      <c r="D321" s="8">
        <v>28283</v>
      </c>
      <c r="E321" s="10">
        <v>0</v>
      </c>
      <c r="F321" s="10">
        <v>0</v>
      </c>
      <c r="G321" s="10">
        <v>0</v>
      </c>
      <c r="H321" s="377">
        <v>0</v>
      </c>
      <c r="I321" s="377">
        <v>0</v>
      </c>
      <c r="J321" s="377">
        <v>1828</v>
      </c>
      <c r="K321" s="377">
        <v>21094</v>
      </c>
      <c r="L321" s="377">
        <v>0</v>
      </c>
      <c r="M321" s="377">
        <v>0</v>
      </c>
      <c r="N321" s="377">
        <v>22922</v>
      </c>
    </row>
    <row r="322" spans="1:14" ht="13.8" thickBot="1" x14ac:dyDescent="0.3">
      <c r="A322" s="7" t="s">
        <v>50</v>
      </c>
      <c r="B322" s="1" t="s">
        <v>49</v>
      </c>
      <c r="C322" s="7" t="s">
        <v>40</v>
      </c>
      <c r="D322" s="8">
        <v>29598</v>
      </c>
      <c r="E322" s="10">
        <v>0</v>
      </c>
      <c r="F322" s="10">
        <v>0</v>
      </c>
      <c r="G322" s="10">
        <v>0</v>
      </c>
      <c r="H322" s="377">
        <v>0</v>
      </c>
      <c r="I322" s="377">
        <v>0</v>
      </c>
      <c r="J322" s="377">
        <v>0</v>
      </c>
      <c r="K322" s="377">
        <v>0</v>
      </c>
      <c r="L322" s="377">
        <v>12587</v>
      </c>
      <c r="M322" s="377">
        <v>0</v>
      </c>
      <c r="N322" s="377">
        <v>12587</v>
      </c>
    </row>
    <row r="323" spans="1:14" ht="13.8" thickBot="1" x14ac:dyDescent="0.3">
      <c r="A323" s="7" t="s">
        <v>73</v>
      </c>
      <c r="B323" s="1" t="s">
        <v>72</v>
      </c>
      <c r="C323" s="7" t="s">
        <v>40</v>
      </c>
      <c r="D323" s="8">
        <v>35350</v>
      </c>
      <c r="E323" s="10">
        <v>0</v>
      </c>
      <c r="F323" s="10">
        <v>0</v>
      </c>
      <c r="G323" s="10">
        <v>0</v>
      </c>
      <c r="H323" s="377">
        <v>0</v>
      </c>
      <c r="I323" s="377">
        <v>0</v>
      </c>
      <c r="J323" s="377">
        <v>65649</v>
      </c>
      <c r="K323" s="377">
        <v>71100</v>
      </c>
      <c r="L323" s="377">
        <v>0</v>
      </c>
      <c r="M323" s="377">
        <v>0</v>
      </c>
      <c r="N323" s="377">
        <v>136749</v>
      </c>
    </row>
    <row r="324" spans="1:14" ht="13.8" thickBot="1" x14ac:dyDescent="0.3">
      <c r="A324" s="7" t="s">
        <v>83</v>
      </c>
      <c r="B324" s="1" t="s">
        <v>82</v>
      </c>
      <c r="C324" s="7" t="s">
        <v>40</v>
      </c>
      <c r="D324" s="8">
        <v>42361</v>
      </c>
      <c r="E324" s="10">
        <v>0</v>
      </c>
      <c r="F324" s="10">
        <v>0</v>
      </c>
      <c r="G324" s="10">
        <v>0</v>
      </c>
      <c r="H324" s="377">
        <v>0</v>
      </c>
      <c r="I324" s="377">
        <v>0</v>
      </c>
      <c r="J324" s="377">
        <v>0</v>
      </c>
      <c r="K324" s="377">
        <v>0</v>
      </c>
      <c r="L324" s="377">
        <v>0</v>
      </c>
      <c r="M324" s="377">
        <v>0</v>
      </c>
      <c r="N324" s="377">
        <v>0</v>
      </c>
    </row>
    <row r="325" spans="1:14" ht="13.8" thickBot="1" x14ac:dyDescent="0.3">
      <c r="A325" s="7" t="s">
        <v>108</v>
      </c>
      <c r="B325" s="1" t="s">
        <v>107</v>
      </c>
      <c r="C325" s="7" t="s">
        <v>40</v>
      </c>
      <c r="D325" s="8">
        <v>41070</v>
      </c>
      <c r="E325" s="10">
        <v>0</v>
      </c>
      <c r="F325" s="10">
        <v>0</v>
      </c>
      <c r="G325" s="10">
        <v>0</v>
      </c>
      <c r="H325" s="377">
        <v>0</v>
      </c>
      <c r="I325" s="377">
        <v>0</v>
      </c>
      <c r="J325" s="377">
        <v>0</v>
      </c>
      <c r="K325" s="377">
        <v>0</v>
      </c>
      <c r="L325" s="377">
        <v>0</v>
      </c>
      <c r="M325" s="377">
        <v>0</v>
      </c>
      <c r="N325" s="377">
        <v>0</v>
      </c>
    </row>
    <row r="326" spans="1:14" ht="13.8" thickBot="1" x14ac:dyDescent="0.3">
      <c r="A326" s="7" t="s">
        <v>114</v>
      </c>
      <c r="B326" s="1" t="s">
        <v>113</v>
      </c>
      <c r="C326" s="7" t="s">
        <v>40</v>
      </c>
      <c r="D326" s="8">
        <v>46905</v>
      </c>
      <c r="E326" s="10">
        <v>0</v>
      </c>
      <c r="F326" s="10">
        <v>27619</v>
      </c>
      <c r="G326" s="10">
        <v>14000</v>
      </c>
      <c r="H326" s="377">
        <v>0</v>
      </c>
      <c r="I326" s="377">
        <v>41619</v>
      </c>
      <c r="J326" s="377">
        <v>21980</v>
      </c>
      <c r="K326" s="429">
        <v>0</v>
      </c>
      <c r="L326" s="377">
        <v>49456</v>
      </c>
      <c r="M326" s="377">
        <v>38466</v>
      </c>
      <c r="N326" s="377">
        <v>109902</v>
      </c>
    </row>
    <row r="327" spans="1:14" ht="13.8" thickBot="1" x14ac:dyDescent="0.3">
      <c r="A327" s="7" t="s">
        <v>124</v>
      </c>
      <c r="B327" s="1" t="s">
        <v>123</v>
      </c>
      <c r="C327" s="7" t="s">
        <v>40</v>
      </c>
      <c r="D327" s="8">
        <v>43254</v>
      </c>
      <c r="E327" s="10">
        <v>0</v>
      </c>
      <c r="F327" s="10">
        <v>0</v>
      </c>
      <c r="G327" s="10">
        <v>1133</v>
      </c>
      <c r="H327" s="377">
        <v>0</v>
      </c>
      <c r="I327" s="377">
        <v>1133</v>
      </c>
      <c r="J327" s="377">
        <v>0</v>
      </c>
      <c r="K327" s="377">
        <v>0</v>
      </c>
      <c r="L327" s="377">
        <v>0</v>
      </c>
      <c r="M327" s="377">
        <v>0</v>
      </c>
      <c r="N327" s="377">
        <v>0</v>
      </c>
    </row>
    <row r="328" spans="1:14" ht="13.8" thickBot="1" x14ac:dyDescent="0.3">
      <c r="A328" s="7" t="s">
        <v>134</v>
      </c>
      <c r="B328" s="1" t="s">
        <v>133</v>
      </c>
      <c r="C328" s="7" t="s">
        <v>40</v>
      </c>
      <c r="D328" s="8">
        <v>35087</v>
      </c>
      <c r="E328" s="10">
        <v>0</v>
      </c>
      <c r="F328" s="10">
        <v>0</v>
      </c>
      <c r="G328" s="10">
        <v>0</v>
      </c>
      <c r="H328" s="377">
        <v>1500</v>
      </c>
      <c r="I328" s="377">
        <v>1500</v>
      </c>
      <c r="J328" s="377">
        <v>4980</v>
      </c>
      <c r="K328" s="377">
        <v>6757</v>
      </c>
      <c r="L328" s="377">
        <v>6200</v>
      </c>
      <c r="M328" s="377">
        <v>100</v>
      </c>
      <c r="N328" s="377">
        <v>18037</v>
      </c>
    </row>
    <row r="329" spans="1:14" ht="13.8" thickBot="1" x14ac:dyDescent="0.3">
      <c r="A329" s="7" t="s">
        <v>150</v>
      </c>
      <c r="B329" s="1" t="s">
        <v>149</v>
      </c>
      <c r="C329" s="7" t="s">
        <v>40</v>
      </c>
      <c r="D329" s="8">
        <v>38002</v>
      </c>
      <c r="E329" s="10">
        <v>0</v>
      </c>
      <c r="F329" s="10">
        <v>0</v>
      </c>
      <c r="G329" s="10">
        <v>0</v>
      </c>
      <c r="H329" s="377">
        <v>0</v>
      </c>
      <c r="I329" s="377">
        <v>0</v>
      </c>
      <c r="J329" s="377">
        <v>16831</v>
      </c>
      <c r="K329" s="377">
        <v>22572</v>
      </c>
      <c r="L329" s="377">
        <v>49492</v>
      </c>
      <c r="M329" s="377">
        <v>109213</v>
      </c>
      <c r="N329" s="377">
        <v>198108</v>
      </c>
    </row>
    <row r="330" spans="1:14" ht="13.8" thickBot="1" x14ac:dyDescent="0.3">
      <c r="A330" s="7" t="s">
        <v>170</v>
      </c>
      <c r="B330" s="1" t="s">
        <v>169</v>
      </c>
      <c r="C330" s="7" t="s">
        <v>40</v>
      </c>
      <c r="D330" s="8">
        <v>43381</v>
      </c>
      <c r="E330" s="10">
        <v>0</v>
      </c>
      <c r="F330" s="10">
        <v>0</v>
      </c>
      <c r="G330" s="10">
        <v>0</v>
      </c>
      <c r="H330" s="377">
        <v>15463</v>
      </c>
      <c r="I330" s="377">
        <v>15463</v>
      </c>
      <c r="J330" s="377">
        <v>6213</v>
      </c>
      <c r="K330" s="377">
        <v>3007</v>
      </c>
      <c r="L330" s="377">
        <v>0</v>
      </c>
      <c r="M330" s="377">
        <v>0</v>
      </c>
      <c r="N330" s="377">
        <v>9220</v>
      </c>
    </row>
    <row r="331" spans="1:14" ht="13.8" thickBot="1" x14ac:dyDescent="0.3">
      <c r="A331" s="7" t="s">
        <v>174</v>
      </c>
      <c r="B331" s="1" t="s">
        <v>173</v>
      </c>
      <c r="C331" s="7" t="s">
        <v>40</v>
      </c>
      <c r="D331" s="8">
        <v>35563</v>
      </c>
      <c r="E331" s="10">
        <v>0</v>
      </c>
      <c r="F331" s="10">
        <v>0</v>
      </c>
      <c r="G331" s="10">
        <v>0</v>
      </c>
      <c r="H331" s="377">
        <v>0</v>
      </c>
      <c r="I331" s="377">
        <v>0</v>
      </c>
      <c r="J331" s="377">
        <v>0</v>
      </c>
      <c r="K331" s="377">
        <v>0</v>
      </c>
      <c r="L331" s="377">
        <v>152675</v>
      </c>
      <c r="M331" s="377">
        <v>0</v>
      </c>
      <c r="N331" s="377">
        <v>152675</v>
      </c>
    </row>
    <row r="332" spans="1:14" ht="13.8" thickBot="1" x14ac:dyDescent="0.3">
      <c r="A332" s="7" t="s">
        <v>188</v>
      </c>
      <c r="B332" s="1" t="s">
        <v>187</v>
      </c>
      <c r="C332" s="7" t="s">
        <v>40</v>
      </c>
      <c r="D332" s="8">
        <v>40186</v>
      </c>
      <c r="E332" s="10">
        <v>0</v>
      </c>
      <c r="F332" s="10">
        <v>0</v>
      </c>
      <c r="G332" s="10">
        <v>0</v>
      </c>
      <c r="H332" s="377">
        <v>0</v>
      </c>
      <c r="I332" s="377">
        <v>0</v>
      </c>
      <c r="J332" s="429">
        <v>0</v>
      </c>
      <c r="K332" s="429">
        <v>0</v>
      </c>
      <c r="L332" s="377">
        <v>1545885</v>
      </c>
      <c r="M332" s="429">
        <v>0</v>
      </c>
      <c r="N332" s="377">
        <v>1545885</v>
      </c>
    </row>
    <row r="333" spans="1:14" ht="13.8" thickBot="1" x14ac:dyDescent="0.3">
      <c r="A333" s="7" t="s">
        <v>190</v>
      </c>
      <c r="B333" s="1" t="s">
        <v>189</v>
      </c>
      <c r="C333" s="7" t="s">
        <v>40</v>
      </c>
      <c r="D333" s="8">
        <v>28263</v>
      </c>
      <c r="E333" s="10">
        <v>0</v>
      </c>
      <c r="F333" s="10">
        <v>0</v>
      </c>
      <c r="G333" s="10">
        <v>0</v>
      </c>
      <c r="H333" s="377">
        <v>0</v>
      </c>
      <c r="I333" s="377">
        <v>0</v>
      </c>
      <c r="J333" s="377">
        <v>9151</v>
      </c>
      <c r="K333" s="377">
        <v>6500</v>
      </c>
      <c r="L333" s="377">
        <v>10080</v>
      </c>
      <c r="M333" s="429">
        <v>0</v>
      </c>
      <c r="N333" s="377">
        <v>25731</v>
      </c>
    </row>
    <row r="334" spans="1:14" ht="13.8" thickBot="1" x14ac:dyDescent="0.3">
      <c r="A334" s="7" t="s">
        <v>200</v>
      </c>
      <c r="B334" s="1" t="s">
        <v>199</v>
      </c>
      <c r="C334" s="7" t="s">
        <v>40</v>
      </c>
      <c r="D334" s="8">
        <v>26391</v>
      </c>
      <c r="E334" s="10">
        <v>0</v>
      </c>
      <c r="F334" s="10">
        <v>0</v>
      </c>
      <c r="G334" s="10">
        <v>0</v>
      </c>
      <c r="H334" s="377">
        <v>0</v>
      </c>
      <c r="I334" s="377">
        <v>0</v>
      </c>
      <c r="J334" s="377">
        <v>7857</v>
      </c>
      <c r="K334" s="377">
        <v>0</v>
      </c>
      <c r="L334" s="377">
        <v>250100</v>
      </c>
      <c r="M334" s="377">
        <v>0</v>
      </c>
      <c r="N334" s="377">
        <v>257957</v>
      </c>
    </row>
    <row r="335" spans="1:14" ht="13.8" thickBot="1" x14ac:dyDescent="0.3">
      <c r="A335" s="7" t="s">
        <v>218</v>
      </c>
      <c r="B335" s="1" t="s">
        <v>217</v>
      </c>
      <c r="C335" s="7" t="s">
        <v>40</v>
      </c>
      <c r="D335" s="8">
        <v>32799</v>
      </c>
      <c r="E335" s="10">
        <v>0</v>
      </c>
      <c r="F335" s="10">
        <v>0</v>
      </c>
      <c r="G335" s="10">
        <v>0</v>
      </c>
      <c r="H335" s="377">
        <v>42982</v>
      </c>
      <c r="I335" s="377">
        <v>42982</v>
      </c>
      <c r="J335" s="377">
        <v>0</v>
      </c>
      <c r="K335" s="377">
        <v>0</v>
      </c>
      <c r="L335" s="377">
        <v>0</v>
      </c>
      <c r="M335" s="377">
        <v>8239</v>
      </c>
      <c r="N335" s="377">
        <v>8239</v>
      </c>
    </row>
    <row r="336" spans="1:14" ht="13.8" thickBot="1" x14ac:dyDescent="0.3">
      <c r="A336" s="7" t="s">
        <v>226</v>
      </c>
      <c r="B336" s="1" t="s">
        <v>225</v>
      </c>
      <c r="C336" s="7" t="s">
        <v>40</v>
      </c>
      <c r="D336" s="8">
        <v>32140</v>
      </c>
      <c r="E336" s="10">
        <v>0</v>
      </c>
      <c r="F336" s="10">
        <v>0</v>
      </c>
      <c r="G336" s="10">
        <v>0</v>
      </c>
      <c r="H336" s="377">
        <v>0</v>
      </c>
      <c r="I336" s="377">
        <v>0</v>
      </c>
      <c r="J336" s="377">
        <v>0</v>
      </c>
      <c r="K336" s="377">
        <v>2984</v>
      </c>
      <c r="L336" s="377">
        <v>28514</v>
      </c>
      <c r="M336" s="377">
        <v>9984</v>
      </c>
      <c r="N336" s="377">
        <v>41482</v>
      </c>
    </row>
    <row r="337" spans="1:14" ht="13.8" thickBot="1" x14ac:dyDescent="0.3">
      <c r="A337" s="7" t="s">
        <v>230</v>
      </c>
      <c r="B337" s="1" t="s">
        <v>229</v>
      </c>
      <c r="C337" s="7" t="s">
        <v>40</v>
      </c>
      <c r="D337" s="8">
        <v>26168</v>
      </c>
      <c r="E337" s="10">
        <v>0</v>
      </c>
      <c r="F337" s="10">
        <v>0</v>
      </c>
      <c r="G337" s="10">
        <v>0</v>
      </c>
      <c r="H337" s="377">
        <v>0</v>
      </c>
      <c r="I337" s="377">
        <v>0</v>
      </c>
      <c r="J337" s="377">
        <v>0</v>
      </c>
      <c r="K337" s="377">
        <v>0</v>
      </c>
      <c r="L337" s="377">
        <v>78417</v>
      </c>
      <c r="M337" s="377">
        <v>0</v>
      </c>
      <c r="N337" s="377">
        <v>78417</v>
      </c>
    </row>
    <row r="338" spans="1:14" ht="13.8" thickBot="1" x14ac:dyDescent="0.3">
      <c r="A338" s="7" t="s">
        <v>242</v>
      </c>
      <c r="B338" s="1" t="s">
        <v>241</v>
      </c>
      <c r="C338" s="7" t="s">
        <v>40</v>
      </c>
      <c r="D338" s="8">
        <v>48579</v>
      </c>
      <c r="E338" s="10">
        <v>0</v>
      </c>
      <c r="F338" s="10">
        <v>0</v>
      </c>
      <c r="G338" s="10">
        <v>0</v>
      </c>
      <c r="H338" s="377">
        <v>113410</v>
      </c>
      <c r="I338" s="377">
        <v>113410</v>
      </c>
      <c r="J338" s="377">
        <v>59120</v>
      </c>
      <c r="K338" s="377">
        <v>0</v>
      </c>
      <c r="L338" s="377">
        <v>983020</v>
      </c>
      <c r="M338" s="377">
        <v>0</v>
      </c>
      <c r="N338" s="377">
        <v>1042140</v>
      </c>
    </row>
    <row r="339" spans="1:14" ht="13.8" thickBot="1" x14ac:dyDescent="0.3">
      <c r="A339" s="7" t="s">
        <v>244</v>
      </c>
      <c r="B339" s="1" t="s">
        <v>243</v>
      </c>
      <c r="C339" s="7" t="s">
        <v>40</v>
      </c>
      <c r="D339" s="8">
        <v>32442</v>
      </c>
      <c r="E339" s="10">
        <v>0</v>
      </c>
      <c r="F339" s="10">
        <v>0</v>
      </c>
      <c r="G339" s="10">
        <v>0</v>
      </c>
      <c r="H339" s="377">
        <v>0</v>
      </c>
      <c r="I339" s="377">
        <v>0</v>
      </c>
      <c r="J339" s="429">
        <v>0</v>
      </c>
      <c r="K339" s="429">
        <v>0</v>
      </c>
      <c r="L339" s="429">
        <v>0</v>
      </c>
      <c r="M339" s="429">
        <v>0</v>
      </c>
      <c r="N339" s="429">
        <v>0</v>
      </c>
    </row>
    <row r="340" spans="1:14" ht="13.8" thickBot="1" x14ac:dyDescent="0.3">
      <c r="A340" s="7" t="s">
        <v>300</v>
      </c>
      <c r="B340" s="1" t="s">
        <v>299</v>
      </c>
      <c r="C340" s="7" t="s">
        <v>40</v>
      </c>
      <c r="D340" s="8">
        <v>27692</v>
      </c>
      <c r="E340" s="10">
        <v>0</v>
      </c>
      <c r="F340" s="10">
        <v>0</v>
      </c>
      <c r="G340" s="10">
        <v>0</v>
      </c>
      <c r="H340" s="377">
        <v>0</v>
      </c>
      <c r="I340" s="377">
        <v>0</v>
      </c>
      <c r="J340" s="429">
        <v>0</v>
      </c>
      <c r="K340" s="429">
        <v>0</v>
      </c>
      <c r="L340" s="377">
        <v>100180</v>
      </c>
      <c r="M340" s="429">
        <v>0</v>
      </c>
      <c r="N340" s="377">
        <v>100180</v>
      </c>
    </row>
    <row r="341" spans="1:14" ht="13.8" thickBot="1" x14ac:dyDescent="0.3">
      <c r="A341" s="7" t="s">
        <v>308</v>
      </c>
      <c r="B341" s="1" t="s">
        <v>307</v>
      </c>
      <c r="C341" s="7" t="s">
        <v>40</v>
      </c>
      <c r="D341" s="8">
        <v>46985</v>
      </c>
      <c r="E341" s="10">
        <v>0</v>
      </c>
      <c r="F341" s="10">
        <v>0</v>
      </c>
      <c r="G341" s="10">
        <v>0</v>
      </c>
      <c r="H341" s="377">
        <v>0</v>
      </c>
      <c r="I341" s="377">
        <v>0</v>
      </c>
      <c r="J341" s="377">
        <v>4914</v>
      </c>
      <c r="K341" s="377">
        <v>4909</v>
      </c>
      <c r="L341" s="377">
        <v>0</v>
      </c>
      <c r="M341" s="377">
        <v>5212</v>
      </c>
      <c r="N341" s="377">
        <v>15035</v>
      </c>
    </row>
    <row r="342" spans="1:14" ht="13.8" thickBot="1" x14ac:dyDescent="0.3">
      <c r="A342" s="7" t="s">
        <v>328</v>
      </c>
      <c r="B342" s="1" t="s">
        <v>327</v>
      </c>
      <c r="C342" s="7" t="s">
        <v>40</v>
      </c>
      <c r="D342" s="8">
        <v>40898</v>
      </c>
      <c r="E342" s="10">
        <v>0</v>
      </c>
      <c r="F342" s="10">
        <v>0</v>
      </c>
      <c r="G342" s="10">
        <v>3196988</v>
      </c>
      <c r="H342" s="377">
        <v>6778</v>
      </c>
      <c r="I342" s="377">
        <v>3203766</v>
      </c>
      <c r="J342" s="377">
        <v>0</v>
      </c>
      <c r="K342" s="377">
        <v>0</v>
      </c>
      <c r="L342" s="377">
        <v>1278320</v>
      </c>
      <c r="M342" s="377">
        <v>0</v>
      </c>
      <c r="N342" s="377">
        <v>1278320</v>
      </c>
    </row>
    <row r="343" spans="1:14" ht="13.8" thickBot="1" x14ac:dyDescent="0.3">
      <c r="A343" s="7" t="s">
        <v>388</v>
      </c>
      <c r="B343" s="1" t="s">
        <v>387</v>
      </c>
      <c r="C343" s="7" t="s">
        <v>40</v>
      </c>
      <c r="D343" s="8">
        <v>41786</v>
      </c>
      <c r="E343" s="10">
        <v>0</v>
      </c>
      <c r="F343" s="10">
        <v>0</v>
      </c>
      <c r="G343" s="10">
        <v>0</v>
      </c>
      <c r="H343" s="377">
        <v>0</v>
      </c>
      <c r="I343" s="377">
        <v>0</v>
      </c>
      <c r="J343" s="377">
        <v>0</v>
      </c>
      <c r="K343" s="377">
        <v>5826</v>
      </c>
      <c r="L343" s="377">
        <v>0</v>
      </c>
      <c r="M343" s="377">
        <v>0</v>
      </c>
      <c r="N343" s="377">
        <v>5826</v>
      </c>
    </row>
    <row r="344" spans="1:14" ht="13.8" thickBot="1" x14ac:dyDescent="0.3">
      <c r="A344" s="7" t="s">
        <v>433</v>
      </c>
      <c r="B344" s="1" t="s">
        <v>432</v>
      </c>
      <c r="C344" s="7" t="s">
        <v>40</v>
      </c>
      <c r="D344" s="8">
        <v>40771</v>
      </c>
      <c r="E344" s="10">
        <v>0</v>
      </c>
      <c r="F344" s="10">
        <v>0</v>
      </c>
      <c r="G344" s="10">
        <v>0</v>
      </c>
      <c r="H344" s="377">
        <v>0</v>
      </c>
      <c r="I344" s="377">
        <v>0</v>
      </c>
      <c r="J344" s="429">
        <v>0</v>
      </c>
      <c r="K344" s="377">
        <v>28296</v>
      </c>
      <c r="L344" s="429">
        <v>0</v>
      </c>
      <c r="M344" s="429">
        <v>0</v>
      </c>
      <c r="N344" s="377">
        <v>28296</v>
      </c>
    </row>
    <row r="345" spans="1:14" ht="13.8" thickBot="1" x14ac:dyDescent="0.3">
      <c r="A345" s="7" t="s">
        <v>439</v>
      </c>
      <c r="B345" s="1" t="s">
        <v>438</v>
      </c>
      <c r="C345" s="7" t="s">
        <v>40</v>
      </c>
      <c r="D345" s="8">
        <v>38144</v>
      </c>
      <c r="E345" s="10">
        <v>0</v>
      </c>
      <c r="F345" s="10">
        <v>0</v>
      </c>
      <c r="G345" s="10">
        <v>0</v>
      </c>
      <c r="H345" s="377">
        <v>0</v>
      </c>
      <c r="I345" s="377">
        <v>0</v>
      </c>
      <c r="J345" s="377">
        <v>45000</v>
      </c>
      <c r="K345" s="377">
        <v>0</v>
      </c>
      <c r="L345" s="377">
        <v>13071</v>
      </c>
      <c r="M345" s="377">
        <v>0</v>
      </c>
      <c r="N345" s="377">
        <v>58071</v>
      </c>
    </row>
    <row r="346" spans="1:14" ht="13.8" thickBot="1" x14ac:dyDescent="0.3">
      <c r="A346" s="7" t="s">
        <v>449</v>
      </c>
      <c r="B346" s="1" t="s">
        <v>448</v>
      </c>
      <c r="C346" s="7" t="s">
        <v>40</v>
      </c>
      <c r="D346" s="8">
        <v>35540</v>
      </c>
      <c r="E346" s="10">
        <v>0</v>
      </c>
      <c r="F346" s="10">
        <v>0</v>
      </c>
      <c r="G346" s="10">
        <v>10591</v>
      </c>
      <c r="H346" s="377">
        <v>3500</v>
      </c>
      <c r="I346" s="377">
        <v>14091</v>
      </c>
      <c r="J346" s="377">
        <v>14312</v>
      </c>
      <c r="K346" s="377">
        <v>6881</v>
      </c>
      <c r="L346" s="377">
        <v>20696</v>
      </c>
      <c r="M346" s="377">
        <v>0</v>
      </c>
      <c r="N346" s="377">
        <v>41889</v>
      </c>
    </row>
    <row r="347" spans="1:14" ht="13.8" thickBot="1" x14ac:dyDescent="0.3">
      <c r="A347" s="7" t="s">
        <v>465</v>
      </c>
      <c r="B347" s="1" t="s">
        <v>464</v>
      </c>
      <c r="C347" s="7" t="s">
        <v>40</v>
      </c>
      <c r="D347" s="8">
        <v>29694</v>
      </c>
      <c r="E347" s="10">
        <v>0</v>
      </c>
      <c r="F347" s="10">
        <v>0</v>
      </c>
      <c r="G347" s="10">
        <v>0</v>
      </c>
      <c r="H347" s="377">
        <v>0</v>
      </c>
      <c r="I347" s="377">
        <v>0</v>
      </c>
      <c r="J347" s="377">
        <v>0</v>
      </c>
      <c r="K347" s="377">
        <v>0</v>
      </c>
      <c r="L347" s="377">
        <v>0</v>
      </c>
      <c r="M347" s="377">
        <v>0</v>
      </c>
      <c r="N347" s="377">
        <v>0</v>
      </c>
    </row>
    <row r="348" spans="1:14" ht="13.8" thickBot="1" x14ac:dyDescent="0.3">
      <c r="A348" s="7" t="s">
        <v>486</v>
      </c>
      <c r="B348" s="1" t="s">
        <v>485</v>
      </c>
      <c r="C348" s="7" t="s">
        <v>40</v>
      </c>
      <c r="D348" s="8">
        <v>28646</v>
      </c>
      <c r="E348" s="10">
        <v>0</v>
      </c>
      <c r="F348" s="10">
        <v>0</v>
      </c>
      <c r="G348" s="10">
        <v>0</v>
      </c>
      <c r="H348" s="377">
        <v>0</v>
      </c>
      <c r="I348" s="377">
        <v>0</v>
      </c>
      <c r="J348" s="377">
        <v>0</v>
      </c>
      <c r="K348" s="377">
        <v>9006</v>
      </c>
      <c r="L348" s="377">
        <v>34936</v>
      </c>
      <c r="M348" s="377">
        <v>0</v>
      </c>
      <c r="N348" s="377">
        <v>43942</v>
      </c>
    </row>
    <row r="349" spans="1:14" ht="13.8" thickBot="1" x14ac:dyDescent="0.3">
      <c r="A349" s="7" t="s">
        <v>541</v>
      </c>
      <c r="B349" s="1" t="s">
        <v>540</v>
      </c>
      <c r="C349" s="7" t="s">
        <v>40</v>
      </c>
      <c r="D349" s="8">
        <v>34467</v>
      </c>
      <c r="E349" s="10">
        <v>0</v>
      </c>
      <c r="F349" s="10">
        <v>0</v>
      </c>
      <c r="G349" s="10">
        <v>0</v>
      </c>
      <c r="H349" s="377">
        <v>0</v>
      </c>
      <c r="I349" s="377">
        <v>0</v>
      </c>
      <c r="J349" s="377">
        <v>0</v>
      </c>
      <c r="K349" s="377">
        <v>0</v>
      </c>
      <c r="L349" s="377">
        <v>0</v>
      </c>
      <c r="M349" s="377">
        <v>0</v>
      </c>
      <c r="N349" s="377">
        <v>0</v>
      </c>
    </row>
    <row r="350" spans="1:14" ht="13.8" thickBot="1" x14ac:dyDescent="0.3">
      <c r="A350" s="7" t="s">
        <v>547</v>
      </c>
      <c r="B350" s="1" t="s">
        <v>546</v>
      </c>
      <c r="C350" s="7" t="s">
        <v>40</v>
      </c>
      <c r="D350" s="8">
        <v>29319</v>
      </c>
      <c r="E350" s="10">
        <v>0</v>
      </c>
      <c r="F350" s="10">
        <v>0</v>
      </c>
      <c r="G350" s="10">
        <v>0</v>
      </c>
      <c r="H350" s="377">
        <v>0</v>
      </c>
      <c r="I350" s="377">
        <v>0</v>
      </c>
      <c r="J350" s="377">
        <v>0</v>
      </c>
      <c r="K350" s="377">
        <v>11325</v>
      </c>
      <c r="L350" s="377">
        <v>0</v>
      </c>
      <c r="M350" s="377">
        <v>0</v>
      </c>
      <c r="N350" s="377">
        <v>11325</v>
      </c>
    </row>
    <row r="351" spans="1:14" ht="13.8" thickBot="1" x14ac:dyDescent="0.3">
      <c r="A351" s="7" t="s">
        <v>555</v>
      </c>
      <c r="B351" s="1" t="s">
        <v>554</v>
      </c>
      <c r="C351" s="7" t="s">
        <v>40</v>
      </c>
      <c r="D351" s="8">
        <v>35394</v>
      </c>
      <c r="E351" s="10">
        <v>0</v>
      </c>
      <c r="F351" s="10">
        <v>0</v>
      </c>
      <c r="G351" s="10">
        <v>0</v>
      </c>
      <c r="H351" s="377">
        <v>0</v>
      </c>
      <c r="I351" s="377">
        <v>0</v>
      </c>
      <c r="J351" s="377">
        <v>38694</v>
      </c>
      <c r="K351" s="377">
        <v>174960</v>
      </c>
      <c r="L351" s="377">
        <v>0</v>
      </c>
      <c r="M351" s="377">
        <v>28830</v>
      </c>
      <c r="N351" s="377">
        <v>242484</v>
      </c>
    </row>
    <row r="352" spans="1:14" ht="13.8" thickBot="1" x14ac:dyDescent="0.3">
      <c r="A352" s="7" t="s">
        <v>583</v>
      </c>
      <c r="B352" s="1" t="s">
        <v>582</v>
      </c>
      <c r="C352" s="7" t="s">
        <v>40</v>
      </c>
      <c r="D352" s="8">
        <v>36441</v>
      </c>
      <c r="E352" s="10">
        <v>0</v>
      </c>
      <c r="F352" s="10">
        <v>0</v>
      </c>
      <c r="G352" s="10">
        <v>0</v>
      </c>
      <c r="H352" s="377">
        <v>0</v>
      </c>
      <c r="I352" s="377">
        <v>0</v>
      </c>
      <c r="J352" s="377">
        <v>0</v>
      </c>
      <c r="K352" s="377">
        <v>11068</v>
      </c>
      <c r="L352" s="377">
        <v>15986</v>
      </c>
      <c r="M352" s="377">
        <v>0</v>
      </c>
      <c r="N352" s="377">
        <v>27054</v>
      </c>
    </row>
    <row r="353" spans="1:14" ht="13.8" thickBot="1" x14ac:dyDescent="0.3">
      <c r="A353" s="7" t="s">
        <v>593</v>
      </c>
      <c r="B353" s="1" t="s">
        <v>592</v>
      </c>
      <c r="C353" s="7" t="s">
        <v>40</v>
      </c>
      <c r="D353" s="8">
        <v>36656</v>
      </c>
      <c r="E353" s="10">
        <v>0</v>
      </c>
      <c r="F353" s="10">
        <v>0</v>
      </c>
      <c r="G353" s="10">
        <v>0</v>
      </c>
      <c r="H353" s="377">
        <v>0</v>
      </c>
      <c r="I353" s="377">
        <v>0</v>
      </c>
      <c r="J353" s="377">
        <v>0</v>
      </c>
      <c r="K353" s="429">
        <v>0</v>
      </c>
      <c r="L353" s="377">
        <v>2680132</v>
      </c>
      <c r="M353" s="429">
        <v>0</v>
      </c>
      <c r="N353" s="377">
        <v>2680132</v>
      </c>
    </row>
    <row r="354" spans="1:14" ht="13.8" thickBot="1" x14ac:dyDescent="0.3">
      <c r="A354" s="7" t="s">
        <v>621</v>
      </c>
      <c r="B354" s="1" t="s">
        <v>620</v>
      </c>
      <c r="C354" s="7" t="s">
        <v>40</v>
      </c>
      <c r="D354" s="8">
        <v>48362</v>
      </c>
      <c r="E354" s="10">
        <v>0</v>
      </c>
      <c r="F354" s="10">
        <v>0</v>
      </c>
      <c r="G354" s="10">
        <v>0</v>
      </c>
      <c r="H354" s="377">
        <v>0</v>
      </c>
      <c r="I354" s="377">
        <v>0</v>
      </c>
      <c r="J354" s="377">
        <v>19700</v>
      </c>
      <c r="K354" s="377">
        <v>30177</v>
      </c>
      <c r="L354" s="429">
        <v>0</v>
      </c>
      <c r="M354" s="429">
        <v>0</v>
      </c>
      <c r="N354" s="377">
        <v>49877</v>
      </c>
    </row>
    <row r="355" spans="1:14" ht="13.8" thickBot="1" x14ac:dyDescent="0.3">
      <c r="A355" s="7" t="s">
        <v>645</v>
      </c>
      <c r="B355" s="1" t="s">
        <v>644</v>
      </c>
      <c r="C355" s="7" t="s">
        <v>40</v>
      </c>
      <c r="D355" s="8">
        <v>33839</v>
      </c>
      <c r="E355" s="10">
        <v>0</v>
      </c>
      <c r="F355" s="10">
        <v>0</v>
      </c>
      <c r="G355" s="10">
        <v>0</v>
      </c>
      <c r="H355" s="377">
        <v>0</v>
      </c>
      <c r="I355" s="377">
        <v>0</v>
      </c>
      <c r="J355" s="377">
        <v>27460</v>
      </c>
      <c r="K355" s="377">
        <v>18371</v>
      </c>
      <c r="L355" s="377">
        <v>188600</v>
      </c>
      <c r="M355" s="429">
        <v>0</v>
      </c>
      <c r="N355" s="377">
        <v>234431</v>
      </c>
    </row>
    <row r="356" spans="1:14" ht="13.8" thickBot="1" x14ac:dyDescent="0.3">
      <c r="A356" s="7" t="s">
        <v>647</v>
      </c>
      <c r="B356" s="1" t="s">
        <v>646</v>
      </c>
      <c r="C356" s="7" t="s">
        <v>40</v>
      </c>
      <c r="D356" s="8">
        <v>39868</v>
      </c>
      <c r="E356" s="10">
        <v>0</v>
      </c>
      <c r="F356" s="10">
        <v>0</v>
      </c>
      <c r="G356" s="10">
        <v>0</v>
      </c>
      <c r="H356" s="377">
        <v>0</v>
      </c>
      <c r="I356" s="377">
        <v>0</v>
      </c>
      <c r="J356" s="377">
        <v>0</v>
      </c>
      <c r="K356" s="377">
        <v>27581</v>
      </c>
      <c r="L356" s="377">
        <v>0</v>
      </c>
      <c r="M356" s="377">
        <v>0</v>
      </c>
      <c r="N356" s="377">
        <v>27581</v>
      </c>
    </row>
    <row r="357" spans="1:14" ht="13.8" thickBot="1" x14ac:dyDescent="0.3">
      <c r="A357" s="7" t="s">
        <v>651</v>
      </c>
      <c r="B357" s="1" t="s">
        <v>650</v>
      </c>
      <c r="C357" s="7" t="s">
        <v>40</v>
      </c>
      <c r="D357" s="8">
        <v>47299</v>
      </c>
      <c r="E357" s="10">
        <v>0</v>
      </c>
      <c r="F357" s="10">
        <v>0</v>
      </c>
      <c r="G357" s="10">
        <v>0</v>
      </c>
      <c r="H357" s="377">
        <v>0</v>
      </c>
      <c r="I357" s="377">
        <v>0</v>
      </c>
      <c r="J357" s="377">
        <v>74413</v>
      </c>
      <c r="K357" s="377">
        <v>0</v>
      </c>
      <c r="L357" s="377">
        <v>0</v>
      </c>
      <c r="M357" s="377">
        <v>0</v>
      </c>
      <c r="N357" s="377">
        <v>74413</v>
      </c>
    </row>
    <row r="358" spans="1:14" ht="13.8" thickBot="1" x14ac:dyDescent="0.3">
      <c r="A358" s="7" t="s">
        <v>671</v>
      </c>
      <c r="B358" s="1" t="s">
        <v>670</v>
      </c>
      <c r="C358" s="7" t="s">
        <v>40</v>
      </c>
      <c r="D358" s="8">
        <v>26376</v>
      </c>
      <c r="E358" s="10">
        <v>0</v>
      </c>
      <c r="F358" s="10">
        <v>0</v>
      </c>
      <c r="G358" s="10">
        <v>0</v>
      </c>
      <c r="H358" s="377">
        <v>0</v>
      </c>
      <c r="I358" s="377">
        <v>0</v>
      </c>
      <c r="J358" s="377">
        <v>0</v>
      </c>
      <c r="K358" s="377">
        <v>0</v>
      </c>
      <c r="L358" s="377">
        <v>202482</v>
      </c>
      <c r="M358" s="377">
        <v>0</v>
      </c>
      <c r="N358" s="377">
        <v>202482</v>
      </c>
    </row>
    <row r="359" spans="1:14" ht="13.8" thickBot="1" x14ac:dyDescent="0.3">
      <c r="A359" s="7" t="s">
        <v>695</v>
      </c>
      <c r="B359" s="1" t="s">
        <v>694</v>
      </c>
      <c r="C359" s="7" t="s">
        <v>40</v>
      </c>
      <c r="D359" s="8">
        <v>27920</v>
      </c>
      <c r="E359" s="10">
        <v>0</v>
      </c>
      <c r="F359" s="10">
        <v>0</v>
      </c>
      <c r="G359" s="10">
        <v>0</v>
      </c>
      <c r="H359" s="377">
        <v>0</v>
      </c>
      <c r="I359" s="377">
        <v>0</v>
      </c>
      <c r="J359" s="377">
        <v>0</v>
      </c>
      <c r="K359" s="377">
        <v>16023</v>
      </c>
      <c r="L359" s="377">
        <v>0</v>
      </c>
      <c r="M359" s="377">
        <v>0</v>
      </c>
      <c r="N359" s="377">
        <v>16023</v>
      </c>
    </row>
    <row r="360" spans="1:14" ht="13.8" thickBot="1" x14ac:dyDescent="0.3">
      <c r="A360" s="7" t="s">
        <v>705</v>
      </c>
      <c r="B360" s="1" t="s">
        <v>704</v>
      </c>
      <c r="C360" s="7" t="s">
        <v>40</v>
      </c>
      <c r="D360" s="8">
        <v>30047</v>
      </c>
      <c r="E360" s="10">
        <v>0</v>
      </c>
      <c r="F360" s="10">
        <v>0</v>
      </c>
      <c r="G360" s="10">
        <v>0</v>
      </c>
      <c r="H360" s="377">
        <v>0</v>
      </c>
      <c r="I360" s="377">
        <v>0</v>
      </c>
      <c r="J360" s="429">
        <v>0</v>
      </c>
      <c r="K360" s="429">
        <v>0</v>
      </c>
      <c r="L360" s="429">
        <v>0</v>
      </c>
      <c r="M360" s="429">
        <v>0</v>
      </c>
      <c r="N360" s="429">
        <v>0</v>
      </c>
    </row>
    <row r="361" spans="1:14" ht="13.8" thickBot="1" x14ac:dyDescent="0.3">
      <c r="A361" s="7" t="s">
        <v>723</v>
      </c>
      <c r="B361" s="1" t="s">
        <v>722</v>
      </c>
      <c r="C361" s="7" t="s">
        <v>40</v>
      </c>
      <c r="D361" s="8">
        <v>40841</v>
      </c>
      <c r="E361" s="10">
        <v>0</v>
      </c>
      <c r="F361" s="10">
        <v>0</v>
      </c>
      <c r="G361" s="10">
        <v>0</v>
      </c>
      <c r="H361" s="377">
        <v>0</v>
      </c>
      <c r="I361" s="377">
        <v>0</v>
      </c>
      <c r="J361" s="377">
        <v>0</v>
      </c>
      <c r="K361" s="377">
        <v>1500</v>
      </c>
      <c r="L361" s="377">
        <v>6095</v>
      </c>
      <c r="M361" s="377">
        <v>0</v>
      </c>
      <c r="N361" s="377">
        <v>7595</v>
      </c>
    </row>
    <row r="362" spans="1:14" ht="13.8" thickBot="1" x14ac:dyDescent="0.3">
      <c r="A362" s="7" t="s">
        <v>767</v>
      </c>
      <c r="B362" s="1" t="s">
        <v>766</v>
      </c>
      <c r="C362" s="7" t="s">
        <v>40</v>
      </c>
      <c r="D362" s="8">
        <v>44265</v>
      </c>
      <c r="E362" s="10">
        <v>0</v>
      </c>
      <c r="F362" s="10">
        <v>0</v>
      </c>
      <c r="G362" s="10">
        <v>0</v>
      </c>
      <c r="H362" s="377">
        <v>0</v>
      </c>
      <c r="I362" s="377">
        <v>0</v>
      </c>
      <c r="J362" s="377">
        <v>27367</v>
      </c>
      <c r="K362" s="377">
        <v>29229</v>
      </c>
      <c r="L362" s="377">
        <v>0</v>
      </c>
      <c r="M362" s="377">
        <v>8725</v>
      </c>
      <c r="N362" s="377">
        <v>65321</v>
      </c>
    </row>
    <row r="363" spans="1:14" ht="13.8" thickBot="1" x14ac:dyDescent="0.3">
      <c r="A363" s="7" t="s">
        <v>807</v>
      </c>
      <c r="B363" s="1" t="s">
        <v>806</v>
      </c>
      <c r="C363" s="7" t="s">
        <v>40</v>
      </c>
      <c r="D363" s="8">
        <v>30019</v>
      </c>
      <c r="E363" s="10">
        <v>0</v>
      </c>
      <c r="F363" s="10">
        <v>0</v>
      </c>
      <c r="G363" s="10">
        <v>0</v>
      </c>
      <c r="H363" s="377">
        <v>0</v>
      </c>
      <c r="I363" s="377">
        <v>0</v>
      </c>
      <c r="J363" s="429">
        <v>0</v>
      </c>
      <c r="K363" s="377">
        <v>9749</v>
      </c>
      <c r="L363" s="429">
        <v>0</v>
      </c>
      <c r="M363" s="429">
        <v>0</v>
      </c>
      <c r="N363" s="377">
        <v>9749</v>
      </c>
    </row>
    <row r="364" spans="1:14" x14ac:dyDescent="0.25">
      <c r="A364" s="7"/>
      <c r="B364" s="358" t="s">
        <v>3883</v>
      </c>
      <c r="C364" s="82"/>
      <c r="D364" s="380">
        <f>SUM(D320:D363)</f>
        <v>1585301</v>
      </c>
      <c r="E364" s="386">
        <f t="shared" ref="E364:M364" si="8">SUM(E320:E363)</f>
        <v>0</v>
      </c>
      <c r="F364" s="386">
        <f t="shared" si="8"/>
        <v>27619</v>
      </c>
      <c r="G364" s="386">
        <f t="shared" si="8"/>
        <v>3357951</v>
      </c>
      <c r="H364" s="386">
        <f t="shared" si="8"/>
        <v>183633</v>
      </c>
      <c r="I364" s="386">
        <f t="shared" si="8"/>
        <v>3569203</v>
      </c>
      <c r="J364" s="386">
        <f t="shared" si="8"/>
        <v>445469</v>
      </c>
      <c r="K364" s="386">
        <f t="shared" si="8"/>
        <v>518915</v>
      </c>
      <c r="L364" s="386">
        <f t="shared" si="8"/>
        <v>7842163</v>
      </c>
      <c r="M364" s="386">
        <f t="shared" si="8"/>
        <v>208769</v>
      </c>
      <c r="N364" s="390">
        <f>SUM(N320:N363)</f>
        <v>9015316</v>
      </c>
    </row>
    <row r="365" spans="1:14" ht="13.8" thickBot="1" x14ac:dyDescent="0.3">
      <c r="A365" s="7"/>
      <c r="B365" s="359" t="s">
        <v>3884</v>
      </c>
      <c r="C365" s="84"/>
      <c r="D365" s="383">
        <f>AVERAGE(D320:D363)</f>
        <v>36029.568181818184</v>
      </c>
      <c r="E365" s="387">
        <f t="shared" ref="E365:N365" si="9">AVERAGE(E320:E363)</f>
        <v>0</v>
      </c>
      <c r="F365" s="387">
        <f t="shared" si="9"/>
        <v>627.7045454545455</v>
      </c>
      <c r="G365" s="387">
        <f t="shared" si="9"/>
        <v>76317.068181818177</v>
      </c>
      <c r="H365" s="387">
        <f t="shared" si="9"/>
        <v>4173.477272727273</v>
      </c>
      <c r="I365" s="387">
        <f t="shared" si="9"/>
        <v>81118.25</v>
      </c>
      <c r="J365" s="387">
        <f t="shared" si="9"/>
        <v>10124.295454545454</v>
      </c>
      <c r="K365" s="387">
        <f t="shared" si="9"/>
        <v>11793.522727272728</v>
      </c>
      <c r="L365" s="387">
        <f t="shared" si="9"/>
        <v>178230.97727272726</v>
      </c>
      <c r="M365" s="387">
        <f t="shared" si="9"/>
        <v>4744.75</v>
      </c>
      <c r="N365" s="384">
        <f t="shared" si="9"/>
        <v>204893.54545454544</v>
      </c>
    </row>
    <row r="366" spans="1:14" ht="13.8" thickBot="1" x14ac:dyDescent="0.3">
      <c r="A366" s="7"/>
      <c r="B366" s="74"/>
      <c r="C366" s="144"/>
      <c r="D366" s="145"/>
      <c r="E366" s="369"/>
      <c r="F366" s="369"/>
      <c r="G366" s="369"/>
      <c r="H366" s="388"/>
      <c r="I366" s="388"/>
      <c r="J366" s="430"/>
      <c r="K366" s="388"/>
      <c r="L366" s="430"/>
      <c r="M366" s="430"/>
      <c r="N366" s="388"/>
    </row>
    <row r="367" spans="1:14" ht="13.8" thickBot="1" x14ac:dyDescent="0.3">
      <c r="A367" s="7" t="s">
        <v>54</v>
      </c>
      <c r="B367" s="143" t="s">
        <v>53</v>
      </c>
      <c r="C367" s="7" t="s">
        <v>55</v>
      </c>
      <c r="D367" s="8">
        <v>163590</v>
      </c>
      <c r="E367" s="10">
        <v>0</v>
      </c>
      <c r="F367" s="10">
        <v>0</v>
      </c>
      <c r="G367" s="10">
        <v>0</v>
      </c>
      <c r="H367" s="377">
        <v>0</v>
      </c>
      <c r="I367" s="377">
        <v>0</v>
      </c>
      <c r="J367" s="377">
        <v>0</v>
      </c>
      <c r="K367" s="377">
        <v>222483</v>
      </c>
      <c r="L367" s="377">
        <v>3893490</v>
      </c>
      <c r="M367" s="377">
        <v>39693</v>
      </c>
      <c r="N367" s="377">
        <v>4155666</v>
      </c>
    </row>
    <row r="368" spans="1:14" ht="13.8" thickBot="1" x14ac:dyDescent="0.3">
      <c r="A368" s="7" t="s">
        <v>77</v>
      </c>
      <c r="B368" s="1" t="s">
        <v>76</v>
      </c>
      <c r="C368" s="7" t="s">
        <v>55</v>
      </c>
      <c r="D368" s="8">
        <v>107681</v>
      </c>
      <c r="E368" s="10">
        <v>0</v>
      </c>
      <c r="F368" s="10">
        <v>0</v>
      </c>
      <c r="G368" s="10">
        <v>0</v>
      </c>
      <c r="H368" s="377">
        <v>0</v>
      </c>
      <c r="I368" s="377">
        <v>0</v>
      </c>
      <c r="J368" s="377">
        <v>0</v>
      </c>
      <c r="K368" s="377">
        <v>0</v>
      </c>
      <c r="L368" s="377">
        <v>0</v>
      </c>
      <c r="M368" s="377">
        <v>0</v>
      </c>
      <c r="N368" s="377">
        <v>0</v>
      </c>
    </row>
    <row r="369" spans="1:14" ht="13.8" thickBot="1" x14ac:dyDescent="0.3">
      <c r="A369" s="7" t="s">
        <v>140</v>
      </c>
      <c r="B369" s="1" t="s">
        <v>139</v>
      </c>
      <c r="C369" s="7" t="s">
        <v>55</v>
      </c>
      <c r="D369" s="8">
        <v>90173</v>
      </c>
      <c r="E369" s="10">
        <v>0</v>
      </c>
      <c r="F369" s="10">
        <v>0</v>
      </c>
      <c r="G369" s="10">
        <v>0</v>
      </c>
      <c r="H369" s="377">
        <v>0</v>
      </c>
      <c r="I369" s="377">
        <v>0</v>
      </c>
      <c r="J369" s="377">
        <v>155328</v>
      </c>
      <c r="K369" s="377">
        <v>64290</v>
      </c>
      <c r="L369" s="377">
        <v>462161</v>
      </c>
      <c r="M369" s="377">
        <v>17015</v>
      </c>
      <c r="N369" s="377">
        <v>698794</v>
      </c>
    </row>
    <row r="370" spans="1:14" ht="13.8" thickBot="1" x14ac:dyDescent="0.3">
      <c r="A370" s="7" t="s">
        <v>142</v>
      </c>
      <c r="B370" s="1" t="s">
        <v>141</v>
      </c>
      <c r="C370" s="7" t="s">
        <v>55</v>
      </c>
      <c r="D370" s="8">
        <v>238859</v>
      </c>
      <c r="E370" s="10">
        <v>0</v>
      </c>
      <c r="F370" s="10">
        <v>0</v>
      </c>
      <c r="G370" s="10">
        <v>0</v>
      </c>
      <c r="H370" s="377">
        <v>0</v>
      </c>
      <c r="I370" s="377">
        <v>0</v>
      </c>
      <c r="J370" s="377">
        <v>211267</v>
      </c>
      <c r="K370" s="377">
        <v>55655</v>
      </c>
      <c r="L370" s="377">
        <v>263098</v>
      </c>
      <c r="M370" s="377">
        <v>32071</v>
      </c>
      <c r="N370" s="377">
        <v>562091</v>
      </c>
    </row>
    <row r="371" spans="1:14" ht="13.8" thickBot="1" x14ac:dyDescent="0.3">
      <c r="A371" s="7" t="s">
        <v>172</v>
      </c>
      <c r="B371" s="1" t="s">
        <v>171</v>
      </c>
      <c r="C371" s="7" t="s">
        <v>55</v>
      </c>
      <c r="D371" s="8">
        <v>51640</v>
      </c>
      <c r="E371" s="10">
        <v>0</v>
      </c>
      <c r="F371" s="10">
        <v>0</v>
      </c>
      <c r="G371" s="10">
        <v>0</v>
      </c>
      <c r="H371" s="377">
        <v>0</v>
      </c>
      <c r="I371" s="377">
        <v>0</v>
      </c>
      <c r="J371" s="377">
        <v>24202</v>
      </c>
      <c r="K371" s="377">
        <v>892</v>
      </c>
      <c r="L371" s="377">
        <v>206004</v>
      </c>
      <c r="M371" s="377">
        <v>0</v>
      </c>
      <c r="N371" s="377">
        <v>231098</v>
      </c>
    </row>
    <row r="372" spans="1:14" ht="13.8" thickBot="1" x14ac:dyDescent="0.3">
      <c r="A372" s="7" t="s">
        <v>178</v>
      </c>
      <c r="B372" s="1" t="s">
        <v>177</v>
      </c>
      <c r="C372" s="7" t="s">
        <v>55</v>
      </c>
      <c r="D372" s="8">
        <v>169833</v>
      </c>
      <c r="E372" s="10">
        <v>0</v>
      </c>
      <c r="F372" s="10">
        <v>0</v>
      </c>
      <c r="G372" s="10">
        <v>0</v>
      </c>
      <c r="H372" s="377">
        <v>0</v>
      </c>
      <c r="I372" s="377">
        <v>0</v>
      </c>
      <c r="J372" s="377">
        <v>113426</v>
      </c>
      <c r="K372" s="377">
        <v>8219</v>
      </c>
      <c r="L372" s="377">
        <v>191799</v>
      </c>
      <c r="M372" s="377">
        <v>0</v>
      </c>
      <c r="N372" s="377">
        <v>313444</v>
      </c>
    </row>
    <row r="373" spans="1:14" ht="13.8" thickBot="1" x14ac:dyDescent="0.3">
      <c r="A373" s="7" t="s">
        <v>212</v>
      </c>
      <c r="B373" s="1" t="s">
        <v>211</v>
      </c>
      <c r="C373" s="7" t="s">
        <v>55</v>
      </c>
      <c r="D373" s="8">
        <v>57774</v>
      </c>
      <c r="E373" s="10">
        <v>0</v>
      </c>
      <c r="F373" s="10">
        <v>0</v>
      </c>
      <c r="G373" s="10">
        <v>0</v>
      </c>
      <c r="H373" s="377">
        <v>0</v>
      </c>
      <c r="I373" s="377">
        <v>0</v>
      </c>
      <c r="J373" s="377">
        <v>0</v>
      </c>
      <c r="K373" s="377">
        <v>0</v>
      </c>
      <c r="L373" s="377">
        <v>530493</v>
      </c>
      <c r="M373" s="377">
        <v>0</v>
      </c>
      <c r="N373" s="377">
        <v>530493</v>
      </c>
    </row>
    <row r="374" spans="1:14" ht="13.8" thickBot="1" x14ac:dyDescent="0.3">
      <c r="A374" s="7" t="s">
        <v>214</v>
      </c>
      <c r="B374" s="1" t="s">
        <v>213</v>
      </c>
      <c r="C374" s="7" t="s">
        <v>55</v>
      </c>
      <c r="D374" s="8">
        <v>98153</v>
      </c>
      <c r="E374" s="10">
        <v>0</v>
      </c>
      <c r="F374" s="10">
        <v>0</v>
      </c>
      <c r="G374" s="10">
        <v>0</v>
      </c>
      <c r="H374" s="377">
        <v>0</v>
      </c>
      <c r="I374" s="377">
        <v>0</v>
      </c>
      <c r="J374" s="377">
        <v>0</v>
      </c>
      <c r="K374" s="377">
        <v>0</v>
      </c>
      <c r="L374" s="377">
        <v>45177</v>
      </c>
      <c r="M374" s="377">
        <v>54800</v>
      </c>
      <c r="N374" s="377">
        <v>99977</v>
      </c>
    </row>
    <row r="375" spans="1:14" ht="13.8" thickBot="1" x14ac:dyDescent="0.3">
      <c r="A375" s="7" t="s">
        <v>224</v>
      </c>
      <c r="B375" s="1" t="s">
        <v>223</v>
      </c>
      <c r="C375" s="7" t="s">
        <v>55</v>
      </c>
      <c r="D375" s="8">
        <v>713777</v>
      </c>
      <c r="E375" s="10">
        <v>0</v>
      </c>
      <c r="F375" s="10">
        <v>0</v>
      </c>
      <c r="G375" s="10">
        <v>0</v>
      </c>
      <c r="H375" s="377">
        <v>0</v>
      </c>
      <c r="I375" s="377">
        <v>0</v>
      </c>
      <c r="J375" s="377">
        <v>0</v>
      </c>
      <c r="K375" s="377">
        <v>0</v>
      </c>
      <c r="L375" s="377">
        <v>0</v>
      </c>
      <c r="M375" s="377">
        <v>0</v>
      </c>
      <c r="N375" s="377">
        <v>0</v>
      </c>
    </row>
    <row r="376" spans="1:14" ht="13.8" thickBot="1" x14ac:dyDescent="0.3">
      <c r="A376" s="7" t="s">
        <v>268</v>
      </c>
      <c r="B376" s="1" t="s">
        <v>267</v>
      </c>
      <c r="C376" s="7" t="s">
        <v>55</v>
      </c>
      <c r="D376" s="8">
        <v>90112</v>
      </c>
      <c r="E376" s="10">
        <v>0</v>
      </c>
      <c r="F376" s="10">
        <v>0</v>
      </c>
      <c r="G376" s="10">
        <v>0</v>
      </c>
      <c r="H376" s="377">
        <v>0</v>
      </c>
      <c r="I376" s="377">
        <v>0</v>
      </c>
      <c r="J376" s="377">
        <v>159800</v>
      </c>
      <c r="K376" s="377">
        <v>0</v>
      </c>
      <c r="L376" s="377">
        <v>187792</v>
      </c>
      <c r="M376" s="377">
        <v>0</v>
      </c>
      <c r="N376" s="377">
        <v>347592</v>
      </c>
    </row>
    <row r="377" spans="1:14" ht="13.8" thickBot="1" x14ac:dyDescent="0.3">
      <c r="A377" s="7" t="s">
        <v>280</v>
      </c>
      <c r="B377" s="1" t="s">
        <v>279</v>
      </c>
      <c r="C377" s="7" t="s">
        <v>55</v>
      </c>
      <c r="D377" s="8">
        <v>102434</v>
      </c>
      <c r="E377" s="10">
        <v>0</v>
      </c>
      <c r="F377" s="10">
        <v>0</v>
      </c>
      <c r="G377" s="10">
        <v>0</v>
      </c>
      <c r="H377" s="377">
        <v>0</v>
      </c>
      <c r="I377" s="377">
        <v>0</v>
      </c>
      <c r="J377" s="377">
        <v>77099</v>
      </c>
      <c r="K377" s="377">
        <v>0</v>
      </c>
      <c r="L377" s="377">
        <v>0</v>
      </c>
      <c r="M377" s="377">
        <v>12038</v>
      </c>
      <c r="N377" s="377">
        <v>89137</v>
      </c>
    </row>
    <row r="378" spans="1:14" ht="13.8" thickBot="1" x14ac:dyDescent="0.3">
      <c r="A378" s="7" t="s">
        <v>304</v>
      </c>
      <c r="B378" s="1" t="s">
        <v>303</v>
      </c>
      <c r="C378" s="7" t="s">
        <v>55</v>
      </c>
      <c r="D378" s="8">
        <v>332567</v>
      </c>
      <c r="E378" s="10">
        <v>0</v>
      </c>
      <c r="F378" s="10">
        <v>0</v>
      </c>
      <c r="G378" s="10">
        <v>0</v>
      </c>
      <c r="H378" s="377">
        <v>0</v>
      </c>
      <c r="I378" s="377">
        <v>0</v>
      </c>
      <c r="J378" s="377">
        <v>0</v>
      </c>
      <c r="K378" s="377">
        <v>95729</v>
      </c>
      <c r="L378" s="377">
        <v>0</v>
      </c>
      <c r="M378" s="377">
        <v>0</v>
      </c>
      <c r="N378" s="377">
        <v>95729</v>
      </c>
    </row>
    <row r="379" spans="1:14" ht="13.8" thickBot="1" x14ac:dyDescent="0.3">
      <c r="A379" s="7" t="s">
        <v>318</v>
      </c>
      <c r="B379" s="1" t="s">
        <v>317</v>
      </c>
      <c r="C379" s="7" t="s">
        <v>55</v>
      </c>
      <c r="D379" s="8">
        <v>76707</v>
      </c>
      <c r="E379" s="10">
        <v>0</v>
      </c>
      <c r="F379" s="10">
        <v>0</v>
      </c>
      <c r="G379" s="10">
        <v>29239</v>
      </c>
      <c r="H379" s="377">
        <v>0</v>
      </c>
      <c r="I379" s="377">
        <v>29239</v>
      </c>
      <c r="J379" s="377">
        <v>0</v>
      </c>
      <c r="K379" s="377">
        <v>29239</v>
      </c>
      <c r="L379" s="377">
        <v>0</v>
      </c>
      <c r="M379" s="377">
        <v>0</v>
      </c>
      <c r="N379" s="377">
        <v>29239</v>
      </c>
    </row>
    <row r="380" spans="1:14" ht="13.8" thickBot="1" x14ac:dyDescent="0.3">
      <c r="A380" s="7" t="s">
        <v>322</v>
      </c>
      <c r="B380" s="1" t="s">
        <v>321</v>
      </c>
      <c r="C380" s="7" t="s">
        <v>55</v>
      </c>
      <c r="D380" s="8">
        <v>188040</v>
      </c>
      <c r="E380" s="10">
        <v>0</v>
      </c>
      <c r="F380" s="10">
        <v>0</v>
      </c>
      <c r="G380" s="10">
        <v>2150385</v>
      </c>
      <c r="H380" s="377">
        <v>0</v>
      </c>
      <c r="I380" s="377">
        <v>2150385</v>
      </c>
      <c r="J380" s="377">
        <v>0</v>
      </c>
      <c r="K380" s="377">
        <v>49670</v>
      </c>
      <c r="L380" s="377">
        <v>6826</v>
      </c>
      <c r="M380" s="377">
        <v>1991000</v>
      </c>
      <c r="N380" s="377">
        <v>2047496</v>
      </c>
    </row>
    <row r="381" spans="1:14" ht="13.8" thickBot="1" x14ac:dyDescent="0.3">
      <c r="A381" s="7" t="s">
        <v>326</v>
      </c>
      <c r="B381" s="1" t="s">
        <v>325</v>
      </c>
      <c r="C381" s="7" t="s">
        <v>55</v>
      </c>
      <c r="D381" s="8">
        <v>51133</v>
      </c>
      <c r="E381" s="10">
        <v>0</v>
      </c>
      <c r="F381" s="10">
        <v>0</v>
      </c>
      <c r="G381" s="10">
        <v>1368860</v>
      </c>
      <c r="H381" s="377">
        <v>0</v>
      </c>
      <c r="I381" s="377">
        <v>1368860</v>
      </c>
      <c r="J381" s="377">
        <v>0</v>
      </c>
      <c r="K381" s="377">
        <v>0</v>
      </c>
      <c r="L381" s="377">
        <v>1368860</v>
      </c>
      <c r="M381" s="377">
        <v>0</v>
      </c>
      <c r="N381" s="377">
        <v>1368860</v>
      </c>
    </row>
    <row r="382" spans="1:14" ht="13.8" thickBot="1" x14ac:dyDescent="0.3">
      <c r="A382" s="7" t="s">
        <v>354</v>
      </c>
      <c r="B382" s="1" t="s">
        <v>353</v>
      </c>
      <c r="C382" s="7" t="s">
        <v>55</v>
      </c>
      <c r="D382" s="8">
        <v>102423</v>
      </c>
      <c r="E382" s="10">
        <v>0</v>
      </c>
      <c r="F382" s="10">
        <v>0</v>
      </c>
      <c r="G382" s="10">
        <v>482487</v>
      </c>
      <c r="H382" s="377">
        <v>0</v>
      </c>
      <c r="I382" s="377">
        <v>482487</v>
      </c>
      <c r="J382" s="429">
        <v>0</v>
      </c>
      <c r="K382" s="377">
        <v>13650</v>
      </c>
      <c r="L382" s="377">
        <v>482487</v>
      </c>
      <c r="M382" s="377">
        <v>60098</v>
      </c>
      <c r="N382" s="377">
        <v>556235</v>
      </c>
    </row>
    <row r="383" spans="1:14" ht="13.8" thickBot="1" x14ac:dyDescent="0.3">
      <c r="A383" s="7" t="s">
        <v>376</v>
      </c>
      <c r="B383" s="1" t="s">
        <v>375</v>
      </c>
      <c r="C383" s="7" t="s">
        <v>55</v>
      </c>
      <c r="D383" s="8">
        <v>52529</v>
      </c>
      <c r="E383" s="10">
        <v>0</v>
      </c>
      <c r="F383" s="10">
        <v>0</v>
      </c>
      <c r="G383" s="10">
        <v>0</v>
      </c>
      <c r="H383" s="377">
        <v>2897</v>
      </c>
      <c r="I383" s="377">
        <v>2897</v>
      </c>
      <c r="J383" s="377">
        <v>0</v>
      </c>
      <c r="K383" s="377">
        <v>115386</v>
      </c>
      <c r="L383" s="377">
        <v>1024547</v>
      </c>
      <c r="M383" s="377">
        <v>76566</v>
      </c>
      <c r="N383" s="377">
        <v>1216499</v>
      </c>
    </row>
    <row r="384" spans="1:14" ht="13.8" thickBot="1" x14ac:dyDescent="0.3">
      <c r="A384" s="7" t="s">
        <v>396</v>
      </c>
      <c r="B384" s="1" t="s">
        <v>395</v>
      </c>
      <c r="C384" s="7" t="s">
        <v>55</v>
      </c>
      <c r="D384" s="8">
        <v>160248</v>
      </c>
      <c r="E384" s="10">
        <v>0</v>
      </c>
      <c r="F384" s="10">
        <v>0</v>
      </c>
      <c r="G384" s="10">
        <v>0</v>
      </c>
      <c r="H384" s="377">
        <v>0</v>
      </c>
      <c r="I384" s="377">
        <v>0</v>
      </c>
      <c r="J384" s="377">
        <v>59253</v>
      </c>
      <c r="K384" s="377">
        <v>73177</v>
      </c>
      <c r="L384" s="377">
        <v>85227</v>
      </c>
      <c r="M384" s="377">
        <v>0</v>
      </c>
      <c r="N384" s="377">
        <v>217657</v>
      </c>
    </row>
    <row r="385" spans="1:14" ht="13.8" thickBot="1" x14ac:dyDescent="0.3">
      <c r="A385" s="7" t="s">
        <v>404</v>
      </c>
      <c r="B385" s="1" t="s">
        <v>403</v>
      </c>
      <c r="C385" s="7" t="s">
        <v>55</v>
      </c>
      <c r="D385" s="8">
        <v>123979</v>
      </c>
      <c r="E385" s="10">
        <v>0</v>
      </c>
      <c r="F385" s="10">
        <v>0</v>
      </c>
      <c r="G385" s="10">
        <v>5000</v>
      </c>
      <c r="H385" s="377">
        <v>0</v>
      </c>
      <c r="I385" s="377">
        <v>5000</v>
      </c>
      <c r="J385" s="377">
        <v>68589</v>
      </c>
      <c r="K385" s="377">
        <v>15565</v>
      </c>
      <c r="L385" s="377">
        <v>322562</v>
      </c>
      <c r="M385" s="377">
        <v>0</v>
      </c>
      <c r="N385" s="377">
        <v>406716</v>
      </c>
    </row>
    <row r="386" spans="1:14" ht="13.8" thickBot="1" x14ac:dyDescent="0.3">
      <c r="A386" s="7" t="s">
        <v>408</v>
      </c>
      <c r="B386" s="1" t="s">
        <v>407</v>
      </c>
      <c r="C386" s="7" t="s">
        <v>55</v>
      </c>
      <c r="D386" s="8">
        <v>395660</v>
      </c>
      <c r="E386" s="10">
        <v>0</v>
      </c>
      <c r="F386" s="10">
        <v>0</v>
      </c>
      <c r="G386" s="10">
        <v>0</v>
      </c>
      <c r="H386" s="377">
        <v>0</v>
      </c>
      <c r="I386" s="377">
        <v>0</v>
      </c>
      <c r="J386" s="377">
        <v>1089244</v>
      </c>
      <c r="K386" s="377">
        <v>154545</v>
      </c>
      <c r="L386" s="377">
        <v>0</v>
      </c>
      <c r="M386" s="377">
        <v>0</v>
      </c>
      <c r="N386" s="377">
        <v>1243789</v>
      </c>
    </row>
    <row r="387" spans="1:14" ht="13.8" thickBot="1" x14ac:dyDescent="0.3">
      <c r="A387" s="7" t="s">
        <v>418</v>
      </c>
      <c r="B387" s="1" t="s">
        <v>417</v>
      </c>
      <c r="C387" s="7" t="s">
        <v>55</v>
      </c>
      <c r="D387" s="8">
        <v>60006</v>
      </c>
      <c r="E387" s="10">
        <v>0</v>
      </c>
      <c r="F387" s="10">
        <v>0</v>
      </c>
      <c r="G387" s="10">
        <v>0</v>
      </c>
      <c r="H387" s="377">
        <v>0</v>
      </c>
      <c r="I387" s="377">
        <v>0</v>
      </c>
      <c r="J387" s="377">
        <v>53231</v>
      </c>
      <c r="K387" s="377">
        <v>1006</v>
      </c>
      <c r="L387" s="377">
        <v>8256</v>
      </c>
      <c r="M387" s="377">
        <v>0</v>
      </c>
      <c r="N387" s="377">
        <v>62493</v>
      </c>
    </row>
    <row r="388" spans="1:14" ht="13.8" thickBot="1" x14ac:dyDescent="0.3">
      <c r="A388" s="7" t="s">
        <v>445</v>
      </c>
      <c r="B388" s="1" t="s">
        <v>444</v>
      </c>
      <c r="C388" s="7" t="s">
        <v>55</v>
      </c>
      <c r="D388" s="8">
        <v>96942</v>
      </c>
      <c r="E388" s="10">
        <v>0</v>
      </c>
      <c r="F388" s="10">
        <v>0</v>
      </c>
      <c r="G388" s="10">
        <v>0</v>
      </c>
      <c r="H388" s="377">
        <v>0</v>
      </c>
      <c r="I388" s="377">
        <v>0</v>
      </c>
      <c r="J388" s="377">
        <v>24300</v>
      </c>
      <c r="K388" s="377">
        <v>3000</v>
      </c>
      <c r="L388" s="429">
        <v>0</v>
      </c>
      <c r="M388" s="429">
        <v>0</v>
      </c>
      <c r="N388" s="377">
        <v>27300</v>
      </c>
    </row>
    <row r="389" spans="1:14" ht="13.8" thickBot="1" x14ac:dyDescent="0.3">
      <c r="A389" s="7" t="s">
        <v>511</v>
      </c>
      <c r="B389" s="1" t="s">
        <v>510</v>
      </c>
      <c r="C389" s="7" t="s">
        <v>55</v>
      </c>
      <c r="D389" s="8">
        <v>149955</v>
      </c>
      <c r="E389" s="10">
        <v>0</v>
      </c>
      <c r="F389" s="10">
        <v>0</v>
      </c>
      <c r="G389" s="10">
        <v>0</v>
      </c>
      <c r="H389" s="377">
        <v>0</v>
      </c>
      <c r="I389" s="377">
        <v>0</v>
      </c>
      <c r="J389" s="377">
        <v>137464</v>
      </c>
      <c r="K389" s="377">
        <v>174028</v>
      </c>
      <c r="L389" s="377">
        <v>132162</v>
      </c>
      <c r="M389" s="377">
        <v>635359</v>
      </c>
      <c r="N389" s="377">
        <v>1079013</v>
      </c>
    </row>
    <row r="390" spans="1:14" ht="13.8" thickBot="1" x14ac:dyDescent="0.3">
      <c r="A390" s="7" t="s">
        <v>525</v>
      </c>
      <c r="B390" s="1" t="s">
        <v>524</v>
      </c>
      <c r="C390" s="7" t="s">
        <v>55</v>
      </c>
      <c r="D390" s="8">
        <v>119450</v>
      </c>
      <c r="E390" s="10">
        <v>0</v>
      </c>
      <c r="F390" s="10">
        <v>0</v>
      </c>
      <c r="G390" s="10">
        <v>0</v>
      </c>
      <c r="H390" s="377">
        <v>0</v>
      </c>
      <c r="I390" s="377">
        <v>0</v>
      </c>
      <c r="J390" s="377">
        <v>0</v>
      </c>
      <c r="K390" s="377">
        <v>0</v>
      </c>
      <c r="L390" s="377">
        <v>0</v>
      </c>
      <c r="M390" s="377">
        <v>0</v>
      </c>
      <c r="N390" s="377">
        <v>0</v>
      </c>
    </row>
    <row r="391" spans="1:14" ht="13.8" thickBot="1" x14ac:dyDescent="0.3">
      <c r="A391" s="7" t="s">
        <v>545</v>
      </c>
      <c r="B391" s="1" t="s">
        <v>544</v>
      </c>
      <c r="C391" s="7" t="s">
        <v>55</v>
      </c>
      <c r="D391" s="8">
        <v>55374</v>
      </c>
      <c r="E391" s="10">
        <v>0</v>
      </c>
      <c r="F391" s="10">
        <v>34495</v>
      </c>
      <c r="G391" s="10">
        <v>0</v>
      </c>
      <c r="H391" s="377">
        <v>0</v>
      </c>
      <c r="I391" s="377">
        <v>34495</v>
      </c>
      <c r="J391" s="377">
        <v>0</v>
      </c>
      <c r="K391" s="377">
        <v>64095</v>
      </c>
      <c r="L391" s="377">
        <v>40000</v>
      </c>
      <c r="M391" s="377">
        <v>4785</v>
      </c>
      <c r="N391" s="377">
        <v>108880</v>
      </c>
    </row>
    <row r="392" spans="1:14" ht="13.8" thickBot="1" x14ac:dyDescent="0.3">
      <c r="A392" s="7" t="s">
        <v>595</v>
      </c>
      <c r="B392" s="1" t="s">
        <v>594</v>
      </c>
      <c r="C392" s="7" t="s">
        <v>55</v>
      </c>
      <c r="D392" s="8">
        <v>59515</v>
      </c>
      <c r="E392" s="10">
        <v>0</v>
      </c>
      <c r="F392" s="10">
        <v>0</v>
      </c>
      <c r="G392" s="10">
        <v>0</v>
      </c>
      <c r="H392" s="377">
        <v>0</v>
      </c>
      <c r="I392" s="377">
        <v>0</v>
      </c>
      <c r="J392" s="377">
        <v>0</v>
      </c>
      <c r="K392" s="377">
        <v>16648</v>
      </c>
      <c r="L392" s="377">
        <v>31730</v>
      </c>
      <c r="M392" s="377">
        <v>1379</v>
      </c>
      <c r="N392" s="377">
        <v>49757</v>
      </c>
    </row>
    <row r="393" spans="1:14" ht="13.8" thickBot="1" x14ac:dyDescent="0.3">
      <c r="A393" s="7" t="s">
        <v>599</v>
      </c>
      <c r="B393" s="1" t="s">
        <v>598</v>
      </c>
      <c r="C393" s="7" t="s">
        <v>55</v>
      </c>
      <c r="D393" s="8">
        <v>52170</v>
      </c>
      <c r="E393" s="10">
        <v>0</v>
      </c>
      <c r="F393" s="10">
        <v>0</v>
      </c>
      <c r="G393" s="10">
        <v>0</v>
      </c>
      <c r="H393" s="377">
        <v>0</v>
      </c>
      <c r="I393" s="377">
        <v>0</v>
      </c>
      <c r="J393" s="377">
        <v>35166</v>
      </c>
      <c r="K393" s="377">
        <v>10711</v>
      </c>
      <c r="L393" s="377">
        <v>297263</v>
      </c>
      <c r="M393" s="377">
        <v>0</v>
      </c>
      <c r="N393" s="377">
        <v>343140</v>
      </c>
    </row>
    <row r="394" spans="1:14" ht="13.8" thickBot="1" x14ac:dyDescent="0.3">
      <c r="A394" s="7" t="s">
        <v>609</v>
      </c>
      <c r="B394" s="1" t="s">
        <v>608</v>
      </c>
      <c r="C394" s="7" t="s">
        <v>55</v>
      </c>
      <c r="D394" s="8">
        <v>124690</v>
      </c>
      <c r="E394" s="10">
        <v>0</v>
      </c>
      <c r="F394" s="10">
        <v>0</v>
      </c>
      <c r="G394" s="10">
        <v>0</v>
      </c>
      <c r="H394" s="377">
        <v>0</v>
      </c>
      <c r="I394" s="377">
        <v>0</v>
      </c>
      <c r="J394" s="377">
        <v>0</v>
      </c>
      <c r="K394" s="377">
        <v>0</v>
      </c>
      <c r="L394" s="377">
        <v>0</v>
      </c>
      <c r="M394" s="377">
        <v>0</v>
      </c>
      <c r="N394" s="377">
        <v>0</v>
      </c>
    </row>
    <row r="395" spans="1:14" ht="13.8" thickBot="1" x14ac:dyDescent="0.3">
      <c r="A395" s="7" t="s">
        <v>643</v>
      </c>
      <c r="B395" s="1" t="s">
        <v>642</v>
      </c>
      <c r="C395" s="7" t="s">
        <v>55</v>
      </c>
      <c r="D395" s="8">
        <v>100485</v>
      </c>
      <c r="E395" s="10">
        <v>0</v>
      </c>
      <c r="F395" s="10">
        <v>0</v>
      </c>
      <c r="G395" s="10">
        <v>1415806</v>
      </c>
      <c r="H395" s="377">
        <v>0</v>
      </c>
      <c r="I395" s="377">
        <v>1415806</v>
      </c>
      <c r="J395" s="377">
        <v>101270</v>
      </c>
      <c r="K395" s="377">
        <v>0</v>
      </c>
      <c r="L395" s="377">
        <v>1415806</v>
      </c>
      <c r="M395" s="377">
        <v>0</v>
      </c>
      <c r="N395" s="377">
        <v>1517076</v>
      </c>
    </row>
    <row r="396" spans="1:14" ht="13.8" thickBot="1" x14ac:dyDescent="0.3">
      <c r="A396" s="7" t="s">
        <v>653</v>
      </c>
      <c r="B396" s="1" t="s">
        <v>652</v>
      </c>
      <c r="C396" s="7" t="s">
        <v>55</v>
      </c>
      <c r="D396" s="8">
        <v>57236</v>
      </c>
      <c r="E396" s="10">
        <v>0</v>
      </c>
      <c r="F396" s="10">
        <v>0</v>
      </c>
      <c r="G396" s="10">
        <v>0</v>
      </c>
      <c r="H396" s="377">
        <v>0</v>
      </c>
      <c r="I396" s="377">
        <v>0</v>
      </c>
      <c r="J396" s="377">
        <v>0</v>
      </c>
      <c r="K396" s="377">
        <v>0</v>
      </c>
      <c r="L396" s="377">
        <v>0</v>
      </c>
      <c r="M396" s="377">
        <v>0</v>
      </c>
      <c r="N396" s="377">
        <v>0</v>
      </c>
    </row>
    <row r="397" spans="1:14" ht="13.8" thickBot="1" x14ac:dyDescent="0.3">
      <c r="A397" s="7" t="s">
        <v>661</v>
      </c>
      <c r="B397" s="1" t="s">
        <v>660</v>
      </c>
      <c r="C397" s="7" t="s">
        <v>55</v>
      </c>
      <c r="D397" s="8">
        <v>160312</v>
      </c>
      <c r="E397" s="10">
        <v>0</v>
      </c>
      <c r="F397" s="10">
        <v>0</v>
      </c>
      <c r="G397" s="10">
        <v>0</v>
      </c>
      <c r="H397" s="377">
        <v>0</v>
      </c>
      <c r="I397" s="377">
        <v>0</v>
      </c>
      <c r="J397" s="377">
        <v>138382</v>
      </c>
      <c r="K397" s="377">
        <v>42505</v>
      </c>
      <c r="L397" s="377">
        <v>0</v>
      </c>
      <c r="M397" s="377">
        <v>0</v>
      </c>
      <c r="N397" s="377">
        <v>180887</v>
      </c>
    </row>
    <row r="398" spans="1:14" ht="13.8" thickBot="1" x14ac:dyDescent="0.3">
      <c r="A398" s="7" t="s">
        <v>663</v>
      </c>
      <c r="B398" s="1" t="s">
        <v>662</v>
      </c>
      <c r="C398" s="7" t="s">
        <v>55</v>
      </c>
      <c r="D398" s="8">
        <v>59715</v>
      </c>
      <c r="E398" s="10">
        <v>0</v>
      </c>
      <c r="F398" s="10">
        <v>0</v>
      </c>
      <c r="G398" s="10">
        <v>14209</v>
      </c>
      <c r="H398" s="377">
        <v>0</v>
      </c>
      <c r="I398" s="377">
        <v>14209</v>
      </c>
      <c r="J398" s="377">
        <v>0</v>
      </c>
      <c r="K398" s="377">
        <v>3909</v>
      </c>
      <c r="L398" s="377">
        <v>10300</v>
      </c>
      <c r="M398" s="377">
        <v>0</v>
      </c>
      <c r="N398" s="377">
        <v>14209</v>
      </c>
    </row>
    <row r="399" spans="1:14" ht="13.8" thickBot="1" x14ac:dyDescent="0.3">
      <c r="A399" s="7" t="s">
        <v>691</v>
      </c>
      <c r="B399" s="1" t="s">
        <v>690</v>
      </c>
      <c r="C399" s="7" t="s">
        <v>55</v>
      </c>
      <c r="D399" s="8">
        <v>73804</v>
      </c>
      <c r="E399" s="10">
        <v>0</v>
      </c>
      <c r="F399" s="10">
        <v>0</v>
      </c>
      <c r="G399" s="10">
        <v>0</v>
      </c>
      <c r="H399" s="377">
        <v>0</v>
      </c>
      <c r="I399" s="377">
        <v>0</v>
      </c>
      <c r="J399" s="429">
        <v>0</v>
      </c>
      <c r="K399" s="429">
        <v>0</v>
      </c>
      <c r="L399" s="429">
        <v>0</v>
      </c>
      <c r="M399" s="429">
        <v>0</v>
      </c>
      <c r="N399" s="429">
        <v>0</v>
      </c>
    </row>
    <row r="400" spans="1:14" ht="13.8" thickBot="1" x14ac:dyDescent="0.3">
      <c r="A400" s="7" t="s">
        <v>703</v>
      </c>
      <c r="B400" s="1" t="s">
        <v>702</v>
      </c>
      <c r="C400" s="7" t="s">
        <v>55</v>
      </c>
      <c r="D400" s="8">
        <v>75814</v>
      </c>
      <c r="E400" s="10">
        <v>0</v>
      </c>
      <c r="F400" s="10">
        <v>0</v>
      </c>
      <c r="G400" s="10">
        <v>0</v>
      </c>
      <c r="H400" s="377">
        <v>0</v>
      </c>
      <c r="I400" s="377">
        <v>0</v>
      </c>
      <c r="J400" s="377">
        <v>0</v>
      </c>
      <c r="K400" s="377">
        <v>0</v>
      </c>
      <c r="L400" s="377">
        <v>2032540</v>
      </c>
      <c r="M400" s="377">
        <v>0</v>
      </c>
      <c r="N400" s="377">
        <v>2032540</v>
      </c>
    </row>
    <row r="401" spans="1:14" ht="13.8" thickBot="1" x14ac:dyDescent="0.3">
      <c r="A401" s="7" t="s">
        <v>717</v>
      </c>
      <c r="B401" s="1" t="s">
        <v>716</v>
      </c>
      <c r="C401" s="7" t="s">
        <v>55</v>
      </c>
      <c r="D401" s="8">
        <v>129699</v>
      </c>
      <c r="E401" s="10">
        <v>0</v>
      </c>
      <c r="F401" s="10">
        <v>0</v>
      </c>
      <c r="G401" s="10">
        <v>8314</v>
      </c>
      <c r="H401" s="377">
        <v>0</v>
      </c>
      <c r="I401" s="377">
        <v>8314</v>
      </c>
      <c r="J401" s="377">
        <v>0</v>
      </c>
      <c r="K401" s="377">
        <v>0</v>
      </c>
      <c r="L401" s="377">
        <v>8314</v>
      </c>
      <c r="M401" s="377">
        <v>0</v>
      </c>
      <c r="N401" s="377">
        <v>8314</v>
      </c>
    </row>
    <row r="402" spans="1:14" ht="13.8" thickBot="1" x14ac:dyDescent="0.3">
      <c r="A402" s="7" t="s">
        <v>733</v>
      </c>
      <c r="B402" s="1" t="s">
        <v>732</v>
      </c>
      <c r="C402" s="7" t="s">
        <v>55</v>
      </c>
      <c r="D402" s="8">
        <v>63131</v>
      </c>
      <c r="E402" s="10">
        <v>0</v>
      </c>
      <c r="F402" s="10">
        <v>0</v>
      </c>
      <c r="G402" s="10">
        <v>0</v>
      </c>
      <c r="H402" s="377">
        <v>0</v>
      </c>
      <c r="I402" s="377">
        <v>0</v>
      </c>
      <c r="J402" s="377">
        <v>0</v>
      </c>
      <c r="K402" s="377">
        <v>0</v>
      </c>
      <c r="L402" s="377">
        <v>0</v>
      </c>
      <c r="M402" s="377">
        <v>0</v>
      </c>
      <c r="N402" s="377">
        <v>0</v>
      </c>
    </row>
    <row r="403" spans="1:14" ht="13.8" thickBot="1" x14ac:dyDescent="0.3">
      <c r="A403" s="7" t="s">
        <v>759</v>
      </c>
      <c r="B403" s="1" t="s">
        <v>758</v>
      </c>
      <c r="C403" s="7" t="s">
        <v>55</v>
      </c>
      <c r="D403" s="8">
        <v>97396</v>
      </c>
      <c r="E403" s="10">
        <v>0</v>
      </c>
      <c r="F403" s="10">
        <v>0</v>
      </c>
      <c r="G403" s="10">
        <v>0</v>
      </c>
      <c r="H403" s="377">
        <v>0</v>
      </c>
      <c r="I403" s="377">
        <v>0</v>
      </c>
      <c r="J403" s="377">
        <v>0</v>
      </c>
      <c r="K403" s="377">
        <v>89886</v>
      </c>
      <c r="L403" s="377">
        <v>0</v>
      </c>
      <c r="M403" s="377">
        <v>0</v>
      </c>
      <c r="N403" s="377">
        <v>89886</v>
      </c>
    </row>
    <row r="404" spans="1:14" ht="13.8" thickBot="1" x14ac:dyDescent="0.3">
      <c r="A404" s="7" t="s">
        <v>761</v>
      </c>
      <c r="B404" s="1" t="s">
        <v>760</v>
      </c>
      <c r="C404" s="7" t="s">
        <v>55</v>
      </c>
      <c r="D404" s="8">
        <v>72726</v>
      </c>
      <c r="E404" s="10">
        <v>0</v>
      </c>
      <c r="F404" s="10">
        <v>0</v>
      </c>
      <c r="G404" s="10">
        <v>9247</v>
      </c>
      <c r="H404" s="377">
        <v>7268</v>
      </c>
      <c r="I404" s="377">
        <v>16515</v>
      </c>
      <c r="J404" s="377">
        <v>8993</v>
      </c>
      <c r="K404" s="377">
        <v>4597</v>
      </c>
      <c r="L404" s="377">
        <v>1658</v>
      </c>
      <c r="M404" s="377">
        <v>0</v>
      </c>
      <c r="N404" s="377">
        <v>15248</v>
      </c>
    </row>
    <row r="405" spans="1:14" ht="13.8" thickBot="1" x14ac:dyDescent="0.3">
      <c r="A405" s="7" t="s">
        <v>763</v>
      </c>
      <c r="B405" s="1" t="s">
        <v>762</v>
      </c>
      <c r="C405" s="7" t="s">
        <v>55</v>
      </c>
      <c r="D405" s="8">
        <v>80980</v>
      </c>
      <c r="E405" s="10">
        <v>0</v>
      </c>
      <c r="F405" s="10">
        <v>0</v>
      </c>
      <c r="G405" s="10">
        <v>761085</v>
      </c>
      <c r="H405" s="377">
        <v>0</v>
      </c>
      <c r="I405" s="377">
        <v>761085</v>
      </c>
      <c r="J405" s="377">
        <v>0</v>
      </c>
      <c r="K405" s="377">
        <v>62108</v>
      </c>
      <c r="L405" s="377">
        <v>118977</v>
      </c>
      <c r="M405" s="377">
        <v>567885</v>
      </c>
      <c r="N405" s="377">
        <v>748970</v>
      </c>
    </row>
    <row r="406" spans="1:14" ht="13.8" thickBot="1" x14ac:dyDescent="0.3">
      <c r="A406" s="7" t="s">
        <v>785</v>
      </c>
      <c r="B406" s="1" t="s">
        <v>784</v>
      </c>
      <c r="C406" s="7" t="s">
        <v>55</v>
      </c>
      <c r="D406" s="8">
        <v>134056</v>
      </c>
      <c r="E406" s="10">
        <v>0</v>
      </c>
      <c r="F406" s="10">
        <v>0</v>
      </c>
      <c r="G406" s="10">
        <v>0</v>
      </c>
      <c r="H406" s="377">
        <v>0</v>
      </c>
      <c r="I406" s="377">
        <v>0</v>
      </c>
      <c r="J406" s="429">
        <v>0</v>
      </c>
      <c r="K406" s="429">
        <v>0</v>
      </c>
      <c r="L406" s="377">
        <v>423257</v>
      </c>
      <c r="M406" s="429">
        <v>0</v>
      </c>
      <c r="N406" s="377">
        <v>423257</v>
      </c>
    </row>
    <row r="407" spans="1:14" ht="13.8" thickBot="1" x14ac:dyDescent="0.3">
      <c r="A407" s="7" t="s">
        <v>787</v>
      </c>
      <c r="B407" s="1" t="s">
        <v>786</v>
      </c>
      <c r="C407" s="7" t="s">
        <v>55</v>
      </c>
      <c r="D407" s="8">
        <v>71997</v>
      </c>
      <c r="E407" s="10">
        <v>0</v>
      </c>
      <c r="F407" s="10">
        <v>0</v>
      </c>
      <c r="G407" s="10">
        <v>0</v>
      </c>
      <c r="H407" s="377">
        <v>0</v>
      </c>
      <c r="I407" s="377">
        <v>0</v>
      </c>
      <c r="J407" s="377">
        <v>19292</v>
      </c>
      <c r="K407" s="377">
        <v>5338</v>
      </c>
      <c r="L407" s="377">
        <v>223378</v>
      </c>
      <c r="M407" s="377">
        <v>0</v>
      </c>
      <c r="N407" s="377">
        <v>248008</v>
      </c>
    </row>
    <row r="408" spans="1:14" ht="13.8" thickBot="1" x14ac:dyDescent="0.3">
      <c r="A408" s="7" t="s">
        <v>795</v>
      </c>
      <c r="B408" s="1" t="s">
        <v>794</v>
      </c>
      <c r="C408" s="7" t="s">
        <v>55</v>
      </c>
      <c r="D408" s="8">
        <v>71755</v>
      </c>
      <c r="E408" s="10">
        <v>0</v>
      </c>
      <c r="F408" s="10">
        <v>0</v>
      </c>
      <c r="G408" s="10">
        <v>0</v>
      </c>
      <c r="H408" s="377">
        <v>0</v>
      </c>
      <c r="I408" s="377">
        <v>0</v>
      </c>
      <c r="J408" s="377">
        <v>181316</v>
      </c>
      <c r="K408" s="377">
        <v>81385</v>
      </c>
      <c r="L408" s="377">
        <v>168782</v>
      </c>
      <c r="M408" s="377">
        <v>0</v>
      </c>
      <c r="N408" s="377">
        <v>431483</v>
      </c>
    </row>
    <row r="409" spans="1:14" ht="13.8" thickBot="1" x14ac:dyDescent="0.3">
      <c r="A409" s="7" t="s">
        <v>815</v>
      </c>
      <c r="B409" s="1" t="s">
        <v>814</v>
      </c>
      <c r="C409" s="7" t="s">
        <v>55</v>
      </c>
      <c r="D409" s="8">
        <v>89779</v>
      </c>
      <c r="E409" s="10">
        <v>0</v>
      </c>
      <c r="F409" s="10">
        <v>0</v>
      </c>
      <c r="G409" s="10">
        <v>0</v>
      </c>
      <c r="H409" s="377">
        <v>0</v>
      </c>
      <c r="I409" s="377">
        <v>0</v>
      </c>
      <c r="J409" s="377">
        <v>62422</v>
      </c>
      <c r="K409" s="377">
        <v>17627</v>
      </c>
      <c r="L409" s="429">
        <v>0</v>
      </c>
      <c r="M409" s="429">
        <v>0</v>
      </c>
      <c r="N409" s="377">
        <v>80049</v>
      </c>
    </row>
    <row r="410" spans="1:14" ht="13.8" thickBot="1" x14ac:dyDescent="0.3">
      <c r="A410" s="7" t="s">
        <v>817</v>
      </c>
      <c r="B410" s="1" t="s">
        <v>816</v>
      </c>
      <c r="C410" s="7" t="s">
        <v>55</v>
      </c>
      <c r="D410" s="8">
        <v>84094</v>
      </c>
      <c r="E410" s="10">
        <v>0</v>
      </c>
      <c r="F410" s="10">
        <v>0</v>
      </c>
      <c r="G410" s="10">
        <v>0</v>
      </c>
      <c r="H410" s="377">
        <v>0</v>
      </c>
      <c r="I410" s="377">
        <v>0</v>
      </c>
      <c r="J410" s="377">
        <v>7100</v>
      </c>
      <c r="K410" s="429">
        <v>0</v>
      </c>
      <c r="L410" s="377">
        <v>305328</v>
      </c>
      <c r="M410" s="377">
        <v>43740</v>
      </c>
      <c r="N410" s="377">
        <v>356168</v>
      </c>
    </row>
    <row r="411" spans="1:14" ht="13.8" thickBot="1" x14ac:dyDescent="0.3">
      <c r="A411" s="7" t="s">
        <v>823</v>
      </c>
      <c r="B411" s="1" t="s">
        <v>822</v>
      </c>
      <c r="C411" s="7" t="s">
        <v>55</v>
      </c>
      <c r="D411" s="8">
        <v>82974</v>
      </c>
      <c r="E411" s="10">
        <v>0</v>
      </c>
      <c r="F411" s="10">
        <v>0</v>
      </c>
      <c r="G411" s="10">
        <v>0</v>
      </c>
      <c r="H411" s="377">
        <v>0</v>
      </c>
      <c r="I411" s="377">
        <v>0</v>
      </c>
      <c r="J411" s="377">
        <v>0</v>
      </c>
      <c r="K411" s="377">
        <v>0</v>
      </c>
      <c r="L411" s="377">
        <v>214700</v>
      </c>
      <c r="M411" s="377">
        <v>20410</v>
      </c>
      <c r="N411" s="377">
        <v>235110</v>
      </c>
    </row>
    <row r="412" spans="1:14" x14ac:dyDescent="0.25">
      <c r="B412" s="61" t="s">
        <v>3885</v>
      </c>
      <c r="C412" s="124"/>
      <c r="D412" s="380">
        <f>SUM(D367:D411)</f>
        <v>5591367</v>
      </c>
      <c r="E412" s="386">
        <f t="shared" ref="E412:M412" si="10">SUM(E367:E411)</f>
        <v>0</v>
      </c>
      <c r="F412" s="386">
        <f t="shared" si="10"/>
        <v>34495</v>
      </c>
      <c r="G412" s="386">
        <f t="shared" si="10"/>
        <v>6244632</v>
      </c>
      <c r="H412" s="386">
        <f t="shared" si="10"/>
        <v>10165</v>
      </c>
      <c r="I412" s="386">
        <f t="shared" si="10"/>
        <v>6289292</v>
      </c>
      <c r="J412" s="386">
        <f t="shared" si="10"/>
        <v>2727144</v>
      </c>
      <c r="K412" s="386">
        <f t="shared" si="10"/>
        <v>1475343</v>
      </c>
      <c r="L412" s="386">
        <f t="shared" si="10"/>
        <v>14502974</v>
      </c>
      <c r="M412" s="386">
        <f t="shared" si="10"/>
        <v>3556839</v>
      </c>
      <c r="N412" s="390">
        <f>SUM(N367:N411)</f>
        <v>22262300</v>
      </c>
    </row>
    <row r="413" spans="1:14" ht="13.8" thickBot="1" x14ac:dyDescent="0.3">
      <c r="B413" s="66" t="s">
        <v>3886</v>
      </c>
      <c r="C413" s="127"/>
      <c r="D413" s="383">
        <f>AVERAGE(D367:D411)</f>
        <v>124252.6</v>
      </c>
      <c r="E413" s="387">
        <f t="shared" ref="E413:N413" si="11">AVERAGE(E367:E411)</f>
        <v>0</v>
      </c>
      <c r="F413" s="387">
        <f t="shared" si="11"/>
        <v>766.55555555555554</v>
      </c>
      <c r="G413" s="387">
        <f t="shared" si="11"/>
        <v>138769.60000000001</v>
      </c>
      <c r="H413" s="387">
        <f t="shared" si="11"/>
        <v>225.88888888888889</v>
      </c>
      <c r="I413" s="387">
        <f t="shared" si="11"/>
        <v>139762.04444444444</v>
      </c>
      <c r="J413" s="387">
        <f t="shared" si="11"/>
        <v>60603.199999999997</v>
      </c>
      <c r="K413" s="387">
        <f t="shared" si="11"/>
        <v>32785.4</v>
      </c>
      <c r="L413" s="387">
        <f t="shared" si="11"/>
        <v>322288.31111111114</v>
      </c>
      <c r="M413" s="387">
        <f t="shared" si="11"/>
        <v>79040.866666666669</v>
      </c>
      <c r="N413" s="384">
        <f t="shared" si="11"/>
        <v>494717.77777777775</v>
      </c>
    </row>
  </sheetData>
  <sortState ref="A4:N411">
    <sortCondition ref="C4:C411"/>
    <sortCondition ref="B4:B411"/>
  </sortState>
  <hyperlinks>
    <hyperlink ref="G1" location="'Table of Contents'!A1" display="Return to Table of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395"/>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10.88671875" customWidth="1"/>
    <col min="5" max="5" width="19.6640625" bestFit="1" customWidth="1"/>
    <col min="6" max="6" width="14" bestFit="1" customWidth="1"/>
    <col min="7" max="7" width="36.5546875" bestFit="1" customWidth="1"/>
    <col min="8" max="8" width="10.77734375" customWidth="1"/>
    <col min="9" max="9" width="12.33203125" customWidth="1"/>
    <col min="10" max="10" width="74.6640625" customWidth="1"/>
    <col min="11" max="11" width="15.77734375" customWidth="1"/>
  </cols>
  <sheetData>
    <row r="1" spans="1:20" ht="18" x14ac:dyDescent="0.35">
      <c r="B1" s="56" t="s">
        <v>3874</v>
      </c>
      <c r="D1" s="55" t="s">
        <v>3103</v>
      </c>
      <c r="G1" s="14" t="s">
        <v>3107</v>
      </c>
      <c r="J1" s="58"/>
      <c r="K1" s="58"/>
      <c r="L1" s="58"/>
      <c r="M1" s="58"/>
      <c r="T1" s="138"/>
    </row>
    <row r="2" spans="1:20" ht="13.8" thickBot="1" x14ac:dyDescent="0.3"/>
    <row r="3" spans="1:20" s="6" customFormat="1" ht="53.4" thickBot="1" x14ac:dyDescent="0.3">
      <c r="A3" s="5" t="s">
        <v>1</v>
      </c>
      <c r="B3" s="5" t="s">
        <v>0</v>
      </c>
      <c r="C3" s="5" t="s">
        <v>4</v>
      </c>
      <c r="D3" s="5" t="s">
        <v>824</v>
      </c>
      <c r="E3" s="5" t="s">
        <v>1592</v>
      </c>
      <c r="F3" s="5" t="s">
        <v>1527</v>
      </c>
      <c r="G3" s="5" t="s">
        <v>2602</v>
      </c>
      <c r="H3" s="5" t="s">
        <v>2603</v>
      </c>
      <c r="I3" s="5" t="s">
        <v>2604</v>
      </c>
      <c r="J3" s="5" t="s">
        <v>2605</v>
      </c>
      <c r="K3" s="5" t="s">
        <v>2606</v>
      </c>
    </row>
    <row r="4" spans="1:20" ht="13.8" thickBot="1" x14ac:dyDescent="0.3">
      <c r="A4" s="7" t="s">
        <v>34</v>
      </c>
      <c r="B4" s="1" t="s">
        <v>33</v>
      </c>
      <c r="C4" s="436" t="s">
        <v>35</v>
      </c>
      <c r="D4" s="437">
        <v>1285</v>
      </c>
      <c r="E4" s="438" t="s">
        <v>2620</v>
      </c>
      <c r="F4" s="438" t="s">
        <v>1581</v>
      </c>
      <c r="G4" s="438" t="s">
        <v>2621</v>
      </c>
      <c r="H4" s="438" t="s">
        <v>847</v>
      </c>
      <c r="I4" s="438" t="s">
        <v>2129</v>
      </c>
      <c r="J4" s="438" t="s">
        <v>2622</v>
      </c>
      <c r="K4" s="439" t="s">
        <v>847</v>
      </c>
    </row>
    <row r="5" spans="1:20" ht="13.8" thickBot="1" x14ac:dyDescent="0.3">
      <c r="A5" s="7" t="s">
        <v>59</v>
      </c>
      <c r="B5" s="1" t="s">
        <v>58</v>
      </c>
      <c r="C5" s="440" t="s">
        <v>35</v>
      </c>
      <c r="D5" s="441">
        <v>3248</v>
      </c>
      <c r="E5" s="442" t="s">
        <v>2635</v>
      </c>
      <c r="F5" s="442" t="s">
        <v>1595</v>
      </c>
      <c r="G5" s="442" t="s">
        <v>2614</v>
      </c>
      <c r="H5" s="442" t="s">
        <v>848</v>
      </c>
      <c r="I5" s="442" t="s">
        <v>2129</v>
      </c>
      <c r="J5" s="442" t="s">
        <v>13</v>
      </c>
      <c r="K5" s="443" t="s">
        <v>1677</v>
      </c>
    </row>
    <row r="6" spans="1:20" ht="13.8" thickBot="1" x14ac:dyDescent="0.3">
      <c r="A6" s="7" t="s">
        <v>79</v>
      </c>
      <c r="B6" s="1" t="s">
        <v>78</v>
      </c>
      <c r="C6" s="440" t="s">
        <v>35</v>
      </c>
      <c r="D6" s="441">
        <v>657</v>
      </c>
      <c r="E6" s="442" t="s">
        <v>2648</v>
      </c>
      <c r="F6" s="442" t="s">
        <v>1646</v>
      </c>
      <c r="G6" s="442" t="s">
        <v>2619</v>
      </c>
      <c r="H6" s="442" t="s">
        <v>848</v>
      </c>
      <c r="I6" s="442" t="s">
        <v>2129</v>
      </c>
      <c r="J6" s="442" t="s">
        <v>13</v>
      </c>
      <c r="K6" s="443" t="s">
        <v>1677</v>
      </c>
    </row>
    <row r="7" spans="1:20" ht="13.8" thickBot="1" x14ac:dyDescent="0.3">
      <c r="A7" s="7" t="s">
        <v>81</v>
      </c>
      <c r="B7" s="1" t="s">
        <v>80</v>
      </c>
      <c r="C7" s="440" t="s">
        <v>35</v>
      </c>
      <c r="D7" s="441">
        <v>3769</v>
      </c>
      <c r="E7" s="442" t="s">
        <v>2649</v>
      </c>
      <c r="F7" s="442" t="s">
        <v>1581</v>
      </c>
      <c r="G7" s="442" t="s">
        <v>2621</v>
      </c>
      <c r="H7" s="442" t="s">
        <v>847</v>
      </c>
      <c r="I7" s="442" t="s">
        <v>2129</v>
      </c>
      <c r="J7" s="442" t="s">
        <v>2650</v>
      </c>
      <c r="K7" s="443" t="s">
        <v>847</v>
      </c>
    </row>
    <row r="8" spans="1:20" ht="13.8" thickBot="1" x14ac:dyDescent="0.3">
      <c r="A8" s="7" t="s">
        <v>85</v>
      </c>
      <c r="B8" s="1" t="s">
        <v>84</v>
      </c>
      <c r="C8" s="440" t="s">
        <v>35</v>
      </c>
      <c r="D8" s="441">
        <v>3150</v>
      </c>
      <c r="E8" s="442" t="s">
        <v>1656</v>
      </c>
      <c r="F8" s="442" t="s">
        <v>1655</v>
      </c>
      <c r="G8" s="442" t="s">
        <v>2611</v>
      </c>
      <c r="H8" s="442" t="s">
        <v>848</v>
      </c>
      <c r="I8" s="442" t="s">
        <v>2129</v>
      </c>
      <c r="J8" s="442" t="s">
        <v>13</v>
      </c>
      <c r="K8" s="443" t="s">
        <v>1677</v>
      </c>
    </row>
    <row r="9" spans="1:20" ht="13.8" thickBot="1" x14ac:dyDescent="0.3">
      <c r="A9" s="7" t="s">
        <v>89</v>
      </c>
      <c r="B9" s="1" t="s">
        <v>88</v>
      </c>
      <c r="C9" s="440" t="s">
        <v>35</v>
      </c>
      <c r="D9" s="441">
        <v>3811</v>
      </c>
      <c r="E9" s="442" t="s">
        <v>2653</v>
      </c>
      <c r="F9" s="442" t="s">
        <v>1659</v>
      </c>
      <c r="G9" s="442" t="s">
        <v>2621</v>
      </c>
      <c r="H9" s="442" t="s">
        <v>848</v>
      </c>
      <c r="I9" s="442" t="s">
        <v>13</v>
      </c>
      <c r="J9" s="442" t="s">
        <v>13</v>
      </c>
      <c r="K9" s="443" t="s">
        <v>1677</v>
      </c>
    </row>
    <row r="10" spans="1:20" ht="13.8" thickBot="1" x14ac:dyDescent="0.3">
      <c r="A10" s="7" t="s">
        <v>92</v>
      </c>
      <c r="B10" s="1" t="s">
        <v>91</v>
      </c>
      <c r="C10" s="440" t="s">
        <v>35</v>
      </c>
      <c r="D10" s="441">
        <v>3623</v>
      </c>
      <c r="E10" s="442" t="s">
        <v>1662</v>
      </c>
      <c r="F10" s="442" t="s">
        <v>1659</v>
      </c>
      <c r="G10" s="442" t="s">
        <v>2621</v>
      </c>
      <c r="H10" s="442" t="s">
        <v>848</v>
      </c>
      <c r="I10" s="442" t="s">
        <v>2129</v>
      </c>
      <c r="J10" s="442" t="s">
        <v>936</v>
      </c>
      <c r="K10" s="443" t="s">
        <v>847</v>
      </c>
    </row>
    <row r="11" spans="1:20" ht="13.8" thickBot="1" x14ac:dyDescent="0.3">
      <c r="A11" s="7" t="s">
        <v>100</v>
      </c>
      <c r="B11" s="1" t="s">
        <v>99</v>
      </c>
      <c r="C11" s="440" t="s">
        <v>35</v>
      </c>
      <c r="D11" s="441">
        <v>2937</v>
      </c>
      <c r="E11" s="442" t="s">
        <v>2660</v>
      </c>
      <c r="F11" s="442" t="s">
        <v>1659</v>
      </c>
      <c r="G11" s="442" t="s">
        <v>2621</v>
      </c>
      <c r="H11" s="442" t="s">
        <v>848</v>
      </c>
      <c r="I11" s="442" t="s">
        <v>13</v>
      </c>
      <c r="J11" s="442" t="s">
        <v>13</v>
      </c>
      <c r="K11" s="443" t="s">
        <v>1677</v>
      </c>
    </row>
    <row r="12" spans="1:20" ht="13.8" thickBot="1" x14ac:dyDescent="0.3">
      <c r="A12" s="7" t="s">
        <v>132</v>
      </c>
      <c r="B12" s="1" t="s">
        <v>131</v>
      </c>
      <c r="C12" s="440" t="s">
        <v>35</v>
      </c>
      <c r="D12" s="441">
        <v>2611</v>
      </c>
      <c r="E12" s="442" t="s">
        <v>1727</v>
      </c>
      <c r="F12" s="442" t="s">
        <v>1726</v>
      </c>
      <c r="G12" s="442" t="s">
        <v>2611</v>
      </c>
      <c r="H12" s="442" t="s">
        <v>848</v>
      </c>
      <c r="I12" s="442" t="s">
        <v>2129</v>
      </c>
      <c r="J12" s="442" t="s">
        <v>2678</v>
      </c>
      <c r="K12" s="443" t="s">
        <v>834</v>
      </c>
    </row>
    <row r="13" spans="1:20" ht="13.8" thickBot="1" x14ac:dyDescent="0.3">
      <c r="A13" s="7" t="s">
        <v>146</v>
      </c>
      <c r="B13" s="1" t="s">
        <v>145</v>
      </c>
      <c r="C13" s="440" t="s">
        <v>35</v>
      </c>
      <c r="D13" s="441">
        <v>722</v>
      </c>
      <c r="E13" s="442" t="s">
        <v>2684</v>
      </c>
      <c r="F13" s="442" t="s">
        <v>1744</v>
      </c>
      <c r="G13" s="442" t="s">
        <v>2616</v>
      </c>
      <c r="H13" s="442" t="s">
        <v>847</v>
      </c>
      <c r="I13" s="442" t="s">
        <v>2129</v>
      </c>
      <c r="J13" s="442" t="s">
        <v>2685</v>
      </c>
      <c r="K13" s="443" t="s">
        <v>848</v>
      </c>
    </row>
    <row r="14" spans="1:20" ht="13.8" thickBot="1" x14ac:dyDescent="0.3">
      <c r="A14" s="7" t="s">
        <v>156</v>
      </c>
      <c r="B14" s="1" t="s">
        <v>155</v>
      </c>
      <c r="C14" s="440" t="s">
        <v>35</v>
      </c>
      <c r="D14" s="441">
        <v>3879</v>
      </c>
      <c r="E14" s="442" t="s">
        <v>1760</v>
      </c>
      <c r="F14" s="442" t="s">
        <v>1581</v>
      </c>
      <c r="G14" s="442" t="s">
        <v>2621</v>
      </c>
      <c r="H14" s="442" t="s">
        <v>847</v>
      </c>
      <c r="I14" s="442" t="s">
        <v>2129</v>
      </c>
      <c r="J14" s="442" t="s">
        <v>2693</v>
      </c>
      <c r="K14" s="443" t="s">
        <v>847</v>
      </c>
    </row>
    <row r="15" spans="1:20" ht="13.8" thickBot="1" x14ac:dyDescent="0.3">
      <c r="A15" s="7" t="s">
        <v>164</v>
      </c>
      <c r="B15" s="1" t="s">
        <v>163</v>
      </c>
      <c r="C15" s="440" t="s">
        <v>35</v>
      </c>
      <c r="D15" s="441">
        <v>1854</v>
      </c>
      <c r="E15" s="442" t="s">
        <v>1776</v>
      </c>
      <c r="F15" s="442" t="s">
        <v>1775</v>
      </c>
      <c r="G15" s="442" t="s">
        <v>2621</v>
      </c>
      <c r="H15" s="442" t="s">
        <v>848</v>
      </c>
      <c r="I15" s="442" t="s">
        <v>2129</v>
      </c>
      <c r="J15" s="442" t="s">
        <v>13</v>
      </c>
      <c r="K15" s="443" t="s">
        <v>847</v>
      </c>
    </row>
    <row r="16" spans="1:20" ht="13.8" thickBot="1" x14ac:dyDescent="0.3">
      <c r="A16" s="7" t="s">
        <v>176</v>
      </c>
      <c r="B16" s="1" t="s">
        <v>175</v>
      </c>
      <c r="C16" s="440" t="s">
        <v>35</v>
      </c>
      <c r="D16" s="441">
        <v>3604</v>
      </c>
      <c r="E16" s="442" t="s">
        <v>1707</v>
      </c>
      <c r="F16" s="442" t="s">
        <v>1556</v>
      </c>
      <c r="G16" s="442" t="s">
        <v>2611</v>
      </c>
      <c r="H16" s="442" t="s">
        <v>847</v>
      </c>
      <c r="I16" s="442" t="s">
        <v>2129</v>
      </c>
      <c r="J16" s="442" t="s">
        <v>2706</v>
      </c>
      <c r="K16" s="443" t="s">
        <v>847</v>
      </c>
    </row>
    <row r="17" spans="1:11" ht="13.8" thickBot="1" x14ac:dyDescent="0.3">
      <c r="A17" s="7" t="s">
        <v>184</v>
      </c>
      <c r="B17" s="1" t="s">
        <v>183</v>
      </c>
      <c r="C17" s="440" t="s">
        <v>35</v>
      </c>
      <c r="D17" s="441">
        <v>3803</v>
      </c>
      <c r="E17" s="442" t="s">
        <v>1801</v>
      </c>
      <c r="F17" s="442" t="s">
        <v>1726</v>
      </c>
      <c r="G17" s="442" t="s">
        <v>2611</v>
      </c>
      <c r="H17" s="442" t="s">
        <v>848</v>
      </c>
      <c r="I17" s="442" t="s">
        <v>2129</v>
      </c>
      <c r="J17" s="442" t="s">
        <v>13</v>
      </c>
      <c r="K17" s="443" t="s">
        <v>847</v>
      </c>
    </row>
    <row r="18" spans="1:11" ht="13.8" thickBot="1" x14ac:dyDescent="0.3">
      <c r="A18" s="7" t="s">
        <v>186</v>
      </c>
      <c r="B18" s="1" t="s">
        <v>185</v>
      </c>
      <c r="C18" s="440" t="s">
        <v>35</v>
      </c>
      <c r="D18" s="441">
        <v>2373</v>
      </c>
      <c r="E18" s="442" t="s">
        <v>2711</v>
      </c>
      <c r="F18" s="442" t="s">
        <v>1724</v>
      </c>
      <c r="G18" s="442" t="s">
        <v>2614</v>
      </c>
      <c r="H18" s="442" t="s">
        <v>848</v>
      </c>
      <c r="I18" s="442" t="s">
        <v>13</v>
      </c>
      <c r="J18" s="442" t="s">
        <v>13</v>
      </c>
      <c r="K18" s="443" t="s">
        <v>847</v>
      </c>
    </row>
    <row r="19" spans="1:11" ht="13.8" thickBot="1" x14ac:dyDescent="0.3">
      <c r="A19" s="7" t="s">
        <v>202</v>
      </c>
      <c r="B19" s="1" t="s">
        <v>201</v>
      </c>
      <c r="C19" s="440" t="s">
        <v>35</v>
      </c>
      <c r="D19" s="441">
        <v>3953</v>
      </c>
      <c r="E19" s="442" t="s">
        <v>2720</v>
      </c>
      <c r="F19" s="442" t="s">
        <v>1646</v>
      </c>
      <c r="G19" s="442" t="s">
        <v>2619</v>
      </c>
      <c r="H19" s="442" t="s">
        <v>847</v>
      </c>
      <c r="I19" s="442" t="s">
        <v>2129</v>
      </c>
      <c r="J19" s="442" t="s">
        <v>2721</v>
      </c>
      <c r="K19" s="443" t="s">
        <v>834</v>
      </c>
    </row>
    <row r="20" spans="1:11" ht="13.8" thickBot="1" x14ac:dyDescent="0.3">
      <c r="A20" s="7" t="s">
        <v>204</v>
      </c>
      <c r="B20" s="1" t="s">
        <v>203</v>
      </c>
      <c r="C20" s="440" t="s">
        <v>35</v>
      </c>
      <c r="D20" s="441">
        <v>3228</v>
      </c>
      <c r="E20" s="442" t="s">
        <v>1830</v>
      </c>
      <c r="F20" s="442" t="s">
        <v>1830</v>
      </c>
      <c r="G20" s="442" t="s">
        <v>1428</v>
      </c>
      <c r="H20" s="442" t="s">
        <v>847</v>
      </c>
      <c r="I20" s="442" t="s">
        <v>2129</v>
      </c>
      <c r="J20" s="442" t="s">
        <v>952</v>
      </c>
      <c r="K20" s="443" t="s">
        <v>834</v>
      </c>
    </row>
    <row r="21" spans="1:11" ht="13.8" thickBot="1" x14ac:dyDescent="0.3">
      <c r="A21" s="7" t="s">
        <v>206</v>
      </c>
      <c r="B21" s="1" t="s">
        <v>205</v>
      </c>
      <c r="C21" s="440" t="s">
        <v>35</v>
      </c>
      <c r="D21" s="441">
        <v>3453</v>
      </c>
      <c r="E21" s="442" t="s">
        <v>2722</v>
      </c>
      <c r="F21" s="442" t="s">
        <v>1834</v>
      </c>
      <c r="G21" s="442" t="s">
        <v>2616</v>
      </c>
      <c r="H21" s="442" t="s">
        <v>847</v>
      </c>
      <c r="I21" s="442" t="s">
        <v>2129</v>
      </c>
      <c r="J21" s="442" t="s">
        <v>2723</v>
      </c>
      <c r="K21" s="443" t="s">
        <v>834</v>
      </c>
    </row>
    <row r="22" spans="1:11" ht="13.8" thickBot="1" x14ac:dyDescent="0.3">
      <c r="A22" s="7" t="s">
        <v>208</v>
      </c>
      <c r="B22" s="1" t="s">
        <v>207</v>
      </c>
      <c r="C22" s="440" t="s">
        <v>35</v>
      </c>
      <c r="D22" s="441">
        <v>1236</v>
      </c>
      <c r="E22" s="442" t="s">
        <v>2724</v>
      </c>
      <c r="F22" s="442" t="s">
        <v>1574</v>
      </c>
      <c r="G22" s="442" t="s">
        <v>2616</v>
      </c>
      <c r="H22" s="442" t="s">
        <v>848</v>
      </c>
      <c r="I22" s="442" t="s">
        <v>2129</v>
      </c>
      <c r="J22" s="442" t="s">
        <v>936</v>
      </c>
      <c r="K22" s="443" t="s">
        <v>834</v>
      </c>
    </row>
    <row r="23" spans="1:11" ht="13.8" thickBot="1" x14ac:dyDescent="0.3">
      <c r="A23" s="7" t="s">
        <v>210</v>
      </c>
      <c r="B23" s="1" t="s">
        <v>209</v>
      </c>
      <c r="C23" s="440" t="s">
        <v>35</v>
      </c>
      <c r="D23" s="441">
        <v>3179</v>
      </c>
      <c r="E23" s="442" t="s">
        <v>2725</v>
      </c>
      <c r="F23" s="442" t="s">
        <v>1659</v>
      </c>
      <c r="G23" s="442" t="s">
        <v>2621</v>
      </c>
      <c r="H23" s="442" t="s">
        <v>848</v>
      </c>
      <c r="I23" s="442" t="s">
        <v>2129</v>
      </c>
      <c r="J23" s="442" t="s">
        <v>13</v>
      </c>
      <c r="K23" s="443" t="s">
        <v>847</v>
      </c>
    </row>
    <row r="24" spans="1:11" ht="13.8" thickBot="1" x14ac:dyDescent="0.3">
      <c r="A24" s="7" t="s">
        <v>222</v>
      </c>
      <c r="B24" s="1" t="s">
        <v>221</v>
      </c>
      <c r="C24" s="440" t="s">
        <v>35</v>
      </c>
      <c r="D24" s="441">
        <v>2190</v>
      </c>
      <c r="E24" s="442" t="s">
        <v>2731</v>
      </c>
      <c r="F24" s="442" t="s">
        <v>1859</v>
      </c>
      <c r="G24" s="442" t="s">
        <v>2616</v>
      </c>
      <c r="H24" s="442" t="s">
        <v>848</v>
      </c>
      <c r="I24" s="442" t="s">
        <v>13</v>
      </c>
      <c r="J24" s="442" t="s">
        <v>1677</v>
      </c>
      <c r="K24" s="443" t="s">
        <v>1677</v>
      </c>
    </row>
    <row r="25" spans="1:11" ht="13.8" thickBot="1" x14ac:dyDescent="0.3">
      <c r="A25" s="7" t="s">
        <v>258</v>
      </c>
      <c r="B25" s="1" t="s">
        <v>257</v>
      </c>
      <c r="C25" s="440" t="s">
        <v>35</v>
      </c>
      <c r="D25" s="441">
        <v>2769</v>
      </c>
      <c r="E25" s="442" t="s">
        <v>2752</v>
      </c>
      <c r="F25" s="442" t="s">
        <v>1562</v>
      </c>
      <c r="G25" s="442" t="s">
        <v>2614</v>
      </c>
      <c r="H25" s="442" t="s">
        <v>848</v>
      </c>
      <c r="I25" s="442" t="s">
        <v>2129</v>
      </c>
      <c r="J25" s="442" t="s">
        <v>936</v>
      </c>
      <c r="K25" s="443" t="s">
        <v>847</v>
      </c>
    </row>
    <row r="26" spans="1:11" ht="13.8" thickBot="1" x14ac:dyDescent="0.3">
      <c r="A26" s="7" t="s">
        <v>260</v>
      </c>
      <c r="B26" s="1" t="s">
        <v>259</v>
      </c>
      <c r="C26" s="440" t="s">
        <v>35</v>
      </c>
      <c r="D26" s="441">
        <v>3738</v>
      </c>
      <c r="E26" s="442" t="s">
        <v>2753</v>
      </c>
      <c r="F26" s="442" t="s">
        <v>1707</v>
      </c>
      <c r="G26" s="442" t="s">
        <v>2614</v>
      </c>
      <c r="H26" s="442" t="s">
        <v>847</v>
      </c>
      <c r="I26" s="442" t="s">
        <v>2129</v>
      </c>
      <c r="J26" s="442" t="s">
        <v>2754</v>
      </c>
      <c r="K26" s="443" t="s">
        <v>847</v>
      </c>
    </row>
    <row r="27" spans="1:11" ht="13.8" thickBot="1" x14ac:dyDescent="0.3">
      <c r="A27" s="7" t="s">
        <v>266</v>
      </c>
      <c r="B27" s="1" t="s">
        <v>265</v>
      </c>
      <c r="C27" s="440" t="s">
        <v>35</v>
      </c>
      <c r="D27" s="441">
        <v>3112</v>
      </c>
      <c r="E27" s="442" t="s">
        <v>1913</v>
      </c>
      <c r="F27" s="442" t="s">
        <v>1724</v>
      </c>
      <c r="G27" s="442" t="s">
        <v>2614</v>
      </c>
      <c r="H27" s="442" t="s">
        <v>848</v>
      </c>
      <c r="I27" s="442" t="s">
        <v>2129</v>
      </c>
      <c r="J27" s="442" t="s">
        <v>13</v>
      </c>
      <c r="K27" s="443" t="s">
        <v>1677</v>
      </c>
    </row>
    <row r="28" spans="1:11" ht="13.8" thickBot="1" x14ac:dyDescent="0.3">
      <c r="A28" s="7" t="s">
        <v>274</v>
      </c>
      <c r="B28" s="1" t="s">
        <v>273</v>
      </c>
      <c r="C28" s="440" t="s">
        <v>35</v>
      </c>
      <c r="D28" s="441">
        <v>2791</v>
      </c>
      <c r="E28" s="442" t="s">
        <v>1929</v>
      </c>
      <c r="F28" s="442" t="s">
        <v>1928</v>
      </c>
      <c r="G28" s="442" t="s">
        <v>2621</v>
      </c>
      <c r="H28" s="442" t="s">
        <v>848</v>
      </c>
      <c r="I28" s="442" t="s">
        <v>2129</v>
      </c>
      <c r="J28" s="442" t="s">
        <v>13</v>
      </c>
      <c r="K28" s="443" t="s">
        <v>1677</v>
      </c>
    </row>
    <row r="29" spans="1:11" ht="13.8" thickBot="1" x14ac:dyDescent="0.3">
      <c r="A29" s="7" t="s">
        <v>288</v>
      </c>
      <c r="B29" s="1" t="s">
        <v>287</v>
      </c>
      <c r="C29" s="440" t="s">
        <v>35</v>
      </c>
      <c r="D29" s="441">
        <v>3150</v>
      </c>
      <c r="E29" s="442" t="s">
        <v>2013</v>
      </c>
      <c r="F29" s="442" t="s">
        <v>1549</v>
      </c>
      <c r="G29" s="442" t="s">
        <v>2609</v>
      </c>
      <c r="H29" s="442" t="s">
        <v>847</v>
      </c>
      <c r="I29" s="442" t="s">
        <v>2129</v>
      </c>
      <c r="J29" s="442" t="s">
        <v>2770</v>
      </c>
      <c r="K29" s="443" t="s">
        <v>1677</v>
      </c>
    </row>
    <row r="30" spans="1:11" ht="13.8" thickBot="1" x14ac:dyDescent="0.3">
      <c r="A30" s="7" t="s">
        <v>298</v>
      </c>
      <c r="B30" s="1" t="s">
        <v>297</v>
      </c>
      <c r="C30" s="440" t="s">
        <v>35</v>
      </c>
      <c r="D30" s="441">
        <v>3043</v>
      </c>
      <c r="E30" s="442" t="s">
        <v>1962</v>
      </c>
      <c r="F30" s="442" t="s">
        <v>1657</v>
      </c>
      <c r="G30" s="442" t="s">
        <v>2623</v>
      </c>
      <c r="H30" s="442" t="s">
        <v>848</v>
      </c>
      <c r="I30" s="442" t="s">
        <v>13</v>
      </c>
      <c r="J30" s="442" t="s">
        <v>13</v>
      </c>
      <c r="K30" s="443" t="s">
        <v>834</v>
      </c>
    </row>
    <row r="31" spans="1:11" ht="13.8" thickBot="1" x14ac:dyDescent="0.3">
      <c r="A31" s="7" t="s">
        <v>306</v>
      </c>
      <c r="B31" s="1" t="s">
        <v>305</v>
      </c>
      <c r="C31" s="440" t="s">
        <v>35</v>
      </c>
      <c r="D31" s="441">
        <v>2047</v>
      </c>
      <c r="E31" s="442" t="s">
        <v>1974</v>
      </c>
      <c r="F31" s="442" t="s">
        <v>1857</v>
      </c>
      <c r="G31" s="442" t="s">
        <v>2611</v>
      </c>
      <c r="H31" s="442" t="s">
        <v>848</v>
      </c>
      <c r="I31" s="442" t="s">
        <v>13</v>
      </c>
      <c r="J31" s="442" t="s">
        <v>13</v>
      </c>
      <c r="K31" s="443" t="s">
        <v>1677</v>
      </c>
    </row>
    <row r="32" spans="1:11" ht="13.8" thickBot="1" x14ac:dyDescent="0.3">
      <c r="A32" s="7" t="s">
        <v>314</v>
      </c>
      <c r="B32" s="1" t="s">
        <v>313</v>
      </c>
      <c r="C32" s="440" t="s">
        <v>35</v>
      </c>
      <c r="D32" s="441">
        <v>3650</v>
      </c>
      <c r="E32" s="442" t="s">
        <v>1980</v>
      </c>
      <c r="F32" s="442" t="s">
        <v>1979</v>
      </c>
      <c r="G32" s="442" t="s">
        <v>2621</v>
      </c>
      <c r="H32" s="442" t="s">
        <v>847</v>
      </c>
      <c r="I32" s="442" t="s">
        <v>2718</v>
      </c>
      <c r="J32" s="442" t="s">
        <v>2685</v>
      </c>
      <c r="K32" s="443" t="s">
        <v>834</v>
      </c>
    </row>
    <row r="33" spans="1:11" ht="13.8" thickBot="1" x14ac:dyDescent="0.3">
      <c r="A33" s="7" t="s">
        <v>316</v>
      </c>
      <c r="B33" s="1" t="s">
        <v>315</v>
      </c>
      <c r="C33" s="440" t="s">
        <v>35</v>
      </c>
      <c r="D33" s="441">
        <v>1828</v>
      </c>
      <c r="E33" s="442" t="s">
        <v>2785</v>
      </c>
      <c r="F33" s="442" t="s">
        <v>1603</v>
      </c>
      <c r="G33" s="442" t="s">
        <v>2786</v>
      </c>
      <c r="H33" s="442" t="s">
        <v>847</v>
      </c>
      <c r="I33" s="442" t="s">
        <v>2718</v>
      </c>
      <c r="J33" s="442" t="s">
        <v>2787</v>
      </c>
      <c r="K33" s="443" t="s">
        <v>1677</v>
      </c>
    </row>
    <row r="34" spans="1:11" ht="13.8" thickBot="1" x14ac:dyDescent="0.3">
      <c r="A34" s="7" t="s">
        <v>366</v>
      </c>
      <c r="B34" s="1" t="s">
        <v>365</v>
      </c>
      <c r="C34" s="440" t="s">
        <v>35</v>
      </c>
      <c r="D34" s="441">
        <v>3926</v>
      </c>
      <c r="E34" s="442" t="s">
        <v>2058</v>
      </c>
      <c r="F34" s="442" t="s">
        <v>1570</v>
      </c>
      <c r="G34" s="442" t="s">
        <v>2611</v>
      </c>
      <c r="H34" s="442" t="s">
        <v>848</v>
      </c>
      <c r="I34" s="442" t="s">
        <v>2129</v>
      </c>
      <c r="J34" s="442" t="s">
        <v>13</v>
      </c>
      <c r="K34" s="443" t="s">
        <v>847</v>
      </c>
    </row>
    <row r="35" spans="1:11" ht="13.8" thickBot="1" x14ac:dyDescent="0.3">
      <c r="A35" s="7" t="s">
        <v>382</v>
      </c>
      <c r="B35" s="1" t="s">
        <v>381</v>
      </c>
      <c r="C35" s="440" t="s">
        <v>35</v>
      </c>
      <c r="D35" s="441">
        <v>3038</v>
      </c>
      <c r="E35" s="442" t="s">
        <v>2823</v>
      </c>
      <c r="F35" s="442" t="s">
        <v>1778</v>
      </c>
      <c r="G35" s="442" t="s">
        <v>2619</v>
      </c>
      <c r="H35" s="442" t="s">
        <v>847</v>
      </c>
      <c r="I35" s="442" t="s">
        <v>2129</v>
      </c>
      <c r="J35" s="442" t="s">
        <v>2824</v>
      </c>
      <c r="K35" s="443" t="s">
        <v>834</v>
      </c>
    </row>
    <row r="36" spans="1:11" ht="13.8" thickBot="1" x14ac:dyDescent="0.3">
      <c r="A36" s="7" t="s">
        <v>414</v>
      </c>
      <c r="B36" s="1" t="s">
        <v>413</v>
      </c>
      <c r="C36" s="440" t="s">
        <v>35</v>
      </c>
      <c r="D36" s="441">
        <v>3730</v>
      </c>
      <c r="E36" s="442" t="s">
        <v>2837</v>
      </c>
      <c r="F36" s="442" t="s">
        <v>1730</v>
      </c>
      <c r="G36" s="442" t="s">
        <v>2616</v>
      </c>
      <c r="H36" s="442" t="s">
        <v>848</v>
      </c>
      <c r="I36" s="442" t="s">
        <v>13</v>
      </c>
      <c r="J36" s="442" t="s">
        <v>1677</v>
      </c>
      <c r="K36" s="443" t="s">
        <v>834</v>
      </c>
    </row>
    <row r="37" spans="1:11" ht="13.8" thickBot="1" x14ac:dyDescent="0.3">
      <c r="A37" s="7" t="s">
        <v>420</v>
      </c>
      <c r="B37" s="1" t="s">
        <v>419</v>
      </c>
      <c r="C37" s="440" t="s">
        <v>35</v>
      </c>
      <c r="D37" s="441">
        <v>2735</v>
      </c>
      <c r="E37" s="442" t="s">
        <v>2113</v>
      </c>
      <c r="F37" s="442" t="s">
        <v>1629</v>
      </c>
      <c r="G37" s="442" t="s">
        <v>2623</v>
      </c>
      <c r="H37" s="442" t="s">
        <v>847</v>
      </c>
      <c r="I37" s="442" t="s">
        <v>2129</v>
      </c>
      <c r="J37" s="442" t="s">
        <v>2840</v>
      </c>
      <c r="K37" s="443" t="s">
        <v>847</v>
      </c>
    </row>
    <row r="38" spans="1:11" ht="13.8" thickBot="1" x14ac:dyDescent="0.3">
      <c r="A38" s="7" t="s">
        <v>422</v>
      </c>
      <c r="B38" s="1" t="s">
        <v>421</v>
      </c>
      <c r="C38" s="440" t="s">
        <v>35</v>
      </c>
      <c r="D38" s="441">
        <v>1900</v>
      </c>
      <c r="E38" s="442" t="s">
        <v>2841</v>
      </c>
      <c r="F38" s="442" t="s">
        <v>2031</v>
      </c>
      <c r="G38" s="442" t="s">
        <v>2623</v>
      </c>
      <c r="H38" s="442" t="s">
        <v>848</v>
      </c>
      <c r="I38" s="442" t="s">
        <v>13</v>
      </c>
      <c r="J38" s="442" t="s">
        <v>13</v>
      </c>
      <c r="K38" s="443" t="s">
        <v>834</v>
      </c>
    </row>
    <row r="39" spans="1:11" ht="13.8" thickBot="1" x14ac:dyDescent="0.3">
      <c r="A39" s="7" t="s">
        <v>427</v>
      </c>
      <c r="B39" s="1" t="s">
        <v>426</v>
      </c>
      <c r="C39" s="440" t="s">
        <v>35</v>
      </c>
      <c r="D39" s="441">
        <v>2027</v>
      </c>
      <c r="E39" s="442" t="s">
        <v>2843</v>
      </c>
      <c r="F39" s="442" t="s">
        <v>1979</v>
      </c>
      <c r="G39" s="442" t="s">
        <v>2621</v>
      </c>
      <c r="H39" s="442" t="s">
        <v>848</v>
      </c>
      <c r="I39" s="442" t="s">
        <v>13</v>
      </c>
      <c r="J39" s="442" t="s">
        <v>13</v>
      </c>
      <c r="K39" s="443" t="s">
        <v>1677</v>
      </c>
    </row>
    <row r="40" spans="1:11" ht="13.8" thickBot="1" x14ac:dyDescent="0.3">
      <c r="A40" s="7" t="s">
        <v>437</v>
      </c>
      <c r="B40" s="1" t="s">
        <v>436</v>
      </c>
      <c r="C40" s="440" t="s">
        <v>35</v>
      </c>
      <c r="D40" s="441">
        <v>2835</v>
      </c>
      <c r="E40" s="442" t="s">
        <v>2127</v>
      </c>
      <c r="F40" s="442" t="s">
        <v>1909</v>
      </c>
      <c r="G40" s="442" t="s">
        <v>2621</v>
      </c>
      <c r="H40" s="442" t="s">
        <v>848</v>
      </c>
      <c r="I40" s="442" t="s">
        <v>2718</v>
      </c>
      <c r="J40" s="442" t="s">
        <v>936</v>
      </c>
      <c r="K40" s="443" t="s">
        <v>847</v>
      </c>
    </row>
    <row r="41" spans="1:11" ht="13.8" thickBot="1" x14ac:dyDescent="0.3">
      <c r="A41" s="7" t="s">
        <v>443</v>
      </c>
      <c r="B41" s="1" t="s">
        <v>442</v>
      </c>
      <c r="C41" s="440" t="s">
        <v>35</v>
      </c>
      <c r="D41" s="441">
        <v>2372</v>
      </c>
      <c r="E41" s="442" t="s">
        <v>2135</v>
      </c>
      <c r="F41" s="442" t="s">
        <v>1733</v>
      </c>
      <c r="G41" s="442" t="s">
        <v>2611</v>
      </c>
      <c r="H41" s="442" t="s">
        <v>848</v>
      </c>
      <c r="I41" s="442" t="s">
        <v>13</v>
      </c>
      <c r="J41" s="442" t="s">
        <v>13</v>
      </c>
      <c r="K41" s="443" t="s">
        <v>848</v>
      </c>
    </row>
    <row r="42" spans="1:11" ht="13.8" thickBot="1" x14ac:dyDescent="0.3">
      <c r="A42" s="7" t="s">
        <v>455</v>
      </c>
      <c r="B42" s="1" t="s">
        <v>454</v>
      </c>
      <c r="C42" s="440" t="s">
        <v>35</v>
      </c>
      <c r="D42" s="441">
        <v>3667</v>
      </c>
      <c r="E42" s="442" t="s">
        <v>2147</v>
      </c>
      <c r="F42" s="442" t="s">
        <v>1610</v>
      </c>
      <c r="G42" s="442" t="s">
        <v>2611</v>
      </c>
      <c r="H42" s="442" t="s">
        <v>848</v>
      </c>
      <c r="I42" s="442" t="s">
        <v>13</v>
      </c>
      <c r="J42" s="442" t="s">
        <v>13</v>
      </c>
      <c r="K42" s="443" t="s">
        <v>847</v>
      </c>
    </row>
    <row r="43" spans="1:11" ht="13.8" thickBot="1" x14ac:dyDescent="0.3">
      <c r="A43" s="7" t="s">
        <v>461</v>
      </c>
      <c r="B43" s="1" t="s">
        <v>460</v>
      </c>
      <c r="C43" s="440" t="s">
        <v>35</v>
      </c>
      <c r="D43" s="441">
        <v>492</v>
      </c>
      <c r="E43" s="442" t="s">
        <v>2860</v>
      </c>
      <c r="F43" s="442" t="s">
        <v>2152</v>
      </c>
      <c r="G43" s="442" t="s">
        <v>2616</v>
      </c>
      <c r="H43" s="442" t="s">
        <v>847</v>
      </c>
      <c r="I43" s="442" t="s">
        <v>2129</v>
      </c>
      <c r="J43" s="442" t="s">
        <v>2861</v>
      </c>
      <c r="K43" s="443" t="s">
        <v>1677</v>
      </c>
    </row>
    <row r="44" spans="1:11" ht="13.8" thickBot="1" x14ac:dyDescent="0.3">
      <c r="A44" s="7" t="s">
        <v>477</v>
      </c>
      <c r="B44" s="1" t="s">
        <v>476</v>
      </c>
      <c r="C44" s="440" t="s">
        <v>35</v>
      </c>
      <c r="D44" s="441">
        <v>3326</v>
      </c>
      <c r="E44" s="442" t="s">
        <v>2868</v>
      </c>
      <c r="F44" s="442" t="s">
        <v>1707</v>
      </c>
      <c r="G44" s="442" t="s">
        <v>2614</v>
      </c>
      <c r="H44" s="442" t="s">
        <v>848</v>
      </c>
      <c r="I44" s="442" t="s">
        <v>13</v>
      </c>
      <c r="J44" s="442" t="s">
        <v>13</v>
      </c>
      <c r="K44" s="443" t="s">
        <v>847</v>
      </c>
    </row>
    <row r="45" spans="1:11" ht="13.8" thickBot="1" x14ac:dyDescent="0.3">
      <c r="A45" s="7" t="s">
        <v>494</v>
      </c>
      <c r="B45" s="1" t="s">
        <v>493</v>
      </c>
      <c r="C45" s="440" t="s">
        <v>35</v>
      </c>
      <c r="D45" s="441">
        <v>2440</v>
      </c>
      <c r="E45" s="442" t="s">
        <v>2877</v>
      </c>
      <c r="F45" s="442" t="s">
        <v>1744</v>
      </c>
      <c r="G45" s="442" t="s">
        <v>2616</v>
      </c>
      <c r="H45" s="442" t="s">
        <v>848</v>
      </c>
      <c r="I45" s="442" t="s">
        <v>2129</v>
      </c>
      <c r="J45" s="442" t="s">
        <v>1493</v>
      </c>
      <c r="K45" s="443" t="s">
        <v>1677</v>
      </c>
    </row>
    <row r="46" spans="1:11" ht="13.8" thickBot="1" x14ac:dyDescent="0.3">
      <c r="A46" s="7" t="s">
        <v>501</v>
      </c>
      <c r="B46" s="1" t="s">
        <v>500</v>
      </c>
      <c r="C46" s="440" t="s">
        <v>35</v>
      </c>
      <c r="D46" s="441">
        <v>3433</v>
      </c>
      <c r="E46" s="442" t="s">
        <v>2880</v>
      </c>
      <c r="F46" s="442" t="s">
        <v>1699</v>
      </c>
      <c r="G46" s="442" t="s">
        <v>2614</v>
      </c>
      <c r="H46" s="442" t="s">
        <v>848</v>
      </c>
      <c r="I46" s="442" t="s">
        <v>13</v>
      </c>
      <c r="J46" s="442" t="s">
        <v>13</v>
      </c>
      <c r="K46" s="443" t="s">
        <v>847</v>
      </c>
    </row>
    <row r="47" spans="1:11" ht="13.8" thickBot="1" x14ac:dyDescent="0.3">
      <c r="A47" s="7" t="s">
        <v>521</v>
      </c>
      <c r="B47" s="1" t="s">
        <v>520</v>
      </c>
      <c r="C47" s="440" t="s">
        <v>35</v>
      </c>
      <c r="D47" s="441">
        <v>1848</v>
      </c>
      <c r="E47" s="442" t="s">
        <v>2889</v>
      </c>
      <c r="F47" s="442" t="s">
        <v>1655</v>
      </c>
      <c r="G47" s="442" t="s">
        <v>2611</v>
      </c>
      <c r="H47" s="442" t="s">
        <v>848</v>
      </c>
      <c r="I47" s="442" t="s">
        <v>2129</v>
      </c>
      <c r="J47" s="442" t="s">
        <v>13</v>
      </c>
      <c r="K47" s="443" t="s">
        <v>834</v>
      </c>
    </row>
    <row r="48" spans="1:11" ht="13.8" thickBot="1" x14ac:dyDescent="0.3">
      <c r="A48" s="7" t="s">
        <v>537</v>
      </c>
      <c r="B48" s="1" t="s">
        <v>536</v>
      </c>
      <c r="C48" s="440" t="s">
        <v>35</v>
      </c>
      <c r="D48" s="441">
        <v>3645</v>
      </c>
      <c r="E48" s="442" t="s">
        <v>2227</v>
      </c>
      <c r="F48" s="442" t="s">
        <v>1603</v>
      </c>
      <c r="G48" s="442" t="s">
        <v>2627</v>
      </c>
      <c r="H48" s="442" t="s">
        <v>847</v>
      </c>
      <c r="I48" s="442" t="s">
        <v>2129</v>
      </c>
      <c r="J48" s="442" t="s">
        <v>2895</v>
      </c>
      <c r="K48" s="443" t="s">
        <v>834</v>
      </c>
    </row>
    <row r="49" spans="1:11" ht="13.8" thickBot="1" x14ac:dyDescent="0.3">
      <c r="A49" s="7" t="s">
        <v>549</v>
      </c>
      <c r="B49" s="1" t="s">
        <v>548</v>
      </c>
      <c r="C49" s="440" t="s">
        <v>35</v>
      </c>
      <c r="D49" s="441">
        <v>19</v>
      </c>
      <c r="E49" s="442" t="s">
        <v>2902</v>
      </c>
      <c r="F49" s="442" t="s">
        <v>1549</v>
      </c>
      <c r="G49" s="442" t="s">
        <v>2609</v>
      </c>
      <c r="H49" s="442" t="s">
        <v>848</v>
      </c>
      <c r="I49" s="442" t="s">
        <v>13</v>
      </c>
      <c r="J49" s="442" t="s">
        <v>13</v>
      </c>
      <c r="K49" s="443" t="s">
        <v>834</v>
      </c>
    </row>
    <row r="50" spans="1:11" ht="13.8" thickBot="1" x14ac:dyDescent="0.3">
      <c r="A50" s="7" t="s">
        <v>553</v>
      </c>
      <c r="B50" s="1" t="s">
        <v>552</v>
      </c>
      <c r="C50" s="440" t="s">
        <v>35</v>
      </c>
      <c r="D50" s="441">
        <v>3679</v>
      </c>
      <c r="E50" s="442" t="s">
        <v>1744</v>
      </c>
      <c r="F50" s="442" t="s">
        <v>1744</v>
      </c>
      <c r="G50" s="442" t="s">
        <v>2616</v>
      </c>
      <c r="H50" s="442" t="s">
        <v>847</v>
      </c>
      <c r="I50" s="442" t="s">
        <v>2129</v>
      </c>
      <c r="J50" s="442" t="s">
        <v>2904</v>
      </c>
      <c r="K50" s="443" t="s">
        <v>847</v>
      </c>
    </row>
    <row r="51" spans="1:11" ht="13.8" thickBot="1" x14ac:dyDescent="0.3">
      <c r="A51" s="7" t="s">
        <v>557</v>
      </c>
      <c r="B51" s="1" t="s">
        <v>556</v>
      </c>
      <c r="C51" s="440" t="s">
        <v>35</v>
      </c>
      <c r="D51" s="441">
        <v>1830</v>
      </c>
      <c r="E51" s="442" t="s">
        <v>2907</v>
      </c>
      <c r="F51" s="442" t="s">
        <v>1730</v>
      </c>
      <c r="G51" s="442" t="s">
        <v>2616</v>
      </c>
      <c r="H51" s="442" t="s">
        <v>848</v>
      </c>
      <c r="I51" s="442" t="s">
        <v>13</v>
      </c>
      <c r="J51" s="442" t="s">
        <v>13</v>
      </c>
      <c r="K51" s="443" t="s">
        <v>834</v>
      </c>
    </row>
    <row r="52" spans="1:11" ht="13.8" thickBot="1" x14ac:dyDescent="0.3">
      <c r="A52" s="7" t="s">
        <v>579</v>
      </c>
      <c r="B52" s="1" t="s">
        <v>578</v>
      </c>
      <c r="C52" s="440" t="s">
        <v>35</v>
      </c>
      <c r="D52" s="441">
        <v>1939</v>
      </c>
      <c r="E52" s="442" t="s">
        <v>2280</v>
      </c>
      <c r="F52" s="442" t="s">
        <v>2028</v>
      </c>
      <c r="G52" s="442" t="s">
        <v>2621</v>
      </c>
      <c r="H52" s="442" t="s">
        <v>847</v>
      </c>
      <c r="I52" s="442" t="s">
        <v>2129</v>
      </c>
      <c r="J52" s="442" t="s">
        <v>2918</v>
      </c>
      <c r="K52" s="443" t="s">
        <v>847</v>
      </c>
    </row>
    <row r="53" spans="1:11" ht="13.8" thickBot="1" x14ac:dyDescent="0.3">
      <c r="A53" s="7" t="s">
        <v>617</v>
      </c>
      <c r="B53" s="1" t="s">
        <v>616</v>
      </c>
      <c r="C53" s="440" t="s">
        <v>35</v>
      </c>
      <c r="D53" s="441">
        <v>3739</v>
      </c>
      <c r="E53" s="442" t="s">
        <v>2333</v>
      </c>
      <c r="F53" s="442" t="s">
        <v>1617</v>
      </c>
      <c r="G53" s="442" t="s">
        <v>2633</v>
      </c>
      <c r="H53" s="442" t="s">
        <v>847</v>
      </c>
      <c r="I53" s="442" t="s">
        <v>2129</v>
      </c>
      <c r="J53" s="442" t="s">
        <v>2848</v>
      </c>
      <c r="K53" s="443" t="s">
        <v>1677</v>
      </c>
    </row>
    <row r="54" spans="1:11" ht="13.8" thickBot="1" x14ac:dyDescent="0.3">
      <c r="A54" s="7" t="s">
        <v>627</v>
      </c>
      <c r="B54" s="1" t="s">
        <v>626</v>
      </c>
      <c r="C54" s="440" t="s">
        <v>35</v>
      </c>
      <c r="D54" s="441">
        <v>1508</v>
      </c>
      <c r="E54" s="442" t="s">
        <v>2343</v>
      </c>
      <c r="F54" s="442" t="s">
        <v>1944</v>
      </c>
      <c r="G54" s="442" t="s">
        <v>2616</v>
      </c>
      <c r="H54" s="442" t="s">
        <v>848</v>
      </c>
      <c r="I54" s="442" t="s">
        <v>2129</v>
      </c>
      <c r="J54" s="442" t="s">
        <v>936</v>
      </c>
      <c r="K54" s="443" t="s">
        <v>848</v>
      </c>
    </row>
    <row r="55" spans="1:11" ht="13.8" thickBot="1" x14ac:dyDescent="0.3">
      <c r="A55" s="7" t="s">
        <v>629</v>
      </c>
      <c r="B55" s="1" t="s">
        <v>628</v>
      </c>
      <c r="C55" s="440" t="s">
        <v>35</v>
      </c>
      <c r="D55" s="441">
        <v>3731</v>
      </c>
      <c r="E55" s="442" t="s">
        <v>2941</v>
      </c>
      <c r="F55" s="442" t="s">
        <v>2060</v>
      </c>
      <c r="G55" s="442" t="s">
        <v>2621</v>
      </c>
      <c r="H55" s="442" t="s">
        <v>848</v>
      </c>
      <c r="I55" s="442" t="s">
        <v>13</v>
      </c>
      <c r="J55" s="442" t="s">
        <v>13</v>
      </c>
      <c r="K55" s="443" t="s">
        <v>834</v>
      </c>
    </row>
    <row r="56" spans="1:11" ht="13.8" thickBot="1" x14ac:dyDescent="0.3">
      <c r="A56" s="7" t="s">
        <v>633</v>
      </c>
      <c r="B56" s="1" t="s">
        <v>632</v>
      </c>
      <c r="C56" s="440" t="s">
        <v>35</v>
      </c>
      <c r="D56" s="441">
        <v>3674</v>
      </c>
      <c r="E56" s="442" t="s">
        <v>2942</v>
      </c>
      <c r="F56" s="442" t="s">
        <v>1748</v>
      </c>
      <c r="G56" s="442" t="s">
        <v>2621</v>
      </c>
      <c r="H56" s="442" t="s">
        <v>848</v>
      </c>
      <c r="I56" s="442" t="s">
        <v>13</v>
      </c>
      <c r="J56" s="442" t="s">
        <v>13</v>
      </c>
      <c r="K56" s="443" t="s">
        <v>847</v>
      </c>
    </row>
    <row r="57" spans="1:11" ht="13.8" thickBot="1" x14ac:dyDescent="0.3">
      <c r="A57" s="7" t="s">
        <v>635</v>
      </c>
      <c r="B57" s="1" t="s">
        <v>634</v>
      </c>
      <c r="C57" s="440" t="s">
        <v>35</v>
      </c>
      <c r="D57" s="441">
        <v>882</v>
      </c>
      <c r="E57" s="442" t="s">
        <v>2943</v>
      </c>
      <c r="F57" s="442" t="s">
        <v>1944</v>
      </c>
      <c r="G57" s="442" t="s">
        <v>2616</v>
      </c>
      <c r="H57" s="442" t="s">
        <v>848</v>
      </c>
      <c r="I57" s="442" t="s">
        <v>13</v>
      </c>
      <c r="J57" s="442" t="s">
        <v>936</v>
      </c>
      <c r="K57" s="443" t="s">
        <v>848</v>
      </c>
    </row>
    <row r="58" spans="1:11" ht="13.8" thickBot="1" x14ac:dyDescent="0.3">
      <c r="A58" s="7" t="s">
        <v>655</v>
      </c>
      <c r="B58" s="1" t="s">
        <v>654</v>
      </c>
      <c r="C58" s="440" t="s">
        <v>35</v>
      </c>
      <c r="D58" s="441">
        <v>2419</v>
      </c>
      <c r="E58" s="442" t="s">
        <v>2762</v>
      </c>
      <c r="F58" s="442" t="s">
        <v>1549</v>
      </c>
      <c r="G58" s="442" t="s">
        <v>2609</v>
      </c>
      <c r="H58" s="442" t="s">
        <v>848</v>
      </c>
      <c r="I58" s="442" t="s">
        <v>2129</v>
      </c>
      <c r="J58" s="442" t="s">
        <v>2679</v>
      </c>
      <c r="K58" s="443" t="s">
        <v>848</v>
      </c>
    </row>
    <row r="59" spans="1:11" ht="13.8" thickBot="1" x14ac:dyDescent="0.3">
      <c r="A59" s="7" t="s">
        <v>681</v>
      </c>
      <c r="B59" s="1" t="s">
        <v>680</v>
      </c>
      <c r="C59" s="440" t="s">
        <v>35</v>
      </c>
      <c r="D59" s="441">
        <v>3775</v>
      </c>
      <c r="E59" s="442" t="s">
        <v>2163</v>
      </c>
      <c r="F59" s="442" t="s">
        <v>1629</v>
      </c>
      <c r="G59" s="442" t="s">
        <v>2611</v>
      </c>
      <c r="H59" s="442" t="s">
        <v>847</v>
      </c>
      <c r="I59" s="442" t="s">
        <v>2129</v>
      </c>
      <c r="J59" s="442" t="s">
        <v>2644</v>
      </c>
      <c r="K59" s="443" t="s">
        <v>847</v>
      </c>
    </row>
    <row r="60" spans="1:11" ht="13.8" thickBot="1" x14ac:dyDescent="0.3">
      <c r="A60" s="7" t="s">
        <v>687</v>
      </c>
      <c r="B60" s="1" t="s">
        <v>686</v>
      </c>
      <c r="C60" s="440" t="s">
        <v>35</v>
      </c>
      <c r="D60" s="441">
        <v>3138</v>
      </c>
      <c r="E60" s="442" t="s">
        <v>2972</v>
      </c>
      <c r="F60" s="442" t="s">
        <v>1595</v>
      </c>
      <c r="G60" s="442" t="s">
        <v>2621</v>
      </c>
      <c r="H60" s="442" t="s">
        <v>847</v>
      </c>
      <c r="I60" s="442" t="s">
        <v>2129</v>
      </c>
      <c r="J60" s="442" t="s">
        <v>887</v>
      </c>
      <c r="K60" s="443" t="s">
        <v>847</v>
      </c>
    </row>
    <row r="61" spans="1:11" ht="13.8" thickBot="1" x14ac:dyDescent="0.3">
      <c r="A61" s="7" t="s">
        <v>697</v>
      </c>
      <c r="B61" s="1" t="s">
        <v>696</v>
      </c>
      <c r="C61" s="440" t="s">
        <v>35</v>
      </c>
      <c r="D61" s="441">
        <v>3428</v>
      </c>
      <c r="E61" s="442" t="s">
        <v>2978</v>
      </c>
      <c r="F61" s="442" t="s">
        <v>1635</v>
      </c>
      <c r="G61" s="442" t="s">
        <v>2614</v>
      </c>
      <c r="H61" s="442" t="s">
        <v>847</v>
      </c>
      <c r="I61" s="442" t="s">
        <v>2129</v>
      </c>
      <c r="J61" s="442" t="s">
        <v>2979</v>
      </c>
      <c r="K61" s="443" t="s">
        <v>847</v>
      </c>
    </row>
    <row r="62" spans="1:11" ht="13.8" thickBot="1" x14ac:dyDescent="0.3">
      <c r="A62" s="7" t="s">
        <v>699</v>
      </c>
      <c r="B62" s="1" t="s">
        <v>698</v>
      </c>
      <c r="C62" s="440" t="s">
        <v>35</v>
      </c>
      <c r="D62" s="441">
        <v>1932</v>
      </c>
      <c r="E62" s="442" t="s">
        <v>2980</v>
      </c>
      <c r="F62" s="442" t="s">
        <v>1657</v>
      </c>
      <c r="G62" s="442" t="s">
        <v>2623</v>
      </c>
      <c r="H62" s="442" t="s">
        <v>848</v>
      </c>
      <c r="I62" s="442" t="s">
        <v>2129</v>
      </c>
      <c r="J62" s="442" t="s">
        <v>936</v>
      </c>
      <c r="K62" s="443" t="s">
        <v>848</v>
      </c>
    </row>
    <row r="63" spans="1:11" ht="13.8" thickBot="1" x14ac:dyDescent="0.3">
      <c r="A63" s="7" t="s">
        <v>721</v>
      </c>
      <c r="B63" s="1" t="s">
        <v>720</v>
      </c>
      <c r="C63" s="440" t="s">
        <v>35</v>
      </c>
      <c r="D63" s="441">
        <v>2387</v>
      </c>
      <c r="E63" s="442" t="s">
        <v>2444</v>
      </c>
      <c r="F63" s="442" t="s">
        <v>1655</v>
      </c>
      <c r="G63" s="442" t="s">
        <v>2611</v>
      </c>
      <c r="H63" s="442" t="s">
        <v>848</v>
      </c>
      <c r="I63" s="442" t="s">
        <v>13</v>
      </c>
      <c r="J63" s="442" t="s">
        <v>1677</v>
      </c>
      <c r="K63" s="443" t="s">
        <v>834</v>
      </c>
    </row>
    <row r="64" spans="1:11" ht="13.8" thickBot="1" x14ac:dyDescent="0.3">
      <c r="A64" s="7" t="s">
        <v>739</v>
      </c>
      <c r="B64" s="1" t="s">
        <v>738</v>
      </c>
      <c r="C64" s="440" t="s">
        <v>35</v>
      </c>
      <c r="D64" s="441">
        <v>1873</v>
      </c>
      <c r="E64" s="442" t="s">
        <v>2464</v>
      </c>
      <c r="F64" s="442" t="s">
        <v>1570</v>
      </c>
      <c r="G64" s="442" t="s">
        <v>2611</v>
      </c>
      <c r="H64" s="442" t="s">
        <v>847</v>
      </c>
      <c r="I64" s="442" t="s">
        <v>2129</v>
      </c>
      <c r="J64" s="442" t="s">
        <v>873</v>
      </c>
      <c r="K64" s="443" t="s">
        <v>847</v>
      </c>
    </row>
    <row r="65" spans="1:11" ht="13.8" thickBot="1" x14ac:dyDescent="0.3">
      <c r="A65" s="7" t="s">
        <v>757</v>
      </c>
      <c r="B65" s="1" t="s">
        <v>756</v>
      </c>
      <c r="C65" s="440" t="s">
        <v>35</v>
      </c>
      <c r="D65" s="441">
        <v>1652</v>
      </c>
      <c r="E65" s="442" t="s">
        <v>3008</v>
      </c>
      <c r="F65" s="442" t="s">
        <v>1778</v>
      </c>
      <c r="G65" s="442" t="s">
        <v>2619</v>
      </c>
      <c r="H65" s="442" t="s">
        <v>848</v>
      </c>
      <c r="I65" s="442" t="s">
        <v>2129</v>
      </c>
      <c r="J65" s="442" t="s">
        <v>13</v>
      </c>
      <c r="K65" s="443" t="s">
        <v>1677</v>
      </c>
    </row>
    <row r="66" spans="1:11" ht="13.8" thickBot="1" x14ac:dyDescent="0.3">
      <c r="A66" s="7" t="s">
        <v>769</v>
      </c>
      <c r="B66" s="1" t="s">
        <v>768</v>
      </c>
      <c r="C66" s="440" t="s">
        <v>35</v>
      </c>
      <c r="D66" s="441">
        <v>3895</v>
      </c>
      <c r="E66" s="442" t="s">
        <v>2498</v>
      </c>
      <c r="F66" s="442" t="s">
        <v>1655</v>
      </c>
      <c r="G66" s="442" t="s">
        <v>2611</v>
      </c>
      <c r="H66" s="442" t="s">
        <v>847</v>
      </c>
      <c r="I66" s="442" t="s">
        <v>2129</v>
      </c>
      <c r="J66" s="442" t="s">
        <v>3014</v>
      </c>
      <c r="K66" s="443" t="s">
        <v>847</v>
      </c>
    </row>
    <row r="67" spans="1:11" ht="13.8" thickBot="1" x14ac:dyDescent="0.3">
      <c r="A67" s="7" t="s">
        <v>775</v>
      </c>
      <c r="B67" s="1" t="s">
        <v>774</v>
      </c>
      <c r="C67" s="440" t="s">
        <v>35</v>
      </c>
      <c r="D67" s="441">
        <v>2156</v>
      </c>
      <c r="E67" s="442" t="s">
        <v>3016</v>
      </c>
      <c r="F67" s="442" t="s">
        <v>1670</v>
      </c>
      <c r="G67" s="442" t="s">
        <v>2616</v>
      </c>
      <c r="H67" s="442" t="s">
        <v>847</v>
      </c>
      <c r="I67" s="442" t="s">
        <v>2129</v>
      </c>
      <c r="J67" s="442" t="s">
        <v>2761</v>
      </c>
      <c r="K67" s="443" t="s">
        <v>847</v>
      </c>
    </row>
    <row r="68" spans="1:11" ht="13.8" thickBot="1" x14ac:dyDescent="0.3">
      <c r="A68" s="7" t="s">
        <v>777</v>
      </c>
      <c r="B68" s="1" t="s">
        <v>776</v>
      </c>
      <c r="C68" s="440" t="s">
        <v>35</v>
      </c>
      <c r="D68" s="441">
        <v>2475</v>
      </c>
      <c r="E68" s="442" t="s">
        <v>3017</v>
      </c>
      <c r="F68" s="442" t="s">
        <v>1733</v>
      </c>
      <c r="G68" s="442" t="s">
        <v>2611</v>
      </c>
      <c r="H68" s="442" t="s">
        <v>848</v>
      </c>
      <c r="I68" s="442" t="s">
        <v>13</v>
      </c>
      <c r="J68" s="442" t="s">
        <v>13</v>
      </c>
      <c r="K68" s="443" t="s">
        <v>847</v>
      </c>
    </row>
    <row r="69" spans="1:11" ht="13.8" thickBot="1" x14ac:dyDescent="0.3">
      <c r="A69" s="7" t="s">
        <v>779</v>
      </c>
      <c r="B69" s="1" t="s">
        <v>778</v>
      </c>
      <c r="C69" s="440" t="s">
        <v>35</v>
      </c>
      <c r="D69" s="441">
        <v>1968</v>
      </c>
      <c r="E69" s="442" t="s">
        <v>3018</v>
      </c>
      <c r="F69" s="442" t="s">
        <v>2028</v>
      </c>
      <c r="G69" s="442" t="s">
        <v>2621</v>
      </c>
      <c r="H69" s="442" t="s">
        <v>848</v>
      </c>
      <c r="I69" s="442" t="s">
        <v>13</v>
      </c>
      <c r="J69" s="442" t="s">
        <v>13</v>
      </c>
      <c r="K69" s="443" t="s">
        <v>1677</v>
      </c>
    </row>
    <row r="70" spans="1:11" ht="13.8" thickBot="1" x14ac:dyDescent="0.3">
      <c r="A70" s="7" t="s">
        <v>789</v>
      </c>
      <c r="B70" s="1" t="s">
        <v>788</v>
      </c>
      <c r="C70" s="440" t="s">
        <v>35</v>
      </c>
      <c r="D70" s="441">
        <v>2202</v>
      </c>
      <c r="E70" s="442" t="s">
        <v>3023</v>
      </c>
      <c r="F70" s="442" t="s">
        <v>1724</v>
      </c>
      <c r="G70" s="442" t="s">
        <v>2614</v>
      </c>
      <c r="H70" s="442" t="s">
        <v>848</v>
      </c>
      <c r="I70" s="442" t="s">
        <v>13</v>
      </c>
      <c r="J70" s="442" t="s">
        <v>936</v>
      </c>
      <c r="K70" s="443" t="s">
        <v>1677</v>
      </c>
    </row>
    <row r="71" spans="1:11" ht="13.8" thickBot="1" x14ac:dyDescent="0.3">
      <c r="A71" s="7" t="s">
        <v>801</v>
      </c>
      <c r="B71" s="1" t="s">
        <v>800</v>
      </c>
      <c r="C71" s="440" t="s">
        <v>35</v>
      </c>
      <c r="D71" s="441">
        <v>2913</v>
      </c>
      <c r="E71" s="442" t="s">
        <v>3029</v>
      </c>
      <c r="F71" s="442" t="s">
        <v>1641</v>
      </c>
      <c r="G71" s="442" t="s">
        <v>2621</v>
      </c>
      <c r="H71" s="442" t="s">
        <v>848</v>
      </c>
      <c r="I71" s="442" t="s">
        <v>13</v>
      </c>
      <c r="J71" s="442" t="s">
        <v>13</v>
      </c>
      <c r="K71" s="443" t="s">
        <v>847</v>
      </c>
    </row>
    <row r="72" spans="1:11" ht="13.8" thickBot="1" x14ac:dyDescent="0.3">
      <c r="A72" s="7" t="s">
        <v>813</v>
      </c>
      <c r="B72" s="1" t="s">
        <v>812</v>
      </c>
      <c r="C72" s="440" t="s">
        <v>35</v>
      </c>
      <c r="D72" s="441">
        <v>575</v>
      </c>
      <c r="E72" s="442" t="s">
        <v>3035</v>
      </c>
      <c r="F72" s="442" t="s">
        <v>1859</v>
      </c>
      <c r="G72" s="442" t="s">
        <v>2616</v>
      </c>
      <c r="H72" s="442" t="s">
        <v>847</v>
      </c>
      <c r="I72" s="442" t="s">
        <v>2129</v>
      </c>
      <c r="J72" s="442" t="s">
        <v>3036</v>
      </c>
      <c r="K72" s="443" t="s">
        <v>834</v>
      </c>
    </row>
    <row r="73" spans="1:11" ht="13.8" thickBot="1" x14ac:dyDescent="0.3">
      <c r="A73" s="7" t="s">
        <v>821</v>
      </c>
      <c r="B73" s="1" t="s">
        <v>820</v>
      </c>
      <c r="C73" s="444" t="s">
        <v>35</v>
      </c>
      <c r="D73" s="445">
        <v>2738</v>
      </c>
      <c r="E73" s="446" t="s">
        <v>3041</v>
      </c>
      <c r="F73" s="446" t="s">
        <v>1778</v>
      </c>
      <c r="G73" s="446" t="s">
        <v>2619</v>
      </c>
      <c r="H73" s="446" t="s">
        <v>848</v>
      </c>
      <c r="I73" s="446" t="s">
        <v>2129</v>
      </c>
      <c r="J73" s="446" t="s">
        <v>13</v>
      </c>
      <c r="K73" s="447" t="s">
        <v>1677</v>
      </c>
    </row>
    <row r="74" spans="1:11" ht="13.8" thickBot="1" x14ac:dyDescent="0.3">
      <c r="A74" s="7" t="s">
        <v>15</v>
      </c>
      <c r="B74" s="1" t="s">
        <v>14</v>
      </c>
      <c r="C74" s="370" t="s">
        <v>18</v>
      </c>
      <c r="D74" s="448">
        <v>6351</v>
      </c>
      <c r="E74" s="449" t="s">
        <v>2608</v>
      </c>
      <c r="F74" s="449" t="s">
        <v>1549</v>
      </c>
      <c r="G74" s="449" t="s">
        <v>2609</v>
      </c>
      <c r="H74" s="449" t="s">
        <v>848</v>
      </c>
      <c r="I74" s="449" t="s">
        <v>2129</v>
      </c>
      <c r="J74" s="449" t="s">
        <v>1602</v>
      </c>
      <c r="K74" s="450" t="s">
        <v>848</v>
      </c>
    </row>
    <row r="75" spans="1:11" ht="13.8" thickBot="1" x14ac:dyDescent="0.3">
      <c r="A75" s="7" t="s">
        <v>46</v>
      </c>
      <c r="B75" s="1" t="s">
        <v>45</v>
      </c>
      <c r="C75" s="451" t="s">
        <v>18</v>
      </c>
      <c r="D75" s="452">
        <v>6583</v>
      </c>
      <c r="E75" s="453" t="s">
        <v>1604</v>
      </c>
      <c r="F75" s="453" t="s">
        <v>1603</v>
      </c>
      <c r="G75" s="453" t="s">
        <v>2627</v>
      </c>
      <c r="H75" s="453" t="s">
        <v>848</v>
      </c>
      <c r="I75" s="453" t="s">
        <v>2129</v>
      </c>
      <c r="J75" s="453" t="s">
        <v>936</v>
      </c>
      <c r="K75" s="454" t="s">
        <v>1677</v>
      </c>
    </row>
    <row r="76" spans="1:11" ht="13.8" thickBot="1" x14ac:dyDescent="0.3">
      <c r="A76" s="7" t="s">
        <v>57</v>
      </c>
      <c r="B76" s="1" t="s">
        <v>56</v>
      </c>
      <c r="C76" s="451" t="s">
        <v>18</v>
      </c>
      <c r="D76" s="452">
        <v>5379</v>
      </c>
      <c r="E76" s="453" t="s">
        <v>1618</v>
      </c>
      <c r="F76" s="453" t="s">
        <v>1617</v>
      </c>
      <c r="G76" s="453" t="s">
        <v>2633</v>
      </c>
      <c r="H76" s="453" t="s">
        <v>847</v>
      </c>
      <c r="I76" s="453" t="s">
        <v>2129</v>
      </c>
      <c r="J76" s="453" t="s">
        <v>2634</v>
      </c>
      <c r="K76" s="454" t="s">
        <v>834</v>
      </c>
    </row>
    <row r="77" spans="1:11" ht="13.8" thickBot="1" x14ac:dyDescent="0.3">
      <c r="A77" s="7" t="s">
        <v>61</v>
      </c>
      <c r="B77" s="1" t="s">
        <v>60</v>
      </c>
      <c r="C77" s="451" t="s">
        <v>18</v>
      </c>
      <c r="D77" s="452">
        <v>4265</v>
      </c>
      <c r="E77" s="453" t="s">
        <v>1624</v>
      </c>
      <c r="F77" s="453" t="s">
        <v>1570</v>
      </c>
      <c r="G77" s="453" t="s">
        <v>2636</v>
      </c>
      <c r="H77" s="453" t="s">
        <v>847</v>
      </c>
      <c r="I77" s="453" t="s">
        <v>2129</v>
      </c>
      <c r="J77" s="453" t="s">
        <v>2637</v>
      </c>
      <c r="K77" s="454" t="s">
        <v>847</v>
      </c>
    </row>
    <row r="78" spans="1:11" ht="13.8" thickBot="1" x14ac:dyDescent="0.3">
      <c r="A78" s="7" t="s">
        <v>71</v>
      </c>
      <c r="B78" s="1" t="s">
        <v>70</v>
      </c>
      <c r="C78" s="451" t="s">
        <v>18</v>
      </c>
      <c r="D78" s="452">
        <v>6621</v>
      </c>
      <c r="E78" s="453" t="s">
        <v>2643</v>
      </c>
      <c r="F78" s="453" t="s">
        <v>1635</v>
      </c>
      <c r="G78" s="453" t="s">
        <v>2614</v>
      </c>
      <c r="H78" s="453" t="s">
        <v>847</v>
      </c>
      <c r="I78" s="453" t="s">
        <v>2129</v>
      </c>
      <c r="J78" s="453" t="s">
        <v>2644</v>
      </c>
      <c r="K78" s="454" t="s">
        <v>834</v>
      </c>
    </row>
    <row r="79" spans="1:11" ht="13.8" thickBot="1" x14ac:dyDescent="0.3">
      <c r="A79" s="7" t="s">
        <v>75</v>
      </c>
      <c r="B79" s="1" t="s">
        <v>74</v>
      </c>
      <c r="C79" s="451" t="s">
        <v>18</v>
      </c>
      <c r="D79" s="452">
        <v>4075</v>
      </c>
      <c r="E79" s="453" t="s">
        <v>2646</v>
      </c>
      <c r="F79" s="453" t="s">
        <v>1641</v>
      </c>
      <c r="G79" s="453" t="s">
        <v>2621</v>
      </c>
      <c r="H79" s="453" t="s">
        <v>848</v>
      </c>
      <c r="I79" s="453" t="s">
        <v>13</v>
      </c>
      <c r="J79" s="453" t="s">
        <v>1602</v>
      </c>
      <c r="K79" s="454" t="s">
        <v>847</v>
      </c>
    </row>
    <row r="80" spans="1:11" ht="13.8" thickBot="1" x14ac:dyDescent="0.3">
      <c r="A80" s="7" t="s">
        <v>98</v>
      </c>
      <c r="B80" s="1" t="s">
        <v>97</v>
      </c>
      <c r="C80" s="451" t="s">
        <v>18</v>
      </c>
      <c r="D80" s="452">
        <v>5414</v>
      </c>
      <c r="E80" s="453" t="s">
        <v>2658</v>
      </c>
      <c r="F80" s="453" t="s">
        <v>1670</v>
      </c>
      <c r="G80" s="453" t="s">
        <v>2616</v>
      </c>
      <c r="H80" s="453" t="s">
        <v>847</v>
      </c>
      <c r="I80" s="453" t="s">
        <v>2129</v>
      </c>
      <c r="J80" s="453" t="s">
        <v>2659</v>
      </c>
      <c r="K80" s="454" t="s">
        <v>847</v>
      </c>
    </row>
    <row r="81" spans="1:11" ht="13.8" thickBot="1" x14ac:dyDescent="0.3">
      <c r="A81" s="7" t="s">
        <v>120</v>
      </c>
      <c r="B81" s="1" t="s">
        <v>119</v>
      </c>
      <c r="C81" s="451" t="s">
        <v>18</v>
      </c>
      <c r="D81" s="452">
        <v>5883</v>
      </c>
      <c r="E81" s="453" t="s">
        <v>2670</v>
      </c>
      <c r="F81" s="453" t="s">
        <v>1657</v>
      </c>
      <c r="G81" s="453" t="s">
        <v>2623</v>
      </c>
      <c r="H81" s="453" t="s">
        <v>847</v>
      </c>
      <c r="I81" s="453" t="s">
        <v>2129</v>
      </c>
      <c r="J81" s="453" t="s">
        <v>873</v>
      </c>
      <c r="K81" s="454" t="s">
        <v>847</v>
      </c>
    </row>
    <row r="82" spans="1:11" ht="13.8" thickBot="1" x14ac:dyDescent="0.3">
      <c r="A82" s="7" t="s">
        <v>126</v>
      </c>
      <c r="B82" s="1" t="s">
        <v>125</v>
      </c>
      <c r="C82" s="451" t="s">
        <v>18</v>
      </c>
      <c r="D82" s="452">
        <v>4005</v>
      </c>
      <c r="E82" s="453" t="s">
        <v>2674</v>
      </c>
      <c r="F82" s="453" t="s">
        <v>1562</v>
      </c>
      <c r="G82" s="453" t="s">
        <v>2614</v>
      </c>
      <c r="H82" s="453" t="s">
        <v>848</v>
      </c>
      <c r="I82" s="453" t="s">
        <v>13</v>
      </c>
      <c r="J82" s="453" t="s">
        <v>13</v>
      </c>
      <c r="K82" s="454" t="s">
        <v>847</v>
      </c>
    </row>
    <row r="83" spans="1:11" ht="13.8" thickBot="1" x14ac:dyDescent="0.3">
      <c r="A83" s="7" t="s">
        <v>138</v>
      </c>
      <c r="B83" s="1" t="s">
        <v>137</v>
      </c>
      <c r="C83" s="451" t="s">
        <v>18</v>
      </c>
      <c r="D83" s="452">
        <v>4191</v>
      </c>
      <c r="E83" s="453" t="s">
        <v>1734</v>
      </c>
      <c r="F83" s="453" t="s">
        <v>1733</v>
      </c>
      <c r="G83" s="453" t="s">
        <v>2611</v>
      </c>
      <c r="H83" s="453" t="s">
        <v>847</v>
      </c>
      <c r="I83" s="453" t="s">
        <v>2129</v>
      </c>
      <c r="J83" s="453" t="s">
        <v>879</v>
      </c>
      <c r="K83" s="454" t="s">
        <v>847</v>
      </c>
    </row>
    <row r="84" spans="1:11" ht="13.8" thickBot="1" x14ac:dyDescent="0.3">
      <c r="A84" s="7" t="s">
        <v>180</v>
      </c>
      <c r="B84" s="1" t="s">
        <v>179</v>
      </c>
      <c r="C84" s="451" t="s">
        <v>18</v>
      </c>
      <c r="D84" s="452">
        <v>4622</v>
      </c>
      <c r="E84" s="453" t="s">
        <v>2709</v>
      </c>
      <c r="F84" s="453" t="s">
        <v>1796</v>
      </c>
      <c r="G84" s="453" t="s">
        <v>2627</v>
      </c>
      <c r="H84" s="453" t="s">
        <v>848</v>
      </c>
      <c r="I84" s="453" t="s">
        <v>2129</v>
      </c>
      <c r="J84" s="453" t="s">
        <v>13</v>
      </c>
      <c r="K84" s="454" t="s">
        <v>847</v>
      </c>
    </row>
    <row r="85" spans="1:11" ht="13.8" thickBot="1" x14ac:dyDescent="0.3">
      <c r="A85" s="7" t="s">
        <v>194</v>
      </c>
      <c r="B85" s="1" t="s">
        <v>193</v>
      </c>
      <c r="C85" s="451" t="s">
        <v>18</v>
      </c>
      <c r="D85" s="452">
        <v>4986</v>
      </c>
      <c r="E85" s="453" t="s">
        <v>1817</v>
      </c>
      <c r="F85" s="453" t="s">
        <v>1726</v>
      </c>
      <c r="G85" s="453" t="s">
        <v>2611</v>
      </c>
      <c r="H85" s="453" t="s">
        <v>848</v>
      </c>
      <c r="I85" s="453" t="s">
        <v>13</v>
      </c>
      <c r="J85" s="453" t="s">
        <v>13</v>
      </c>
      <c r="K85" s="454" t="s">
        <v>847</v>
      </c>
    </row>
    <row r="86" spans="1:11" ht="13.8" thickBot="1" x14ac:dyDescent="0.3">
      <c r="A86" s="7" t="s">
        <v>216</v>
      </c>
      <c r="B86" s="1" t="s">
        <v>215</v>
      </c>
      <c r="C86" s="451" t="s">
        <v>18</v>
      </c>
      <c r="D86" s="452">
        <v>4514</v>
      </c>
      <c r="E86" s="453" t="s">
        <v>2728</v>
      </c>
      <c r="F86" s="453" t="s">
        <v>1562</v>
      </c>
      <c r="G86" s="453" t="s">
        <v>2614</v>
      </c>
      <c r="H86" s="453" t="s">
        <v>848</v>
      </c>
      <c r="I86" s="453" t="s">
        <v>2129</v>
      </c>
      <c r="J86" s="453" t="s">
        <v>13</v>
      </c>
      <c r="K86" s="454" t="s">
        <v>848</v>
      </c>
    </row>
    <row r="87" spans="1:11" ht="13.8" thickBot="1" x14ac:dyDescent="0.3">
      <c r="A87" s="7" t="s">
        <v>232</v>
      </c>
      <c r="B87" s="1" t="s">
        <v>231</v>
      </c>
      <c r="C87" s="451" t="s">
        <v>18</v>
      </c>
      <c r="D87" s="452">
        <v>6838</v>
      </c>
      <c r="E87" s="453" t="s">
        <v>2740</v>
      </c>
      <c r="F87" s="453" t="s">
        <v>1655</v>
      </c>
      <c r="G87" s="453" t="s">
        <v>2611</v>
      </c>
      <c r="H87" s="453" t="s">
        <v>848</v>
      </c>
      <c r="I87" s="453" t="s">
        <v>13</v>
      </c>
      <c r="J87" s="453" t="s">
        <v>13</v>
      </c>
      <c r="K87" s="454" t="s">
        <v>834</v>
      </c>
    </row>
    <row r="88" spans="1:11" ht="13.8" thickBot="1" x14ac:dyDescent="0.3">
      <c r="A88" s="7" t="s">
        <v>238</v>
      </c>
      <c r="B88" s="1" t="s">
        <v>237</v>
      </c>
      <c r="C88" s="451" t="s">
        <v>18</v>
      </c>
      <c r="D88" s="452">
        <v>4869</v>
      </c>
      <c r="E88" s="453" t="s">
        <v>2743</v>
      </c>
      <c r="F88" s="453" t="s">
        <v>1857</v>
      </c>
      <c r="G88" s="453" t="s">
        <v>2611</v>
      </c>
      <c r="H88" s="453" t="s">
        <v>847</v>
      </c>
      <c r="I88" s="453" t="s">
        <v>2129</v>
      </c>
      <c r="J88" s="453" t="s">
        <v>938</v>
      </c>
      <c r="K88" s="454" t="s">
        <v>1677</v>
      </c>
    </row>
    <row r="89" spans="1:11" ht="13.8" thickBot="1" x14ac:dyDescent="0.3">
      <c r="A89" s="7" t="s">
        <v>240</v>
      </c>
      <c r="B89" s="1" t="s">
        <v>239</v>
      </c>
      <c r="C89" s="451" t="s">
        <v>18</v>
      </c>
      <c r="D89" s="452">
        <v>4768</v>
      </c>
      <c r="E89" s="453" t="s">
        <v>1885</v>
      </c>
      <c r="F89" s="453" t="s">
        <v>1603</v>
      </c>
      <c r="G89" s="453" t="s">
        <v>2627</v>
      </c>
      <c r="H89" s="453" t="s">
        <v>848</v>
      </c>
      <c r="I89" s="453" t="s">
        <v>13</v>
      </c>
      <c r="J89" s="453" t="s">
        <v>936</v>
      </c>
      <c r="K89" s="454" t="s">
        <v>848</v>
      </c>
    </row>
    <row r="90" spans="1:11" ht="13.8" thickBot="1" x14ac:dyDescent="0.3">
      <c r="A90" s="7" t="s">
        <v>254</v>
      </c>
      <c r="B90" s="1" t="s">
        <v>253</v>
      </c>
      <c r="C90" s="451" t="s">
        <v>18</v>
      </c>
      <c r="D90" s="452">
        <v>5432</v>
      </c>
      <c r="E90" s="453" t="s">
        <v>1901</v>
      </c>
      <c r="F90" s="453" t="s">
        <v>1581</v>
      </c>
      <c r="G90" s="453" t="s">
        <v>2619</v>
      </c>
      <c r="H90" s="453" t="s">
        <v>847</v>
      </c>
      <c r="I90" s="453" t="s">
        <v>2129</v>
      </c>
      <c r="J90" s="453" t="s">
        <v>2751</v>
      </c>
      <c r="K90" s="454" t="s">
        <v>847</v>
      </c>
    </row>
    <row r="91" spans="1:11" ht="13.8" thickBot="1" x14ac:dyDescent="0.3">
      <c r="A91" s="7" t="s">
        <v>282</v>
      </c>
      <c r="B91" s="1" t="s">
        <v>281</v>
      </c>
      <c r="C91" s="451" t="s">
        <v>18</v>
      </c>
      <c r="D91" s="452">
        <v>6164</v>
      </c>
      <c r="E91" s="453" t="s">
        <v>2768</v>
      </c>
      <c r="F91" s="453" t="s">
        <v>1944</v>
      </c>
      <c r="G91" s="453" t="s">
        <v>2616</v>
      </c>
      <c r="H91" s="453" t="s">
        <v>848</v>
      </c>
      <c r="I91" s="453" t="s">
        <v>13</v>
      </c>
      <c r="J91" s="453" t="s">
        <v>936</v>
      </c>
      <c r="K91" s="454" t="s">
        <v>1677</v>
      </c>
    </row>
    <row r="92" spans="1:11" ht="13.8" thickBot="1" x14ac:dyDescent="0.3">
      <c r="A92" s="7" t="s">
        <v>292</v>
      </c>
      <c r="B92" s="1" t="s">
        <v>291</v>
      </c>
      <c r="C92" s="451" t="s">
        <v>18</v>
      </c>
      <c r="D92" s="452">
        <v>5641</v>
      </c>
      <c r="E92" s="453" t="s">
        <v>2773</v>
      </c>
      <c r="F92" s="453" t="s">
        <v>1857</v>
      </c>
      <c r="G92" s="453" t="s">
        <v>1428</v>
      </c>
      <c r="H92" s="453" t="s">
        <v>848</v>
      </c>
      <c r="I92" s="453" t="s">
        <v>13</v>
      </c>
      <c r="J92" s="453" t="s">
        <v>13</v>
      </c>
      <c r="K92" s="454" t="s">
        <v>1677</v>
      </c>
    </row>
    <row r="93" spans="1:11" ht="13.8" thickBot="1" x14ac:dyDescent="0.3">
      <c r="A93" s="7" t="s">
        <v>334</v>
      </c>
      <c r="B93" s="1" t="s">
        <v>333</v>
      </c>
      <c r="C93" s="451" t="s">
        <v>18</v>
      </c>
      <c r="D93" s="452">
        <v>6831</v>
      </c>
      <c r="E93" s="453" t="s">
        <v>2795</v>
      </c>
      <c r="F93" s="453" t="s">
        <v>1730</v>
      </c>
      <c r="G93" s="453" t="s">
        <v>2616</v>
      </c>
      <c r="H93" s="453" t="s">
        <v>848</v>
      </c>
      <c r="I93" s="453" t="s">
        <v>13</v>
      </c>
      <c r="J93" s="453" t="s">
        <v>13</v>
      </c>
      <c r="K93" s="454" t="s">
        <v>1677</v>
      </c>
    </row>
    <row r="94" spans="1:11" ht="13.8" thickBot="1" x14ac:dyDescent="0.3">
      <c r="A94" s="7" t="s">
        <v>336</v>
      </c>
      <c r="B94" s="1" t="s">
        <v>335</v>
      </c>
      <c r="C94" s="451" t="s">
        <v>18</v>
      </c>
      <c r="D94" s="452">
        <v>6119</v>
      </c>
      <c r="E94" s="453" t="s">
        <v>2796</v>
      </c>
      <c r="F94" s="453" t="s">
        <v>1635</v>
      </c>
      <c r="G94" s="453" t="s">
        <v>2614</v>
      </c>
      <c r="H94" s="453" t="s">
        <v>847</v>
      </c>
      <c r="I94" s="453" t="s">
        <v>2129</v>
      </c>
      <c r="J94" s="453" t="s">
        <v>2797</v>
      </c>
      <c r="K94" s="454" t="s">
        <v>847</v>
      </c>
    </row>
    <row r="95" spans="1:11" ht="13.8" thickBot="1" x14ac:dyDescent="0.3">
      <c r="A95" s="7" t="s">
        <v>346</v>
      </c>
      <c r="B95" s="1" t="s">
        <v>345</v>
      </c>
      <c r="C95" s="451" t="s">
        <v>18</v>
      </c>
      <c r="D95" s="452">
        <v>6582</v>
      </c>
      <c r="E95" s="453" t="s">
        <v>2803</v>
      </c>
      <c r="F95" s="453" t="s">
        <v>2031</v>
      </c>
      <c r="G95" s="453" t="s">
        <v>2623</v>
      </c>
      <c r="H95" s="453" t="s">
        <v>848</v>
      </c>
      <c r="I95" s="453" t="s">
        <v>2129</v>
      </c>
      <c r="J95" s="453" t="s">
        <v>936</v>
      </c>
      <c r="K95" s="454" t="s">
        <v>847</v>
      </c>
    </row>
    <row r="96" spans="1:11" ht="13.8" thickBot="1" x14ac:dyDescent="0.3">
      <c r="A96" s="7" t="s">
        <v>356</v>
      </c>
      <c r="B96" s="1" t="s">
        <v>355</v>
      </c>
      <c r="C96" s="451" t="s">
        <v>18</v>
      </c>
      <c r="D96" s="452">
        <v>5933</v>
      </c>
      <c r="E96" s="453" t="s">
        <v>2810</v>
      </c>
      <c r="F96" s="453" t="s">
        <v>1830</v>
      </c>
      <c r="G96" s="453" t="s">
        <v>1428</v>
      </c>
      <c r="H96" s="453" t="s">
        <v>847</v>
      </c>
      <c r="I96" s="453" t="s">
        <v>2129</v>
      </c>
      <c r="J96" s="453" t="s">
        <v>2811</v>
      </c>
      <c r="K96" s="454" t="s">
        <v>834</v>
      </c>
    </row>
    <row r="97" spans="1:11" ht="13.8" thickBot="1" x14ac:dyDescent="0.3">
      <c r="A97" s="7" t="s">
        <v>364</v>
      </c>
      <c r="B97" s="1" t="s">
        <v>363</v>
      </c>
      <c r="C97" s="451" t="s">
        <v>18</v>
      </c>
      <c r="D97" s="452">
        <v>4220</v>
      </c>
      <c r="E97" s="453" t="s">
        <v>2812</v>
      </c>
      <c r="F97" s="453" t="s">
        <v>1748</v>
      </c>
      <c r="G97" s="453" t="s">
        <v>1428</v>
      </c>
      <c r="H97" s="453" t="s">
        <v>847</v>
      </c>
      <c r="I97" s="453" t="s">
        <v>2129</v>
      </c>
      <c r="J97" s="453" t="s">
        <v>2813</v>
      </c>
      <c r="K97" s="454" t="s">
        <v>847</v>
      </c>
    </row>
    <row r="98" spans="1:11" ht="13.8" thickBot="1" x14ac:dyDescent="0.3">
      <c r="A98" s="7" t="s">
        <v>368</v>
      </c>
      <c r="B98" s="1" t="s">
        <v>367</v>
      </c>
      <c r="C98" s="451" t="s">
        <v>18</v>
      </c>
      <c r="D98" s="452">
        <v>4610</v>
      </c>
      <c r="E98" s="453" t="s">
        <v>2059</v>
      </c>
      <c r="F98" s="453" t="s">
        <v>1585</v>
      </c>
      <c r="G98" s="453" t="s">
        <v>1428</v>
      </c>
      <c r="H98" s="453" t="s">
        <v>847</v>
      </c>
      <c r="I98" s="453" t="s">
        <v>2129</v>
      </c>
      <c r="J98" s="453" t="s">
        <v>2814</v>
      </c>
      <c r="K98" s="454" t="s">
        <v>1677</v>
      </c>
    </row>
    <row r="99" spans="1:11" ht="13.8" thickBot="1" x14ac:dyDescent="0.3">
      <c r="A99" s="7" t="s">
        <v>374</v>
      </c>
      <c r="B99" s="1" t="s">
        <v>373</v>
      </c>
      <c r="C99" s="451" t="s">
        <v>18</v>
      </c>
      <c r="D99" s="452">
        <v>5531</v>
      </c>
      <c r="E99" s="453" t="s">
        <v>2818</v>
      </c>
      <c r="F99" s="453" t="s">
        <v>1595</v>
      </c>
      <c r="G99" s="453" t="s">
        <v>2614</v>
      </c>
      <c r="H99" s="453" t="s">
        <v>848</v>
      </c>
      <c r="I99" s="453" t="s">
        <v>2718</v>
      </c>
      <c r="J99" s="453" t="s">
        <v>13</v>
      </c>
      <c r="K99" s="454" t="s">
        <v>847</v>
      </c>
    </row>
    <row r="100" spans="1:11" ht="13.8" thickBot="1" x14ac:dyDescent="0.3">
      <c r="A100" s="7" t="s">
        <v>378</v>
      </c>
      <c r="B100" s="1" t="s">
        <v>377</v>
      </c>
      <c r="C100" s="451" t="s">
        <v>18</v>
      </c>
      <c r="D100" s="452">
        <v>5107</v>
      </c>
      <c r="E100" s="453" t="s">
        <v>2070</v>
      </c>
      <c r="F100" s="453" t="s">
        <v>1556</v>
      </c>
      <c r="G100" s="453" t="s">
        <v>2611</v>
      </c>
      <c r="H100" s="453" t="s">
        <v>847</v>
      </c>
      <c r="I100" s="453" t="s">
        <v>2129</v>
      </c>
      <c r="J100" s="453" t="s">
        <v>2821</v>
      </c>
      <c r="K100" s="454" t="s">
        <v>847</v>
      </c>
    </row>
    <row r="101" spans="1:11" ht="13.8" thickBot="1" x14ac:dyDescent="0.3">
      <c r="A101" s="7" t="s">
        <v>384</v>
      </c>
      <c r="B101" s="1" t="s">
        <v>383</v>
      </c>
      <c r="C101" s="451" t="s">
        <v>18</v>
      </c>
      <c r="D101" s="452">
        <v>5784</v>
      </c>
      <c r="E101" s="453" t="s">
        <v>2825</v>
      </c>
      <c r="F101" s="453" t="s">
        <v>1928</v>
      </c>
      <c r="G101" s="453" t="s">
        <v>2621</v>
      </c>
      <c r="H101" s="453" t="s">
        <v>848</v>
      </c>
      <c r="I101" s="453" t="s">
        <v>2129</v>
      </c>
      <c r="J101" s="453" t="s">
        <v>936</v>
      </c>
      <c r="K101" s="454" t="s">
        <v>1677</v>
      </c>
    </row>
    <row r="102" spans="1:11" ht="13.8" thickBot="1" x14ac:dyDescent="0.3">
      <c r="A102" s="7" t="s">
        <v>390</v>
      </c>
      <c r="B102" s="1" t="s">
        <v>389</v>
      </c>
      <c r="C102" s="451" t="s">
        <v>18</v>
      </c>
      <c r="D102" s="452">
        <v>5713</v>
      </c>
      <c r="E102" s="453" t="s">
        <v>2080</v>
      </c>
      <c r="F102" s="453" t="s">
        <v>1670</v>
      </c>
      <c r="G102" s="453" t="s">
        <v>2616</v>
      </c>
      <c r="H102" s="453" t="s">
        <v>847</v>
      </c>
      <c r="I102" s="453" t="s">
        <v>2129</v>
      </c>
      <c r="J102" s="453" t="s">
        <v>2827</v>
      </c>
      <c r="K102" s="454" t="s">
        <v>847</v>
      </c>
    </row>
    <row r="103" spans="1:11" ht="13.8" thickBot="1" x14ac:dyDescent="0.3">
      <c r="A103" s="7" t="s">
        <v>394</v>
      </c>
      <c r="B103" s="1" t="s">
        <v>393</v>
      </c>
      <c r="C103" s="451" t="s">
        <v>18</v>
      </c>
      <c r="D103" s="452">
        <v>6443</v>
      </c>
      <c r="E103" s="453" t="s">
        <v>2084</v>
      </c>
      <c r="F103" s="453" t="s">
        <v>1585</v>
      </c>
      <c r="G103" s="453" t="s">
        <v>2623</v>
      </c>
      <c r="H103" s="453" t="s">
        <v>848</v>
      </c>
      <c r="I103" s="453" t="s">
        <v>2129</v>
      </c>
      <c r="J103" s="453" t="s">
        <v>936</v>
      </c>
      <c r="K103" s="454" t="s">
        <v>847</v>
      </c>
    </row>
    <row r="104" spans="1:11" ht="13.8" thickBot="1" x14ac:dyDescent="0.3">
      <c r="A104" s="7" t="s">
        <v>398</v>
      </c>
      <c r="B104" s="1" t="s">
        <v>397</v>
      </c>
      <c r="C104" s="451" t="s">
        <v>18</v>
      </c>
      <c r="D104" s="452">
        <v>4080</v>
      </c>
      <c r="E104" s="453" t="s">
        <v>2089</v>
      </c>
      <c r="F104" s="453" t="s">
        <v>1724</v>
      </c>
      <c r="G104" s="453" t="s">
        <v>2614</v>
      </c>
      <c r="H104" s="453" t="s">
        <v>848</v>
      </c>
      <c r="I104" s="453" t="s">
        <v>13</v>
      </c>
      <c r="J104" s="453" t="s">
        <v>13</v>
      </c>
      <c r="K104" s="454" t="s">
        <v>847</v>
      </c>
    </row>
    <row r="105" spans="1:11" ht="13.8" thickBot="1" x14ac:dyDescent="0.3">
      <c r="A105" s="7" t="s">
        <v>400</v>
      </c>
      <c r="B105" s="1" t="s">
        <v>399</v>
      </c>
      <c r="C105" s="451" t="s">
        <v>18</v>
      </c>
      <c r="D105" s="452">
        <v>5210</v>
      </c>
      <c r="E105" s="453" t="s">
        <v>2830</v>
      </c>
      <c r="F105" s="453" t="s">
        <v>1733</v>
      </c>
      <c r="G105" s="453" t="s">
        <v>2611</v>
      </c>
      <c r="H105" s="453" t="s">
        <v>847</v>
      </c>
      <c r="I105" s="453" t="s">
        <v>2129</v>
      </c>
      <c r="J105" s="453" t="s">
        <v>2650</v>
      </c>
      <c r="K105" s="454" t="s">
        <v>847</v>
      </c>
    </row>
    <row r="106" spans="1:11" ht="13.8" thickBot="1" x14ac:dyDescent="0.3">
      <c r="A106" s="7" t="s">
        <v>402</v>
      </c>
      <c r="B106" s="1" t="s">
        <v>401</v>
      </c>
      <c r="C106" s="451" t="s">
        <v>18</v>
      </c>
      <c r="D106" s="452">
        <v>6997</v>
      </c>
      <c r="E106" s="453" t="s">
        <v>2831</v>
      </c>
      <c r="F106" s="453" t="s">
        <v>1646</v>
      </c>
      <c r="G106" s="453" t="s">
        <v>2619</v>
      </c>
      <c r="H106" s="453" t="s">
        <v>847</v>
      </c>
      <c r="I106" s="453" t="s">
        <v>2129</v>
      </c>
      <c r="J106" s="453" t="s">
        <v>2832</v>
      </c>
      <c r="K106" s="454" t="s">
        <v>847</v>
      </c>
    </row>
    <row r="107" spans="1:11" ht="13.8" thickBot="1" x14ac:dyDescent="0.3">
      <c r="A107" s="7" t="s">
        <v>416</v>
      </c>
      <c r="B107" s="1" t="s">
        <v>415</v>
      </c>
      <c r="C107" s="451" t="s">
        <v>18</v>
      </c>
      <c r="D107" s="452">
        <v>4168</v>
      </c>
      <c r="E107" s="453" t="s">
        <v>2838</v>
      </c>
      <c r="F107" s="453" t="s">
        <v>1610</v>
      </c>
      <c r="G107" s="453" t="s">
        <v>1428</v>
      </c>
      <c r="H107" s="453" t="s">
        <v>848</v>
      </c>
      <c r="I107" s="453" t="s">
        <v>2129</v>
      </c>
      <c r="J107" s="453" t="s">
        <v>13</v>
      </c>
      <c r="K107" s="454" t="s">
        <v>847</v>
      </c>
    </row>
    <row r="108" spans="1:11" ht="13.8" thickBot="1" x14ac:dyDescent="0.3">
      <c r="A108" s="7" t="s">
        <v>429</v>
      </c>
      <c r="B108" s="1" t="s">
        <v>428</v>
      </c>
      <c r="C108" s="451" t="s">
        <v>18</v>
      </c>
      <c r="D108" s="452">
        <v>4934</v>
      </c>
      <c r="E108" s="453" t="s">
        <v>2844</v>
      </c>
      <c r="F108" s="453" t="s">
        <v>1585</v>
      </c>
      <c r="G108" s="453" t="s">
        <v>1428</v>
      </c>
      <c r="H108" s="453" t="s">
        <v>847</v>
      </c>
      <c r="I108" s="453" t="s">
        <v>2129</v>
      </c>
      <c r="J108" s="453" t="s">
        <v>2845</v>
      </c>
      <c r="K108" s="454" t="s">
        <v>1677</v>
      </c>
    </row>
    <row r="109" spans="1:11" ht="13.8" thickBot="1" x14ac:dyDescent="0.3">
      <c r="A109" s="7" t="s">
        <v>431</v>
      </c>
      <c r="B109" s="1" t="s">
        <v>430</v>
      </c>
      <c r="C109" s="451" t="s">
        <v>18</v>
      </c>
      <c r="D109" s="452">
        <v>5857</v>
      </c>
      <c r="E109" s="453" t="s">
        <v>2120</v>
      </c>
      <c r="F109" s="453" t="s">
        <v>1979</v>
      </c>
      <c r="G109" s="453" t="s">
        <v>2621</v>
      </c>
      <c r="H109" s="453" t="s">
        <v>848</v>
      </c>
      <c r="I109" s="453" t="s">
        <v>13</v>
      </c>
      <c r="J109" s="453" t="s">
        <v>13</v>
      </c>
      <c r="K109" s="454" t="s">
        <v>847</v>
      </c>
    </row>
    <row r="110" spans="1:11" ht="13.8" thickBot="1" x14ac:dyDescent="0.3">
      <c r="A110" s="7" t="s">
        <v>451</v>
      </c>
      <c r="B110" s="1" t="s">
        <v>450</v>
      </c>
      <c r="C110" s="451" t="s">
        <v>18</v>
      </c>
      <c r="D110" s="452">
        <v>4141</v>
      </c>
      <c r="E110" s="453" t="s">
        <v>2855</v>
      </c>
      <c r="F110" s="453" t="s">
        <v>1775</v>
      </c>
      <c r="G110" s="453" t="s">
        <v>2621</v>
      </c>
      <c r="H110" s="453" t="s">
        <v>848</v>
      </c>
      <c r="I110" s="453" t="s">
        <v>2129</v>
      </c>
      <c r="J110" s="453" t="s">
        <v>13</v>
      </c>
      <c r="K110" s="454" t="s">
        <v>847</v>
      </c>
    </row>
    <row r="111" spans="1:11" ht="13.8" thickBot="1" x14ac:dyDescent="0.3">
      <c r="A111" s="7" t="s">
        <v>457</v>
      </c>
      <c r="B111" s="1" t="s">
        <v>456</v>
      </c>
      <c r="C111" s="451" t="s">
        <v>18</v>
      </c>
      <c r="D111" s="452">
        <v>4197</v>
      </c>
      <c r="E111" s="453" t="s">
        <v>1853</v>
      </c>
      <c r="F111" s="453" t="s">
        <v>1909</v>
      </c>
      <c r="G111" s="453" t="s">
        <v>2621</v>
      </c>
      <c r="H111" s="453" t="s">
        <v>847</v>
      </c>
      <c r="I111" s="453" t="s">
        <v>2129</v>
      </c>
      <c r="J111" s="453" t="s">
        <v>2857</v>
      </c>
      <c r="K111" s="454" t="s">
        <v>847</v>
      </c>
    </row>
    <row r="112" spans="1:11" ht="13.8" thickBot="1" x14ac:dyDescent="0.3">
      <c r="A112" s="7" t="s">
        <v>463</v>
      </c>
      <c r="B112" s="1" t="s">
        <v>462</v>
      </c>
      <c r="C112" s="451" t="s">
        <v>18</v>
      </c>
      <c r="D112" s="452">
        <v>5068</v>
      </c>
      <c r="E112" s="453" t="s">
        <v>2862</v>
      </c>
      <c r="F112" s="453" t="s">
        <v>1568</v>
      </c>
      <c r="G112" s="453" t="s">
        <v>2619</v>
      </c>
      <c r="H112" s="453" t="s">
        <v>847</v>
      </c>
      <c r="I112" s="453" t="s">
        <v>2129</v>
      </c>
      <c r="J112" s="453" t="s">
        <v>938</v>
      </c>
      <c r="K112" s="454" t="s">
        <v>847</v>
      </c>
    </row>
    <row r="113" spans="1:11" ht="13.8" thickBot="1" x14ac:dyDescent="0.3">
      <c r="A113" s="7" t="s">
        <v>467</v>
      </c>
      <c r="B113" s="1" t="s">
        <v>466</v>
      </c>
      <c r="C113" s="451" t="s">
        <v>18</v>
      </c>
      <c r="D113" s="452">
        <v>4968</v>
      </c>
      <c r="E113" s="453" t="s">
        <v>2158</v>
      </c>
      <c r="F113" s="453" t="s">
        <v>1581</v>
      </c>
      <c r="G113" s="453" t="s">
        <v>2621</v>
      </c>
      <c r="H113" s="453" t="s">
        <v>847</v>
      </c>
      <c r="I113" s="453" t="s">
        <v>2129</v>
      </c>
      <c r="J113" s="453" t="s">
        <v>2864</v>
      </c>
      <c r="K113" s="454" t="s">
        <v>847</v>
      </c>
    </row>
    <row r="114" spans="1:11" ht="13.8" thickBot="1" x14ac:dyDescent="0.3">
      <c r="A114" s="7" t="s">
        <v>479</v>
      </c>
      <c r="B114" s="1" t="s">
        <v>478</v>
      </c>
      <c r="C114" s="451" t="s">
        <v>18</v>
      </c>
      <c r="D114" s="452">
        <v>4101</v>
      </c>
      <c r="E114" s="453" t="s">
        <v>2167</v>
      </c>
      <c r="F114" s="453" t="s">
        <v>1752</v>
      </c>
      <c r="G114" s="453" t="s">
        <v>2623</v>
      </c>
      <c r="H114" s="453" t="s">
        <v>847</v>
      </c>
      <c r="I114" s="453" t="s">
        <v>2718</v>
      </c>
      <c r="J114" s="453" t="s">
        <v>2751</v>
      </c>
      <c r="K114" s="454" t="s">
        <v>847</v>
      </c>
    </row>
    <row r="115" spans="1:11" ht="13.8" thickBot="1" x14ac:dyDescent="0.3">
      <c r="A115" s="7" t="s">
        <v>482</v>
      </c>
      <c r="B115" s="1" t="s">
        <v>481</v>
      </c>
      <c r="C115" s="451" t="s">
        <v>18</v>
      </c>
      <c r="D115" s="452">
        <v>5241</v>
      </c>
      <c r="E115" s="453" t="s">
        <v>2869</v>
      </c>
      <c r="F115" s="453" t="s">
        <v>1562</v>
      </c>
      <c r="G115" s="453" t="s">
        <v>2614</v>
      </c>
      <c r="H115" s="453" t="s">
        <v>847</v>
      </c>
      <c r="I115" s="453" t="s">
        <v>2718</v>
      </c>
      <c r="J115" s="453" t="s">
        <v>2650</v>
      </c>
      <c r="K115" s="454" t="s">
        <v>1677</v>
      </c>
    </row>
    <row r="116" spans="1:11" ht="13.8" thickBot="1" x14ac:dyDescent="0.3">
      <c r="A116" s="7" t="s">
        <v>490</v>
      </c>
      <c r="B116" s="1" t="s">
        <v>489</v>
      </c>
      <c r="C116" s="451" t="s">
        <v>18</v>
      </c>
      <c r="D116" s="452">
        <v>5160</v>
      </c>
      <c r="E116" s="453" t="s">
        <v>2875</v>
      </c>
      <c r="F116" s="453" t="s">
        <v>1724</v>
      </c>
      <c r="G116" s="453" t="s">
        <v>2614</v>
      </c>
      <c r="H116" s="453" t="s">
        <v>848</v>
      </c>
      <c r="I116" s="453" t="s">
        <v>2129</v>
      </c>
      <c r="J116" s="453" t="s">
        <v>13</v>
      </c>
      <c r="K116" s="454" t="s">
        <v>847</v>
      </c>
    </row>
    <row r="117" spans="1:11" ht="13.8" thickBot="1" x14ac:dyDescent="0.3">
      <c r="A117" s="7" t="s">
        <v>492</v>
      </c>
      <c r="B117" s="1" t="s">
        <v>491</v>
      </c>
      <c r="C117" s="451" t="s">
        <v>18</v>
      </c>
      <c r="D117" s="452">
        <v>5841</v>
      </c>
      <c r="E117" s="453" t="s">
        <v>2876</v>
      </c>
      <c r="F117" s="453" t="s">
        <v>1917</v>
      </c>
      <c r="G117" s="453" t="s">
        <v>2621</v>
      </c>
      <c r="H117" s="453" t="s">
        <v>848</v>
      </c>
      <c r="I117" s="453" t="s">
        <v>13</v>
      </c>
      <c r="J117" s="453" t="s">
        <v>13</v>
      </c>
      <c r="K117" s="454" t="s">
        <v>834</v>
      </c>
    </row>
    <row r="118" spans="1:11" ht="13.8" thickBot="1" x14ac:dyDescent="0.3">
      <c r="A118" s="7" t="s">
        <v>497</v>
      </c>
      <c r="B118" s="1" t="s">
        <v>496</v>
      </c>
      <c r="C118" s="451" t="s">
        <v>18</v>
      </c>
      <c r="D118" s="452">
        <v>4730</v>
      </c>
      <c r="E118" s="453" t="s">
        <v>2183</v>
      </c>
      <c r="F118" s="453" t="s">
        <v>1726</v>
      </c>
      <c r="G118" s="453" t="s">
        <v>2611</v>
      </c>
      <c r="H118" s="453" t="s">
        <v>848</v>
      </c>
      <c r="I118" s="453" t="s">
        <v>2129</v>
      </c>
      <c r="J118" s="453" t="s">
        <v>936</v>
      </c>
      <c r="K118" s="454" t="s">
        <v>834</v>
      </c>
    </row>
    <row r="119" spans="1:11" ht="13.8" thickBot="1" x14ac:dyDescent="0.3">
      <c r="A119" s="7" t="s">
        <v>515</v>
      </c>
      <c r="B119" s="1" t="s">
        <v>514</v>
      </c>
      <c r="C119" s="451" t="s">
        <v>18</v>
      </c>
      <c r="D119" s="452">
        <v>5072</v>
      </c>
      <c r="E119" s="453" t="s">
        <v>2204</v>
      </c>
      <c r="F119" s="453" t="s">
        <v>1562</v>
      </c>
      <c r="G119" s="453" t="s">
        <v>2614</v>
      </c>
      <c r="H119" s="453" t="s">
        <v>848</v>
      </c>
      <c r="I119" s="453" t="s">
        <v>13</v>
      </c>
      <c r="J119" s="453" t="s">
        <v>834</v>
      </c>
      <c r="K119" s="454" t="s">
        <v>1677</v>
      </c>
    </row>
    <row r="120" spans="1:11" ht="13.8" thickBot="1" x14ac:dyDescent="0.3">
      <c r="A120" s="7" t="s">
        <v>517</v>
      </c>
      <c r="B120" s="1" t="s">
        <v>516</v>
      </c>
      <c r="C120" s="451" t="s">
        <v>18</v>
      </c>
      <c r="D120" s="452">
        <v>6634</v>
      </c>
      <c r="E120" s="453" t="s">
        <v>1641</v>
      </c>
      <c r="F120" s="453" t="s">
        <v>1641</v>
      </c>
      <c r="G120" s="453" t="s">
        <v>2621</v>
      </c>
      <c r="H120" s="453" t="s">
        <v>847</v>
      </c>
      <c r="I120" s="453" t="s">
        <v>2129</v>
      </c>
      <c r="J120" s="453" t="s">
        <v>2886</v>
      </c>
      <c r="K120" s="454" t="s">
        <v>847</v>
      </c>
    </row>
    <row r="121" spans="1:11" ht="13.8" thickBot="1" x14ac:dyDescent="0.3">
      <c r="A121" s="7" t="s">
        <v>529</v>
      </c>
      <c r="B121" s="1" t="s">
        <v>528</v>
      </c>
      <c r="C121" s="451" t="s">
        <v>18</v>
      </c>
      <c r="D121" s="452">
        <v>5509</v>
      </c>
      <c r="E121" s="453" t="s">
        <v>2218</v>
      </c>
      <c r="F121" s="453" t="s">
        <v>1657</v>
      </c>
      <c r="G121" s="453" t="s">
        <v>2623</v>
      </c>
      <c r="H121" s="453" t="s">
        <v>847</v>
      </c>
      <c r="I121" s="453" t="s">
        <v>2129</v>
      </c>
      <c r="J121" s="453" t="s">
        <v>2893</v>
      </c>
      <c r="K121" s="454" t="s">
        <v>847</v>
      </c>
    </row>
    <row r="122" spans="1:11" ht="13.8" thickBot="1" x14ac:dyDescent="0.3">
      <c r="A122" s="7" t="s">
        <v>531</v>
      </c>
      <c r="B122" s="1" t="s">
        <v>530</v>
      </c>
      <c r="C122" s="451" t="s">
        <v>18</v>
      </c>
      <c r="D122" s="452">
        <v>6834</v>
      </c>
      <c r="E122" s="453" t="s">
        <v>1830</v>
      </c>
      <c r="F122" s="453" t="s">
        <v>1830</v>
      </c>
      <c r="G122" s="453" t="s">
        <v>1428</v>
      </c>
      <c r="H122" s="453" t="s">
        <v>848</v>
      </c>
      <c r="I122" s="453" t="s">
        <v>2129</v>
      </c>
      <c r="J122" s="453" t="s">
        <v>2761</v>
      </c>
      <c r="K122" s="454" t="s">
        <v>834</v>
      </c>
    </row>
    <row r="123" spans="1:11" ht="13.8" thickBot="1" x14ac:dyDescent="0.3">
      <c r="A123" s="7" t="s">
        <v>535</v>
      </c>
      <c r="B123" s="1" t="s">
        <v>534</v>
      </c>
      <c r="C123" s="451" t="s">
        <v>18</v>
      </c>
      <c r="D123" s="452">
        <v>4469</v>
      </c>
      <c r="E123" s="453" t="s">
        <v>2894</v>
      </c>
      <c r="F123" s="453" t="s">
        <v>1733</v>
      </c>
      <c r="G123" s="453" t="s">
        <v>2611</v>
      </c>
      <c r="H123" s="453" t="s">
        <v>847</v>
      </c>
      <c r="I123" s="453" t="s">
        <v>2129</v>
      </c>
      <c r="J123" s="453" t="s">
        <v>887</v>
      </c>
      <c r="K123" s="454" t="s">
        <v>847</v>
      </c>
    </row>
    <row r="124" spans="1:11" ht="13.8" thickBot="1" x14ac:dyDescent="0.3">
      <c r="A124" s="7" t="s">
        <v>543</v>
      </c>
      <c r="B124" s="1" t="s">
        <v>542</v>
      </c>
      <c r="C124" s="451" t="s">
        <v>18</v>
      </c>
      <c r="D124" s="452">
        <v>6174</v>
      </c>
      <c r="E124" s="453" t="s">
        <v>2898</v>
      </c>
      <c r="F124" s="453" t="s">
        <v>1726</v>
      </c>
      <c r="G124" s="453" t="s">
        <v>2611</v>
      </c>
      <c r="H124" s="453" t="s">
        <v>848</v>
      </c>
      <c r="I124" s="453" t="s">
        <v>13</v>
      </c>
      <c r="J124" s="453" t="s">
        <v>13</v>
      </c>
      <c r="K124" s="454" t="s">
        <v>847</v>
      </c>
    </row>
    <row r="125" spans="1:11" ht="13.8" thickBot="1" x14ac:dyDescent="0.3">
      <c r="A125" s="7" t="s">
        <v>565</v>
      </c>
      <c r="B125" s="1" t="s">
        <v>564</v>
      </c>
      <c r="C125" s="451" t="s">
        <v>18</v>
      </c>
      <c r="D125" s="452">
        <v>5305</v>
      </c>
      <c r="E125" s="453" t="s">
        <v>2259</v>
      </c>
      <c r="F125" s="453" t="s">
        <v>1707</v>
      </c>
      <c r="G125" s="453" t="s">
        <v>2614</v>
      </c>
      <c r="H125" s="453" t="s">
        <v>848</v>
      </c>
      <c r="I125" s="453" t="s">
        <v>13</v>
      </c>
      <c r="J125" s="453" t="s">
        <v>13</v>
      </c>
      <c r="K125" s="454" t="s">
        <v>847</v>
      </c>
    </row>
    <row r="126" spans="1:11" ht="13.8" thickBot="1" x14ac:dyDescent="0.3">
      <c r="A126" s="7" t="s">
        <v>571</v>
      </c>
      <c r="B126" s="1" t="s">
        <v>570</v>
      </c>
      <c r="C126" s="451" t="s">
        <v>18</v>
      </c>
      <c r="D126" s="452">
        <v>6341</v>
      </c>
      <c r="E126" s="453" t="s">
        <v>2914</v>
      </c>
      <c r="F126" s="453" t="s">
        <v>1775</v>
      </c>
      <c r="G126" s="453" t="s">
        <v>2621</v>
      </c>
      <c r="H126" s="453" t="s">
        <v>848</v>
      </c>
      <c r="I126" s="453" t="s">
        <v>2129</v>
      </c>
      <c r="J126" s="453" t="s">
        <v>936</v>
      </c>
      <c r="K126" s="454" t="s">
        <v>834</v>
      </c>
    </row>
    <row r="127" spans="1:11" ht="13.8" thickBot="1" x14ac:dyDescent="0.3">
      <c r="A127" s="7" t="s">
        <v>577</v>
      </c>
      <c r="B127" s="1" t="s">
        <v>576</v>
      </c>
      <c r="C127" s="451" t="s">
        <v>18</v>
      </c>
      <c r="D127" s="452">
        <v>5433</v>
      </c>
      <c r="E127" s="453" t="s">
        <v>2917</v>
      </c>
      <c r="F127" s="453" t="s">
        <v>1928</v>
      </c>
      <c r="G127" s="453" t="s">
        <v>2619</v>
      </c>
      <c r="H127" s="453" t="s">
        <v>848</v>
      </c>
      <c r="I127" s="453" t="s">
        <v>13</v>
      </c>
      <c r="J127" s="453" t="s">
        <v>13</v>
      </c>
      <c r="K127" s="454" t="s">
        <v>1677</v>
      </c>
    </row>
    <row r="128" spans="1:11" ht="13.8" thickBot="1" x14ac:dyDescent="0.3">
      <c r="A128" s="7" t="s">
        <v>587</v>
      </c>
      <c r="B128" s="1" t="s">
        <v>586</v>
      </c>
      <c r="C128" s="451" t="s">
        <v>18</v>
      </c>
      <c r="D128" s="452">
        <v>6654</v>
      </c>
      <c r="E128" s="453" t="s">
        <v>2922</v>
      </c>
      <c r="F128" s="453" t="s">
        <v>1635</v>
      </c>
      <c r="G128" s="453" t="s">
        <v>2614</v>
      </c>
      <c r="H128" s="453" t="s">
        <v>847</v>
      </c>
      <c r="I128" s="453" t="s">
        <v>2129</v>
      </c>
      <c r="J128" s="453" t="s">
        <v>2923</v>
      </c>
      <c r="K128" s="454" t="s">
        <v>847</v>
      </c>
    </row>
    <row r="129" spans="1:11" ht="13.8" thickBot="1" x14ac:dyDescent="0.3">
      <c r="A129" s="7" t="s">
        <v>591</v>
      </c>
      <c r="B129" s="1" t="s">
        <v>590</v>
      </c>
      <c r="C129" s="451" t="s">
        <v>18</v>
      </c>
      <c r="D129" s="452">
        <v>4105</v>
      </c>
      <c r="E129" s="453" t="s">
        <v>2296</v>
      </c>
      <c r="F129" s="453" t="s">
        <v>1733</v>
      </c>
      <c r="G129" s="453" t="s">
        <v>2611</v>
      </c>
      <c r="H129" s="453" t="s">
        <v>847</v>
      </c>
      <c r="I129" s="453" t="s">
        <v>2129</v>
      </c>
      <c r="J129" s="453" t="s">
        <v>2706</v>
      </c>
      <c r="K129" s="454" t="s">
        <v>847</v>
      </c>
    </row>
    <row r="130" spans="1:11" ht="13.8" thickBot="1" x14ac:dyDescent="0.3">
      <c r="A130" s="7" t="s">
        <v>597</v>
      </c>
      <c r="B130" s="1" t="s">
        <v>596</v>
      </c>
      <c r="C130" s="451" t="s">
        <v>18</v>
      </c>
      <c r="D130" s="452">
        <v>5033</v>
      </c>
      <c r="E130" s="453" t="s">
        <v>2305</v>
      </c>
      <c r="F130" s="453" t="s">
        <v>1635</v>
      </c>
      <c r="G130" s="453" t="s">
        <v>2614</v>
      </c>
      <c r="H130" s="453" t="s">
        <v>847</v>
      </c>
      <c r="I130" s="453" t="s">
        <v>2129</v>
      </c>
      <c r="J130" s="453" t="s">
        <v>13</v>
      </c>
      <c r="K130" s="454" t="s">
        <v>847</v>
      </c>
    </row>
    <row r="131" spans="1:11" ht="13.8" thickBot="1" x14ac:dyDescent="0.3">
      <c r="A131" s="7" t="s">
        <v>605</v>
      </c>
      <c r="B131" s="1" t="s">
        <v>604</v>
      </c>
      <c r="C131" s="451" t="s">
        <v>18</v>
      </c>
      <c r="D131" s="452">
        <v>5413</v>
      </c>
      <c r="E131" s="453" t="s">
        <v>2929</v>
      </c>
      <c r="F131" s="453" t="s">
        <v>1655</v>
      </c>
      <c r="G131" s="453" t="s">
        <v>2611</v>
      </c>
      <c r="H131" s="453" t="s">
        <v>848</v>
      </c>
      <c r="I131" s="453" t="s">
        <v>2129</v>
      </c>
      <c r="J131" s="453" t="s">
        <v>13</v>
      </c>
      <c r="K131" s="454" t="s">
        <v>834</v>
      </c>
    </row>
    <row r="132" spans="1:11" ht="13.8" thickBot="1" x14ac:dyDescent="0.3">
      <c r="A132" s="7" t="s">
        <v>611</v>
      </c>
      <c r="B132" s="1" t="s">
        <v>610</v>
      </c>
      <c r="C132" s="451" t="s">
        <v>18</v>
      </c>
      <c r="D132" s="452">
        <v>6847</v>
      </c>
      <c r="E132" s="453" t="s">
        <v>2931</v>
      </c>
      <c r="F132" s="453" t="s">
        <v>1857</v>
      </c>
      <c r="G132" s="453" t="s">
        <v>2611</v>
      </c>
      <c r="H132" s="453" t="s">
        <v>847</v>
      </c>
      <c r="I132" s="453" t="s">
        <v>2129</v>
      </c>
      <c r="J132" s="453" t="s">
        <v>2932</v>
      </c>
      <c r="K132" s="454" t="s">
        <v>847</v>
      </c>
    </row>
    <row r="133" spans="1:11" ht="13.8" thickBot="1" x14ac:dyDescent="0.3">
      <c r="A133" s="7" t="s">
        <v>613</v>
      </c>
      <c r="B133" s="1" t="s">
        <v>612</v>
      </c>
      <c r="C133" s="451" t="s">
        <v>18</v>
      </c>
      <c r="D133" s="452">
        <v>6240</v>
      </c>
      <c r="E133" s="453" t="s">
        <v>2933</v>
      </c>
      <c r="F133" s="453" t="s">
        <v>1699</v>
      </c>
      <c r="G133" s="453" t="s">
        <v>2614</v>
      </c>
      <c r="H133" s="453" t="s">
        <v>847</v>
      </c>
      <c r="I133" s="453" t="s">
        <v>2129</v>
      </c>
      <c r="J133" s="453" t="s">
        <v>2934</v>
      </c>
      <c r="K133" s="454" t="s">
        <v>847</v>
      </c>
    </row>
    <row r="134" spans="1:11" ht="13.8" thickBot="1" x14ac:dyDescent="0.3">
      <c r="A134" s="7" t="s">
        <v>619</v>
      </c>
      <c r="B134" s="1" t="s">
        <v>618</v>
      </c>
      <c r="C134" s="451" t="s">
        <v>18</v>
      </c>
      <c r="D134" s="452">
        <v>5376</v>
      </c>
      <c r="E134" s="453" t="s">
        <v>2335</v>
      </c>
      <c r="F134" s="453" t="s">
        <v>1733</v>
      </c>
      <c r="G134" s="453" t="s">
        <v>2611</v>
      </c>
      <c r="H134" s="453" t="s">
        <v>847</v>
      </c>
      <c r="I134" s="453" t="s">
        <v>2129</v>
      </c>
      <c r="J134" s="453" t="s">
        <v>2936</v>
      </c>
      <c r="K134" s="454" t="s">
        <v>847</v>
      </c>
    </row>
    <row r="135" spans="1:11" ht="13.8" thickBot="1" x14ac:dyDescent="0.3">
      <c r="A135" s="7" t="s">
        <v>625</v>
      </c>
      <c r="B135" s="1" t="s">
        <v>624</v>
      </c>
      <c r="C135" s="451" t="s">
        <v>18</v>
      </c>
      <c r="D135" s="452">
        <v>5523</v>
      </c>
      <c r="E135" s="453" t="s">
        <v>2940</v>
      </c>
      <c r="F135" s="453" t="s">
        <v>1724</v>
      </c>
      <c r="G135" s="453" t="s">
        <v>2614</v>
      </c>
      <c r="H135" s="453" t="s">
        <v>848</v>
      </c>
      <c r="I135" s="453" t="s">
        <v>13</v>
      </c>
      <c r="J135" s="453" t="s">
        <v>13</v>
      </c>
      <c r="K135" s="454" t="s">
        <v>848</v>
      </c>
    </row>
    <row r="136" spans="1:11" ht="13.8" thickBot="1" x14ac:dyDescent="0.3">
      <c r="A136" s="7" t="s">
        <v>637</v>
      </c>
      <c r="B136" s="1" t="s">
        <v>636</v>
      </c>
      <c r="C136" s="451" t="s">
        <v>18</v>
      </c>
      <c r="D136" s="452">
        <v>4659</v>
      </c>
      <c r="E136" s="453" t="s">
        <v>2349</v>
      </c>
      <c r="F136" s="453" t="s">
        <v>1699</v>
      </c>
      <c r="G136" s="453" t="s">
        <v>2614</v>
      </c>
      <c r="H136" s="453" t="s">
        <v>847</v>
      </c>
      <c r="I136" s="453" t="s">
        <v>2129</v>
      </c>
      <c r="J136" s="453" t="s">
        <v>2944</v>
      </c>
      <c r="K136" s="454" t="s">
        <v>834</v>
      </c>
    </row>
    <row r="137" spans="1:11" ht="13.8" thickBot="1" x14ac:dyDescent="0.3">
      <c r="A137" s="7" t="s">
        <v>649</v>
      </c>
      <c r="B137" s="1" t="s">
        <v>648</v>
      </c>
      <c r="C137" s="451" t="s">
        <v>18</v>
      </c>
      <c r="D137" s="452">
        <v>6295</v>
      </c>
      <c r="E137" s="453" t="s">
        <v>2060</v>
      </c>
      <c r="F137" s="453" t="s">
        <v>2060</v>
      </c>
      <c r="G137" s="453" t="s">
        <v>2616</v>
      </c>
      <c r="H137" s="453" t="s">
        <v>848</v>
      </c>
      <c r="I137" s="453" t="s">
        <v>13</v>
      </c>
      <c r="J137" s="453" t="s">
        <v>13</v>
      </c>
      <c r="K137" s="454" t="s">
        <v>1677</v>
      </c>
    </row>
    <row r="138" spans="1:11" ht="13.8" thickBot="1" x14ac:dyDescent="0.3">
      <c r="A138" s="7" t="s">
        <v>665</v>
      </c>
      <c r="B138" s="1" t="s">
        <v>664</v>
      </c>
      <c r="C138" s="451" t="s">
        <v>18</v>
      </c>
      <c r="D138" s="452">
        <v>4434</v>
      </c>
      <c r="E138" s="453" t="s">
        <v>2960</v>
      </c>
      <c r="F138" s="453" t="s">
        <v>2152</v>
      </c>
      <c r="G138" s="453" t="s">
        <v>2616</v>
      </c>
      <c r="H138" s="453" t="s">
        <v>847</v>
      </c>
      <c r="I138" s="453" t="s">
        <v>2129</v>
      </c>
      <c r="J138" s="453" t="s">
        <v>2961</v>
      </c>
      <c r="K138" s="454" t="s">
        <v>847</v>
      </c>
    </row>
    <row r="139" spans="1:11" ht="13.8" thickBot="1" x14ac:dyDescent="0.3">
      <c r="A139" s="7" t="s">
        <v>675</v>
      </c>
      <c r="B139" s="1" t="s">
        <v>674</v>
      </c>
      <c r="C139" s="451" t="s">
        <v>18</v>
      </c>
      <c r="D139" s="452">
        <v>4375</v>
      </c>
      <c r="E139" s="453" t="s">
        <v>2967</v>
      </c>
      <c r="F139" s="453" t="s">
        <v>1562</v>
      </c>
      <c r="G139" s="453" t="s">
        <v>2614</v>
      </c>
      <c r="H139" s="453" t="s">
        <v>848</v>
      </c>
      <c r="I139" s="453" t="s">
        <v>2129</v>
      </c>
      <c r="J139" s="453" t="s">
        <v>13</v>
      </c>
      <c r="K139" s="454" t="s">
        <v>847</v>
      </c>
    </row>
    <row r="140" spans="1:11" ht="13.8" thickBot="1" x14ac:dyDescent="0.3">
      <c r="A140" s="7" t="s">
        <v>679</v>
      </c>
      <c r="B140" s="1" t="s">
        <v>678</v>
      </c>
      <c r="C140" s="451" t="s">
        <v>18</v>
      </c>
      <c r="D140" s="452">
        <v>5101</v>
      </c>
      <c r="E140" s="453" t="s">
        <v>2969</v>
      </c>
      <c r="F140" s="453" t="s">
        <v>1585</v>
      </c>
      <c r="G140" s="453" t="s">
        <v>1428</v>
      </c>
      <c r="H140" s="453" t="s">
        <v>847</v>
      </c>
      <c r="I140" s="453" t="s">
        <v>2129</v>
      </c>
      <c r="J140" s="453" t="s">
        <v>917</v>
      </c>
      <c r="K140" s="454" t="s">
        <v>1677</v>
      </c>
    </row>
    <row r="141" spans="1:11" ht="13.8" thickBot="1" x14ac:dyDescent="0.3">
      <c r="A141" s="7" t="s">
        <v>685</v>
      </c>
      <c r="B141" s="1" t="s">
        <v>684</v>
      </c>
      <c r="C141" s="451" t="s">
        <v>18</v>
      </c>
      <c r="D141" s="452">
        <v>4038</v>
      </c>
      <c r="E141" s="453" t="s">
        <v>2971</v>
      </c>
      <c r="F141" s="453" t="s">
        <v>1635</v>
      </c>
      <c r="G141" s="453" t="s">
        <v>2614</v>
      </c>
      <c r="H141" s="453" t="s">
        <v>848</v>
      </c>
      <c r="I141" s="453" t="s">
        <v>13</v>
      </c>
      <c r="J141" s="453" t="s">
        <v>936</v>
      </c>
      <c r="K141" s="454" t="s">
        <v>847</v>
      </c>
    </row>
    <row r="142" spans="1:11" ht="13.8" thickBot="1" x14ac:dyDescent="0.3">
      <c r="A142" s="7" t="s">
        <v>693</v>
      </c>
      <c r="B142" s="1" t="s">
        <v>692</v>
      </c>
      <c r="C142" s="451" t="s">
        <v>18</v>
      </c>
      <c r="D142" s="452">
        <v>5246</v>
      </c>
      <c r="E142" s="453" t="s">
        <v>2975</v>
      </c>
      <c r="F142" s="453" t="s">
        <v>1788</v>
      </c>
      <c r="G142" s="453" t="s">
        <v>2614</v>
      </c>
      <c r="H142" s="453" t="s">
        <v>847</v>
      </c>
      <c r="I142" s="453" t="s">
        <v>2129</v>
      </c>
      <c r="J142" s="453" t="s">
        <v>2976</v>
      </c>
      <c r="K142" s="454" t="s">
        <v>847</v>
      </c>
    </row>
    <row r="143" spans="1:11" ht="13.8" thickBot="1" x14ac:dyDescent="0.3">
      <c r="A143" s="7" t="s">
        <v>715</v>
      </c>
      <c r="B143" s="1" t="s">
        <v>714</v>
      </c>
      <c r="C143" s="451" t="s">
        <v>18</v>
      </c>
      <c r="D143" s="452">
        <v>4046</v>
      </c>
      <c r="E143" s="453" t="s">
        <v>2987</v>
      </c>
      <c r="F143" s="453" t="s">
        <v>1556</v>
      </c>
      <c r="G143" s="453" t="s">
        <v>2611</v>
      </c>
      <c r="H143" s="453" t="s">
        <v>847</v>
      </c>
      <c r="I143" s="453" t="s">
        <v>2129</v>
      </c>
      <c r="J143" s="453" t="s">
        <v>2629</v>
      </c>
      <c r="K143" s="454" t="s">
        <v>834</v>
      </c>
    </row>
    <row r="144" spans="1:11" ht="13.8" thickBot="1" x14ac:dyDescent="0.3">
      <c r="A144" s="7" t="s">
        <v>727</v>
      </c>
      <c r="B144" s="1" t="s">
        <v>726</v>
      </c>
      <c r="C144" s="451" t="s">
        <v>18</v>
      </c>
      <c r="D144" s="452">
        <v>5479</v>
      </c>
      <c r="E144" s="453" t="s">
        <v>2453</v>
      </c>
      <c r="F144" s="453" t="s">
        <v>1979</v>
      </c>
      <c r="G144" s="453" t="s">
        <v>2621</v>
      </c>
      <c r="H144" s="453" t="s">
        <v>848</v>
      </c>
      <c r="I144" s="453" t="s">
        <v>13</v>
      </c>
      <c r="J144" s="453" t="s">
        <v>13</v>
      </c>
      <c r="K144" s="454" t="s">
        <v>1677</v>
      </c>
    </row>
    <row r="145" spans="1:11" ht="13.8" thickBot="1" x14ac:dyDescent="0.3">
      <c r="A145" s="7" t="s">
        <v>735</v>
      </c>
      <c r="B145" s="1" t="s">
        <v>734</v>
      </c>
      <c r="C145" s="451" t="s">
        <v>18</v>
      </c>
      <c r="D145" s="452">
        <v>6680</v>
      </c>
      <c r="E145" s="453" t="s">
        <v>3000</v>
      </c>
      <c r="F145" s="453" t="s">
        <v>1699</v>
      </c>
      <c r="G145" s="453" t="s">
        <v>2614</v>
      </c>
      <c r="H145" s="453" t="s">
        <v>848</v>
      </c>
      <c r="I145" s="453" t="s">
        <v>13</v>
      </c>
      <c r="J145" s="453" t="s">
        <v>13</v>
      </c>
      <c r="K145" s="454" t="s">
        <v>847</v>
      </c>
    </row>
    <row r="146" spans="1:11" ht="13.8" thickBot="1" x14ac:dyDescent="0.3">
      <c r="A146" s="7" t="s">
        <v>743</v>
      </c>
      <c r="B146" s="1" t="s">
        <v>742</v>
      </c>
      <c r="C146" s="451" t="s">
        <v>18</v>
      </c>
      <c r="D146" s="452">
        <v>6033</v>
      </c>
      <c r="E146" s="453" t="s">
        <v>2469</v>
      </c>
      <c r="F146" s="453" t="s">
        <v>1699</v>
      </c>
      <c r="G146" s="453" t="s">
        <v>2614</v>
      </c>
      <c r="H146" s="453" t="s">
        <v>847</v>
      </c>
      <c r="I146" s="453" t="s">
        <v>2129</v>
      </c>
      <c r="J146" s="453" t="s">
        <v>2861</v>
      </c>
      <c r="K146" s="454" t="s">
        <v>834</v>
      </c>
    </row>
    <row r="147" spans="1:11" ht="13.8" thickBot="1" x14ac:dyDescent="0.3">
      <c r="A147" s="7" t="s">
        <v>751</v>
      </c>
      <c r="B147" s="1" t="s">
        <v>750</v>
      </c>
      <c r="C147" s="451" t="s">
        <v>18</v>
      </c>
      <c r="D147" s="452">
        <v>4782</v>
      </c>
      <c r="E147" s="453" t="s">
        <v>2476</v>
      </c>
      <c r="F147" s="453" t="s">
        <v>1657</v>
      </c>
      <c r="G147" s="453" t="s">
        <v>2623</v>
      </c>
      <c r="H147" s="453" t="s">
        <v>847</v>
      </c>
      <c r="I147" s="453" t="s">
        <v>2129</v>
      </c>
      <c r="J147" s="453" t="s">
        <v>1677</v>
      </c>
      <c r="K147" s="454" t="s">
        <v>1677</v>
      </c>
    </row>
    <row r="148" spans="1:11" ht="13.8" thickBot="1" x14ac:dyDescent="0.3">
      <c r="A148" s="7" t="s">
        <v>765</v>
      </c>
      <c r="B148" s="1" t="s">
        <v>764</v>
      </c>
      <c r="C148" s="451" t="s">
        <v>18</v>
      </c>
      <c r="D148" s="452">
        <v>4757</v>
      </c>
      <c r="E148" s="453" t="s">
        <v>3012</v>
      </c>
      <c r="F148" s="453" t="s">
        <v>1617</v>
      </c>
      <c r="G148" s="453" t="s">
        <v>2633</v>
      </c>
      <c r="H148" s="453" t="s">
        <v>847</v>
      </c>
      <c r="I148" s="453" t="s">
        <v>2129</v>
      </c>
      <c r="J148" s="453" t="s">
        <v>2888</v>
      </c>
      <c r="K148" s="454" t="s">
        <v>834</v>
      </c>
    </row>
    <row r="149" spans="1:11" ht="13.8" thickBot="1" x14ac:dyDescent="0.3">
      <c r="A149" s="7" t="s">
        <v>771</v>
      </c>
      <c r="B149" s="1" t="s">
        <v>770</v>
      </c>
      <c r="C149" s="451" t="s">
        <v>18</v>
      </c>
      <c r="D149" s="452">
        <v>4614</v>
      </c>
      <c r="E149" s="453" t="s">
        <v>2502</v>
      </c>
      <c r="F149" s="453" t="s">
        <v>1811</v>
      </c>
      <c r="G149" s="453" t="s">
        <v>2627</v>
      </c>
      <c r="H149" s="453" t="s">
        <v>848</v>
      </c>
      <c r="I149" s="453" t="s">
        <v>2129</v>
      </c>
      <c r="J149" s="453" t="s">
        <v>13</v>
      </c>
      <c r="K149" s="454" t="s">
        <v>1677</v>
      </c>
    </row>
    <row r="150" spans="1:11" ht="13.8" thickBot="1" x14ac:dyDescent="0.3">
      <c r="A150" s="7" t="s">
        <v>781</v>
      </c>
      <c r="B150" s="1" t="s">
        <v>780</v>
      </c>
      <c r="C150" s="451" t="s">
        <v>18</v>
      </c>
      <c r="D150" s="452">
        <v>6999</v>
      </c>
      <c r="E150" s="453" t="s">
        <v>3019</v>
      </c>
      <c r="F150" s="453" t="s">
        <v>1549</v>
      </c>
      <c r="G150" s="453" t="s">
        <v>2609</v>
      </c>
      <c r="H150" s="453" t="s">
        <v>848</v>
      </c>
      <c r="I150" s="453" t="s">
        <v>2129</v>
      </c>
      <c r="J150" s="453" t="s">
        <v>13</v>
      </c>
      <c r="K150" s="454" t="s">
        <v>834</v>
      </c>
    </row>
    <row r="151" spans="1:11" ht="13.8" thickBot="1" x14ac:dyDescent="0.3">
      <c r="A151" s="7" t="s">
        <v>791</v>
      </c>
      <c r="B151" s="1" t="s">
        <v>790</v>
      </c>
      <c r="C151" s="451" t="s">
        <v>18</v>
      </c>
      <c r="D151" s="452">
        <v>4837</v>
      </c>
      <c r="E151" s="453" t="s">
        <v>2522</v>
      </c>
      <c r="F151" s="453" t="s">
        <v>1657</v>
      </c>
      <c r="G151" s="453" t="s">
        <v>2623</v>
      </c>
      <c r="H151" s="453" t="s">
        <v>847</v>
      </c>
      <c r="I151" s="453" t="s">
        <v>2129</v>
      </c>
      <c r="J151" s="453" t="s">
        <v>2915</v>
      </c>
      <c r="K151" s="454" t="s">
        <v>1677</v>
      </c>
    </row>
    <row r="152" spans="1:11" ht="13.8" thickBot="1" x14ac:dyDescent="0.3">
      <c r="A152" s="7" t="s">
        <v>809</v>
      </c>
      <c r="B152" s="1" t="s">
        <v>808</v>
      </c>
      <c r="C152" s="371" t="s">
        <v>18</v>
      </c>
      <c r="D152" s="455">
        <v>5240</v>
      </c>
      <c r="E152" s="456" t="s">
        <v>2545</v>
      </c>
      <c r="F152" s="456" t="s">
        <v>1726</v>
      </c>
      <c r="G152" s="456" t="s">
        <v>2611</v>
      </c>
      <c r="H152" s="456" t="s">
        <v>847</v>
      </c>
      <c r="I152" s="456" t="s">
        <v>2129</v>
      </c>
      <c r="J152" s="456" t="s">
        <v>2687</v>
      </c>
      <c r="K152" s="457" t="s">
        <v>847</v>
      </c>
    </row>
    <row r="153" spans="1:11" ht="13.8" thickBot="1" x14ac:dyDescent="0.3">
      <c r="A153" s="7" t="s">
        <v>25</v>
      </c>
      <c r="B153" s="1" t="s">
        <v>24</v>
      </c>
      <c r="C153" s="372" t="s">
        <v>26</v>
      </c>
      <c r="D153" s="458">
        <v>7410</v>
      </c>
      <c r="E153" s="459" t="s">
        <v>2613</v>
      </c>
      <c r="F153" s="459" t="s">
        <v>1562</v>
      </c>
      <c r="G153" s="459" t="s">
        <v>2614</v>
      </c>
      <c r="H153" s="459" t="s">
        <v>848</v>
      </c>
      <c r="I153" s="459" t="s">
        <v>2129</v>
      </c>
      <c r="J153" s="459" t="s">
        <v>13</v>
      </c>
      <c r="K153" s="460" t="s">
        <v>1677</v>
      </c>
    </row>
    <row r="154" spans="1:11" ht="13.8" thickBot="1" x14ac:dyDescent="0.3">
      <c r="A154" s="7" t="s">
        <v>30</v>
      </c>
      <c r="B154" s="1" t="s">
        <v>29</v>
      </c>
      <c r="C154" s="461" t="s">
        <v>26</v>
      </c>
      <c r="D154" s="462">
        <v>11569</v>
      </c>
      <c r="E154" s="463" t="s">
        <v>2618</v>
      </c>
      <c r="F154" s="463" t="s">
        <v>1570</v>
      </c>
      <c r="G154" s="463" t="s">
        <v>2611</v>
      </c>
      <c r="H154" s="463" t="s">
        <v>847</v>
      </c>
      <c r="I154" s="463" t="s">
        <v>2129</v>
      </c>
      <c r="J154" s="463" t="s">
        <v>1035</v>
      </c>
      <c r="K154" s="464" t="s">
        <v>1677</v>
      </c>
    </row>
    <row r="155" spans="1:11" ht="13.8" thickBot="1" x14ac:dyDescent="0.3">
      <c r="A155" s="7" t="s">
        <v>32</v>
      </c>
      <c r="B155" s="1" t="s">
        <v>31</v>
      </c>
      <c r="C155" s="461" t="s">
        <v>26</v>
      </c>
      <c r="D155" s="462">
        <v>9706</v>
      </c>
      <c r="E155" s="463" t="s">
        <v>1575</v>
      </c>
      <c r="F155" s="463" t="s">
        <v>1574</v>
      </c>
      <c r="G155" s="463" t="s">
        <v>2619</v>
      </c>
      <c r="H155" s="463" t="s">
        <v>848</v>
      </c>
      <c r="I155" s="463" t="s">
        <v>2129</v>
      </c>
      <c r="J155" s="463" t="s">
        <v>13</v>
      </c>
      <c r="K155" s="464" t="s">
        <v>834</v>
      </c>
    </row>
    <row r="156" spans="1:11" ht="13.8" thickBot="1" x14ac:dyDescent="0.3">
      <c r="A156" s="7" t="s">
        <v>44</v>
      </c>
      <c r="B156" s="1" t="s">
        <v>43</v>
      </c>
      <c r="C156" s="461" t="s">
        <v>26</v>
      </c>
      <c r="D156" s="462">
        <v>11902</v>
      </c>
      <c r="E156" s="463" t="s">
        <v>2625</v>
      </c>
      <c r="F156" s="463" t="s">
        <v>1595</v>
      </c>
      <c r="G156" s="463" t="s">
        <v>2614</v>
      </c>
      <c r="H156" s="463" t="s">
        <v>847</v>
      </c>
      <c r="I156" s="463" t="s">
        <v>2129</v>
      </c>
      <c r="J156" s="463" t="s">
        <v>2626</v>
      </c>
      <c r="K156" s="464" t="s">
        <v>847</v>
      </c>
    </row>
    <row r="157" spans="1:11" ht="13.8" thickBot="1" x14ac:dyDescent="0.3">
      <c r="A157" s="7" t="s">
        <v>52</v>
      </c>
      <c r="B157" s="1" t="s">
        <v>51</v>
      </c>
      <c r="C157" s="461" t="s">
        <v>26</v>
      </c>
      <c r="D157" s="462">
        <v>11000</v>
      </c>
      <c r="E157" s="463" t="s">
        <v>2628</v>
      </c>
      <c r="F157" s="463" t="s">
        <v>1610</v>
      </c>
      <c r="G157" s="463" t="s">
        <v>1428</v>
      </c>
      <c r="H157" s="463" t="s">
        <v>847</v>
      </c>
      <c r="I157" s="463" t="s">
        <v>2129</v>
      </c>
      <c r="J157" s="463" t="s">
        <v>2629</v>
      </c>
      <c r="K157" s="464" t="s">
        <v>847</v>
      </c>
    </row>
    <row r="158" spans="1:11" ht="13.8" thickBot="1" x14ac:dyDescent="0.3">
      <c r="A158" s="7" t="s">
        <v>67</v>
      </c>
      <c r="B158" s="1" t="s">
        <v>66</v>
      </c>
      <c r="C158" s="461" t="s">
        <v>26</v>
      </c>
      <c r="D158" s="462">
        <v>7172</v>
      </c>
      <c r="E158" s="463" t="s">
        <v>2639</v>
      </c>
      <c r="F158" s="463" t="s">
        <v>1629</v>
      </c>
      <c r="G158" s="463" t="s">
        <v>2623</v>
      </c>
      <c r="H158" s="463" t="s">
        <v>847</v>
      </c>
      <c r="I158" s="463" t="s">
        <v>2129</v>
      </c>
      <c r="J158" s="463" t="s">
        <v>2640</v>
      </c>
      <c r="K158" s="464" t="s">
        <v>847</v>
      </c>
    </row>
    <row r="159" spans="1:11" ht="13.8" thickBot="1" x14ac:dyDescent="0.3">
      <c r="A159" s="7" t="s">
        <v>96</v>
      </c>
      <c r="B159" s="1" t="s">
        <v>95</v>
      </c>
      <c r="C159" s="461" t="s">
        <v>26</v>
      </c>
      <c r="D159" s="462">
        <v>9197</v>
      </c>
      <c r="E159" s="463" t="s">
        <v>2656</v>
      </c>
      <c r="F159" s="463" t="s">
        <v>1657</v>
      </c>
      <c r="G159" s="463" t="s">
        <v>2623</v>
      </c>
      <c r="H159" s="463" t="s">
        <v>847</v>
      </c>
      <c r="I159" s="463" t="s">
        <v>2129</v>
      </c>
      <c r="J159" s="463" t="s">
        <v>2657</v>
      </c>
      <c r="K159" s="464" t="s">
        <v>1677</v>
      </c>
    </row>
    <row r="160" spans="1:11" ht="13.8" thickBot="1" x14ac:dyDescent="0.3">
      <c r="A160" s="7" t="s">
        <v>106</v>
      </c>
      <c r="B160" s="1" t="s">
        <v>105</v>
      </c>
      <c r="C160" s="461" t="s">
        <v>26</v>
      </c>
      <c r="D160" s="462">
        <v>11825</v>
      </c>
      <c r="E160" s="463" t="s">
        <v>2663</v>
      </c>
      <c r="F160" s="463" t="s">
        <v>1549</v>
      </c>
      <c r="G160" s="463" t="s">
        <v>2609</v>
      </c>
      <c r="H160" s="463" t="s">
        <v>847</v>
      </c>
      <c r="I160" s="463" t="s">
        <v>2129</v>
      </c>
      <c r="J160" s="463" t="s">
        <v>1046</v>
      </c>
      <c r="K160" s="464" t="s">
        <v>834</v>
      </c>
    </row>
    <row r="161" spans="1:11" ht="13.8" thickBot="1" x14ac:dyDescent="0.3">
      <c r="A161" s="7" t="s">
        <v>110</v>
      </c>
      <c r="B161" s="1" t="s">
        <v>109</v>
      </c>
      <c r="C161" s="461" t="s">
        <v>26</v>
      </c>
      <c r="D161" s="462">
        <v>7226</v>
      </c>
      <c r="E161" s="463" t="s">
        <v>2665</v>
      </c>
      <c r="F161" s="463" t="s">
        <v>1646</v>
      </c>
      <c r="G161" s="463" t="s">
        <v>2619</v>
      </c>
      <c r="H161" s="463" t="s">
        <v>847</v>
      </c>
      <c r="I161" s="463" t="s">
        <v>2129</v>
      </c>
      <c r="J161" s="463" t="s">
        <v>1035</v>
      </c>
      <c r="K161" s="464" t="s">
        <v>1677</v>
      </c>
    </row>
    <row r="162" spans="1:11" ht="13.8" thickBot="1" x14ac:dyDescent="0.3">
      <c r="A162" s="7" t="s">
        <v>128</v>
      </c>
      <c r="B162" s="1" t="s">
        <v>127</v>
      </c>
      <c r="C162" s="461" t="s">
        <v>26</v>
      </c>
      <c r="D162" s="462">
        <v>10090</v>
      </c>
      <c r="E162" s="463" t="s">
        <v>2675</v>
      </c>
      <c r="F162" s="463" t="s">
        <v>1657</v>
      </c>
      <c r="G162" s="463" t="s">
        <v>2623</v>
      </c>
      <c r="H162" s="463" t="s">
        <v>847</v>
      </c>
      <c r="I162" s="463" t="s">
        <v>2129</v>
      </c>
      <c r="J162" s="463" t="s">
        <v>2676</v>
      </c>
      <c r="K162" s="464" t="s">
        <v>847</v>
      </c>
    </row>
    <row r="163" spans="1:11" ht="13.8" thickBot="1" x14ac:dyDescent="0.3">
      <c r="A163" s="7" t="s">
        <v>130</v>
      </c>
      <c r="B163" s="1" t="s">
        <v>129</v>
      </c>
      <c r="C163" s="461" t="s">
        <v>26</v>
      </c>
      <c r="D163" s="462">
        <v>9705</v>
      </c>
      <c r="E163" s="463" t="s">
        <v>2677</v>
      </c>
      <c r="F163" s="463" t="s">
        <v>1724</v>
      </c>
      <c r="G163" s="463" t="s">
        <v>2614</v>
      </c>
      <c r="H163" s="463" t="s">
        <v>848</v>
      </c>
      <c r="I163" s="463" t="s">
        <v>2129</v>
      </c>
      <c r="J163" s="463" t="s">
        <v>13</v>
      </c>
      <c r="K163" s="464" t="s">
        <v>1677</v>
      </c>
    </row>
    <row r="164" spans="1:11" ht="13.8" thickBot="1" x14ac:dyDescent="0.3">
      <c r="A164" s="7" t="s">
        <v>136</v>
      </c>
      <c r="B164" s="1" t="s">
        <v>135</v>
      </c>
      <c r="C164" s="461" t="s">
        <v>26</v>
      </c>
      <c r="D164" s="462">
        <v>8692</v>
      </c>
      <c r="E164" s="463" t="s">
        <v>1731</v>
      </c>
      <c r="F164" s="463" t="s">
        <v>1730</v>
      </c>
      <c r="G164" s="463" t="s">
        <v>2616</v>
      </c>
      <c r="H164" s="463" t="s">
        <v>847</v>
      </c>
      <c r="I164" s="463" t="s">
        <v>2129</v>
      </c>
      <c r="J164" s="463" t="s">
        <v>2679</v>
      </c>
      <c r="K164" s="464" t="s">
        <v>834</v>
      </c>
    </row>
    <row r="165" spans="1:11" ht="13.8" thickBot="1" x14ac:dyDescent="0.3">
      <c r="A165" s="7" t="s">
        <v>144</v>
      </c>
      <c r="B165" s="1" t="s">
        <v>143</v>
      </c>
      <c r="C165" s="461" t="s">
        <v>26</v>
      </c>
      <c r="D165" s="462">
        <v>11833</v>
      </c>
      <c r="E165" s="463" t="s">
        <v>2682</v>
      </c>
      <c r="F165" s="463" t="s">
        <v>1724</v>
      </c>
      <c r="G165" s="463" t="s">
        <v>2614</v>
      </c>
      <c r="H165" s="463" t="s">
        <v>847</v>
      </c>
      <c r="I165" s="463" t="s">
        <v>2129</v>
      </c>
      <c r="J165" s="463" t="s">
        <v>2683</v>
      </c>
      <c r="K165" s="464" t="s">
        <v>847</v>
      </c>
    </row>
    <row r="166" spans="1:11" ht="13.8" thickBot="1" x14ac:dyDescent="0.3">
      <c r="A166" s="7" t="s">
        <v>148</v>
      </c>
      <c r="B166" s="1" t="s">
        <v>147</v>
      </c>
      <c r="C166" s="461" t="s">
        <v>26</v>
      </c>
      <c r="D166" s="462">
        <v>10857</v>
      </c>
      <c r="E166" s="463" t="s">
        <v>2686</v>
      </c>
      <c r="F166" s="463" t="s">
        <v>1748</v>
      </c>
      <c r="G166" s="463" t="s">
        <v>1428</v>
      </c>
      <c r="H166" s="463" t="s">
        <v>847</v>
      </c>
      <c r="I166" s="463" t="s">
        <v>2129</v>
      </c>
      <c r="J166" s="463" t="s">
        <v>2687</v>
      </c>
      <c r="K166" s="464" t="s">
        <v>847</v>
      </c>
    </row>
    <row r="167" spans="1:11" ht="13.8" thickBot="1" x14ac:dyDescent="0.3">
      <c r="A167" s="7" t="s">
        <v>152</v>
      </c>
      <c r="B167" s="1" t="s">
        <v>151</v>
      </c>
      <c r="C167" s="461" t="s">
        <v>26</v>
      </c>
      <c r="D167" s="462">
        <v>9467</v>
      </c>
      <c r="E167" s="463" t="s">
        <v>2690</v>
      </c>
      <c r="F167" s="463" t="s">
        <v>1755</v>
      </c>
      <c r="G167" s="463" t="s">
        <v>1428</v>
      </c>
      <c r="H167" s="463" t="s">
        <v>848</v>
      </c>
      <c r="I167" s="463" t="s">
        <v>2129</v>
      </c>
      <c r="J167" s="463" t="s">
        <v>936</v>
      </c>
      <c r="K167" s="464" t="s">
        <v>847</v>
      </c>
    </row>
    <row r="168" spans="1:11" ht="13.8" thickBot="1" x14ac:dyDescent="0.3">
      <c r="A168" s="7" t="s">
        <v>154</v>
      </c>
      <c r="B168" s="1" t="s">
        <v>153</v>
      </c>
      <c r="C168" s="461" t="s">
        <v>26</v>
      </c>
      <c r="D168" s="462">
        <v>8257</v>
      </c>
      <c r="E168" s="463" t="s">
        <v>2691</v>
      </c>
      <c r="F168" s="463" t="s">
        <v>1617</v>
      </c>
      <c r="G168" s="463" t="s">
        <v>2633</v>
      </c>
      <c r="H168" s="463" t="s">
        <v>847</v>
      </c>
      <c r="I168" s="463" t="s">
        <v>2129</v>
      </c>
      <c r="J168" s="463" t="s">
        <v>2692</v>
      </c>
      <c r="K168" s="464" t="s">
        <v>834</v>
      </c>
    </row>
    <row r="169" spans="1:11" ht="13.8" thickBot="1" x14ac:dyDescent="0.3">
      <c r="A169" s="7" t="s">
        <v>160</v>
      </c>
      <c r="B169" s="1" t="s">
        <v>159</v>
      </c>
      <c r="C169" s="461" t="s">
        <v>26</v>
      </c>
      <c r="D169" s="462">
        <v>9420</v>
      </c>
      <c r="E169" s="463" t="s">
        <v>1646</v>
      </c>
      <c r="F169" s="463" t="s">
        <v>1646</v>
      </c>
      <c r="G169" s="463" t="s">
        <v>2619</v>
      </c>
      <c r="H169" s="463" t="s">
        <v>847</v>
      </c>
      <c r="I169" s="463" t="s">
        <v>2129</v>
      </c>
      <c r="J169" s="463" t="s">
        <v>2696</v>
      </c>
      <c r="K169" s="464" t="s">
        <v>847</v>
      </c>
    </row>
    <row r="170" spans="1:11" ht="13.8" thickBot="1" x14ac:dyDescent="0.3">
      <c r="A170" s="7" t="s">
        <v>196</v>
      </c>
      <c r="B170" s="1" t="s">
        <v>195</v>
      </c>
      <c r="C170" s="461" t="s">
        <v>26</v>
      </c>
      <c r="D170" s="462">
        <v>11862</v>
      </c>
      <c r="E170" s="463" t="s">
        <v>2716</v>
      </c>
      <c r="F170" s="463" t="s">
        <v>1593</v>
      </c>
      <c r="G170" s="463" t="s">
        <v>1428</v>
      </c>
      <c r="H170" s="463" t="s">
        <v>847</v>
      </c>
      <c r="I170" s="463" t="s">
        <v>2129</v>
      </c>
      <c r="J170" s="463" t="s">
        <v>1022</v>
      </c>
      <c r="K170" s="464" t="s">
        <v>1677</v>
      </c>
    </row>
    <row r="171" spans="1:11" ht="13.8" thickBot="1" x14ac:dyDescent="0.3">
      <c r="A171" s="7" t="s">
        <v>220</v>
      </c>
      <c r="B171" s="1" t="s">
        <v>219</v>
      </c>
      <c r="C171" s="461" t="s">
        <v>26</v>
      </c>
      <c r="D171" s="462">
        <v>10021</v>
      </c>
      <c r="E171" s="463" t="s">
        <v>2729</v>
      </c>
      <c r="F171" s="463" t="s">
        <v>1857</v>
      </c>
      <c r="G171" s="463" t="s">
        <v>2611</v>
      </c>
      <c r="H171" s="463" t="s">
        <v>847</v>
      </c>
      <c r="I171" s="463" t="s">
        <v>2129</v>
      </c>
      <c r="J171" s="463" t="s">
        <v>2730</v>
      </c>
      <c r="K171" s="464" t="s">
        <v>834</v>
      </c>
    </row>
    <row r="172" spans="1:11" ht="13.8" thickBot="1" x14ac:dyDescent="0.3">
      <c r="A172" s="7" t="s">
        <v>234</v>
      </c>
      <c r="B172" s="1" t="s">
        <v>233</v>
      </c>
      <c r="C172" s="461" t="s">
        <v>26</v>
      </c>
      <c r="D172" s="462">
        <v>7439</v>
      </c>
      <c r="E172" s="463" t="s">
        <v>1879</v>
      </c>
      <c r="F172" s="463" t="s">
        <v>1585</v>
      </c>
      <c r="G172" s="463" t="s">
        <v>1428</v>
      </c>
      <c r="H172" s="463" t="s">
        <v>848</v>
      </c>
      <c r="I172" s="463" t="s">
        <v>13</v>
      </c>
      <c r="J172" s="463" t="s">
        <v>13</v>
      </c>
      <c r="K172" s="464" t="s">
        <v>1677</v>
      </c>
    </row>
    <row r="173" spans="1:11" ht="13.8" thickBot="1" x14ac:dyDescent="0.3">
      <c r="A173" s="7" t="s">
        <v>248</v>
      </c>
      <c r="B173" s="1" t="s">
        <v>247</v>
      </c>
      <c r="C173" s="461" t="s">
        <v>26</v>
      </c>
      <c r="D173" s="462">
        <v>7392</v>
      </c>
      <c r="E173" s="463" t="s">
        <v>2749</v>
      </c>
      <c r="F173" s="463" t="s">
        <v>1657</v>
      </c>
      <c r="G173" s="463" t="s">
        <v>2623</v>
      </c>
      <c r="H173" s="463" t="s">
        <v>847</v>
      </c>
      <c r="I173" s="463" t="s">
        <v>2129</v>
      </c>
      <c r="J173" s="463" t="s">
        <v>927</v>
      </c>
      <c r="K173" s="464" t="s">
        <v>834</v>
      </c>
    </row>
    <row r="174" spans="1:11" ht="13.8" thickBot="1" x14ac:dyDescent="0.3">
      <c r="A174" s="7" t="s">
        <v>252</v>
      </c>
      <c r="B174" s="1" t="s">
        <v>251</v>
      </c>
      <c r="C174" s="461" t="s">
        <v>26</v>
      </c>
      <c r="D174" s="462">
        <v>9512</v>
      </c>
      <c r="E174" s="463" t="s">
        <v>2750</v>
      </c>
      <c r="F174" s="463" t="s">
        <v>1591</v>
      </c>
      <c r="G174" s="463" t="s">
        <v>2609</v>
      </c>
      <c r="H174" s="463" t="s">
        <v>848</v>
      </c>
      <c r="I174" s="463" t="s">
        <v>13</v>
      </c>
      <c r="J174" s="463" t="s">
        <v>2678</v>
      </c>
      <c r="K174" s="464" t="s">
        <v>1677</v>
      </c>
    </row>
    <row r="175" spans="1:11" ht="13.8" thickBot="1" x14ac:dyDescent="0.3">
      <c r="A175" s="7" t="s">
        <v>264</v>
      </c>
      <c r="B175" s="1" t="s">
        <v>263</v>
      </c>
      <c r="C175" s="461" t="s">
        <v>26</v>
      </c>
      <c r="D175" s="462">
        <v>7717</v>
      </c>
      <c r="E175" s="463" t="s">
        <v>2757</v>
      </c>
      <c r="F175" s="463" t="s">
        <v>1909</v>
      </c>
      <c r="G175" s="463" t="s">
        <v>2621</v>
      </c>
      <c r="H175" s="463" t="s">
        <v>848</v>
      </c>
      <c r="I175" s="463" t="s">
        <v>2718</v>
      </c>
      <c r="J175" s="463" t="s">
        <v>936</v>
      </c>
      <c r="K175" s="464" t="s">
        <v>847</v>
      </c>
    </row>
    <row r="176" spans="1:11" ht="13.8" thickBot="1" x14ac:dyDescent="0.3">
      <c r="A176" s="7" t="s">
        <v>286</v>
      </c>
      <c r="B176" s="1" t="s">
        <v>285</v>
      </c>
      <c r="C176" s="461" t="s">
        <v>26</v>
      </c>
      <c r="D176" s="462">
        <v>7824</v>
      </c>
      <c r="E176" s="463" t="s">
        <v>1949</v>
      </c>
      <c r="F176" s="463" t="s">
        <v>1699</v>
      </c>
      <c r="G176" s="463" t="s">
        <v>2614</v>
      </c>
      <c r="H176" s="463" t="s">
        <v>847</v>
      </c>
      <c r="I176" s="463" t="s">
        <v>2129</v>
      </c>
      <c r="J176" s="463" t="s">
        <v>2692</v>
      </c>
      <c r="K176" s="464" t="s">
        <v>834</v>
      </c>
    </row>
    <row r="177" spans="1:11" ht="13.8" thickBot="1" x14ac:dyDescent="0.3">
      <c r="A177" s="7" t="s">
        <v>296</v>
      </c>
      <c r="B177" s="1" t="s">
        <v>295</v>
      </c>
      <c r="C177" s="461" t="s">
        <v>26</v>
      </c>
      <c r="D177" s="462">
        <v>9476</v>
      </c>
      <c r="E177" s="463" t="s">
        <v>2775</v>
      </c>
      <c r="F177" s="463" t="s">
        <v>1629</v>
      </c>
      <c r="G177" s="463" t="s">
        <v>2623</v>
      </c>
      <c r="H177" s="463" t="s">
        <v>847</v>
      </c>
      <c r="I177" s="463" t="s">
        <v>2129</v>
      </c>
      <c r="J177" s="463" t="s">
        <v>2776</v>
      </c>
      <c r="K177" s="464" t="s">
        <v>847</v>
      </c>
    </row>
    <row r="178" spans="1:11" ht="13.8" thickBot="1" x14ac:dyDescent="0.3">
      <c r="A178" s="7" t="s">
        <v>302</v>
      </c>
      <c r="B178" s="1" t="s">
        <v>301</v>
      </c>
      <c r="C178" s="461" t="s">
        <v>26</v>
      </c>
      <c r="D178" s="462">
        <v>10579</v>
      </c>
      <c r="E178" s="463" t="s">
        <v>2778</v>
      </c>
      <c r="F178" s="463" t="s">
        <v>1593</v>
      </c>
      <c r="G178" s="463" t="s">
        <v>1428</v>
      </c>
      <c r="H178" s="463" t="s">
        <v>847</v>
      </c>
      <c r="I178" s="463" t="s">
        <v>2129</v>
      </c>
      <c r="J178" s="463" t="s">
        <v>2779</v>
      </c>
      <c r="K178" s="464" t="s">
        <v>847</v>
      </c>
    </row>
    <row r="179" spans="1:11" ht="13.8" thickBot="1" x14ac:dyDescent="0.3">
      <c r="A179" s="7" t="s">
        <v>310</v>
      </c>
      <c r="B179" s="1" t="s">
        <v>309</v>
      </c>
      <c r="C179" s="461" t="s">
        <v>26</v>
      </c>
      <c r="D179" s="462">
        <v>11239</v>
      </c>
      <c r="E179" s="463" t="s">
        <v>2783</v>
      </c>
      <c r="F179" s="463" t="s">
        <v>1855</v>
      </c>
      <c r="G179" s="463" t="s">
        <v>2616</v>
      </c>
      <c r="H179" s="463" t="s">
        <v>847</v>
      </c>
      <c r="I179" s="463" t="s">
        <v>2129</v>
      </c>
      <c r="J179" s="463" t="s">
        <v>2784</v>
      </c>
      <c r="K179" s="464" t="s">
        <v>847</v>
      </c>
    </row>
    <row r="180" spans="1:11" ht="13.8" thickBot="1" x14ac:dyDescent="0.3">
      <c r="A180" s="7" t="s">
        <v>324</v>
      </c>
      <c r="B180" s="1" t="s">
        <v>323</v>
      </c>
      <c r="C180" s="461" t="s">
        <v>26</v>
      </c>
      <c r="D180" s="462">
        <v>8891</v>
      </c>
      <c r="E180" s="463" t="s">
        <v>2791</v>
      </c>
      <c r="F180" s="463" t="s">
        <v>1830</v>
      </c>
      <c r="G180" s="463" t="s">
        <v>1428</v>
      </c>
      <c r="H180" s="463" t="s">
        <v>848</v>
      </c>
      <c r="I180" s="463" t="s">
        <v>2129</v>
      </c>
      <c r="J180" s="463" t="s">
        <v>13</v>
      </c>
      <c r="K180" s="464" t="s">
        <v>1677</v>
      </c>
    </row>
    <row r="181" spans="1:11" ht="13.8" thickBot="1" x14ac:dyDescent="0.3">
      <c r="A181" s="7" t="s">
        <v>340</v>
      </c>
      <c r="B181" s="1" t="s">
        <v>339</v>
      </c>
      <c r="C181" s="461" t="s">
        <v>26</v>
      </c>
      <c r="D181" s="462">
        <v>11639</v>
      </c>
      <c r="E181" s="463" t="s">
        <v>2800</v>
      </c>
      <c r="F181" s="463" t="s">
        <v>2022</v>
      </c>
      <c r="G181" s="463" t="s">
        <v>2614</v>
      </c>
      <c r="H181" s="463" t="s">
        <v>847</v>
      </c>
      <c r="I181" s="463" t="s">
        <v>2129</v>
      </c>
      <c r="J181" s="463" t="s">
        <v>2763</v>
      </c>
      <c r="K181" s="464" t="s">
        <v>848</v>
      </c>
    </row>
    <row r="182" spans="1:11" ht="13.8" thickBot="1" x14ac:dyDescent="0.3">
      <c r="A182" s="7" t="s">
        <v>344</v>
      </c>
      <c r="B182" s="1" t="s">
        <v>343</v>
      </c>
      <c r="C182" s="461" t="s">
        <v>26</v>
      </c>
      <c r="D182" s="462">
        <v>8133</v>
      </c>
      <c r="E182" s="463" t="s">
        <v>2802</v>
      </c>
      <c r="F182" s="463" t="s">
        <v>2028</v>
      </c>
      <c r="G182" s="463" t="s">
        <v>2621</v>
      </c>
      <c r="H182" s="463" t="s">
        <v>848</v>
      </c>
      <c r="I182" s="463" t="s">
        <v>13</v>
      </c>
      <c r="J182" s="463" t="s">
        <v>13</v>
      </c>
      <c r="K182" s="464" t="s">
        <v>847</v>
      </c>
    </row>
    <row r="183" spans="1:11" ht="13.8" thickBot="1" x14ac:dyDescent="0.3">
      <c r="A183" s="7" t="s">
        <v>352</v>
      </c>
      <c r="B183" s="1" t="s">
        <v>351</v>
      </c>
      <c r="C183" s="461" t="s">
        <v>26</v>
      </c>
      <c r="D183" s="462">
        <v>7135</v>
      </c>
      <c r="E183" s="463" t="s">
        <v>2807</v>
      </c>
      <c r="F183" s="463" t="s">
        <v>1585</v>
      </c>
      <c r="G183" s="463" t="s">
        <v>1428</v>
      </c>
      <c r="H183" s="463" t="s">
        <v>847</v>
      </c>
      <c r="I183" s="463" t="s">
        <v>2129</v>
      </c>
      <c r="J183" s="463" t="s">
        <v>13</v>
      </c>
      <c r="K183" s="464" t="s">
        <v>1677</v>
      </c>
    </row>
    <row r="184" spans="1:11" ht="13.8" thickBot="1" x14ac:dyDescent="0.3">
      <c r="A184" s="7" t="s">
        <v>360</v>
      </c>
      <c r="B184" s="1" t="s">
        <v>359</v>
      </c>
      <c r="C184" s="461" t="s">
        <v>26</v>
      </c>
      <c r="D184" s="462">
        <v>11870</v>
      </c>
      <c r="E184" s="463" t="s">
        <v>1733</v>
      </c>
      <c r="F184" s="463" t="s">
        <v>1733</v>
      </c>
      <c r="G184" s="463" t="s">
        <v>2611</v>
      </c>
      <c r="H184" s="463" t="s">
        <v>847</v>
      </c>
      <c r="I184" s="463" t="s">
        <v>2129</v>
      </c>
      <c r="J184" s="463" t="s">
        <v>2730</v>
      </c>
      <c r="K184" s="464" t="s">
        <v>847</v>
      </c>
    </row>
    <row r="185" spans="1:11" ht="13.8" thickBot="1" x14ac:dyDescent="0.3">
      <c r="A185" s="7" t="s">
        <v>380</v>
      </c>
      <c r="B185" s="1" t="s">
        <v>379</v>
      </c>
      <c r="C185" s="461" t="s">
        <v>26</v>
      </c>
      <c r="D185" s="462">
        <v>8764</v>
      </c>
      <c r="E185" s="463" t="s">
        <v>2822</v>
      </c>
      <c r="F185" s="463" t="s">
        <v>1549</v>
      </c>
      <c r="G185" s="463" t="s">
        <v>2609</v>
      </c>
      <c r="H185" s="463" t="s">
        <v>848</v>
      </c>
      <c r="I185" s="463" t="s">
        <v>2129</v>
      </c>
      <c r="J185" s="463" t="s">
        <v>13</v>
      </c>
      <c r="K185" s="464" t="s">
        <v>847</v>
      </c>
    </row>
    <row r="186" spans="1:11" ht="13.8" thickBot="1" x14ac:dyDescent="0.3">
      <c r="A186" s="7" t="s">
        <v>412</v>
      </c>
      <c r="B186" s="1" t="s">
        <v>411</v>
      </c>
      <c r="C186" s="461" t="s">
        <v>26</v>
      </c>
      <c r="D186" s="462">
        <v>9555</v>
      </c>
      <c r="E186" s="463" t="s">
        <v>2836</v>
      </c>
      <c r="F186" s="463" t="s">
        <v>1811</v>
      </c>
      <c r="G186" s="463" t="s">
        <v>2627</v>
      </c>
      <c r="H186" s="463" t="s">
        <v>848</v>
      </c>
      <c r="I186" s="463" t="s">
        <v>13</v>
      </c>
      <c r="J186" s="463" t="s">
        <v>13</v>
      </c>
      <c r="K186" s="464" t="s">
        <v>847</v>
      </c>
    </row>
    <row r="187" spans="1:11" ht="13.8" thickBot="1" x14ac:dyDescent="0.3">
      <c r="A187" s="7" t="s">
        <v>410</v>
      </c>
      <c r="B187" s="1" t="s">
        <v>409</v>
      </c>
      <c r="C187" s="461" t="s">
        <v>26</v>
      </c>
      <c r="D187" s="462">
        <v>9533</v>
      </c>
      <c r="E187" s="463" t="s">
        <v>2105</v>
      </c>
      <c r="F187" s="463" t="s">
        <v>2104</v>
      </c>
      <c r="G187" s="463" t="s">
        <v>2616</v>
      </c>
      <c r="H187" s="463" t="s">
        <v>848</v>
      </c>
      <c r="I187" s="463" t="s">
        <v>13</v>
      </c>
      <c r="J187" s="463" t="s">
        <v>13</v>
      </c>
      <c r="K187" s="464" t="s">
        <v>847</v>
      </c>
    </row>
    <row r="188" spans="1:11" ht="13.8" thickBot="1" x14ac:dyDescent="0.3">
      <c r="A188" s="7" t="s">
        <v>435</v>
      </c>
      <c r="B188" s="1" t="s">
        <v>434</v>
      </c>
      <c r="C188" s="461" t="s">
        <v>26</v>
      </c>
      <c r="D188" s="462">
        <v>10470</v>
      </c>
      <c r="E188" s="463" t="s">
        <v>2847</v>
      </c>
      <c r="F188" s="463" t="s">
        <v>1617</v>
      </c>
      <c r="G188" s="463" t="s">
        <v>2633</v>
      </c>
      <c r="H188" s="463" t="s">
        <v>847</v>
      </c>
      <c r="I188" s="463" t="s">
        <v>2129</v>
      </c>
      <c r="J188" s="463" t="s">
        <v>2848</v>
      </c>
      <c r="K188" s="464" t="s">
        <v>834</v>
      </c>
    </row>
    <row r="189" spans="1:11" ht="13.8" thickBot="1" x14ac:dyDescent="0.3">
      <c r="A189" s="7" t="s">
        <v>447</v>
      </c>
      <c r="B189" s="1" t="s">
        <v>446</v>
      </c>
      <c r="C189" s="461" t="s">
        <v>26</v>
      </c>
      <c r="D189" s="462">
        <v>11581</v>
      </c>
      <c r="E189" s="463" t="s">
        <v>2348</v>
      </c>
      <c r="F189" s="463" t="s">
        <v>1617</v>
      </c>
      <c r="G189" s="463" t="s">
        <v>2633</v>
      </c>
      <c r="H189" s="463" t="s">
        <v>847</v>
      </c>
      <c r="I189" s="463" t="s">
        <v>2129</v>
      </c>
      <c r="J189" s="463" t="s">
        <v>2657</v>
      </c>
      <c r="K189" s="464" t="s">
        <v>1677</v>
      </c>
    </row>
    <row r="190" spans="1:11" ht="13.8" thickBot="1" x14ac:dyDescent="0.3">
      <c r="A190" s="7" t="s">
        <v>469</v>
      </c>
      <c r="B190" s="1" t="s">
        <v>468</v>
      </c>
      <c r="C190" s="461" t="s">
        <v>26</v>
      </c>
      <c r="D190" s="462">
        <v>7312</v>
      </c>
      <c r="E190" s="463" t="s">
        <v>2159</v>
      </c>
      <c r="F190" s="463" t="s">
        <v>1614</v>
      </c>
      <c r="G190" s="463" t="s">
        <v>2609</v>
      </c>
      <c r="H190" s="463" t="s">
        <v>847</v>
      </c>
      <c r="I190" s="463" t="s">
        <v>2129</v>
      </c>
      <c r="J190" s="463" t="s">
        <v>2865</v>
      </c>
      <c r="K190" s="464" t="s">
        <v>834</v>
      </c>
    </row>
    <row r="191" spans="1:11" ht="13.8" thickBot="1" x14ac:dyDescent="0.3">
      <c r="A191" s="7" t="s">
        <v>475</v>
      </c>
      <c r="B191" s="1" t="s">
        <v>474</v>
      </c>
      <c r="C191" s="461" t="s">
        <v>26</v>
      </c>
      <c r="D191" s="462">
        <v>8344</v>
      </c>
      <c r="E191" s="463" t="s">
        <v>2867</v>
      </c>
      <c r="F191" s="463" t="s">
        <v>2163</v>
      </c>
      <c r="G191" s="463" t="s">
        <v>2616</v>
      </c>
      <c r="H191" s="463" t="s">
        <v>848</v>
      </c>
      <c r="I191" s="463" t="s">
        <v>2129</v>
      </c>
      <c r="J191" s="463" t="s">
        <v>13</v>
      </c>
      <c r="K191" s="464" t="s">
        <v>847</v>
      </c>
    </row>
    <row r="192" spans="1:11" ht="13.8" thickBot="1" x14ac:dyDescent="0.3">
      <c r="A192" s="7" t="s">
        <v>480</v>
      </c>
      <c r="B192" s="1" t="s">
        <v>495</v>
      </c>
      <c r="C192" s="461" t="s">
        <v>26</v>
      </c>
      <c r="D192" s="462">
        <v>10715</v>
      </c>
      <c r="E192" s="463" t="s">
        <v>2878</v>
      </c>
      <c r="F192" s="463" t="s">
        <v>1591</v>
      </c>
      <c r="G192" s="463" t="s">
        <v>2609</v>
      </c>
      <c r="H192" s="463" t="s">
        <v>848</v>
      </c>
      <c r="I192" s="463" t="s">
        <v>13</v>
      </c>
      <c r="J192" s="463" t="s">
        <v>13</v>
      </c>
      <c r="K192" s="464" t="s">
        <v>834</v>
      </c>
    </row>
    <row r="193" spans="1:11" ht="13.8" thickBot="1" x14ac:dyDescent="0.3">
      <c r="A193" s="7" t="s">
        <v>507</v>
      </c>
      <c r="B193" s="1" t="s">
        <v>506</v>
      </c>
      <c r="C193" s="461" t="s">
        <v>26</v>
      </c>
      <c r="D193" s="462">
        <v>7424</v>
      </c>
      <c r="E193" s="463" t="s">
        <v>2195</v>
      </c>
      <c r="F193" s="463" t="s">
        <v>1724</v>
      </c>
      <c r="G193" s="463" t="s">
        <v>2614</v>
      </c>
      <c r="H193" s="463" t="s">
        <v>848</v>
      </c>
      <c r="I193" s="463" t="s">
        <v>2129</v>
      </c>
      <c r="J193" s="463" t="s">
        <v>936</v>
      </c>
      <c r="K193" s="464" t="s">
        <v>834</v>
      </c>
    </row>
    <row r="194" spans="1:11" ht="13.8" thickBot="1" x14ac:dyDescent="0.3">
      <c r="A194" s="7" t="s">
        <v>513</v>
      </c>
      <c r="B194" s="1" t="s">
        <v>512</v>
      </c>
      <c r="C194" s="461" t="s">
        <v>26</v>
      </c>
      <c r="D194" s="462">
        <v>9765</v>
      </c>
      <c r="E194" s="463" t="s">
        <v>2885</v>
      </c>
      <c r="F194" s="463" t="s">
        <v>2200</v>
      </c>
      <c r="G194" s="463" t="s">
        <v>2619</v>
      </c>
      <c r="H194" s="463" t="s">
        <v>848</v>
      </c>
      <c r="I194" s="463" t="s">
        <v>13</v>
      </c>
      <c r="J194" s="463" t="s">
        <v>13</v>
      </c>
      <c r="K194" s="464" t="s">
        <v>834</v>
      </c>
    </row>
    <row r="195" spans="1:11" ht="13.8" thickBot="1" x14ac:dyDescent="0.3">
      <c r="A195" s="7" t="s">
        <v>523</v>
      </c>
      <c r="B195" s="1" t="s">
        <v>522</v>
      </c>
      <c r="C195" s="461" t="s">
        <v>26</v>
      </c>
      <c r="D195" s="462">
        <v>9623</v>
      </c>
      <c r="E195" s="463" t="s">
        <v>2890</v>
      </c>
      <c r="F195" s="463" t="s">
        <v>2212</v>
      </c>
      <c r="G195" s="463" t="s">
        <v>2616</v>
      </c>
      <c r="H195" s="463" t="s">
        <v>847</v>
      </c>
      <c r="I195" s="463" t="s">
        <v>2129</v>
      </c>
      <c r="J195" s="463" t="s">
        <v>2617</v>
      </c>
      <c r="K195" s="464" t="s">
        <v>847</v>
      </c>
    </row>
    <row r="196" spans="1:11" ht="13.8" thickBot="1" x14ac:dyDescent="0.3">
      <c r="A196" s="7" t="s">
        <v>527</v>
      </c>
      <c r="B196" s="1" t="s">
        <v>526</v>
      </c>
      <c r="C196" s="461" t="s">
        <v>26</v>
      </c>
      <c r="D196" s="462">
        <v>7656</v>
      </c>
      <c r="E196" s="463" t="s">
        <v>2891</v>
      </c>
      <c r="F196" s="463" t="s">
        <v>1944</v>
      </c>
      <c r="G196" s="463" t="s">
        <v>2616</v>
      </c>
      <c r="H196" s="463" t="s">
        <v>847</v>
      </c>
      <c r="I196" s="463" t="s">
        <v>2718</v>
      </c>
      <c r="J196" s="463" t="s">
        <v>2892</v>
      </c>
      <c r="K196" s="464" t="s">
        <v>847</v>
      </c>
    </row>
    <row r="197" spans="1:11" ht="13.8" thickBot="1" x14ac:dyDescent="0.3">
      <c r="A197" s="7" t="s">
        <v>539</v>
      </c>
      <c r="B197" s="1" t="s">
        <v>538</v>
      </c>
      <c r="C197" s="461" t="s">
        <v>26</v>
      </c>
      <c r="D197" s="462">
        <v>8354</v>
      </c>
      <c r="E197" s="463" t="s">
        <v>2896</v>
      </c>
      <c r="F197" s="463" t="s">
        <v>1614</v>
      </c>
      <c r="G197" s="463" t="s">
        <v>2609</v>
      </c>
      <c r="H197" s="463" t="s">
        <v>848</v>
      </c>
      <c r="I197" s="463" t="s">
        <v>2129</v>
      </c>
      <c r="J197" s="463" t="s">
        <v>936</v>
      </c>
      <c r="K197" s="464" t="s">
        <v>847</v>
      </c>
    </row>
    <row r="198" spans="1:11" ht="13.8" thickBot="1" x14ac:dyDescent="0.3">
      <c r="A198" s="7" t="s">
        <v>559</v>
      </c>
      <c r="B198" s="1" t="s">
        <v>558</v>
      </c>
      <c r="C198" s="461" t="s">
        <v>26</v>
      </c>
      <c r="D198" s="462">
        <v>8640</v>
      </c>
      <c r="E198" s="463" t="s">
        <v>2908</v>
      </c>
      <c r="F198" s="463" t="s">
        <v>2250</v>
      </c>
      <c r="G198" s="463" t="s">
        <v>2619</v>
      </c>
      <c r="H198" s="463" t="s">
        <v>848</v>
      </c>
      <c r="I198" s="463" t="s">
        <v>13</v>
      </c>
      <c r="J198" s="463" t="s">
        <v>13</v>
      </c>
      <c r="K198" s="464" t="s">
        <v>1677</v>
      </c>
    </row>
    <row r="199" spans="1:11" ht="13.8" thickBot="1" x14ac:dyDescent="0.3">
      <c r="A199" s="7" t="s">
        <v>569</v>
      </c>
      <c r="B199" s="1" t="s">
        <v>568</v>
      </c>
      <c r="C199" s="461" t="s">
        <v>26</v>
      </c>
      <c r="D199" s="462">
        <v>9969</v>
      </c>
      <c r="E199" s="463" t="s">
        <v>2912</v>
      </c>
      <c r="F199" s="463" t="s">
        <v>1629</v>
      </c>
      <c r="G199" s="463" t="s">
        <v>2623</v>
      </c>
      <c r="H199" s="463" t="s">
        <v>847</v>
      </c>
      <c r="I199" s="463" t="s">
        <v>2129</v>
      </c>
      <c r="J199" s="463" t="s">
        <v>2913</v>
      </c>
      <c r="K199" s="464" t="s">
        <v>834</v>
      </c>
    </row>
    <row r="200" spans="1:11" ht="13.8" thickBot="1" x14ac:dyDescent="0.3">
      <c r="A200" s="7" t="s">
        <v>573</v>
      </c>
      <c r="B200" s="1" t="s">
        <v>572</v>
      </c>
      <c r="C200" s="461" t="s">
        <v>26</v>
      </c>
      <c r="D200" s="462">
        <v>7034</v>
      </c>
      <c r="E200" s="463" t="s">
        <v>2268</v>
      </c>
      <c r="F200" s="463" t="s">
        <v>1593</v>
      </c>
      <c r="G200" s="463" t="s">
        <v>1428</v>
      </c>
      <c r="H200" s="463" t="s">
        <v>847</v>
      </c>
      <c r="I200" s="463" t="s">
        <v>2129</v>
      </c>
      <c r="J200" s="463" t="s">
        <v>2915</v>
      </c>
      <c r="K200" s="464" t="s">
        <v>1677</v>
      </c>
    </row>
    <row r="201" spans="1:11" ht="13.8" thickBot="1" x14ac:dyDescent="0.3">
      <c r="A201" s="7" t="s">
        <v>581</v>
      </c>
      <c r="B201" s="1" t="s">
        <v>580</v>
      </c>
      <c r="C201" s="461" t="s">
        <v>26</v>
      </c>
      <c r="D201" s="462">
        <v>8833</v>
      </c>
      <c r="E201" s="463" t="s">
        <v>2022</v>
      </c>
      <c r="F201" s="463" t="s">
        <v>2022</v>
      </c>
      <c r="G201" s="463" t="s">
        <v>2627</v>
      </c>
      <c r="H201" s="463" t="s">
        <v>847</v>
      </c>
      <c r="I201" s="463" t="s">
        <v>2129</v>
      </c>
      <c r="J201" s="463" t="s">
        <v>2901</v>
      </c>
      <c r="K201" s="464" t="s">
        <v>848</v>
      </c>
    </row>
    <row r="202" spans="1:11" ht="13.8" thickBot="1" x14ac:dyDescent="0.3">
      <c r="A202" s="7" t="s">
        <v>589</v>
      </c>
      <c r="B202" s="1" t="s">
        <v>588</v>
      </c>
      <c r="C202" s="461" t="s">
        <v>26</v>
      </c>
      <c r="D202" s="462">
        <v>11503</v>
      </c>
      <c r="E202" s="463" t="s">
        <v>2924</v>
      </c>
      <c r="F202" s="463" t="s">
        <v>1711</v>
      </c>
      <c r="G202" s="463" t="s">
        <v>2609</v>
      </c>
      <c r="H202" s="463" t="s">
        <v>848</v>
      </c>
      <c r="I202" s="463" t="s">
        <v>13</v>
      </c>
      <c r="J202" s="463" t="s">
        <v>13</v>
      </c>
      <c r="K202" s="464" t="s">
        <v>1677</v>
      </c>
    </row>
    <row r="203" spans="1:11" ht="13.8" thickBot="1" x14ac:dyDescent="0.3">
      <c r="A203" s="7" t="s">
        <v>615</v>
      </c>
      <c r="B203" s="1" t="s">
        <v>614</v>
      </c>
      <c r="C203" s="461" t="s">
        <v>26</v>
      </c>
      <c r="D203" s="462">
        <v>8891</v>
      </c>
      <c r="E203" s="463" t="s">
        <v>2935</v>
      </c>
      <c r="F203" s="463" t="s">
        <v>1724</v>
      </c>
      <c r="G203" s="463" t="s">
        <v>2614</v>
      </c>
      <c r="H203" s="463" t="s">
        <v>848</v>
      </c>
      <c r="I203" s="463" t="s">
        <v>2129</v>
      </c>
      <c r="J203" s="463" t="s">
        <v>13</v>
      </c>
      <c r="K203" s="464" t="s">
        <v>847</v>
      </c>
    </row>
    <row r="204" spans="1:11" ht="13.8" thickBot="1" x14ac:dyDescent="0.3">
      <c r="A204" s="7" t="s">
        <v>623</v>
      </c>
      <c r="B204" s="1" t="s">
        <v>622</v>
      </c>
      <c r="C204" s="461" t="s">
        <v>26</v>
      </c>
      <c r="D204" s="462">
        <v>8543</v>
      </c>
      <c r="E204" s="463" t="s">
        <v>2938</v>
      </c>
      <c r="F204" s="463" t="s">
        <v>1909</v>
      </c>
      <c r="G204" s="463" t="s">
        <v>2621</v>
      </c>
      <c r="H204" s="463" t="s">
        <v>847</v>
      </c>
      <c r="I204" s="463" t="s">
        <v>2129</v>
      </c>
      <c r="J204" s="463" t="s">
        <v>2939</v>
      </c>
      <c r="K204" s="464" t="s">
        <v>847</v>
      </c>
    </row>
    <row r="205" spans="1:11" ht="13.8" thickBot="1" x14ac:dyDescent="0.3">
      <c r="A205" s="7" t="s">
        <v>631</v>
      </c>
      <c r="B205" s="1" t="s">
        <v>630</v>
      </c>
      <c r="C205" s="461" t="s">
        <v>26</v>
      </c>
      <c r="D205" s="462">
        <v>7580</v>
      </c>
      <c r="E205" s="463" t="s">
        <v>2328</v>
      </c>
      <c r="F205" s="463" t="s">
        <v>1629</v>
      </c>
      <c r="G205" s="463" t="s">
        <v>2623</v>
      </c>
      <c r="H205" s="463" t="s">
        <v>847</v>
      </c>
      <c r="I205" s="463" t="s">
        <v>2129</v>
      </c>
      <c r="J205" s="463" t="s">
        <v>2721</v>
      </c>
      <c r="K205" s="464" t="s">
        <v>848</v>
      </c>
    </row>
    <row r="206" spans="1:11" ht="13.8" thickBot="1" x14ac:dyDescent="0.3">
      <c r="A206" s="7" t="s">
        <v>639</v>
      </c>
      <c r="B206" s="1" t="s">
        <v>638</v>
      </c>
      <c r="C206" s="461" t="s">
        <v>26</v>
      </c>
      <c r="D206" s="462">
        <v>7903</v>
      </c>
      <c r="E206" s="463" t="s">
        <v>2945</v>
      </c>
      <c r="F206" s="463" t="s">
        <v>1591</v>
      </c>
      <c r="G206" s="463" t="s">
        <v>2609</v>
      </c>
      <c r="H206" s="463" t="s">
        <v>848</v>
      </c>
      <c r="I206" s="463" t="s">
        <v>13</v>
      </c>
      <c r="J206" s="463" t="s">
        <v>13</v>
      </c>
      <c r="K206" s="464" t="s">
        <v>13</v>
      </c>
    </row>
    <row r="207" spans="1:11" ht="13.8" thickBot="1" x14ac:dyDescent="0.3">
      <c r="A207" s="7" t="s">
        <v>657</v>
      </c>
      <c r="B207" s="1" t="s">
        <v>656</v>
      </c>
      <c r="C207" s="461" t="s">
        <v>26</v>
      </c>
      <c r="D207" s="462">
        <v>11480</v>
      </c>
      <c r="E207" s="463" t="s">
        <v>2785</v>
      </c>
      <c r="F207" s="463" t="s">
        <v>1603</v>
      </c>
      <c r="G207" s="463" t="s">
        <v>2627</v>
      </c>
      <c r="H207" s="463" t="s">
        <v>847</v>
      </c>
      <c r="I207" s="463" t="s">
        <v>2129</v>
      </c>
      <c r="J207" s="463" t="s">
        <v>2955</v>
      </c>
      <c r="K207" s="464" t="s">
        <v>834</v>
      </c>
    </row>
    <row r="208" spans="1:11" ht="13.8" thickBot="1" x14ac:dyDescent="0.3">
      <c r="A208" s="7" t="s">
        <v>659</v>
      </c>
      <c r="B208" s="1" t="s">
        <v>658</v>
      </c>
      <c r="C208" s="461" t="s">
        <v>26</v>
      </c>
      <c r="D208" s="462">
        <v>7798</v>
      </c>
      <c r="E208" s="463" t="s">
        <v>2375</v>
      </c>
      <c r="F208" s="463" t="s">
        <v>1699</v>
      </c>
      <c r="G208" s="463" t="s">
        <v>2614</v>
      </c>
      <c r="H208" s="463" t="s">
        <v>847</v>
      </c>
      <c r="I208" s="463" t="s">
        <v>2129</v>
      </c>
      <c r="J208" s="463" t="s">
        <v>2657</v>
      </c>
      <c r="K208" s="464" t="s">
        <v>834</v>
      </c>
    </row>
    <row r="209" spans="1:11" ht="13.8" thickBot="1" x14ac:dyDescent="0.3">
      <c r="A209" s="7" t="s">
        <v>667</v>
      </c>
      <c r="B209" s="1" t="s">
        <v>666</v>
      </c>
      <c r="C209" s="461" t="s">
        <v>26</v>
      </c>
      <c r="D209" s="462">
        <v>7357</v>
      </c>
      <c r="E209" s="463" t="s">
        <v>2962</v>
      </c>
      <c r="F209" s="463" t="s">
        <v>1585</v>
      </c>
      <c r="G209" s="463" t="s">
        <v>1428</v>
      </c>
      <c r="H209" s="463" t="s">
        <v>847</v>
      </c>
      <c r="I209" s="463" t="s">
        <v>2129</v>
      </c>
      <c r="J209" s="463" t="s">
        <v>2963</v>
      </c>
      <c r="K209" s="464" t="s">
        <v>847</v>
      </c>
    </row>
    <row r="210" spans="1:11" ht="13.8" thickBot="1" x14ac:dyDescent="0.3">
      <c r="A210" s="7" t="s">
        <v>673</v>
      </c>
      <c r="B210" s="1" t="s">
        <v>672</v>
      </c>
      <c r="C210" s="461" t="s">
        <v>26</v>
      </c>
      <c r="D210" s="462">
        <v>7103</v>
      </c>
      <c r="E210" s="463" t="s">
        <v>2966</v>
      </c>
      <c r="F210" s="463" t="s">
        <v>1562</v>
      </c>
      <c r="G210" s="463" t="s">
        <v>2614</v>
      </c>
      <c r="H210" s="463" t="s">
        <v>847</v>
      </c>
      <c r="I210" s="463" t="s">
        <v>2718</v>
      </c>
      <c r="J210" s="463" t="s">
        <v>927</v>
      </c>
      <c r="K210" s="464" t="s">
        <v>847</v>
      </c>
    </row>
    <row r="211" spans="1:11" ht="13.8" thickBot="1" x14ac:dyDescent="0.3">
      <c r="A211" s="7" t="s">
        <v>677</v>
      </c>
      <c r="B211" s="1" t="s">
        <v>676</v>
      </c>
      <c r="C211" s="461" t="s">
        <v>26</v>
      </c>
      <c r="D211" s="462">
        <v>10017</v>
      </c>
      <c r="E211" s="463" t="s">
        <v>2968</v>
      </c>
      <c r="F211" s="463" t="s">
        <v>1610</v>
      </c>
      <c r="G211" s="463" t="s">
        <v>1428</v>
      </c>
      <c r="H211" s="463" t="s">
        <v>848</v>
      </c>
      <c r="I211" s="463" t="s">
        <v>2129</v>
      </c>
      <c r="J211" s="463" t="s">
        <v>936</v>
      </c>
      <c r="K211" s="464" t="s">
        <v>1677</v>
      </c>
    </row>
    <row r="212" spans="1:11" ht="13.8" thickBot="1" x14ac:dyDescent="0.3">
      <c r="A212" s="7" t="s">
        <v>683</v>
      </c>
      <c r="B212" s="1" t="s">
        <v>682</v>
      </c>
      <c r="C212" s="461" t="s">
        <v>26</v>
      </c>
      <c r="D212" s="462">
        <v>7272</v>
      </c>
      <c r="E212" s="463" t="s">
        <v>2970</v>
      </c>
      <c r="F212" s="463" t="s">
        <v>1556</v>
      </c>
      <c r="G212" s="463" t="s">
        <v>2611</v>
      </c>
      <c r="H212" s="463" t="s">
        <v>847</v>
      </c>
      <c r="I212" s="463" t="s">
        <v>2129</v>
      </c>
      <c r="J212" s="463" t="s">
        <v>1022</v>
      </c>
      <c r="K212" s="464" t="s">
        <v>847</v>
      </c>
    </row>
    <row r="213" spans="1:11" ht="13.8" thickBot="1" x14ac:dyDescent="0.3">
      <c r="A213" s="7" t="s">
        <v>689</v>
      </c>
      <c r="B213" s="1" t="s">
        <v>688</v>
      </c>
      <c r="C213" s="461" t="s">
        <v>26</v>
      </c>
      <c r="D213" s="462">
        <v>11377</v>
      </c>
      <c r="E213" s="463" t="s">
        <v>2413</v>
      </c>
      <c r="F213" s="463" t="s">
        <v>2028</v>
      </c>
      <c r="G213" s="463" t="s">
        <v>2621</v>
      </c>
      <c r="H213" s="463" t="s">
        <v>847</v>
      </c>
      <c r="I213" s="463" t="s">
        <v>2129</v>
      </c>
      <c r="J213" s="463" t="s">
        <v>2973</v>
      </c>
      <c r="K213" s="464" t="s">
        <v>848</v>
      </c>
    </row>
    <row r="214" spans="1:11" ht="13.8" thickBot="1" x14ac:dyDescent="0.3">
      <c r="A214" s="7" t="s">
        <v>701</v>
      </c>
      <c r="B214" s="1" t="s">
        <v>700</v>
      </c>
      <c r="C214" s="461" t="s">
        <v>26</v>
      </c>
      <c r="D214" s="462">
        <v>8386</v>
      </c>
      <c r="E214" s="463" t="s">
        <v>2423</v>
      </c>
      <c r="F214" s="463" t="s">
        <v>2031</v>
      </c>
      <c r="G214" s="463" t="s">
        <v>2623</v>
      </c>
      <c r="H214" s="463" t="s">
        <v>847</v>
      </c>
      <c r="I214" s="463" t="s">
        <v>2129</v>
      </c>
      <c r="J214" s="463" t="s">
        <v>2981</v>
      </c>
      <c r="K214" s="464" t="s">
        <v>834</v>
      </c>
    </row>
    <row r="215" spans="1:11" ht="13.8" thickBot="1" x14ac:dyDescent="0.3">
      <c r="A215" s="7" t="s">
        <v>707</v>
      </c>
      <c r="B215" s="1" t="s">
        <v>706</v>
      </c>
      <c r="C215" s="461" t="s">
        <v>26</v>
      </c>
      <c r="D215" s="462">
        <v>9110</v>
      </c>
      <c r="E215" s="463" t="s">
        <v>2427</v>
      </c>
      <c r="F215" s="463" t="s">
        <v>1755</v>
      </c>
      <c r="G215" s="463" t="s">
        <v>1428</v>
      </c>
      <c r="H215" s="463" t="s">
        <v>847</v>
      </c>
      <c r="I215" s="463" t="s">
        <v>2129</v>
      </c>
      <c r="J215" s="463" t="s">
        <v>2939</v>
      </c>
      <c r="K215" s="464" t="s">
        <v>1677</v>
      </c>
    </row>
    <row r="216" spans="1:11" ht="13.8" thickBot="1" x14ac:dyDescent="0.3">
      <c r="A216" s="7" t="s">
        <v>709</v>
      </c>
      <c r="B216" s="1" t="s">
        <v>708</v>
      </c>
      <c r="C216" s="461" t="s">
        <v>26</v>
      </c>
      <c r="D216" s="462">
        <v>9645</v>
      </c>
      <c r="E216" s="463" t="s">
        <v>2185</v>
      </c>
      <c r="F216" s="463" t="s">
        <v>2185</v>
      </c>
      <c r="G216" s="463" t="s">
        <v>2616</v>
      </c>
      <c r="H216" s="463" t="s">
        <v>847</v>
      </c>
      <c r="I216" s="463" t="s">
        <v>2129</v>
      </c>
      <c r="J216" s="463" t="s">
        <v>2983</v>
      </c>
      <c r="K216" s="464" t="s">
        <v>847</v>
      </c>
    </row>
    <row r="217" spans="1:11" ht="13.8" thickBot="1" x14ac:dyDescent="0.3">
      <c r="A217" s="7" t="s">
        <v>725</v>
      </c>
      <c r="B217" s="1" t="s">
        <v>724</v>
      </c>
      <c r="C217" s="461" t="s">
        <v>26</v>
      </c>
      <c r="D217" s="462">
        <v>9301</v>
      </c>
      <c r="E217" s="463" t="s">
        <v>2992</v>
      </c>
      <c r="F217" s="463" t="s">
        <v>2022</v>
      </c>
      <c r="G217" s="463" t="s">
        <v>2621</v>
      </c>
      <c r="H217" s="463" t="s">
        <v>847</v>
      </c>
      <c r="I217" s="463" t="s">
        <v>2129</v>
      </c>
      <c r="J217" s="463" t="s">
        <v>2993</v>
      </c>
      <c r="K217" s="464" t="s">
        <v>847</v>
      </c>
    </row>
    <row r="218" spans="1:11" ht="13.8" thickBot="1" x14ac:dyDescent="0.3">
      <c r="A218" s="7" t="s">
        <v>729</v>
      </c>
      <c r="B218" s="1" t="s">
        <v>728</v>
      </c>
      <c r="C218" s="461" t="s">
        <v>26</v>
      </c>
      <c r="D218" s="462">
        <v>7851</v>
      </c>
      <c r="E218" s="463" t="s">
        <v>2994</v>
      </c>
      <c r="F218" s="463" t="s">
        <v>2455</v>
      </c>
      <c r="G218" s="463" t="s">
        <v>2616</v>
      </c>
      <c r="H218" s="463" t="s">
        <v>847</v>
      </c>
      <c r="I218" s="463" t="s">
        <v>2129</v>
      </c>
      <c r="J218" s="463" t="s">
        <v>2995</v>
      </c>
      <c r="K218" s="464" t="s">
        <v>834</v>
      </c>
    </row>
    <row r="219" spans="1:11" ht="13.8" thickBot="1" x14ac:dyDescent="0.3">
      <c r="A219" s="7" t="s">
        <v>731</v>
      </c>
      <c r="B219" s="1" t="s">
        <v>730</v>
      </c>
      <c r="C219" s="461" t="s">
        <v>26</v>
      </c>
      <c r="D219" s="462">
        <v>10250</v>
      </c>
      <c r="E219" s="463" t="s">
        <v>2996</v>
      </c>
      <c r="F219" s="463" t="s">
        <v>1748</v>
      </c>
      <c r="G219" s="463" t="s">
        <v>1428</v>
      </c>
      <c r="H219" s="463" t="s">
        <v>847</v>
      </c>
      <c r="I219" s="463" t="s">
        <v>2129</v>
      </c>
      <c r="J219" s="463" t="s">
        <v>2997</v>
      </c>
      <c r="K219" s="464" t="s">
        <v>847</v>
      </c>
    </row>
    <row r="220" spans="1:11" ht="13.8" thickBot="1" x14ac:dyDescent="0.3">
      <c r="A220" s="7" t="s">
        <v>741</v>
      </c>
      <c r="B220" s="1" t="s">
        <v>740</v>
      </c>
      <c r="C220" s="461" t="s">
        <v>26</v>
      </c>
      <c r="D220" s="462">
        <v>10662</v>
      </c>
      <c r="E220" s="463" t="s">
        <v>3001</v>
      </c>
      <c r="F220" s="463" t="s">
        <v>1595</v>
      </c>
      <c r="G220" s="463" t="s">
        <v>2614</v>
      </c>
      <c r="H220" s="463" t="s">
        <v>848</v>
      </c>
      <c r="I220" s="463" t="s">
        <v>13</v>
      </c>
      <c r="J220" s="463" t="s">
        <v>1677</v>
      </c>
      <c r="K220" s="464" t="s">
        <v>847</v>
      </c>
    </row>
    <row r="221" spans="1:11" ht="13.8" thickBot="1" x14ac:dyDescent="0.3">
      <c r="A221" s="7" t="s">
        <v>745</v>
      </c>
      <c r="B221" s="1" t="s">
        <v>744</v>
      </c>
      <c r="C221" s="461" t="s">
        <v>26</v>
      </c>
      <c r="D221" s="462">
        <v>11985</v>
      </c>
      <c r="E221" s="463" t="s">
        <v>1699</v>
      </c>
      <c r="F221" s="463" t="s">
        <v>1699</v>
      </c>
      <c r="G221" s="463" t="s">
        <v>2614</v>
      </c>
      <c r="H221" s="463" t="s">
        <v>848</v>
      </c>
      <c r="I221" s="463" t="s">
        <v>13</v>
      </c>
      <c r="J221" s="463" t="s">
        <v>13</v>
      </c>
      <c r="K221" s="464" t="s">
        <v>834</v>
      </c>
    </row>
    <row r="222" spans="1:11" ht="13.8" thickBot="1" x14ac:dyDescent="0.3">
      <c r="A222" s="7" t="s">
        <v>747</v>
      </c>
      <c r="B222" s="1" t="s">
        <v>746</v>
      </c>
      <c r="C222" s="461" t="s">
        <v>26</v>
      </c>
      <c r="D222" s="462">
        <v>8147</v>
      </c>
      <c r="E222" s="463" t="s">
        <v>3002</v>
      </c>
      <c r="F222" s="463" t="s">
        <v>1595</v>
      </c>
      <c r="G222" s="463" t="s">
        <v>2614</v>
      </c>
      <c r="H222" s="463" t="s">
        <v>847</v>
      </c>
      <c r="I222" s="463" t="s">
        <v>2129</v>
      </c>
      <c r="J222" s="463" t="s">
        <v>1022</v>
      </c>
      <c r="K222" s="464" t="s">
        <v>847</v>
      </c>
    </row>
    <row r="223" spans="1:11" ht="13.8" thickBot="1" x14ac:dyDescent="0.3">
      <c r="A223" s="7" t="s">
        <v>755</v>
      </c>
      <c r="B223" s="1" t="s">
        <v>754</v>
      </c>
      <c r="C223" s="461" t="s">
        <v>26</v>
      </c>
      <c r="D223" s="462">
        <v>9714</v>
      </c>
      <c r="E223" s="463" t="s">
        <v>3006</v>
      </c>
      <c r="F223" s="463" t="s">
        <v>1748</v>
      </c>
      <c r="G223" s="463" t="s">
        <v>1428</v>
      </c>
      <c r="H223" s="463" t="s">
        <v>847</v>
      </c>
      <c r="I223" s="463" t="s">
        <v>2129</v>
      </c>
      <c r="J223" s="463" t="s">
        <v>3007</v>
      </c>
      <c r="K223" s="464" t="s">
        <v>834</v>
      </c>
    </row>
    <row r="224" spans="1:11" ht="13.8" thickBot="1" x14ac:dyDescent="0.3">
      <c r="A224" s="7" t="s">
        <v>783</v>
      </c>
      <c r="B224" s="1" t="s">
        <v>782</v>
      </c>
      <c r="C224" s="461" t="s">
        <v>26</v>
      </c>
      <c r="D224" s="462">
        <v>9514</v>
      </c>
      <c r="E224" s="463" t="s">
        <v>3020</v>
      </c>
      <c r="F224" s="463" t="s">
        <v>1641</v>
      </c>
      <c r="G224" s="463" t="s">
        <v>2621</v>
      </c>
      <c r="H224" s="463" t="s">
        <v>848</v>
      </c>
      <c r="I224" s="463" t="s">
        <v>2129</v>
      </c>
      <c r="J224" s="463" t="s">
        <v>13</v>
      </c>
      <c r="K224" s="464" t="s">
        <v>1677</v>
      </c>
    </row>
    <row r="225" spans="1:11" ht="13.8" thickBot="1" x14ac:dyDescent="0.3">
      <c r="A225" s="7" t="s">
        <v>797</v>
      </c>
      <c r="B225" s="1" t="s">
        <v>796</v>
      </c>
      <c r="C225" s="461" t="s">
        <v>26</v>
      </c>
      <c r="D225" s="462">
        <v>9138</v>
      </c>
      <c r="E225" s="463" t="s">
        <v>3025</v>
      </c>
      <c r="F225" s="463" t="s">
        <v>2244</v>
      </c>
      <c r="G225" s="463" t="s">
        <v>2614</v>
      </c>
      <c r="H225" s="463" t="s">
        <v>847</v>
      </c>
      <c r="I225" s="463" t="s">
        <v>2129</v>
      </c>
      <c r="J225" s="463" t="s">
        <v>3026</v>
      </c>
      <c r="K225" s="464" t="s">
        <v>834</v>
      </c>
    </row>
    <row r="226" spans="1:11" ht="13.8" thickBot="1" x14ac:dyDescent="0.3">
      <c r="A226" s="7" t="s">
        <v>799</v>
      </c>
      <c r="B226" s="1" t="s">
        <v>798</v>
      </c>
      <c r="C226" s="461" t="s">
        <v>26</v>
      </c>
      <c r="D226" s="462">
        <v>7370</v>
      </c>
      <c r="E226" s="463" t="s">
        <v>3027</v>
      </c>
      <c r="F226" s="463" t="s">
        <v>1834</v>
      </c>
      <c r="G226" s="463" t="s">
        <v>2616</v>
      </c>
      <c r="H226" s="463" t="s">
        <v>847</v>
      </c>
      <c r="I226" s="463" t="s">
        <v>2129</v>
      </c>
      <c r="J226" s="463" t="s">
        <v>3028</v>
      </c>
      <c r="K226" s="464" t="s">
        <v>1677</v>
      </c>
    </row>
    <row r="227" spans="1:11" ht="13.8" thickBot="1" x14ac:dyDescent="0.3">
      <c r="A227" s="7" t="s">
        <v>803</v>
      </c>
      <c r="B227" s="1" t="s">
        <v>802</v>
      </c>
      <c r="C227" s="461" t="s">
        <v>26</v>
      </c>
      <c r="D227" s="462">
        <v>8533</v>
      </c>
      <c r="E227" s="463" t="s">
        <v>3030</v>
      </c>
      <c r="F227" s="463" t="s">
        <v>1830</v>
      </c>
      <c r="G227" s="463" t="s">
        <v>1428</v>
      </c>
      <c r="H227" s="463" t="s">
        <v>847</v>
      </c>
      <c r="I227" s="463" t="s">
        <v>2129</v>
      </c>
      <c r="J227" s="463" t="s">
        <v>3031</v>
      </c>
      <c r="K227" s="464" t="s">
        <v>847</v>
      </c>
    </row>
    <row r="228" spans="1:11" ht="13.8" thickBot="1" x14ac:dyDescent="0.3">
      <c r="A228" s="7" t="s">
        <v>805</v>
      </c>
      <c r="B228" s="1" t="s">
        <v>804</v>
      </c>
      <c r="C228" s="461" t="s">
        <v>26</v>
      </c>
      <c r="D228" s="462">
        <v>11811</v>
      </c>
      <c r="E228" s="463" t="s">
        <v>3032</v>
      </c>
      <c r="F228" s="463" t="s">
        <v>2001</v>
      </c>
      <c r="G228" s="463" t="s">
        <v>1428</v>
      </c>
      <c r="H228" s="463" t="s">
        <v>847</v>
      </c>
      <c r="I228" s="463" t="s">
        <v>2129</v>
      </c>
      <c r="J228" s="463" t="s">
        <v>3033</v>
      </c>
      <c r="K228" s="464" t="s">
        <v>834</v>
      </c>
    </row>
    <row r="229" spans="1:11" ht="13.8" thickBot="1" x14ac:dyDescent="0.3">
      <c r="A229" s="7" t="s">
        <v>811</v>
      </c>
      <c r="B229" s="1" t="s">
        <v>810</v>
      </c>
      <c r="C229" s="373" t="s">
        <v>26</v>
      </c>
      <c r="D229" s="465">
        <v>10014</v>
      </c>
      <c r="E229" s="466" t="s">
        <v>3034</v>
      </c>
      <c r="F229" s="466" t="s">
        <v>1748</v>
      </c>
      <c r="G229" s="466" t="s">
        <v>2621</v>
      </c>
      <c r="H229" s="466" t="s">
        <v>848</v>
      </c>
      <c r="I229" s="466" t="s">
        <v>2718</v>
      </c>
      <c r="J229" s="466" t="s">
        <v>936</v>
      </c>
      <c r="K229" s="467" t="s">
        <v>1677</v>
      </c>
    </row>
    <row r="230" spans="1:11" ht="13.8" thickBot="1" x14ac:dyDescent="0.3">
      <c r="A230" s="7" t="s">
        <v>20</v>
      </c>
      <c r="B230" s="1" t="s">
        <v>19</v>
      </c>
      <c r="C230" s="410" t="s">
        <v>23</v>
      </c>
      <c r="D230" s="468">
        <v>21133</v>
      </c>
      <c r="E230" s="469" t="s">
        <v>2610</v>
      </c>
      <c r="F230" s="469" t="s">
        <v>1556</v>
      </c>
      <c r="G230" s="469" t="s">
        <v>2611</v>
      </c>
      <c r="H230" s="469" t="s">
        <v>847</v>
      </c>
      <c r="I230" s="469" t="s">
        <v>2129</v>
      </c>
      <c r="J230" s="469" t="s">
        <v>2612</v>
      </c>
      <c r="K230" s="470" t="s">
        <v>1677</v>
      </c>
    </row>
    <row r="231" spans="1:11" ht="13.8" thickBot="1" x14ac:dyDescent="0.3">
      <c r="A231" s="7" t="s">
        <v>28</v>
      </c>
      <c r="B231" s="1" t="s">
        <v>27</v>
      </c>
      <c r="C231" s="471" t="s">
        <v>23</v>
      </c>
      <c r="D231" s="472">
        <v>13741</v>
      </c>
      <c r="E231" s="473" t="s">
        <v>2615</v>
      </c>
      <c r="F231" s="473" t="s">
        <v>1568</v>
      </c>
      <c r="G231" s="473" t="s">
        <v>2616</v>
      </c>
      <c r="H231" s="473" t="s">
        <v>847</v>
      </c>
      <c r="I231" s="473" t="s">
        <v>2129</v>
      </c>
      <c r="J231" s="473" t="s">
        <v>2617</v>
      </c>
      <c r="K231" s="474" t="s">
        <v>847</v>
      </c>
    </row>
    <row r="232" spans="1:11" ht="13.8" thickBot="1" x14ac:dyDescent="0.3">
      <c r="A232" s="7" t="s">
        <v>37</v>
      </c>
      <c r="B232" s="1" t="s">
        <v>36</v>
      </c>
      <c r="C232" s="471" t="s">
        <v>23</v>
      </c>
      <c r="D232" s="472">
        <v>17401</v>
      </c>
      <c r="E232" s="473" t="s">
        <v>1585</v>
      </c>
      <c r="F232" s="473" t="s">
        <v>1585</v>
      </c>
      <c r="G232" s="473" t="s">
        <v>2623</v>
      </c>
      <c r="H232" s="473" t="s">
        <v>847</v>
      </c>
      <c r="I232" s="473" t="s">
        <v>2129</v>
      </c>
      <c r="J232" s="473" t="s">
        <v>873</v>
      </c>
      <c r="K232" s="474" t="s">
        <v>847</v>
      </c>
    </row>
    <row r="233" spans="1:11" ht="13.8" thickBot="1" x14ac:dyDescent="0.3">
      <c r="A233" s="7" t="s">
        <v>65</v>
      </c>
      <c r="B233" s="1" t="s">
        <v>64</v>
      </c>
      <c r="C233" s="471" t="s">
        <v>23</v>
      </c>
      <c r="D233" s="472">
        <v>21412</v>
      </c>
      <c r="E233" s="473" t="s">
        <v>2638</v>
      </c>
      <c r="F233" s="473" t="s">
        <v>1549</v>
      </c>
      <c r="G233" s="473" t="s">
        <v>2609</v>
      </c>
      <c r="H233" s="473" t="s">
        <v>848</v>
      </c>
      <c r="I233" s="473" t="s">
        <v>13</v>
      </c>
      <c r="J233" s="473" t="s">
        <v>936</v>
      </c>
      <c r="K233" s="474" t="s">
        <v>1677</v>
      </c>
    </row>
    <row r="234" spans="1:11" ht="13.8" thickBot="1" x14ac:dyDescent="0.3">
      <c r="A234" s="7" t="s">
        <v>69</v>
      </c>
      <c r="B234" s="1" t="s">
        <v>68</v>
      </c>
      <c r="C234" s="471" t="s">
        <v>23</v>
      </c>
      <c r="D234" s="472">
        <v>25883</v>
      </c>
      <c r="E234" s="473" t="s">
        <v>2641</v>
      </c>
      <c r="F234" s="473" t="s">
        <v>1591</v>
      </c>
      <c r="G234" s="473" t="s">
        <v>2609</v>
      </c>
      <c r="H234" s="473" t="s">
        <v>847</v>
      </c>
      <c r="I234" s="473" t="s">
        <v>2129</v>
      </c>
      <c r="J234" s="473" t="s">
        <v>2642</v>
      </c>
      <c r="K234" s="474" t="s">
        <v>1677</v>
      </c>
    </row>
    <row r="235" spans="1:11" ht="13.8" thickBot="1" x14ac:dyDescent="0.3">
      <c r="A235" s="7" t="s">
        <v>87</v>
      </c>
      <c r="B235" s="1" t="s">
        <v>86</v>
      </c>
      <c r="C235" s="471" t="s">
        <v>23</v>
      </c>
      <c r="D235" s="472">
        <v>24787</v>
      </c>
      <c r="E235" s="473" t="s">
        <v>2652</v>
      </c>
      <c r="F235" s="473" t="s">
        <v>1657</v>
      </c>
      <c r="G235" s="473" t="s">
        <v>2623</v>
      </c>
      <c r="H235" s="473" t="s">
        <v>847</v>
      </c>
      <c r="I235" s="473" t="s">
        <v>2129</v>
      </c>
      <c r="J235" s="473" t="s">
        <v>13</v>
      </c>
      <c r="K235" s="474" t="s">
        <v>847</v>
      </c>
    </row>
    <row r="236" spans="1:11" ht="13.8" thickBot="1" x14ac:dyDescent="0.3">
      <c r="A236" s="7" t="s">
        <v>94</v>
      </c>
      <c r="B236" s="1" t="s">
        <v>93</v>
      </c>
      <c r="C236" s="471" t="s">
        <v>23</v>
      </c>
      <c r="D236" s="472">
        <v>14970</v>
      </c>
      <c r="E236" s="473" t="s">
        <v>2654</v>
      </c>
      <c r="F236" s="473" t="s">
        <v>1549</v>
      </c>
      <c r="G236" s="473" t="s">
        <v>2609</v>
      </c>
      <c r="H236" s="473" t="s">
        <v>847</v>
      </c>
      <c r="I236" s="473" t="s">
        <v>2129</v>
      </c>
      <c r="J236" s="473" t="s">
        <v>2655</v>
      </c>
      <c r="K236" s="474" t="s">
        <v>834</v>
      </c>
    </row>
    <row r="237" spans="1:11" ht="13.8" thickBot="1" x14ac:dyDescent="0.3">
      <c r="A237" s="7" t="s">
        <v>104</v>
      </c>
      <c r="B237" s="1" t="s">
        <v>103</v>
      </c>
      <c r="C237" s="471" t="s">
        <v>23</v>
      </c>
      <c r="D237" s="472">
        <v>20025</v>
      </c>
      <c r="E237" s="473" t="s">
        <v>2661</v>
      </c>
      <c r="F237" s="473" t="s">
        <v>1641</v>
      </c>
      <c r="G237" s="473" t="s">
        <v>2621</v>
      </c>
      <c r="H237" s="473" t="s">
        <v>847</v>
      </c>
      <c r="I237" s="473" t="s">
        <v>2129</v>
      </c>
      <c r="J237" s="473" t="s">
        <v>2662</v>
      </c>
      <c r="K237" s="474" t="s">
        <v>847</v>
      </c>
    </row>
    <row r="238" spans="1:11" ht="13.8" thickBot="1" x14ac:dyDescent="0.3">
      <c r="A238" s="7" t="s">
        <v>116</v>
      </c>
      <c r="B238" s="1" t="s">
        <v>115</v>
      </c>
      <c r="C238" s="471" t="s">
        <v>23</v>
      </c>
      <c r="D238" s="472">
        <v>15175</v>
      </c>
      <c r="E238" s="473" t="s">
        <v>2667</v>
      </c>
      <c r="F238" s="473" t="s">
        <v>1549</v>
      </c>
      <c r="G238" s="473" t="s">
        <v>2609</v>
      </c>
      <c r="H238" s="473" t="s">
        <v>847</v>
      </c>
      <c r="I238" s="473" t="s">
        <v>2129</v>
      </c>
      <c r="J238" s="473" t="s">
        <v>2668</v>
      </c>
      <c r="K238" s="474" t="s">
        <v>834</v>
      </c>
    </row>
    <row r="239" spans="1:11" ht="13.8" thickBot="1" x14ac:dyDescent="0.3">
      <c r="A239" s="7" t="s">
        <v>118</v>
      </c>
      <c r="B239" s="1" t="s">
        <v>117</v>
      </c>
      <c r="C239" s="471" t="s">
        <v>23</v>
      </c>
      <c r="D239" s="472">
        <v>12667</v>
      </c>
      <c r="E239" s="473" t="s">
        <v>1699</v>
      </c>
      <c r="F239" s="473" t="s">
        <v>1699</v>
      </c>
      <c r="G239" s="473" t="s">
        <v>2614</v>
      </c>
      <c r="H239" s="473" t="s">
        <v>847</v>
      </c>
      <c r="I239" s="473" t="s">
        <v>2129</v>
      </c>
      <c r="J239" s="473" t="s">
        <v>2669</v>
      </c>
      <c r="K239" s="474" t="s">
        <v>847</v>
      </c>
    </row>
    <row r="240" spans="1:11" ht="13.8" thickBot="1" x14ac:dyDescent="0.3">
      <c r="A240" s="7" t="s">
        <v>122</v>
      </c>
      <c r="B240" s="1" t="s">
        <v>121</v>
      </c>
      <c r="C240" s="471" t="s">
        <v>23</v>
      </c>
      <c r="D240" s="472">
        <v>21705</v>
      </c>
      <c r="E240" s="473" t="s">
        <v>2671</v>
      </c>
      <c r="F240" s="473" t="s">
        <v>1707</v>
      </c>
      <c r="G240" s="473" t="s">
        <v>2614</v>
      </c>
      <c r="H240" s="473" t="s">
        <v>847</v>
      </c>
      <c r="I240" s="473" t="s">
        <v>2129</v>
      </c>
      <c r="J240" s="473" t="s">
        <v>2672</v>
      </c>
      <c r="K240" s="474" t="s">
        <v>847</v>
      </c>
    </row>
    <row r="241" spans="1:11" ht="13.8" thickBot="1" x14ac:dyDescent="0.3">
      <c r="A241" s="7" t="s">
        <v>158</v>
      </c>
      <c r="B241" s="1" t="s">
        <v>157</v>
      </c>
      <c r="C241" s="471" t="s">
        <v>23</v>
      </c>
      <c r="D241" s="472">
        <v>15068</v>
      </c>
      <c r="E241" s="473" t="s">
        <v>2694</v>
      </c>
      <c r="F241" s="473" t="s">
        <v>1585</v>
      </c>
      <c r="G241" s="473" t="s">
        <v>2623</v>
      </c>
      <c r="H241" s="473" t="s">
        <v>847</v>
      </c>
      <c r="I241" s="473" t="s">
        <v>2129</v>
      </c>
      <c r="J241" s="473" t="s">
        <v>2695</v>
      </c>
      <c r="K241" s="474" t="s">
        <v>1677</v>
      </c>
    </row>
    <row r="242" spans="1:11" ht="13.8" thickBot="1" x14ac:dyDescent="0.3">
      <c r="A242" s="7" t="s">
        <v>162</v>
      </c>
      <c r="B242" s="1" t="s">
        <v>161</v>
      </c>
      <c r="C242" s="471" t="s">
        <v>23</v>
      </c>
      <c r="D242" s="472">
        <v>23157</v>
      </c>
      <c r="E242" s="473" t="s">
        <v>2697</v>
      </c>
      <c r="F242" s="473" t="s">
        <v>1655</v>
      </c>
      <c r="G242" s="473" t="s">
        <v>2611</v>
      </c>
      <c r="H242" s="473" t="s">
        <v>847</v>
      </c>
      <c r="I242" s="473" t="s">
        <v>2129</v>
      </c>
      <c r="J242" s="473" t="s">
        <v>2698</v>
      </c>
      <c r="K242" s="474" t="s">
        <v>847</v>
      </c>
    </row>
    <row r="243" spans="1:11" ht="13.8" thickBot="1" x14ac:dyDescent="0.3">
      <c r="A243" s="7" t="s">
        <v>166</v>
      </c>
      <c r="B243" s="1" t="s">
        <v>165</v>
      </c>
      <c r="C243" s="471" t="s">
        <v>23</v>
      </c>
      <c r="D243" s="472">
        <v>13894</v>
      </c>
      <c r="E243" s="473" t="s">
        <v>1778</v>
      </c>
      <c r="F243" s="473" t="s">
        <v>1778</v>
      </c>
      <c r="G243" s="473" t="s">
        <v>2619</v>
      </c>
      <c r="H243" s="473" t="s">
        <v>847</v>
      </c>
      <c r="I243" s="473" t="s">
        <v>2129</v>
      </c>
      <c r="J243" s="473" t="s">
        <v>2699</v>
      </c>
      <c r="K243" s="474" t="s">
        <v>1677</v>
      </c>
    </row>
    <row r="244" spans="1:11" ht="13.8" thickBot="1" x14ac:dyDescent="0.3">
      <c r="A244" s="7" t="s">
        <v>168</v>
      </c>
      <c r="B244" s="1" t="s">
        <v>167</v>
      </c>
      <c r="C244" s="471" t="s">
        <v>23</v>
      </c>
      <c r="D244" s="472">
        <v>15010</v>
      </c>
      <c r="E244" s="473" t="s">
        <v>2700</v>
      </c>
      <c r="F244" s="473" t="s">
        <v>1614</v>
      </c>
      <c r="G244" s="473" t="s">
        <v>2609</v>
      </c>
      <c r="H244" s="473" t="s">
        <v>847</v>
      </c>
      <c r="I244" s="473" t="s">
        <v>2129</v>
      </c>
      <c r="J244" s="473" t="s">
        <v>2701</v>
      </c>
      <c r="K244" s="474" t="s">
        <v>834</v>
      </c>
    </row>
    <row r="245" spans="1:11" ht="13.8" thickBot="1" x14ac:dyDescent="0.3">
      <c r="A245" s="7" t="s">
        <v>182</v>
      </c>
      <c r="B245" s="1" t="s">
        <v>181</v>
      </c>
      <c r="C245" s="471" t="s">
        <v>23</v>
      </c>
      <c r="D245" s="472">
        <v>12982</v>
      </c>
      <c r="E245" s="473" t="s">
        <v>1798</v>
      </c>
      <c r="F245" s="473" t="s">
        <v>1657</v>
      </c>
      <c r="G245" s="473" t="s">
        <v>2623</v>
      </c>
      <c r="H245" s="473" t="s">
        <v>847</v>
      </c>
      <c r="I245" s="473" t="s">
        <v>2129</v>
      </c>
      <c r="J245" s="473" t="s">
        <v>2710</v>
      </c>
      <c r="K245" s="474" t="s">
        <v>847</v>
      </c>
    </row>
    <row r="246" spans="1:11" ht="13.8" thickBot="1" x14ac:dyDescent="0.3">
      <c r="A246" s="7" t="s">
        <v>192</v>
      </c>
      <c r="B246" s="1" t="s">
        <v>191</v>
      </c>
      <c r="C246" s="471" t="s">
        <v>23</v>
      </c>
      <c r="D246" s="472">
        <v>14854</v>
      </c>
      <c r="E246" s="473" t="s">
        <v>1815</v>
      </c>
      <c r="F246" s="473" t="s">
        <v>1629</v>
      </c>
      <c r="G246" s="473" t="s">
        <v>2623</v>
      </c>
      <c r="H246" s="473" t="s">
        <v>847</v>
      </c>
      <c r="I246" s="473" t="s">
        <v>2129</v>
      </c>
      <c r="J246" s="473" t="s">
        <v>2715</v>
      </c>
      <c r="K246" s="474" t="s">
        <v>834</v>
      </c>
    </row>
    <row r="247" spans="1:11" ht="13.8" thickBot="1" x14ac:dyDescent="0.3">
      <c r="A247" s="7" t="s">
        <v>198</v>
      </c>
      <c r="B247" s="1" t="s">
        <v>197</v>
      </c>
      <c r="C247" s="471" t="s">
        <v>23</v>
      </c>
      <c r="D247" s="472">
        <v>14074</v>
      </c>
      <c r="E247" s="473" t="s">
        <v>2717</v>
      </c>
      <c r="F247" s="473" t="s">
        <v>1824</v>
      </c>
      <c r="G247" s="473" t="s">
        <v>2616</v>
      </c>
      <c r="H247" s="473" t="s">
        <v>847</v>
      </c>
      <c r="I247" s="473" t="s">
        <v>2718</v>
      </c>
      <c r="J247" s="473" t="s">
        <v>887</v>
      </c>
      <c r="K247" s="474" t="s">
        <v>834</v>
      </c>
    </row>
    <row r="248" spans="1:11" ht="13.8" thickBot="1" x14ac:dyDescent="0.3">
      <c r="A248" s="7" t="s">
        <v>228</v>
      </c>
      <c r="B248" s="1" t="s">
        <v>227</v>
      </c>
      <c r="C248" s="471" t="s">
        <v>23</v>
      </c>
      <c r="D248" s="472">
        <v>19591</v>
      </c>
      <c r="E248" s="473" t="s">
        <v>2736</v>
      </c>
      <c r="F248" s="473" t="s">
        <v>1614</v>
      </c>
      <c r="G248" s="473" t="s">
        <v>2609</v>
      </c>
      <c r="H248" s="473" t="s">
        <v>847</v>
      </c>
      <c r="I248" s="473" t="s">
        <v>2129</v>
      </c>
      <c r="J248" s="473" t="s">
        <v>2737</v>
      </c>
      <c r="K248" s="474" t="s">
        <v>834</v>
      </c>
    </row>
    <row r="249" spans="1:11" ht="13.8" thickBot="1" x14ac:dyDescent="0.3">
      <c r="A249" s="7" t="s">
        <v>236</v>
      </c>
      <c r="B249" s="1" t="s">
        <v>235</v>
      </c>
      <c r="C249" s="471" t="s">
        <v>23</v>
      </c>
      <c r="D249" s="472">
        <v>13306</v>
      </c>
      <c r="E249" s="473" t="s">
        <v>2741</v>
      </c>
      <c r="F249" s="473" t="s">
        <v>1752</v>
      </c>
      <c r="G249" s="473" t="s">
        <v>2623</v>
      </c>
      <c r="H249" s="473" t="s">
        <v>847</v>
      </c>
      <c r="I249" s="473" t="s">
        <v>2129</v>
      </c>
      <c r="J249" s="473" t="s">
        <v>2742</v>
      </c>
      <c r="K249" s="474" t="s">
        <v>847</v>
      </c>
    </row>
    <row r="250" spans="1:11" ht="13.8" thickBot="1" x14ac:dyDescent="0.3">
      <c r="A250" s="7" t="s">
        <v>246</v>
      </c>
      <c r="B250" s="1" t="s">
        <v>245</v>
      </c>
      <c r="C250" s="471" t="s">
        <v>23</v>
      </c>
      <c r="D250" s="472">
        <v>12670</v>
      </c>
      <c r="E250" s="473" t="s">
        <v>2747</v>
      </c>
      <c r="F250" s="473" t="s">
        <v>1655</v>
      </c>
      <c r="G250" s="473" t="s">
        <v>2611</v>
      </c>
      <c r="H250" s="473" t="s">
        <v>847</v>
      </c>
      <c r="I250" s="473" t="s">
        <v>2129</v>
      </c>
      <c r="J250" s="473" t="s">
        <v>2748</v>
      </c>
      <c r="K250" s="474" t="s">
        <v>847</v>
      </c>
    </row>
    <row r="251" spans="1:11" ht="13.8" thickBot="1" x14ac:dyDescent="0.3">
      <c r="A251" s="7" t="s">
        <v>262</v>
      </c>
      <c r="B251" s="1" t="s">
        <v>261</v>
      </c>
      <c r="C251" s="471" t="s">
        <v>23</v>
      </c>
      <c r="D251" s="472">
        <v>25830</v>
      </c>
      <c r="E251" s="473" t="s">
        <v>2755</v>
      </c>
      <c r="F251" s="473" t="s">
        <v>1855</v>
      </c>
      <c r="G251" s="473" t="s">
        <v>2616</v>
      </c>
      <c r="H251" s="473" t="s">
        <v>847</v>
      </c>
      <c r="I251" s="473" t="s">
        <v>2129</v>
      </c>
      <c r="J251" s="473" t="s">
        <v>2756</v>
      </c>
      <c r="K251" s="474" t="s">
        <v>847</v>
      </c>
    </row>
    <row r="252" spans="1:11" ht="13.8" thickBot="1" x14ac:dyDescent="0.3">
      <c r="A252" s="7" t="s">
        <v>270</v>
      </c>
      <c r="B252" s="1" t="s">
        <v>269</v>
      </c>
      <c r="C252" s="471" t="s">
        <v>23</v>
      </c>
      <c r="D252" s="472">
        <v>14230</v>
      </c>
      <c r="E252" s="473" t="s">
        <v>2760</v>
      </c>
      <c r="F252" s="473" t="s">
        <v>1585</v>
      </c>
      <c r="G252" s="473" t="s">
        <v>1428</v>
      </c>
      <c r="H252" s="473" t="s">
        <v>847</v>
      </c>
      <c r="I252" s="473" t="s">
        <v>2129</v>
      </c>
      <c r="J252" s="473" t="s">
        <v>2761</v>
      </c>
      <c r="K252" s="474" t="s">
        <v>847</v>
      </c>
    </row>
    <row r="253" spans="1:11" ht="13.8" thickBot="1" x14ac:dyDescent="0.3">
      <c r="A253" s="7" t="s">
        <v>272</v>
      </c>
      <c r="B253" s="1" t="s">
        <v>271</v>
      </c>
      <c r="C253" s="471" t="s">
        <v>23</v>
      </c>
      <c r="D253" s="472">
        <v>19900</v>
      </c>
      <c r="E253" s="473" t="s">
        <v>2762</v>
      </c>
      <c r="F253" s="473" t="s">
        <v>1549</v>
      </c>
      <c r="G253" s="473" t="s">
        <v>2609</v>
      </c>
      <c r="H253" s="473" t="s">
        <v>847</v>
      </c>
      <c r="I253" s="473" t="s">
        <v>2129</v>
      </c>
      <c r="J253" s="473" t="s">
        <v>2763</v>
      </c>
      <c r="K253" s="474" t="s">
        <v>847</v>
      </c>
    </row>
    <row r="254" spans="1:11" ht="13.8" thickBot="1" x14ac:dyDescent="0.3">
      <c r="A254" s="7" t="s">
        <v>276</v>
      </c>
      <c r="B254" s="1" t="s">
        <v>275</v>
      </c>
      <c r="C254" s="471" t="s">
        <v>23</v>
      </c>
      <c r="D254" s="472">
        <v>17626</v>
      </c>
      <c r="E254" s="473" t="s">
        <v>2764</v>
      </c>
      <c r="F254" s="473" t="s">
        <v>1748</v>
      </c>
      <c r="G254" s="473" t="s">
        <v>1428</v>
      </c>
      <c r="H254" s="473" t="s">
        <v>847</v>
      </c>
      <c r="I254" s="473" t="s">
        <v>2129</v>
      </c>
      <c r="J254" s="473" t="s">
        <v>2765</v>
      </c>
      <c r="K254" s="474" t="s">
        <v>1677</v>
      </c>
    </row>
    <row r="255" spans="1:11" ht="13.8" thickBot="1" x14ac:dyDescent="0.3">
      <c r="A255" s="7" t="s">
        <v>278</v>
      </c>
      <c r="B255" s="1" t="s">
        <v>277</v>
      </c>
      <c r="C255" s="471" t="s">
        <v>23</v>
      </c>
      <c r="D255" s="472">
        <v>13167</v>
      </c>
      <c r="E255" s="473" t="s">
        <v>2766</v>
      </c>
      <c r="F255" s="473" t="s">
        <v>1591</v>
      </c>
      <c r="G255" s="473" t="s">
        <v>2609</v>
      </c>
      <c r="H255" s="473" t="s">
        <v>847</v>
      </c>
      <c r="I255" s="473" t="s">
        <v>2129</v>
      </c>
      <c r="J255" s="473" t="s">
        <v>2767</v>
      </c>
      <c r="K255" s="474" t="s">
        <v>847</v>
      </c>
    </row>
    <row r="256" spans="1:11" ht="13.8" thickBot="1" x14ac:dyDescent="0.3">
      <c r="A256" s="7" t="s">
        <v>284</v>
      </c>
      <c r="B256" s="1" t="s">
        <v>283</v>
      </c>
      <c r="C256" s="471" t="s">
        <v>23</v>
      </c>
      <c r="D256" s="472">
        <v>17068</v>
      </c>
      <c r="E256" s="473" t="s">
        <v>2769</v>
      </c>
      <c r="F256" s="473" t="s">
        <v>1711</v>
      </c>
      <c r="G256" s="473" t="s">
        <v>2609</v>
      </c>
      <c r="H256" s="473" t="s">
        <v>847</v>
      </c>
      <c r="I256" s="473" t="s">
        <v>2129</v>
      </c>
      <c r="J256" s="473" t="s">
        <v>1022</v>
      </c>
      <c r="K256" s="474" t="s">
        <v>848</v>
      </c>
    </row>
    <row r="257" spans="1:11" ht="13.8" thickBot="1" x14ac:dyDescent="0.3">
      <c r="A257" s="7" t="s">
        <v>290</v>
      </c>
      <c r="B257" s="1" t="s">
        <v>289</v>
      </c>
      <c r="C257" s="471" t="s">
        <v>23</v>
      </c>
      <c r="D257" s="472">
        <v>14480</v>
      </c>
      <c r="E257" s="473" t="s">
        <v>2771</v>
      </c>
      <c r="F257" s="473" t="s">
        <v>1617</v>
      </c>
      <c r="G257" s="473" t="s">
        <v>2633</v>
      </c>
      <c r="H257" s="473" t="s">
        <v>847</v>
      </c>
      <c r="I257" s="473" t="s">
        <v>2129</v>
      </c>
      <c r="J257" s="473" t="s">
        <v>2772</v>
      </c>
      <c r="K257" s="474" t="s">
        <v>1677</v>
      </c>
    </row>
    <row r="258" spans="1:11" ht="13.8" thickBot="1" x14ac:dyDescent="0.3">
      <c r="A258" s="7" t="s">
        <v>294</v>
      </c>
      <c r="B258" s="1" t="s">
        <v>293</v>
      </c>
      <c r="C258" s="471" t="s">
        <v>23</v>
      </c>
      <c r="D258" s="472">
        <v>13326</v>
      </c>
      <c r="E258" s="473" t="s">
        <v>2178</v>
      </c>
      <c r="F258" s="473" t="s">
        <v>1830</v>
      </c>
      <c r="G258" s="473" t="s">
        <v>1428</v>
      </c>
      <c r="H258" s="473" t="s">
        <v>847</v>
      </c>
      <c r="I258" s="473" t="s">
        <v>2129</v>
      </c>
      <c r="J258" s="473" t="s">
        <v>2774</v>
      </c>
      <c r="K258" s="474" t="s">
        <v>834</v>
      </c>
    </row>
    <row r="259" spans="1:11" ht="13.8" thickBot="1" x14ac:dyDescent="0.3">
      <c r="A259" s="7" t="s">
        <v>312</v>
      </c>
      <c r="B259" s="1" t="s">
        <v>311</v>
      </c>
      <c r="C259" s="471" t="s">
        <v>23</v>
      </c>
      <c r="D259" s="472">
        <v>25692</v>
      </c>
      <c r="E259" s="473" t="s">
        <v>1977</v>
      </c>
      <c r="F259" s="473" t="s">
        <v>1977</v>
      </c>
      <c r="G259" s="473" t="s">
        <v>2614</v>
      </c>
      <c r="H259" s="473" t="s">
        <v>847</v>
      </c>
      <c r="I259" s="473" t="s">
        <v>2129</v>
      </c>
      <c r="J259" s="473" t="s">
        <v>13</v>
      </c>
      <c r="K259" s="474" t="s">
        <v>1677</v>
      </c>
    </row>
    <row r="260" spans="1:11" ht="13.8" thickBot="1" x14ac:dyDescent="0.3">
      <c r="A260" s="7" t="s">
        <v>320</v>
      </c>
      <c r="B260" s="1" t="s">
        <v>319</v>
      </c>
      <c r="C260" s="471" t="s">
        <v>23</v>
      </c>
      <c r="D260" s="472">
        <v>15959</v>
      </c>
      <c r="E260" s="473" t="s">
        <v>2788</v>
      </c>
      <c r="F260" s="473" t="s">
        <v>1655</v>
      </c>
      <c r="G260" s="473" t="s">
        <v>2611</v>
      </c>
      <c r="H260" s="473" t="s">
        <v>848</v>
      </c>
      <c r="I260" s="473" t="s">
        <v>13</v>
      </c>
      <c r="J260" s="473" t="s">
        <v>13</v>
      </c>
      <c r="K260" s="474" t="s">
        <v>848</v>
      </c>
    </row>
    <row r="261" spans="1:11" ht="13.8" thickBot="1" x14ac:dyDescent="0.3">
      <c r="A261" s="7" t="s">
        <v>330</v>
      </c>
      <c r="B261" s="1" t="s">
        <v>329</v>
      </c>
      <c r="C261" s="471" t="s">
        <v>23</v>
      </c>
      <c r="D261" s="472">
        <v>21165</v>
      </c>
      <c r="E261" s="473" t="s">
        <v>2007</v>
      </c>
      <c r="F261" s="473" t="s">
        <v>1711</v>
      </c>
      <c r="G261" s="473" t="s">
        <v>2609</v>
      </c>
      <c r="H261" s="473" t="s">
        <v>848</v>
      </c>
      <c r="I261" s="473" t="s">
        <v>13</v>
      </c>
      <c r="J261" s="473" t="s">
        <v>13</v>
      </c>
      <c r="K261" s="474" t="s">
        <v>1677</v>
      </c>
    </row>
    <row r="262" spans="1:11" ht="13.8" thickBot="1" x14ac:dyDescent="0.3">
      <c r="A262" s="7" t="s">
        <v>332</v>
      </c>
      <c r="B262" s="1" t="s">
        <v>331</v>
      </c>
      <c r="C262" s="471" t="s">
        <v>23</v>
      </c>
      <c r="D262" s="472">
        <v>22423</v>
      </c>
      <c r="E262" s="473" t="s">
        <v>2793</v>
      </c>
      <c r="F262" s="473" t="s">
        <v>1591</v>
      </c>
      <c r="G262" s="473" t="s">
        <v>2609</v>
      </c>
      <c r="H262" s="473" t="s">
        <v>847</v>
      </c>
      <c r="I262" s="473" t="s">
        <v>2129</v>
      </c>
      <c r="J262" s="473" t="s">
        <v>2794</v>
      </c>
      <c r="K262" s="474" t="s">
        <v>1677</v>
      </c>
    </row>
    <row r="263" spans="1:11" ht="13.8" thickBot="1" x14ac:dyDescent="0.3">
      <c r="A263" s="7" t="s">
        <v>338</v>
      </c>
      <c r="B263" s="1" t="s">
        <v>337</v>
      </c>
      <c r="C263" s="471" t="s">
        <v>23</v>
      </c>
      <c r="D263" s="472">
        <v>14236</v>
      </c>
      <c r="E263" s="473" t="s">
        <v>2798</v>
      </c>
      <c r="F263" s="473" t="s">
        <v>1591</v>
      </c>
      <c r="G263" s="473" t="s">
        <v>2633</v>
      </c>
      <c r="H263" s="473" t="s">
        <v>847</v>
      </c>
      <c r="I263" s="473" t="s">
        <v>2129</v>
      </c>
      <c r="J263" s="473" t="s">
        <v>2799</v>
      </c>
      <c r="K263" s="474" t="s">
        <v>1677</v>
      </c>
    </row>
    <row r="264" spans="1:11" ht="13.8" thickBot="1" x14ac:dyDescent="0.3">
      <c r="A264" s="7" t="s">
        <v>342</v>
      </c>
      <c r="B264" s="1" t="s">
        <v>341</v>
      </c>
      <c r="C264" s="471" t="s">
        <v>23</v>
      </c>
      <c r="D264" s="472">
        <v>24587</v>
      </c>
      <c r="E264" s="473" t="s">
        <v>2025</v>
      </c>
      <c r="F264" s="473" t="s">
        <v>1617</v>
      </c>
      <c r="G264" s="473" t="s">
        <v>2633</v>
      </c>
      <c r="H264" s="473" t="s">
        <v>847</v>
      </c>
      <c r="I264" s="473" t="s">
        <v>2129</v>
      </c>
      <c r="J264" s="473" t="s">
        <v>2801</v>
      </c>
      <c r="K264" s="474" t="s">
        <v>834</v>
      </c>
    </row>
    <row r="265" spans="1:11" ht="13.8" thickBot="1" x14ac:dyDescent="0.3">
      <c r="A265" s="7" t="s">
        <v>348</v>
      </c>
      <c r="B265" s="1" t="s">
        <v>347</v>
      </c>
      <c r="C265" s="471" t="s">
        <v>23</v>
      </c>
      <c r="D265" s="472">
        <v>13233</v>
      </c>
      <c r="E265" s="473" t="s">
        <v>2743</v>
      </c>
      <c r="F265" s="473" t="s">
        <v>1857</v>
      </c>
      <c r="G265" s="473" t="s">
        <v>1428</v>
      </c>
      <c r="H265" s="473" t="s">
        <v>847</v>
      </c>
      <c r="I265" s="473" t="s">
        <v>2129</v>
      </c>
      <c r="J265" s="473" t="s">
        <v>2804</v>
      </c>
      <c r="K265" s="474" t="s">
        <v>847</v>
      </c>
    </row>
    <row r="266" spans="1:11" ht="13.8" thickBot="1" x14ac:dyDescent="0.3">
      <c r="A266" s="7" t="s">
        <v>350</v>
      </c>
      <c r="B266" s="1" t="s">
        <v>349</v>
      </c>
      <c r="C266" s="471" t="s">
        <v>23</v>
      </c>
      <c r="D266" s="472">
        <v>16422</v>
      </c>
      <c r="E266" s="473" t="s">
        <v>2805</v>
      </c>
      <c r="F266" s="473" t="s">
        <v>1549</v>
      </c>
      <c r="G266" s="473" t="s">
        <v>2609</v>
      </c>
      <c r="H266" s="473" t="s">
        <v>847</v>
      </c>
      <c r="I266" s="473" t="s">
        <v>2129</v>
      </c>
      <c r="J266" s="473" t="s">
        <v>2806</v>
      </c>
      <c r="K266" s="474" t="s">
        <v>834</v>
      </c>
    </row>
    <row r="267" spans="1:11" ht="13.8" thickBot="1" x14ac:dyDescent="0.3">
      <c r="A267" s="7" t="s">
        <v>358</v>
      </c>
      <c r="B267" s="1" t="s">
        <v>357</v>
      </c>
      <c r="C267" s="471" t="s">
        <v>23</v>
      </c>
      <c r="D267" s="472">
        <v>19202</v>
      </c>
      <c r="E267" s="473" t="s">
        <v>2047</v>
      </c>
      <c r="F267" s="473" t="s">
        <v>1549</v>
      </c>
      <c r="G267" s="473" t="s">
        <v>2609</v>
      </c>
      <c r="H267" s="473" t="s">
        <v>847</v>
      </c>
      <c r="I267" s="473" t="s">
        <v>2129</v>
      </c>
      <c r="J267" s="473" t="s">
        <v>2763</v>
      </c>
      <c r="K267" s="474" t="s">
        <v>834</v>
      </c>
    </row>
    <row r="268" spans="1:11" ht="13.8" thickBot="1" x14ac:dyDescent="0.3">
      <c r="A268" s="7" t="s">
        <v>362</v>
      </c>
      <c r="B268" s="1" t="s">
        <v>361</v>
      </c>
      <c r="C268" s="471" t="s">
        <v>23</v>
      </c>
      <c r="D268" s="472">
        <v>23088</v>
      </c>
      <c r="E268" s="473" t="s">
        <v>2053</v>
      </c>
      <c r="F268" s="473" t="s">
        <v>1549</v>
      </c>
      <c r="G268" s="473" t="s">
        <v>2627</v>
      </c>
      <c r="H268" s="473" t="s">
        <v>848</v>
      </c>
      <c r="I268" s="473" t="s">
        <v>2129</v>
      </c>
      <c r="J268" s="473" t="s">
        <v>13</v>
      </c>
      <c r="K268" s="474" t="s">
        <v>847</v>
      </c>
    </row>
    <row r="269" spans="1:11" ht="13.8" thickBot="1" x14ac:dyDescent="0.3">
      <c r="A269" s="7" t="s">
        <v>370</v>
      </c>
      <c r="B269" s="1" t="s">
        <v>369</v>
      </c>
      <c r="C269" s="471" t="s">
        <v>23</v>
      </c>
      <c r="D269" s="472">
        <v>15322</v>
      </c>
      <c r="E269" s="473" t="s">
        <v>2815</v>
      </c>
      <c r="F269" s="473" t="s">
        <v>2060</v>
      </c>
      <c r="G269" s="473" t="s">
        <v>2621</v>
      </c>
      <c r="H269" s="473" t="s">
        <v>848</v>
      </c>
      <c r="I269" s="473" t="s">
        <v>13</v>
      </c>
      <c r="J269" s="473" t="s">
        <v>13</v>
      </c>
      <c r="K269" s="474" t="s">
        <v>1677</v>
      </c>
    </row>
    <row r="270" spans="1:11" ht="13.8" thickBot="1" x14ac:dyDescent="0.3">
      <c r="A270" s="7" t="s">
        <v>372</v>
      </c>
      <c r="B270" s="1" t="s">
        <v>371</v>
      </c>
      <c r="C270" s="471" t="s">
        <v>23</v>
      </c>
      <c r="D270" s="472">
        <v>22519</v>
      </c>
      <c r="E270" s="473" t="s">
        <v>2816</v>
      </c>
      <c r="F270" s="473" t="s">
        <v>1593</v>
      </c>
      <c r="G270" s="473" t="s">
        <v>1428</v>
      </c>
      <c r="H270" s="473" t="s">
        <v>847</v>
      </c>
      <c r="I270" s="473" t="s">
        <v>2129</v>
      </c>
      <c r="J270" s="473" t="s">
        <v>2817</v>
      </c>
      <c r="K270" s="474" t="s">
        <v>847</v>
      </c>
    </row>
    <row r="271" spans="1:11" ht="13.8" thickBot="1" x14ac:dyDescent="0.3">
      <c r="A271" s="7" t="s">
        <v>386</v>
      </c>
      <c r="B271" s="1" t="s">
        <v>385</v>
      </c>
      <c r="C271" s="471" t="s">
        <v>23</v>
      </c>
      <c r="D271" s="472">
        <v>21871</v>
      </c>
      <c r="E271" s="473" t="s">
        <v>1610</v>
      </c>
      <c r="F271" s="473" t="s">
        <v>1610</v>
      </c>
      <c r="G271" s="473" t="s">
        <v>1428</v>
      </c>
      <c r="H271" s="473" t="s">
        <v>847</v>
      </c>
      <c r="I271" s="473" t="s">
        <v>2129</v>
      </c>
      <c r="J271" s="473" t="s">
        <v>2687</v>
      </c>
      <c r="K271" s="474" t="s">
        <v>848</v>
      </c>
    </row>
    <row r="272" spans="1:11" ht="13.8" thickBot="1" x14ac:dyDescent="0.3">
      <c r="A272" s="7" t="s">
        <v>392</v>
      </c>
      <c r="B272" s="1" t="s">
        <v>391</v>
      </c>
      <c r="C272" s="471" t="s">
        <v>23</v>
      </c>
      <c r="D272" s="472">
        <v>13600</v>
      </c>
      <c r="E272" s="473" t="s">
        <v>2828</v>
      </c>
      <c r="F272" s="473" t="s">
        <v>1944</v>
      </c>
      <c r="G272" s="473" t="s">
        <v>2616</v>
      </c>
      <c r="H272" s="473" t="s">
        <v>848</v>
      </c>
      <c r="I272" s="473" t="s">
        <v>13</v>
      </c>
      <c r="J272" s="473" t="s">
        <v>13</v>
      </c>
      <c r="K272" s="474" t="s">
        <v>847</v>
      </c>
    </row>
    <row r="273" spans="1:11" ht="13.8" thickBot="1" x14ac:dyDescent="0.3">
      <c r="A273" s="7" t="s">
        <v>406</v>
      </c>
      <c r="B273" s="1" t="s">
        <v>405</v>
      </c>
      <c r="C273" s="471" t="s">
        <v>23</v>
      </c>
      <c r="D273" s="472">
        <v>17153</v>
      </c>
      <c r="E273" s="473" t="s">
        <v>2099</v>
      </c>
      <c r="F273" s="473" t="s">
        <v>2099</v>
      </c>
      <c r="G273" s="473" t="s">
        <v>2619</v>
      </c>
      <c r="H273" s="473" t="s">
        <v>848</v>
      </c>
      <c r="I273" s="473" t="s">
        <v>13</v>
      </c>
      <c r="J273" s="473" t="s">
        <v>936</v>
      </c>
      <c r="K273" s="474" t="s">
        <v>1677</v>
      </c>
    </row>
    <row r="274" spans="1:11" ht="13.8" thickBot="1" x14ac:dyDescent="0.3">
      <c r="A274" s="7" t="s">
        <v>425</v>
      </c>
      <c r="B274" s="1" t="s">
        <v>424</v>
      </c>
      <c r="C274" s="471" t="s">
        <v>23</v>
      </c>
      <c r="D274" s="472">
        <v>25369</v>
      </c>
      <c r="E274" s="473" t="s">
        <v>2842</v>
      </c>
      <c r="F274" s="473" t="s">
        <v>1591</v>
      </c>
      <c r="G274" s="473" t="s">
        <v>2609</v>
      </c>
      <c r="H274" s="473" t="s">
        <v>847</v>
      </c>
      <c r="I274" s="473" t="s">
        <v>2129</v>
      </c>
      <c r="J274" s="473" t="s">
        <v>13</v>
      </c>
      <c r="K274" s="474" t="s">
        <v>834</v>
      </c>
    </row>
    <row r="275" spans="1:11" ht="13.8" thickBot="1" x14ac:dyDescent="0.3">
      <c r="A275" s="7" t="s">
        <v>441</v>
      </c>
      <c r="B275" s="1" t="s">
        <v>440</v>
      </c>
      <c r="C275" s="471" t="s">
        <v>23</v>
      </c>
      <c r="D275" s="472">
        <v>22258</v>
      </c>
      <c r="E275" s="473" t="s">
        <v>2850</v>
      </c>
      <c r="F275" s="473" t="s">
        <v>1657</v>
      </c>
      <c r="G275" s="473" t="s">
        <v>2623</v>
      </c>
      <c r="H275" s="473" t="s">
        <v>847</v>
      </c>
      <c r="I275" s="473" t="s">
        <v>2129</v>
      </c>
      <c r="J275" s="473" t="s">
        <v>2851</v>
      </c>
      <c r="K275" s="474" t="s">
        <v>847</v>
      </c>
    </row>
    <row r="276" spans="1:11" ht="13.8" thickBot="1" x14ac:dyDescent="0.3">
      <c r="A276" s="7" t="s">
        <v>453</v>
      </c>
      <c r="B276" s="1" t="s">
        <v>452</v>
      </c>
      <c r="C276" s="471" t="s">
        <v>23</v>
      </c>
      <c r="D276" s="472">
        <v>14545</v>
      </c>
      <c r="E276" s="473" t="s">
        <v>2856</v>
      </c>
      <c r="F276" s="473" t="s">
        <v>1549</v>
      </c>
      <c r="G276" s="473" t="s">
        <v>2609</v>
      </c>
      <c r="H276" s="473" t="s">
        <v>848</v>
      </c>
      <c r="I276" s="473" t="s">
        <v>13</v>
      </c>
      <c r="J276" s="473" t="s">
        <v>13</v>
      </c>
      <c r="K276" s="474" t="s">
        <v>1677</v>
      </c>
    </row>
    <row r="277" spans="1:11" ht="13.8" thickBot="1" x14ac:dyDescent="0.3">
      <c r="A277" s="7" t="s">
        <v>459</v>
      </c>
      <c r="B277" s="1" t="s">
        <v>458</v>
      </c>
      <c r="C277" s="471" t="s">
        <v>23</v>
      </c>
      <c r="D277" s="472">
        <v>13452</v>
      </c>
      <c r="E277" s="473" t="s">
        <v>2858</v>
      </c>
      <c r="F277" s="473" t="s">
        <v>1617</v>
      </c>
      <c r="G277" s="473" t="s">
        <v>2633</v>
      </c>
      <c r="H277" s="473" t="s">
        <v>847</v>
      </c>
      <c r="I277" s="473" t="s">
        <v>2129</v>
      </c>
      <c r="J277" s="473" t="s">
        <v>2859</v>
      </c>
      <c r="K277" s="474" t="s">
        <v>848</v>
      </c>
    </row>
    <row r="278" spans="1:11" ht="13.8" thickBot="1" x14ac:dyDescent="0.3">
      <c r="A278" s="7" t="s">
        <v>473</v>
      </c>
      <c r="B278" s="1" t="s">
        <v>472</v>
      </c>
      <c r="C278" s="471" t="s">
        <v>23</v>
      </c>
      <c r="D278" s="472">
        <v>22995</v>
      </c>
      <c r="E278" s="473" t="s">
        <v>2160</v>
      </c>
      <c r="F278" s="473" t="s">
        <v>2160</v>
      </c>
      <c r="G278" s="473" t="s">
        <v>2621</v>
      </c>
      <c r="H278" s="473" t="s">
        <v>847</v>
      </c>
      <c r="I278" s="473" t="s">
        <v>2129</v>
      </c>
      <c r="J278" s="473" t="s">
        <v>2866</v>
      </c>
      <c r="K278" s="474" t="s">
        <v>834</v>
      </c>
    </row>
    <row r="279" spans="1:11" ht="13.8" thickBot="1" x14ac:dyDescent="0.3">
      <c r="A279" s="7" t="s">
        <v>484</v>
      </c>
      <c r="B279" s="1" t="s">
        <v>483</v>
      </c>
      <c r="C279" s="471" t="s">
        <v>23</v>
      </c>
      <c r="D279" s="472">
        <v>14948</v>
      </c>
      <c r="E279" s="473" t="s">
        <v>2870</v>
      </c>
      <c r="F279" s="473" t="s">
        <v>1570</v>
      </c>
      <c r="G279" s="473" t="s">
        <v>2611</v>
      </c>
      <c r="H279" s="473" t="s">
        <v>847</v>
      </c>
      <c r="I279" s="473" t="s">
        <v>2129</v>
      </c>
      <c r="J279" s="473" t="s">
        <v>2871</v>
      </c>
      <c r="K279" s="474" t="s">
        <v>834</v>
      </c>
    </row>
    <row r="280" spans="1:11" ht="13.8" thickBot="1" x14ac:dyDescent="0.3">
      <c r="A280" s="7" t="s">
        <v>488</v>
      </c>
      <c r="B280" s="1" t="s">
        <v>487</v>
      </c>
      <c r="C280" s="471" t="s">
        <v>23</v>
      </c>
      <c r="D280" s="472">
        <v>18393</v>
      </c>
      <c r="E280" s="473" t="s">
        <v>2176</v>
      </c>
      <c r="F280" s="473" t="s">
        <v>1657</v>
      </c>
      <c r="G280" s="473" t="s">
        <v>2623</v>
      </c>
      <c r="H280" s="473" t="s">
        <v>847</v>
      </c>
      <c r="I280" s="473" t="s">
        <v>2129</v>
      </c>
      <c r="J280" s="473" t="s">
        <v>2874</v>
      </c>
      <c r="K280" s="474" t="s">
        <v>847</v>
      </c>
    </row>
    <row r="281" spans="1:11" ht="13.8" thickBot="1" x14ac:dyDescent="0.3">
      <c r="A281" s="7" t="s">
        <v>499</v>
      </c>
      <c r="B281" s="1" t="s">
        <v>498</v>
      </c>
      <c r="C281" s="471" t="s">
        <v>23</v>
      </c>
      <c r="D281" s="472">
        <v>14384</v>
      </c>
      <c r="E281" s="473" t="s">
        <v>2186</v>
      </c>
      <c r="F281" s="473" t="s">
        <v>2185</v>
      </c>
      <c r="G281" s="473" t="s">
        <v>2616</v>
      </c>
      <c r="H281" s="473" t="s">
        <v>847</v>
      </c>
      <c r="I281" s="473" t="s">
        <v>2129</v>
      </c>
      <c r="J281" s="473" t="s">
        <v>2879</v>
      </c>
      <c r="K281" s="474" t="s">
        <v>834</v>
      </c>
    </row>
    <row r="282" spans="1:11" ht="13.8" thickBot="1" x14ac:dyDescent="0.3">
      <c r="A282" s="7" t="s">
        <v>503</v>
      </c>
      <c r="B282" s="1" t="s">
        <v>502</v>
      </c>
      <c r="C282" s="471" t="s">
        <v>23</v>
      </c>
      <c r="D282" s="472">
        <v>17511</v>
      </c>
      <c r="E282" s="473" t="s">
        <v>2190</v>
      </c>
      <c r="F282" s="473" t="s">
        <v>2189</v>
      </c>
      <c r="G282" s="473" t="s">
        <v>2611</v>
      </c>
      <c r="H282" s="473" t="s">
        <v>847</v>
      </c>
      <c r="I282" s="473" t="s">
        <v>2129</v>
      </c>
      <c r="J282" s="473" t="s">
        <v>2881</v>
      </c>
      <c r="K282" s="474" t="s">
        <v>847</v>
      </c>
    </row>
    <row r="283" spans="1:11" ht="13.8" thickBot="1" x14ac:dyDescent="0.3">
      <c r="A283" s="7" t="s">
        <v>505</v>
      </c>
      <c r="B283" s="1" t="s">
        <v>504</v>
      </c>
      <c r="C283" s="471" t="s">
        <v>23</v>
      </c>
      <c r="D283" s="472">
        <v>15736</v>
      </c>
      <c r="E283" s="473" t="s">
        <v>2193</v>
      </c>
      <c r="F283" s="473" t="s">
        <v>1549</v>
      </c>
      <c r="G283" s="473" t="s">
        <v>2609</v>
      </c>
      <c r="H283" s="473" t="s">
        <v>847</v>
      </c>
      <c r="I283" s="473" t="s">
        <v>2129</v>
      </c>
      <c r="J283" s="473" t="s">
        <v>2882</v>
      </c>
      <c r="K283" s="474" t="s">
        <v>834</v>
      </c>
    </row>
    <row r="284" spans="1:11" ht="13.8" thickBot="1" x14ac:dyDescent="0.3">
      <c r="A284" s="7" t="s">
        <v>509</v>
      </c>
      <c r="B284" s="1" t="s">
        <v>508</v>
      </c>
      <c r="C284" s="471" t="s">
        <v>23</v>
      </c>
      <c r="D284" s="472">
        <v>13097</v>
      </c>
      <c r="E284" s="473" t="s">
        <v>2883</v>
      </c>
      <c r="F284" s="473" t="s">
        <v>1917</v>
      </c>
      <c r="G284" s="473" t="s">
        <v>2621</v>
      </c>
      <c r="H284" s="473" t="s">
        <v>847</v>
      </c>
      <c r="I284" s="473" t="s">
        <v>2129</v>
      </c>
      <c r="J284" s="473" t="s">
        <v>2884</v>
      </c>
      <c r="K284" s="474" t="s">
        <v>1677</v>
      </c>
    </row>
    <row r="285" spans="1:11" ht="13.8" thickBot="1" x14ac:dyDescent="0.3">
      <c r="A285" s="7" t="s">
        <v>519</v>
      </c>
      <c r="B285" s="1" t="s">
        <v>518</v>
      </c>
      <c r="C285" s="471" t="s">
        <v>23</v>
      </c>
      <c r="D285" s="472">
        <v>22857</v>
      </c>
      <c r="E285" s="473" t="s">
        <v>2887</v>
      </c>
      <c r="F285" s="473" t="s">
        <v>1617</v>
      </c>
      <c r="G285" s="473" t="s">
        <v>2633</v>
      </c>
      <c r="H285" s="473" t="s">
        <v>847</v>
      </c>
      <c r="I285" s="473" t="s">
        <v>2129</v>
      </c>
      <c r="J285" s="473" t="s">
        <v>2888</v>
      </c>
      <c r="K285" s="474" t="s">
        <v>834</v>
      </c>
    </row>
    <row r="286" spans="1:11" ht="13.8" thickBot="1" x14ac:dyDescent="0.3">
      <c r="A286" s="7" t="s">
        <v>533</v>
      </c>
      <c r="B286" s="1" t="s">
        <v>532</v>
      </c>
      <c r="C286" s="471" t="s">
        <v>23</v>
      </c>
      <c r="D286" s="472">
        <v>25686</v>
      </c>
      <c r="E286" s="473" t="s">
        <v>2225</v>
      </c>
      <c r="F286" s="473" t="s">
        <v>1657</v>
      </c>
      <c r="G286" s="473" t="s">
        <v>2623</v>
      </c>
      <c r="H286" s="473" t="s">
        <v>847</v>
      </c>
      <c r="I286" s="473" t="s">
        <v>2129</v>
      </c>
      <c r="J286" s="473" t="s">
        <v>873</v>
      </c>
      <c r="K286" s="474" t="s">
        <v>847</v>
      </c>
    </row>
    <row r="287" spans="1:11" ht="13.8" thickBot="1" x14ac:dyDescent="0.3">
      <c r="A287" s="7" t="s">
        <v>551</v>
      </c>
      <c r="B287" s="1" t="s">
        <v>550</v>
      </c>
      <c r="C287" s="471" t="s">
        <v>23</v>
      </c>
      <c r="D287" s="472">
        <v>12561</v>
      </c>
      <c r="E287" s="473" t="s">
        <v>2903</v>
      </c>
      <c r="F287" s="473" t="s">
        <v>2244</v>
      </c>
      <c r="G287" s="473" t="s">
        <v>2614</v>
      </c>
      <c r="H287" s="473" t="s">
        <v>848</v>
      </c>
      <c r="I287" s="473" t="s">
        <v>2129</v>
      </c>
      <c r="J287" s="473" t="s">
        <v>13</v>
      </c>
      <c r="K287" s="474" t="s">
        <v>847</v>
      </c>
    </row>
    <row r="288" spans="1:11" ht="13.8" thickBot="1" x14ac:dyDescent="0.3">
      <c r="A288" s="7" t="s">
        <v>561</v>
      </c>
      <c r="B288" s="1" t="s">
        <v>560</v>
      </c>
      <c r="C288" s="471" t="s">
        <v>23</v>
      </c>
      <c r="D288" s="472">
        <v>24164</v>
      </c>
      <c r="E288" s="473" t="s">
        <v>2909</v>
      </c>
      <c r="F288" s="473" t="s">
        <v>2253</v>
      </c>
      <c r="G288" s="473" t="s">
        <v>2619</v>
      </c>
      <c r="H288" s="473" t="s">
        <v>847</v>
      </c>
      <c r="I288" s="473" t="s">
        <v>2129</v>
      </c>
      <c r="J288" s="473" t="s">
        <v>2910</v>
      </c>
      <c r="K288" s="474" t="s">
        <v>834</v>
      </c>
    </row>
    <row r="289" spans="1:11" ht="13.8" thickBot="1" x14ac:dyDescent="0.3">
      <c r="A289" s="7" t="s">
        <v>563</v>
      </c>
      <c r="B289" s="1" t="s">
        <v>562</v>
      </c>
      <c r="C289" s="471" t="s">
        <v>23</v>
      </c>
      <c r="D289" s="472">
        <v>14230</v>
      </c>
      <c r="E289" s="473" t="s">
        <v>2253</v>
      </c>
      <c r="F289" s="473" t="s">
        <v>1585</v>
      </c>
      <c r="G289" s="473" t="s">
        <v>2623</v>
      </c>
      <c r="H289" s="473" t="s">
        <v>847</v>
      </c>
      <c r="I289" s="473" t="s">
        <v>2129</v>
      </c>
      <c r="J289" s="473" t="s">
        <v>2911</v>
      </c>
      <c r="K289" s="474" t="s">
        <v>847</v>
      </c>
    </row>
    <row r="290" spans="1:11" ht="13.8" thickBot="1" x14ac:dyDescent="0.3">
      <c r="A290" s="7" t="s">
        <v>567</v>
      </c>
      <c r="B290" s="1" t="s">
        <v>566</v>
      </c>
      <c r="C290" s="471" t="s">
        <v>23</v>
      </c>
      <c r="D290" s="472">
        <v>20526</v>
      </c>
      <c r="E290" s="473" t="s">
        <v>2261</v>
      </c>
      <c r="F290" s="473" t="s">
        <v>1549</v>
      </c>
      <c r="G290" s="473" t="s">
        <v>2609</v>
      </c>
      <c r="H290" s="473" t="s">
        <v>848</v>
      </c>
      <c r="I290" s="473" t="s">
        <v>13</v>
      </c>
      <c r="J290" s="473" t="s">
        <v>936</v>
      </c>
      <c r="K290" s="474" t="s">
        <v>1677</v>
      </c>
    </row>
    <row r="291" spans="1:11" ht="13.8" thickBot="1" x14ac:dyDescent="0.3">
      <c r="A291" s="7" t="s">
        <v>575</v>
      </c>
      <c r="B291" s="1" t="s">
        <v>574</v>
      </c>
      <c r="C291" s="471" t="s">
        <v>23</v>
      </c>
      <c r="D291" s="472">
        <v>13579</v>
      </c>
      <c r="E291" s="473" t="s">
        <v>2274</v>
      </c>
      <c r="F291" s="473" t="s">
        <v>2031</v>
      </c>
      <c r="G291" s="473" t="s">
        <v>2623</v>
      </c>
      <c r="H291" s="473" t="s">
        <v>847</v>
      </c>
      <c r="I291" s="473" t="s">
        <v>2129</v>
      </c>
      <c r="J291" s="473" t="s">
        <v>2916</v>
      </c>
      <c r="K291" s="474" t="s">
        <v>834</v>
      </c>
    </row>
    <row r="292" spans="1:11" ht="13.8" thickBot="1" x14ac:dyDescent="0.3">
      <c r="A292" s="7" t="s">
        <v>585</v>
      </c>
      <c r="B292" s="1" t="s">
        <v>584</v>
      </c>
      <c r="C292" s="471" t="s">
        <v>23</v>
      </c>
      <c r="D292" s="472">
        <v>14568</v>
      </c>
      <c r="E292" s="473" t="s">
        <v>2920</v>
      </c>
      <c r="F292" s="473" t="s">
        <v>1568</v>
      </c>
      <c r="G292" s="473" t="s">
        <v>2619</v>
      </c>
      <c r="H292" s="473" t="s">
        <v>847</v>
      </c>
      <c r="I292" s="473" t="s">
        <v>2129</v>
      </c>
      <c r="J292" s="473" t="s">
        <v>2921</v>
      </c>
      <c r="K292" s="474" t="s">
        <v>847</v>
      </c>
    </row>
    <row r="293" spans="1:11" ht="13.8" thickBot="1" x14ac:dyDescent="0.3">
      <c r="A293" s="7" t="s">
        <v>601</v>
      </c>
      <c r="B293" s="1" t="s">
        <v>600</v>
      </c>
      <c r="C293" s="471" t="s">
        <v>23</v>
      </c>
      <c r="D293" s="472">
        <v>12798</v>
      </c>
      <c r="E293" s="473" t="s">
        <v>1730</v>
      </c>
      <c r="F293" s="473" t="s">
        <v>1730</v>
      </c>
      <c r="G293" s="473" t="s">
        <v>2616</v>
      </c>
      <c r="H293" s="473" t="s">
        <v>847</v>
      </c>
      <c r="I293" s="473" t="s">
        <v>2129</v>
      </c>
      <c r="J293" s="473" t="s">
        <v>2927</v>
      </c>
      <c r="K293" s="474" t="s">
        <v>848</v>
      </c>
    </row>
    <row r="294" spans="1:11" ht="13.8" thickBot="1" x14ac:dyDescent="0.3">
      <c r="A294" s="7" t="s">
        <v>603</v>
      </c>
      <c r="B294" s="1" t="s">
        <v>602</v>
      </c>
      <c r="C294" s="471" t="s">
        <v>23</v>
      </c>
      <c r="D294" s="472">
        <v>13912</v>
      </c>
      <c r="E294" s="473" t="s">
        <v>2928</v>
      </c>
      <c r="F294" s="473" t="s">
        <v>1610</v>
      </c>
      <c r="G294" s="473" t="s">
        <v>2611</v>
      </c>
      <c r="H294" s="473" t="s">
        <v>848</v>
      </c>
      <c r="I294" s="473" t="s">
        <v>13</v>
      </c>
      <c r="J294" s="473" t="s">
        <v>13</v>
      </c>
      <c r="K294" s="474" t="s">
        <v>847</v>
      </c>
    </row>
    <row r="295" spans="1:11" ht="13.8" thickBot="1" x14ac:dyDescent="0.3">
      <c r="A295" s="7" t="s">
        <v>607</v>
      </c>
      <c r="B295" s="1" t="s">
        <v>606</v>
      </c>
      <c r="C295" s="471" t="s">
        <v>23</v>
      </c>
      <c r="D295" s="472">
        <v>14878</v>
      </c>
      <c r="E295" s="473" t="s">
        <v>2930</v>
      </c>
      <c r="F295" s="473" t="s">
        <v>2318</v>
      </c>
      <c r="G295" s="473" t="s">
        <v>2619</v>
      </c>
      <c r="H295" s="473" t="s">
        <v>847</v>
      </c>
      <c r="I295" s="473" t="s">
        <v>2129</v>
      </c>
      <c r="J295" s="473" t="s">
        <v>2767</v>
      </c>
      <c r="K295" s="474" t="s">
        <v>847</v>
      </c>
    </row>
    <row r="296" spans="1:11" ht="13.8" thickBot="1" x14ac:dyDescent="0.3">
      <c r="A296" s="7" t="s">
        <v>641</v>
      </c>
      <c r="B296" s="1" t="s">
        <v>640</v>
      </c>
      <c r="C296" s="471" t="s">
        <v>23</v>
      </c>
      <c r="D296" s="472">
        <v>12486</v>
      </c>
      <c r="E296" s="473" t="s">
        <v>2946</v>
      </c>
      <c r="F296" s="473" t="s">
        <v>1591</v>
      </c>
      <c r="G296" s="473" t="s">
        <v>2609</v>
      </c>
      <c r="H296" s="473" t="s">
        <v>848</v>
      </c>
      <c r="I296" s="473" t="s">
        <v>13</v>
      </c>
      <c r="J296" s="473" t="s">
        <v>13</v>
      </c>
      <c r="K296" s="474" t="s">
        <v>848</v>
      </c>
    </row>
    <row r="297" spans="1:11" ht="13.8" thickBot="1" x14ac:dyDescent="0.3">
      <c r="A297" s="7" t="s">
        <v>669</v>
      </c>
      <c r="B297" s="1" t="s">
        <v>668</v>
      </c>
      <c r="C297" s="471" t="s">
        <v>23</v>
      </c>
      <c r="D297" s="472">
        <v>16753</v>
      </c>
      <c r="E297" s="473" t="s">
        <v>2856</v>
      </c>
      <c r="F297" s="473" t="s">
        <v>1614</v>
      </c>
      <c r="G297" s="473" t="s">
        <v>2609</v>
      </c>
      <c r="H297" s="473" t="s">
        <v>847</v>
      </c>
      <c r="I297" s="473" t="s">
        <v>2129</v>
      </c>
      <c r="J297" s="473" t="s">
        <v>988</v>
      </c>
      <c r="K297" s="474" t="s">
        <v>834</v>
      </c>
    </row>
    <row r="298" spans="1:11" ht="13.8" thickBot="1" x14ac:dyDescent="0.3">
      <c r="A298" s="7" t="s">
        <v>711</v>
      </c>
      <c r="B298" s="1" t="s">
        <v>710</v>
      </c>
      <c r="C298" s="471" t="s">
        <v>23</v>
      </c>
      <c r="D298" s="472">
        <v>18260</v>
      </c>
      <c r="E298" s="473" t="s">
        <v>2430</v>
      </c>
      <c r="F298" s="473" t="s">
        <v>1593</v>
      </c>
      <c r="G298" s="473" t="s">
        <v>1428</v>
      </c>
      <c r="H298" s="473" t="s">
        <v>847</v>
      </c>
      <c r="I298" s="473" t="s">
        <v>2129</v>
      </c>
      <c r="J298" s="473" t="s">
        <v>2984</v>
      </c>
      <c r="K298" s="474" t="s">
        <v>847</v>
      </c>
    </row>
    <row r="299" spans="1:11" ht="13.8" thickBot="1" x14ac:dyDescent="0.3">
      <c r="A299" s="7" t="s">
        <v>713</v>
      </c>
      <c r="B299" s="1" t="s">
        <v>712</v>
      </c>
      <c r="C299" s="471" t="s">
        <v>23</v>
      </c>
      <c r="D299" s="472">
        <v>13940</v>
      </c>
      <c r="E299" s="473" t="s">
        <v>2985</v>
      </c>
      <c r="F299" s="473" t="s">
        <v>1549</v>
      </c>
      <c r="G299" s="473" t="s">
        <v>2609</v>
      </c>
      <c r="H299" s="473" t="s">
        <v>847</v>
      </c>
      <c r="I299" s="473" t="s">
        <v>2129</v>
      </c>
      <c r="J299" s="473" t="s">
        <v>2986</v>
      </c>
      <c r="K299" s="474" t="s">
        <v>1677</v>
      </c>
    </row>
    <row r="300" spans="1:11" ht="13.8" thickBot="1" x14ac:dyDescent="0.3">
      <c r="A300" s="7" t="s">
        <v>719</v>
      </c>
      <c r="B300" s="1" t="s">
        <v>718</v>
      </c>
      <c r="C300" s="471" t="s">
        <v>23</v>
      </c>
      <c r="D300" s="472">
        <v>17937</v>
      </c>
      <c r="E300" s="473" t="s">
        <v>2441</v>
      </c>
      <c r="F300" s="473" t="s">
        <v>1726</v>
      </c>
      <c r="G300" s="473" t="s">
        <v>2611</v>
      </c>
      <c r="H300" s="473" t="s">
        <v>847</v>
      </c>
      <c r="I300" s="473" t="s">
        <v>2129</v>
      </c>
      <c r="J300" s="473" t="s">
        <v>2990</v>
      </c>
      <c r="K300" s="474" t="s">
        <v>834</v>
      </c>
    </row>
    <row r="301" spans="1:11" ht="13.8" thickBot="1" x14ac:dyDescent="0.3">
      <c r="A301" s="7" t="s">
        <v>737</v>
      </c>
      <c r="B301" s="1" t="s">
        <v>736</v>
      </c>
      <c r="C301" s="471" t="s">
        <v>23</v>
      </c>
      <c r="D301" s="472">
        <v>18134</v>
      </c>
      <c r="E301" s="473" t="s">
        <v>2461</v>
      </c>
      <c r="F301" s="473" t="s">
        <v>1556</v>
      </c>
      <c r="G301" s="473" t="s">
        <v>2611</v>
      </c>
      <c r="H301" s="473" t="s">
        <v>847</v>
      </c>
      <c r="I301" s="473" t="s">
        <v>2129</v>
      </c>
      <c r="J301" s="473" t="s">
        <v>2817</v>
      </c>
      <c r="K301" s="474" t="s">
        <v>834</v>
      </c>
    </row>
    <row r="302" spans="1:11" ht="13.8" thickBot="1" x14ac:dyDescent="0.3">
      <c r="A302" s="7" t="s">
        <v>749</v>
      </c>
      <c r="B302" s="1" t="s">
        <v>748</v>
      </c>
      <c r="C302" s="471" t="s">
        <v>23</v>
      </c>
      <c r="D302" s="472">
        <v>16881</v>
      </c>
      <c r="E302" s="473" t="s">
        <v>3003</v>
      </c>
      <c r="F302" s="473" t="s">
        <v>1857</v>
      </c>
      <c r="G302" s="473" t="s">
        <v>1428</v>
      </c>
      <c r="H302" s="473" t="s">
        <v>848</v>
      </c>
      <c r="I302" s="473" t="s">
        <v>13</v>
      </c>
      <c r="J302" s="473" t="s">
        <v>13</v>
      </c>
      <c r="K302" s="474" t="s">
        <v>848</v>
      </c>
    </row>
    <row r="303" spans="1:11" ht="13.8" thickBot="1" x14ac:dyDescent="0.3">
      <c r="A303" s="7" t="s">
        <v>753</v>
      </c>
      <c r="B303" s="1" t="s">
        <v>752</v>
      </c>
      <c r="C303" s="471" t="s">
        <v>23</v>
      </c>
      <c r="D303" s="472">
        <v>14253</v>
      </c>
      <c r="E303" s="473" t="s">
        <v>3004</v>
      </c>
      <c r="F303" s="473" t="s">
        <v>1726</v>
      </c>
      <c r="G303" s="473" t="s">
        <v>2623</v>
      </c>
      <c r="H303" s="473" t="s">
        <v>847</v>
      </c>
      <c r="I303" s="473" t="s">
        <v>2129</v>
      </c>
      <c r="J303" s="473" t="s">
        <v>3005</v>
      </c>
      <c r="K303" s="474" t="s">
        <v>847</v>
      </c>
    </row>
    <row r="304" spans="1:11" ht="13.8" thickBot="1" x14ac:dyDescent="0.3">
      <c r="A304" s="7" t="s">
        <v>773</v>
      </c>
      <c r="B304" s="1" t="s">
        <v>772</v>
      </c>
      <c r="C304" s="471" t="s">
        <v>23</v>
      </c>
      <c r="D304" s="472">
        <v>12238</v>
      </c>
      <c r="E304" s="473" t="s">
        <v>3015</v>
      </c>
      <c r="F304" s="473" t="s">
        <v>1629</v>
      </c>
      <c r="G304" s="473" t="s">
        <v>2623</v>
      </c>
      <c r="H304" s="473" t="s">
        <v>847</v>
      </c>
      <c r="I304" s="473" t="s">
        <v>2129</v>
      </c>
      <c r="J304" s="473" t="s">
        <v>2676</v>
      </c>
      <c r="K304" s="474" t="s">
        <v>847</v>
      </c>
    </row>
    <row r="305" spans="1:11" ht="13.8" thickBot="1" x14ac:dyDescent="0.3">
      <c r="A305" s="7" t="s">
        <v>793</v>
      </c>
      <c r="B305" s="1" t="s">
        <v>792</v>
      </c>
      <c r="C305" s="471" t="s">
        <v>23</v>
      </c>
      <c r="D305" s="472">
        <v>17593</v>
      </c>
      <c r="E305" s="473" t="s">
        <v>1591</v>
      </c>
      <c r="F305" s="473" t="s">
        <v>1591</v>
      </c>
      <c r="G305" s="473" t="s">
        <v>2609</v>
      </c>
      <c r="H305" s="473" t="s">
        <v>847</v>
      </c>
      <c r="I305" s="473" t="s">
        <v>2129</v>
      </c>
      <c r="J305" s="473" t="s">
        <v>3024</v>
      </c>
      <c r="K305" s="474" t="s">
        <v>848</v>
      </c>
    </row>
    <row r="306" spans="1:11" ht="13.8" thickBot="1" x14ac:dyDescent="0.3">
      <c r="A306" s="7" t="s">
        <v>819</v>
      </c>
      <c r="B306" s="1" t="s">
        <v>818</v>
      </c>
      <c r="C306" s="411" t="s">
        <v>23</v>
      </c>
      <c r="D306" s="475">
        <v>13498</v>
      </c>
      <c r="E306" s="476" t="s">
        <v>3040</v>
      </c>
      <c r="F306" s="476" t="s">
        <v>1549</v>
      </c>
      <c r="G306" s="476" t="s">
        <v>2609</v>
      </c>
      <c r="H306" s="476" t="s">
        <v>847</v>
      </c>
      <c r="I306" s="476" t="s">
        <v>2129</v>
      </c>
      <c r="J306" s="476" t="s">
        <v>2655</v>
      </c>
      <c r="K306" s="477" t="s">
        <v>1677</v>
      </c>
    </row>
    <row r="307" spans="1:11" ht="13.8" thickBot="1" x14ac:dyDescent="0.3">
      <c r="A307" s="7" t="s">
        <v>39</v>
      </c>
      <c r="B307" s="1" t="s">
        <v>38</v>
      </c>
      <c r="C307" s="412" t="s">
        <v>40</v>
      </c>
      <c r="D307" s="478">
        <v>28210</v>
      </c>
      <c r="E307" s="479" t="s">
        <v>2624</v>
      </c>
      <c r="F307" s="479" t="s">
        <v>1591</v>
      </c>
      <c r="G307" s="479" t="s">
        <v>2609</v>
      </c>
      <c r="H307" s="479" t="s">
        <v>848</v>
      </c>
      <c r="I307" s="479" t="s">
        <v>13</v>
      </c>
      <c r="J307" s="479" t="s">
        <v>13</v>
      </c>
      <c r="K307" s="480" t="s">
        <v>1677</v>
      </c>
    </row>
    <row r="308" spans="1:11" ht="13.8" thickBot="1" x14ac:dyDescent="0.3">
      <c r="A308" s="7" t="s">
        <v>42</v>
      </c>
      <c r="B308" s="1" t="s">
        <v>41</v>
      </c>
      <c r="C308" s="481" t="s">
        <v>40</v>
      </c>
      <c r="D308" s="482">
        <v>28283</v>
      </c>
      <c r="E308" s="483" t="s">
        <v>1594</v>
      </c>
      <c r="F308" s="483" t="s">
        <v>1593</v>
      </c>
      <c r="G308" s="483" t="s">
        <v>1428</v>
      </c>
      <c r="H308" s="483" t="s">
        <v>847</v>
      </c>
      <c r="I308" s="483" t="s">
        <v>2129</v>
      </c>
      <c r="J308" s="483" t="s">
        <v>927</v>
      </c>
      <c r="K308" s="484" t="s">
        <v>847</v>
      </c>
    </row>
    <row r="309" spans="1:11" ht="13.8" thickBot="1" x14ac:dyDescent="0.3">
      <c r="A309" s="7" t="s">
        <v>50</v>
      </c>
      <c r="B309" s="1" t="s">
        <v>49</v>
      </c>
      <c r="C309" s="481" t="s">
        <v>40</v>
      </c>
      <c r="D309" s="482">
        <v>29598</v>
      </c>
      <c r="E309" s="483" t="s">
        <v>1606</v>
      </c>
      <c r="F309" s="483" t="s">
        <v>1606</v>
      </c>
      <c r="G309" s="483" t="s">
        <v>2616</v>
      </c>
      <c r="H309" s="483" t="s">
        <v>847</v>
      </c>
      <c r="I309" s="483" t="s">
        <v>2129</v>
      </c>
      <c r="J309" s="483" t="s">
        <v>2617</v>
      </c>
      <c r="K309" s="484" t="s">
        <v>834</v>
      </c>
    </row>
    <row r="310" spans="1:11" ht="13.8" thickBot="1" x14ac:dyDescent="0.3">
      <c r="A310" s="7" t="s">
        <v>73</v>
      </c>
      <c r="B310" s="1" t="s">
        <v>72</v>
      </c>
      <c r="C310" s="481" t="s">
        <v>40</v>
      </c>
      <c r="D310" s="482">
        <v>35350</v>
      </c>
      <c r="E310" s="483" t="s">
        <v>2645</v>
      </c>
      <c r="F310" s="483" t="s">
        <v>1549</v>
      </c>
      <c r="G310" s="483" t="s">
        <v>2609</v>
      </c>
      <c r="H310" s="483" t="s">
        <v>848</v>
      </c>
      <c r="I310" s="483" t="s">
        <v>13</v>
      </c>
      <c r="J310" s="483" t="s">
        <v>13</v>
      </c>
      <c r="K310" s="484" t="s">
        <v>847</v>
      </c>
    </row>
    <row r="311" spans="1:11" ht="13.8" thickBot="1" x14ac:dyDescent="0.3">
      <c r="A311" s="7" t="s">
        <v>83</v>
      </c>
      <c r="B311" s="1" t="s">
        <v>82</v>
      </c>
      <c r="C311" s="481" t="s">
        <v>40</v>
      </c>
      <c r="D311" s="482">
        <v>42361</v>
      </c>
      <c r="E311" s="483" t="s">
        <v>2651</v>
      </c>
      <c r="F311" s="483" t="s">
        <v>1591</v>
      </c>
      <c r="G311" s="483" t="s">
        <v>2609</v>
      </c>
      <c r="H311" s="483" t="s">
        <v>848</v>
      </c>
      <c r="I311" s="483" t="s">
        <v>13</v>
      </c>
      <c r="J311" s="483" t="s">
        <v>13</v>
      </c>
      <c r="K311" s="484" t="s">
        <v>834</v>
      </c>
    </row>
    <row r="312" spans="1:11" ht="13.8" thickBot="1" x14ac:dyDescent="0.3">
      <c r="A312" s="7" t="s">
        <v>108</v>
      </c>
      <c r="B312" s="1" t="s">
        <v>107</v>
      </c>
      <c r="C312" s="481" t="s">
        <v>40</v>
      </c>
      <c r="D312" s="482">
        <v>41070</v>
      </c>
      <c r="E312" s="483" t="s">
        <v>2664</v>
      </c>
      <c r="F312" s="483" t="s">
        <v>1549</v>
      </c>
      <c r="G312" s="483" t="s">
        <v>2609</v>
      </c>
      <c r="H312" s="483" t="s">
        <v>848</v>
      </c>
      <c r="I312" s="483" t="s">
        <v>13</v>
      </c>
      <c r="J312" s="483" t="s">
        <v>1677</v>
      </c>
      <c r="K312" s="484" t="s">
        <v>834</v>
      </c>
    </row>
    <row r="313" spans="1:11" ht="13.8" thickBot="1" x14ac:dyDescent="0.3">
      <c r="A313" s="7" t="s">
        <v>114</v>
      </c>
      <c r="B313" s="1" t="s">
        <v>113</v>
      </c>
      <c r="C313" s="481" t="s">
        <v>40</v>
      </c>
      <c r="D313" s="482">
        <v>46905</v>
      </c>
      <c r="E313" s="483" t="s">
        <v>2666</v>
      </c>
      <c r="F313" s="483" t="s">
        <v>1689</v>
      </c>
      <c r="G313" s="483" t="s">
        <v>2611</v>
      </c>
      <c r="H313" s="483" t="s">
        <v>847</v>
      </c>
      <c r="I313" s="483" t="s">
        <v>2129</v>
      </c>
      <c r="J313" s="483" t="s">
        <v>2629</v>
      </c>
      <c r="K313" s="484" t="s">
        <v>847</v>
      </c>
    </row>
    <row r="314" spans="1:11" ht="13.8" thickBot="1" x14ac:dyDescent="0.3">
      <c r="A314" s="7" t="s">
        <v>124</v>
      </c>
      <c r="B314" s="1" t="s">
        <v>123</v>
      </c>
      <c r="C314" s="481" t="s">
        <v>40</v>
      </c>
      <c r="D314" s="482">
        <v>43254</v>
      </c>
      <c r="E314" s="483" t="s">
        <v>2673</v>
      </c>
      <c r="F314" s="483" t="s">
        <v>1711</v>
      </c>
      <c r="G314" s="483" t="s">
        <v>2609</v>
      </c>
      <c r="H314" s="483" t="s">
        <v>848</v>
      </c>
      <c r="I314" s="483" t="s">
        <v>13</v>
      </c>
      <c r="J314" s="483" t="s">
        <v>13</v>
      </c>
      <c r="K314" s="484" t="s">
        <v>1677</v>
      </c>
    </row>
    <row r="315" spans="1:11" ht="13.8" thickBot="1" x14ac:dyDescent="0.3">
      <c r="A315" s="7" t="s">
        <v>134</v>
      </c>
      <c r="B315" s="1" t="s">
        <v>133</v>
      </c>
      <c r="C315" s="481" t="s">
        <v>40</v>
      </c>
      <c r="D315" s="482">
        <v>35087</v>
      </c>
      <c r="E315" s="483" t="s">
        <v>1729</v>
      </c>
      <c r="F315" s="483" t="s">
        <v>1728</v>
      </c>
      <c r="G315" s="483" t="s">
        <v>2621</v>
      </c>
      <c r="H315" s="483" t="s">
        <v>848</v>
      </c>
      <c r="I315" s="483" t="s">
        <v>13</v>
      </c>
      <c r="J315" s="483" t="s">
        <v>13</v>
      </c>
      <c r="K315" s="484" t="s">
        <v>847</v>
      </c>
    </row>
    <row r="316" spans="1:11" ht="13.8" thickBot="1" x14ac:dyDescent="0.3">
      <c r="A316" s="7" t="s">
        <v>150</v>
      </c>
      <c r="B316" s="1" t="s">
        <v>149</v>
      </c>
      <c r="C316" s="481" t="s">
        <v>40</v>
      </c>
      <c r="D316" s="482">
        <v>38002</v>
      </c>
      <c r="E316" s="483" t="s">
        <v>2688</v>
      </c>
      <c r="F316" s="483" t="s">
        <v>1752</v>
      </c>
      <c r="G316" s="483" t="s">
        <v>2623</v>
      </c>
      <c r="H316" s="483" t="s">
        <v>847</v>
      </c>
      <c r="I316" s="483" t="s">
        <v>2129</v>
      </c>
      <c r="J316" s="483" t="s">
        <v>2689</v>
      </c>
      <c r="K316" s="484" t="s">
        <v>834</v>
      </c>
    </row>
    <row r="317" spans="1:11" ht="13.8" thickBot="1" x14ac:dyDescent="0.3">
      <c r="A317" s="7" t="s">
        <v>170</v>
      </c>
      <c r="B317" s="1" t="s">
        <v>169</v>
      </c>
      <c r="C317" s="481" t="s">
        <v>40</v>
      </c>
      <c r="D317" s="482">
        <v>43381</v>
      </c>
      <c r="E317" s="483" t="s">
        <v>1786</v>
      </c>
      <c r="F317" s="483" t="s">
        <v>1617</v>
      </c>
      <c r="G317" s="483" t="s">
        <v>2633</v>
      </c>
      <c r="H317" s="483" t="s">
        <v>847</v>
      </c>
      <c r="I317" s="483" t="s">
        <v>2129</v>
      </c>
      <c r="J317" s="483" t="s">
        <v>2702</v>
      </c>
      <c r="K317" s="484" t="s">
        <v>1677</v>
      </c>
    </row>
    <row r="318" spans="1:11" ht="13.8" thickBot="1" x14ac:dyDescent="0.3">
      <c r="A318" s="7" t="s">
        <v>174</v>
      </c>
      <c r="B318" s="1" t="s">
        <v>173</v>
      </c>
      <c r="C318" s="481" t="s">
        <v>40</v>
      </c>
      <c r="D318" s="482">
        <v>35563</v>
      </c>
      <c r="E318" s="483" t="s">
        <v>2705</v>
      </c>
      <c r="F318" s="483" t="s">
        <v>1549</v>
      </c>
      <c r="G318" s="483" t="s">
        <v>2609</v>
      </c>
      <c r="H318" s="483" t="s">
        <v>848</v>
      </c>
      <c r="I318" s="483" t="s">
        <v>2129</v>
      </c>
      <c r="J318" s="483" t="s">
        <v>936</v>
      </c>
      <c r="K318" s="484" t="s">
        <v>1677</v>
      </c>
    </row>
    <row r="319" spans="1:11" ht="13.8" thickBot="1" x14ac:dyDescent="0.3">
      <c r="A319" s="7" t="s">
        <v>188</v>
      </c>
      <c r="B319" s="1" t="s">
        <v>187</v>
      </c>
      <c r="C319" s="481" t="s">
        <v>40</v>
      </c>
      <c r="D319" s="482">
        <v>40186</v>
      </c>
      <c r="E319" s="483" t="s">
        <v>2712</v>
      </c>
      <c r="F319" s="483" t="s">
        <v>1549</v>
      </c>
      <c r="G319" s="483" t="s">
        <v>2609</v>
      </c>
      <c r="H319" s="483" t="s">
        <v>848</v>
      </c>
      <c r="I319" s="483" t="s">
        <v>13</v>
      </c>
      <c r="J319" s="483" t="s">
        <v>13</v>
      </c>
      <c r="K319" s="484" t="s">
        <v>1677</v>
      </c>
    </row>
    <row r="320" spans="1:11" ht="13.8" thickBot="1" x14ac:dyDescent="0.3">
      <c r="A320" s="7" t="s">
        <v>190</v>
      </c>
      <c r="B320" s="1" t="s">
        <v>189</v>
      </c>
      <c r="C320" s="481" t="s">
        <v>40</v>
      </c>
      <c r="D320" s="482">
        <v>28263</v>
      </c>
      <c r="E320" s="483" t="s">
        <v>2713</v>
      </c>
      <c r="F320" s="483" t="s">
        <v>1811</v>
      </c>
      <c r="G320" s="483" t="s">
        <v>2627</v>
      </c>
      <c r="H320" s="483" t="s">
        <v>847</v>
      </c>
      <c r="I320" s="483" t="s">
        <v>2129</v>
      </c>
      <c r="J320" s="483" t="s">
        <v>2714</v>
      </c>
      <c r="K320" s="484" t="s">
        <v>847</v>
      </c>
    </row>
    <row r="321" spans="1:11" ht="13.8" thickBot="1" x14ac:dyDescent="0.3">
      <c r="A321" s="7" t="s">
        <v>200</v>
      </c>
      <c r="B321" s="1" t="s">
        <v>199</v>
      </c>
      <c r="C321" s="481" t="s">
        <v>40</v>
      </c>
      <c r="D321" s="482">
        <v>26391</v>
      </c>
      <c r="E321" s="483" t="s">
        <v>1827</v>
      </c>
      <c r="F321" s="483" t="s">
        <v>1711</v>
      </c>
      <c r="G321" s="483" t="s">
        <v>2609</v>
      </c>
      <c r="H321" s="483" t="s">
        <v>847</v>
      </c>
      <c r="I321" s="483" t="s">
        <v>2129</v>
      </c>
      <c r="J321" s="483" t="s">
        <v>2719</v>
      </c>
      <c r="K321" s="484" t="s">
        <v>834</v>
      </c>
    </row>
    <row r="322" spans="1:11" ht="13.8" thickBot="1" x14ac:dyDescent="0.3">
      <c r="A322" s="7" t="s">
        <v>218</v>
      </c>
      <c r="B322" s="1" t="s">
        <v>217</v>
      </c>
      <c r="C322" s="481" t="s">
        <v>40</v>
      </c>
      <c r="D322" s="482">
        <v>32799</v>
      </c>
      <c r="E322" s="483" t="s">
        <v>2607</v>
      </c>
      <c r="F322" s="483" t="s">
        <v>1655</v>
      </c>
      <c r="G322" s="483" t="s">
        <v>2611</v>
      </c>
      <c r="H322" s="483" t="s">
        <v>848</v>
      </c>
      <c r="I322" s="483" t="s">
        <v>13</v>
      </c>
      <c r="J322" s="483" t="s">
        <v>13</v>
      </c>
      <c r="K322" s="484" t="s">
        <v>834</v>
      </c>
    </row>
    <row r="323" spans="1:11" ht="13.8" thickBot="1" x14ac:dyDescent="0.3">
      <c r="A323" s="7" t="s">
        <v>226</v>
      </c>
      <c r="B323" s="1" t="s">
        <v>225</v>
      </c>
      <c r="C323" s="481" t="s">
        <v>40</v>
      </c>
      <c r="D323" s="482">
        <v>32140</v>
      </c>
      <c r="E323" s="483" t="s">
        <v>1865</v>
      </c>
      <c r="F323" s="483" t="s">
        <v>1707</v>
      </c>
      <c r="G323" s="483" t="s">
        <v>2611</v>
      </c>
      <c r="H323" s="483" t="s">
        <v>847</v>
      </c>
      <c r="I323" s="483" t="s">
        <v>2129</v>
      </c>
      <c r="J323" s="483" t="s">
        <v>2735</v>
      </c>
      <c r="K323" s="484" t="s">
        <v>847</v>
      </c>
    </row>
    <row r="324" spans="1:11" ht="13.8" thickBot="1" x14ac:dyDescent="0.3">
      <c r="A324" s="7" t="s">
        <v>230</v>
      </c>
      <c r="B324" s="1" t="s">
        <v>229</v>
      </c>
      <c r="C324" s="481" t="s">
        <v>40</v>
      </c>
      <c r="D324" s="482">
        <v>26168</v>
      </c>
      <c r="E324" s="483" t="s">
        <v>2738</v>
      </c>
      <c r="F324" s="483" t="s">
        <v>1874</v>
      </c>
      <c r="G324" s="483" t="s">
        <v>2616</v>
      </c>
      <c r="H324" s="483" t="s">
        <v>847</v>
      </c>
      <c r="I324" s="483" t="s">
        <v>2129</v>
      </c>
      <c r="J324" s="483" t="s">
        <v>2739</v>
      </c>
      <c r="K324" s="484" t="s">
        <v>1677</v>
      </c>
    </row>
    <row r="325" spans="1:11" ht="13.8" thickBot="1" x14ac:dyDescent="0.3">
      <c r="A325" s="7" t="s">
        <v>242</v>
      </c>
      <c r="B325" s="1" t="s">
        <v>241</v>
      </c>
      <c r="C325" s="481" t="s">
        <v>40</v>
      </c>
      <c r="D325" s="482">
        <v>48579</v>
      </c>
      <c r="E325" s="483" t="s">
        <v>2744</v>
      </c>
      <c r="F325" s="483" t="s">
        <v>1548</v>
      </c>
      <c r="G325" s="483" t="s">
        <v>2611</v>
      </c>
      <c r="H325" s="483" t="s">
        <v>847</v>
      </c>
      <c r="I325" s="483" t="s">
        <v>2129</v>
      </c>
      <c r="J325" s="483" t="s">
        <v>2745</v>
      </c>
      <c r="K325" s="484" t="s">
        <v>834</v>
      </c>
    </row>
    <row r="326" spans="1:11" ht="13.8" thickBot="1" x14ac:dyDescent="0.3">
      <c r="A326" s="7" t="s">
        <v>244</v>
      </c>
      <c r="B326" s="1" t="s">
        <v>243</v>
      </c>
      <c r="C326" s="481" t="s">
        <v>40</v>
      </c>
      <c r="D326" s="482">
        <v>32442</v>
      </c>
      <c r="E326" s="483" t="s">
        <v>2746</v>
      </c>
      <c r="F326" s="483" t="s">
        <v>1617</v>
      </c>
      <c r="G326" s="483" t="s">
        <v>2633</v>
      </c>
      <c r="H326" s="483" t="s">
        <v>847</v>
      </c>
      <c r="I326" s="483" t="s">
        <v>2129</v>
      </c>
      <c r="J326" s="483" t="s">
        <v>13</v>
      </c>
      <c r="K326" s="484" t="s">
        <v>834</v>
      </c>
    </row>
    <row r="327" spans="1:11" ht="13.8" thickBot="1" x14ac:dyDescent="0.3">
      <c r="A327" s="7" t="s">
        <v>300</v>
      </c>
      <c r="B327" s="1" t="s">
        <v>299</v>
      </c>
      <c r="C327" s="481" t="s">
        <v>40</v>
      </c>
      <c r="D327" s="482">
        <v>27692</v>
      </c>
      <c r="E327" s="483" t="s">
        <v>2777</v>
      </c>
      <c r="F327" s="483" t="s">
        <v>1591</v>
      </c>
      <c r="G327" s="483" t="s">
        <v>2609</v>
      </c>
      <c r="H327" s="483" t="s">
        <v>848</v>
      </c>
      <c r="I327" s="483" t="s">
        <v>13</v>
      </c>
      <c r="J327" s="483" t="s">
        <v>13</v>
      </c>
      <c r="K327" s="484" t="s">
        <v>1677</v>
      </c>
    </row>
    <row r="328" spans="1:11" ht="13.8" thickBot="1" x14ac:dyDescent="0.3">
      <c r="A328" s="7" t="s">
        <v>308</v>
      </c>
      <c r="B328" s="1" t="s">
        <v>307</v>
      </c>
      <c r="C328" s="481" t="s">
        <v>40</v>
      </c>
      <c r="D328" s="482">
        <v>46985</v>
      </c>
      <c r="E328" s="483" t="s">
        <v>2781</v>
      </c>
      <c r="F328" s="483" t="s">
        <v>1593</v>
      </c>
      <c r="G328" s="483" t="s">
        <v>1428</v>
      </c>
      <c r="H328" s="483" t="s">
        <v>847</v>
      </c>
      <c r="I328" s="483" t="s">
        <v>2129</v>
      </c>
      <c r="J328" s="483" t="s">
        <v>2782</v>
      </c>
      <c r="K328" s="484" t="s">
        <v>834</v>
      </c>
    </row>
    <row r="329" spans="1:11" ht="13.8" thickBot="1" x14ac:dyDescent="0.3">
      <c r="A329" s="7" t="s">
        <v>328</v>
      </c>
      <c r="B329" s="1" t="s">
        <v>327</v>
      </c>
      <c r="C329" s="481" t="s">
        <v>40</v>
      </c>
      <c r="D329" s="482">
        <v>40898</v>
      </c>
      <c r="E329" s="483" t="s">
        <v>2001</v>
      </c>
      <c r="F329" s="483" t="s">
        <v>2001</v>
      </c>
      <c r="G329" s="483" t="s">
        <v>1428</v>
      </c>
      <c r="H329" s="483" t="s">
        <v>847</v>
      </c>
      <c r="I329" s="483" t="s">
        <v>2129</v>
      </c>
      <c r="J329" s="483" t="s">
        <v>2763</v>
      </c>
      <c r="K329" s="484" t="s">
        <v>834</v>
      </c>
    </row>
    <row r="330" spans="1:11" ht="13.8" thickBot="1" x14ac:dyDescent="0.3">
      <c r="A330" s="7" t="s">
        <v>388</v>
      </c>
      <c r="B330" s="1" t="s">
        <v>387</v>
      </c>
      <c r="C330" s="481" t="s">
        <v>40</v>
      </c>
      <c r="D330" s="482">
        <v>41786</v>
      </c>
      <c r="E330" s="483" t="s">
        <v>2826</v>
      </c>
      <c r="F330" s="483" t="s">
        <v>2078</v>
      </c>
      <c r="G330" s="483" t="s">
        <v>2614</v>
      </c>
      <c r="H330" s="483" t="s">
        <v>848</v>
      </c>
      <c r="I330" s="483" t="s">
        <v>2129</v>
      </c>
      <c r="J330" s="483" t="s">
        <v>13</v>
      </c>
      <c r="K330" s="484" t="s">
        <v>834</v>
      </c>
    </row>
    <row r="331" spans="1:11" ht="13.8" thickBot="1" x14ac:dyDescent="0.3">
      <c r="A331" s="7" t="s">
        <v>433</v>
      </c>
      <c r="B331" s="1" t="s">
        <v>432</v>
      </c>
      <c r="C331" s="481" t="s">
        <v>40</v>
      </c>
      <c r="D331" s="482">
        <v>40771</v>
      </c>
      <c r="E331" s="483" t="s">
        <v>2610</v>
      </c>
      <c r="F331" s="483" t="s">
        <v>1556</v>
      </c>
      <c r="G331" s="483" t="s">
        <v>2611</v>
      </c>
      <c r="H331" s="483" t="s">
        <v>847</v>
      </c>
      <c r="I331" s="483" t="s">
        <v>2129</v>
      </c>
      <c r="J331" s="483" t="s">
        <v>2846</v>
      </c>
      <c r="K331" s="484" t="s">
        <v>1677</v>
      </c>
    </row>
    <row r="332" spans="1:11" ht="13.8" thickBot="1" x14ac:dyDescent="0.3">
      <c r="A332" s="7" t="s">
        <v>439</v>
      </c>
      <c r="B332" s="1" t="s">
        <v>438</v>
      </c>
      <c r="C332" s="481" t="s">
        <v>40</v>
      </c>
      <c r="D332" s="482">
        <v>38144</v>
      </c>
      <c r="E332" s="483" t="s">
        <v>2849</v>
      </c>
      <c r="F332" s="483" t="s">
        <v>1591</v>
      </c>
      <c r="G332" s="483" t="s">
        <v>2609</v>
      </c>
      <c r="H332" s="483" t="s">
        <v>848</v>
      </c>
      <c r="I332" s="483" t="s">
        <v>13</v>
      </c>
      <c r="J332" s="483" t="s">
        <v>1677</v>
      </c>
      <c r="K332" s="484" t="s">
        <v>834</v>
      </c>
    </row>
    <row r="333" spans="1:11" ht="13.8" thickBot="1" x14ac:dyDescent="0.3">
      <c r="A333" s="7" t="s">
        <v>449</v>
      </c>
      <c r="B333" s="1" t="s">
        <v>448</v>
      </c>
      <c r="C333" s="481" t="s">
        <v>40</v>
      </c>
      <c r="D333" s="482">
        <v>35540</v>
      </c>
      <c r="E333" s="483" t="s">
        <v>2853</v>
      </c>
      <c r="F333" s="483" t="s">
        <v>1593</v>
      </c>
      <c r="G333" s="483" t="s">
        <v>1428</v>
      </c>
      <c r="H333" s="483" t="s">
        <v>847</v>
      </c>
      <c r="I333" s="483" t="s">
        <v>2129</v>
      </c>
      <c r="J333" s="483" t="s">
        <v>2854</v>
      </c>
      <c r="K333" s="484" t="s">
        <v>1677</v>
      </c>
    </row>
    <row r="334" spans="1:11" ht="13.8" thickBot="1" x14ac:dyDescent="0.3">
      <c r="A334" s="7" t="s">
        <v>465</v>
      </c>
      <c r="B334" s="1" t="s">
        <v>464</v>
      </c>
      <c r="C334" s="481" t="s">
        <v>40</v>
      </c>
      <c r="D334" s="482">
        <v>29694</v>
      </c>
      <c r="E334" s="483" t="s">
        <v>2863</v>
      </c>
      <c r="F334" s="483" t="s">
        <v>1549</v>
      </c>
      <c r="G334" s="483" t="s">
        <v>2609</v>
      </c>
      <c r="H334" s="483" t="s">
        <v>847</v>
      </c>
      <c r="I334" s="483" t="s">
        <v>2129</v>
      </c>
      <c r="J334" s="483" t="s">
        <v>1046</v>
      </c>
      <c r="K334" s="484" t="s">
        <v>834</v>
      </c>
    </row>
    <row r="335" spans="1:11" ht="13.8" thickBot="1" x14ac:dyDescent="0.3">
      <c r="A335" s="7" t="s">
        <v>486</v>
      </c>
      <c r="B335" s="1" t="s">
        <v>485</v>
      </c>
      <c r="C335" s="481" t="s">
        <v>40</v>
      </c>
      <c r="D335" s="482">
        <v>28646</v>
      </c>
      <c r="E335" s="483" t="s">
        <v>2872</v>
      </c>
      <c r="F335" s="483" t="s">
        <v>2174</v>
      </c>
      <c r="G335" s="483" t="s">
        <v>2621</v>
      </c>
      <c r="H335" s="483" t="s">
        <v>847</v>
      </c>
      <c r="I335" s="483" t="s">
        <v>2129</v>
      </c>
      <c r="J335" s="483" t="s">
        <v>2873</v>
      </c>
      <c r="K335" s="484" t="s">
        <v>834</v>
      </c>
    </row>
    <row r="336" spans="1:11" ht="13.8" thickBot="1" x14ac:dyDescent="0.3">
      <c r="A336" s="7" t="s">
        <v>541</v>
      </c>
      <c r="B336" s="1" t="s">
        <v>540</v>
      </c>
      <c r="C336" s="481" t="s">
        <v>40</v>
      </c>
      <c r="D336" s="482">
        <v>34467</v>
      </c>
      <c r="E336" s="483" t="s">
        <v>2897</v>
      </c>
      <c r="F336" s="483" t="s">
        <v>1591</v>
      </c>
      <c r="G336" s="483" t="s">
        <v>2609</v>
      </c>
      <c r="H336" s="483" t="s">
        <v>848</v>
      </c>
      <c r="I336" s="483" t="s">
        <v>2129</v>
      </c>
      <c r="J336" s="483" t="s">
        <v>1493</v>
      </c>
      <c r="K336" s="484" t="s">
        <v>1677</v>
      </c>
    </row>
    <row r="337" spans="1:11" ht="13.8" thickBot="1" x14ac:dyDescent="0.3">
      <c r="A337" s="7" t="s">
        <v>547</v>
      </c>
      <c r="B337" s="1" t="s">
        <v>546</v>
      </c>
      <c r="C337" s="481" t="s">
        <v>40</v>
      </c>
      <c r="D337" s="482">
        <v>29319</v>
      </c>
      <c r="E337" s="483" t="s">
        <v>2900</v>
      </c>
      <c r="F337" s="483" t="s">
        <v>1549</v>
      </c>
      <c r="G337" s="483" t="s">
        <v>2609</v>
      </c>
      <c r="H337" s="483" t="s">
        <v>847</v>
      </c>
      <c r="I337" s="483" t="s">
        <v>2129</v>
      </c>
      <c r="J337" s="483" t="s">
        <v>2901</v>
      </c>
      <c r="K337" s="484" t="s">
        <v>1677</v>
      </c>
    </row>
    <row r="338" spans="1:11" ht="13.8" thickBot="1" x14ac:dyDescent="0.3">
      <c r="A338" s="7" t="s">
        <v>555</v>
      </c>
      <c r="B338" s="1" t="s">
        <v>554</v>
      </c>
      <c r="C338" s="481" t="s">
        <v>40</v>
      </c>
      <c r="D338" s="482">
        <v>35394</v>
      </c>
      <c r="E338" s="483" t="s">
        <v>2905</v>
      </c>
      <c r="F338" s="483" t="s">
        <v>1549</v>
      </c>
      <c r="G338" s="483" t="s">
        <v>2609</v>
      </c>
      <c r="H338" s="483" t="s">
        <v>847</v>
      </c>
      <c r="I338" s="483" t="s">
        <v>2129</v>
      </c>
      <c r="J338" s="483" t="s">
        <v>2906</v>
      </c>
      <c r="K338" s="484" t="s">
        <v>834</v>
      </c>
    </row>
    <row r="339" spans="1:11" ht="13.8" thickBot="1" x14ac:dyDescent="0.3">
      <c r="A339" s="7" t="s">
        <v>583</v>
      </c>
      <c r="B339" s="1" t="s">
        <v>582</v>
      </c>
      <c r="C339" s="481" t="s">
        <v>40</v>
      </c>
      <c r="D339" s="482">
        <v>36441</v>
      </c>
      <c r="E339" s="483" t="s">
        <v>1944</v>
      </c>
      <c r="F339" s="483" t="s">
        <v>1944</v>
      </c>
      <c r="G339" s="483" t="s">
        <v>2616</v>
      </c>
      <c r="H339" s="483" t="s">
        <v>847</v>
      </c>
      <c r="I339" s="483" t="s">
        <v>2129</v>
      </c>
      <c r="J339" s="483" t="s">
        <v>2919</v>
      </c>
      <c r="K339" s="484" t="s">
        <v>847</v>
      </c>
    </row>
    <row r="340" spans="1:11" ht="13.8" thickBot="1" x14ac:dyDescent="0.3">
      <c r="A340" s="7" t="s">
        <v>593</v>
      </c>
      <c r="B340" s="1" t="s">
        <v>592</v>
      </c>
      <c r="C340" s="481" t="s">
        <v>40</v>
      </c>
      <c r="D340" s="482">
        <v>36656</v>
      </c>
      <c r="E340" s="483" t="s">
        <v>2299</v>
      </c>
      <c r="F340" s="483" t="s">
        <v>1591</v>
      </c>
      <c r="G340" s="483" t="s">
        <v>2609</v>
      </c>
      <c r="H340" s="483" t="s">
        <v>847</v>
      </c>
      <c r="I340" s="483" t="s">
        <v>2129</v>
      </c>
      <c r="J340" s="483" t="s">
        <v>1327</v>
      </c>
      <c r="K340" s="484" t="s">
        <v>834</v>
      </c>
    </row>
    <row r="341" spans="1:11" ht="13.8" thickBot="1" x14ac:dyDescent="0.3">
      <c r="A341" s="7" t="s">
        <v>621</v>
      </c>
      <c r="B341" s="1" t="s">
        <v>620</v>
      </c>
      <c r="C341" s="481" t="s">
        <v>40</v>
      </c>
      <c r="D341" s="482">
        <v>48362</v>
      </c>
      <c r="E341" s="483" t="s">
        <v>2337</v>
      </c>
      <c r="F341" s="483" t="s">
        <v>1591</v>
      </c>
      <c r="G341" s="483" t="s">
        <v>2609</v>
      </c>
      <c r="H341" s="483" t="s">
        <v>847</v>
      </c>
      <c r="I341" s="483" t="s">
        <v>2129</v>
      </c>
      <c r="J341" s="483" t="s">
        <v>2937</v>
      </c>
      <c r="K341" s="484" t="s">
        <v>834</v>
      </c>
    </row>
    <row r="342" spans="1:11" ht="13.8" thickBot="1" x14ac:dyDescent="0.3">
      <c r="A342" s="7" t="s">
        <v>645</v>
      </c>
      <c r="B342" s="1" t="s">
        <v>644</v>
      </c>
      <c r="C342" s="481" t="s">
        <v>40</v>
      </c>
      <c r="D342" s="482">
        <v>33839</v>
      </c>
      <c r="E342" s="483" t="s">
        <v>2948</v>
      </c>
      <c r="F342" s="483" t="s">
        <v>1617</v>
      </c>
      <c r="G342" s="483" t="s">
        <v>2633</v>
      </c>
      <c r="H342" s="483" t="s">
        <v>847</v>
      </c>
      <c r="I342" s="483" t="s">
        <v>2129</v>
      </c>
      <c r="J342" s="483" t="s">
        <v>2949</v>
      </c>
      <c r="K342" s="484" t="s">
        <v>847</v>
      </c>
    </row>
    <row r="343" spans="1:11" ht="13.8" thickBot="1" x14ac:dyDescent="0.3">
      <c r="A343" s="7" t="s">
        <v>647</v>
      </c>
      <c r="B343" s="1" t="s">
        <v>646</v>
      </c>
      <c r="C343" s="481" t="s">
        <v>40</v>
      </c>
      <c r="D343" s="482">
        <v>39868</v>
      </c>
      <c r="E343" s="483" t="s">
        <v>2950</v>
      </c>
      <c r="F343" s="483" t="s">
        <v>1591</v>
      </c>
      <c r="G343" s="483" t="s">
        <v>2609</v>
      </c>
      <c r="H343" s="483" t="s">
        <v>848</v>
      </c>
      <c r="I343" s="483" t="s">
        <v>13</v>
      </c>
      <c r="J343" s="483" t="s">
        <v>13</v>
      </c>
      <c r="K343" s="484" t="s">
        <v>847</v>
      </c>
    </row>
    <row r="344" spans="1:11" ht="13.8" thickBot="1" x14ac:dyDescent="0.3">
      <c r="A344" s="7" t="s">
        <v>651</v>
      </c>
      <c r="B344" s="1" t="s">
        <v>650</v>
      </c>
      <c r="C344" s="481" t="s">
        <v>40</v>
      </c>
      <c r="D344" s="482">
        <v>47299</v>
      </c>
      <c r="E344" s="483" t="s">
        <v>2951</v>
      </c>
      <c r="F344" s="483" t="s">
        <v>1617</v>
      </c>
      <c r="G344" s="483" t="s">
        <v>2633</v>
      </c>
      <c r="H344" s="483" t="s">
        <v>847</v>
      </c>
      <c r="I344" s="483" t="s">
        <v>2129</v>
      </c>
      <c r="J344" s="483" t="s">
        <v>2952</v>
      </c>
      <c r="K344" s="484" t="s">
        <v>834</v>
      </c>
    </row>
    <row r="345" spans="1:11" ht="13.8" thickBot="1" x14ac:dyDescent="0.3">
      <c r="A345" s="7" t="s">
        <v>671</v>
      </c>
      <c r="B345" s="1" t="s">
        <v>670</v>
      </c>
      <c r="C345" s="481" t="s">
        <v>40</v>
      </c>
      <c r="D345" s="482">
        <v>26376</v>
      </c>
      <c r="E345" s="483" t="s">
        <v>2964</v>
      </c>
      <c r="F345" s="483" t="s">
        <v>1614</v>
      </c>
      <c r="G345" s="483" t="s">
        <v>2609</v>
      </c>
      <c r="H345" s="483" t="s">
        <v>847</v>
      </c>
      <c r="I345" s="483" t="s">
        <v>2129</v>
      </c>
      <c r="J345" s="483" t="s">
        <v>2965</v>
      </c>
      <c r="K345" s="484" t="s">
        <v>834</v>
      </c>
    </row>
    <row r="346" spans="1:11" ht="13.8" thickBot="1" x14ac:dyDescent="0.3">
      <c r="A346" s="7" t="s">
        <v>695</v>
      </c>
      <c r="B346" s="1" t="s">
        <v>694</v>
      </c>
      <c r="C346" s="481" t="s">
        <v>40</v>
      </c>
      <c r="D346" s="482">
        <v>27920</v>
      </c>
      <c r="E346" s="483" t="s">
        <v>2416</v>
      </c>
      <c r="F346" s="483" t="s">
        <v>1811</v>
      </c>
      <c r="G346" s="483" t="s">
        <v>2627</v>
      </c>
      <c r="H346" s="483" t="s">
        <v>847</v>
      </c>
      <c r="I346" s="483" t="s">
        <v>2129</v>
      </c>
      <c r="J346" s="483" t="s">
        <v>2977</v>
      </c>
      <c r="K346" s="484" t="s">
        <v>834</v>
      </c>
    </row>
    <row r="347" spans="1:11" ht="13.8" thickBot="1" x14ac:dyDescent="0.3">
      <c r="A347" s="7" t="s">
        <v>705</v>
      </c>
      <c r="B347" s="1" t="s">
        <v>704</v>
      </c>
      <c r="C347" s="481" t="s">
        <v>40</v>
      </c>
      <c r="D347" s="482">
        <v>30047</v>
      </c>
      <c r="E347" s="483" t="s">
        <v>2982</v>
      </c>
      <c r="F347" s="483" t="s">
        <v>1591</v>
      </c>
      <c r="G347" s="483" t="s">
        <v>2609</v>
      </c>
      <c r="H347" s="483" t="s">
        <v>848</v>
      </c>
      <c r="I347" s="483" t="s">
        <v>13</v>
      </c>
      <c r="J347" s="483" t="s">
        <v>13</v>
      </c>
      <c r="K347" s="484" t="s">
        <v>834</v>
      </c>
    </row>
    <row r="348" spans="1:11" ht="13.8" thickBot="1" x14ac:dyDescent="0.3">
      <c r="A348" s="7" t="s">
        <v>723</v>
      </c>
      <c r="B348" s="1" t="s">
        <v>722</v>
      </c>
      <c r="C348" s="481" t="s">
        <v>40</v>
      </c>
      <c r="D348" s="482">
        <v>40841</v>
      </c>
      <c r="E348" s="483" t="s">
        <v>2991</v>
      </c>
      <c r="F348" s="483" t="s">
        <v>1859</v>
      </c>
      <c r="G348" s="483" t="s">
        <v>2616</v>
      </c>
      <c r="H348" s="483" t="s">
        <v>847</v>
      </c>
      <c r="I348" s="483" t="s">
        <v>2129</v>
      </c>
      <c r="J348" s="483" t="s">
        <v>2911</v>
      </c>
      <c r="K348" s="484" t="s">
        <v>847</v>
      </c>
    </row>
    <row r="349" spans="1:11" ht="13.8" thickBot="1" x14ac:dyDescent="0.3">
      <c r="A349" s="7" t="s">
        <v>767</v>
      </c>
      <c r="B349" s="1" t="s">
        <v>766</v>
      </c>
      <c r="C349" s="481" t="s">
        <v>40</v>
      </c>
      <c r="D349" s="482">
        <v>44265</v>
      </c>
      <c r="E349" s="483" t="s">
        <v>2494</v>
      </c>
      <c r="F349" s="483" t="s">
        <v>2031</v>
      </c>
      <c r="G349" s="483" t="s">
        <v>2611</v>
      </c>
      <c r="H349" s="483" t="s">
        <v>847</v>
      </c>
      <c r="I349" s="483" t="s">
        <v>2129</v>
      </c>
      <c r="J349" s="483" t="s">
        <v>3013</v>
      </c>
      <c r="K349" s="484" t="s">
        <v>847</v>
      </c>
    </row>
    <row r="350" spans="1:11" ht="13.8" thickBot="1" x14ac:dyDescent="0.3">
      <c r="A350" s="7" t="s">
        <v>807</v>
      </c>
      <c r="B350" s="1" t="s">
        <v>806</v>
      </c>
      <c r="C350" s="413" t="s">
        <v>40</v>
      </c>
      <c r="D350" s="485">
        <v>30019</v>
      </c>
      <c r="E350" s="486" t="s">
        <v>2542</v>
      </c>
      <c r="F350" s="486" t="s">
        <v>1549</v>
      </c>
      <c r="G350" s="486" t="s">
        <v>2609</v>
      </c>
      <c r="H350" s="486" t="s">
        <v>848</v>
      </c>
      <c r="I350" s="486" t="s">
        <v>13</v>
      </c>
      <c r="J350" s="486" t="s">
        <v>13</v>
      </c>
      <c r="K350" s="487" t="s">
        <v>1677</v>
      </c>
    </row>
    <row r="351" spans="1:11" ht="13.8" thickBot="1" x14ac:dyDescent="0.3">
      <c r="A351" s="7" t="s">
        <v>54</v>
      </c>
      <c r="B351" s="1" t="s">
        <v>53</v>
      </c>
      <c r="C351" s="488" t="s">
        <v>55</v>
      </c>
      <c r="D351" s="489">
        <v>163590</v>
      </c>
      <c r="E351" s="490" t="s">
        <v>2630</v>
      </c>
      <c r="F351" s="490" t="s">
        <v>1614</v>
      </c>
      <c r="G351" s="490" t="s">
        <v>2631</v>
      </c>
      <c r="H351" s="490" t="s">
        <v>847</v>
      </c>
      <c r="I351" s="490" t="s">
        <v>2129</v>
      </c>
      <c r="J351" s="490" t="s">
        <v>2632</v>
      </c>
      <c r="K351" s="491" t="s">
        <v>834</v>
      </c>
    </row>
    <row r="352" spans="1:11" ht="13.8" thickBot="1" x14ac:dyDescent="0.3">
      <c r="A352" s="7" t="s">
        <v>77</v>
      </c>
      <c r="B352" s="1" t="s">
        <v>76</v>
      </c>
      <c r="C352" s="492" t="s">
        <v>55</v>
      </c>
      <c r="D352" s="493">
        <v>107681</v>
      </c>
      <c r="E352" s="494" t="s">
        <v>2647</v>
      </c>
      <c r="F352" s="494" t="s">
        <v>1645</v>
      </c>
      <c r="G352" s="494" t="s">
        <v>2627</v>
      </c>
      <c r="H352" s="494" t="s">
        <v>848</v>
      </c>
      <c r="I352" s="494" t="s">
        <v>13</v>
      </c>
      <c r="J352" s="494" t="s">
        <v>13</v>
      </c>
      <c r="K352" s="495" t="s">
        <v>834</v>
      </c>
    </row>
    <row r="353" spans="1:11" ht="13.8" thickBot="1" x14ac:dyDescent="0.3">
      <c r="A353" s="7" t="s">
        <v>140</v>
      </c>
      <c r="B353" s="1" t="s">
        <v>139</v>
      </c>
      <c r="C353" s="492" t="s">
        <v>55</v>
      </c>
      <c r="D353" s="493">
        <v>90173</v>
      </c>
      <c r="E353" s="494" t="s">
        <v>1736</v>
      </c>
      <c r="F353" s="494" t="s">
        <v>1591</v>
      </c>
      <c r="G353" s="494" t="s">
        <v>2609</v>
      </c>
      <c r="H353" s="494" t="s">
        <v>847</v>
      </c>
      <c r="I353" s="494" t="s">
        <v>2129</v>
      </c>
      <c r="J353" s="494" t="s">
        <v>2680</v>
      </c>
      <c r="K353" s="495" t="s">
        <v>1677</v>
      </c>
    </row>
    <row r="354" spans="1:11" ht="13.8" thickBot="1" x14ac:dyDescent="0.3">
      <c r="A354" s="7" t="s">
        <v>142</v>
      </c>
      <c r="B354" s="1" t="s">
        <v>141</v>
      </c>
      <c r="C354" s="492" t="s">
        <v>55</v>
      </c>
      <c r="D354" s="493">
        <v>238859</v>
      </c>
      <c r="E354" s="494" t="s">
        <v>2607</v>
      </c>
      <c r="F354" s="494" t="s">
        <v>1548</v>
      </c>
      <c r="G354" s="494" t="s">
        <v>2627</v>
      </c>
      <c r="H354" s="494" t="s">
        <v>847</v>
      </c>
      <c r="I354" s="494" t="s">
        <v>2129</v>
      </c>
      <c r="J354" s="494" t="s">
        <v>2681</v>
      </c>
      <c r="K354" s="495" t="s">
        <v>834</v>
      </c>
    </row>
    <row r="355" spans="1:11" ht="13.8" thickBot="1" x14ac:dyDescent="0.3">
      <c r="A355" s="7" t="s">
        <v>172</v>
      </c>
      <c r="B355" s="1" t="s">
        <v>171</v>
      </c>
      <c r="C355" s="492" t="s">
        <v>55</v>
      </c>
      <c r="D355" s="493">
        <v>51640</v>
      </c>
      <c r="E355" s="494" t="s">
        <v>2703</v>
      </c>
      <c r="F355" s="494" t="s">
        <v>1788</v>
      </c>
      <c r="G355" s="494" t="s">
        <v>2627</v>
      </c>
      <c r="H355" s="494" t="s">
        <v>847</v>
      </c>
      <c r="I355" s="494" t="s">
        <v>2129</v>
      </c>
      <c r="J355" s="494" t="s">
        <v>2704</v>
      </c>
      <c r="K355" s="495" t="s">
        <v>834</v>
      </c>
    </row>
    <row r="356" spans="1:11" ht="13.8" thickBot="1" x14ac:dyDescent="0.3">
      <c r="A356" s="7" t="s">
        <v>178</v>
      </c>
      <c r="B356" s="1" t="s">
        <v>177</v>
      </c>
      <c r="C356" s="492" t="s">
        <v>55</v>
      </c>
      <c r="D356" s="493">
        <v>169833</v>
      </c>
      <c r="E356" s="494" t="s">
        <v>2707</v>
      </c>
      <c r="F356" s="494" t="s">
        <v>1617</v>
      </c>
      <c r="G356" s="494" t="s">
        <v>2633</v>
      </c>
      <c r="H356" s="494" t="s">
        <v>847</v>
      </c>
      <c r="I356" s="494" t="s">
        <v>2129</v>
      </c>
      <c r="J356" s="494" t="s">
        <v>2708</v>
      </c>
      <c r="K356" s="495" t="s">
        <v>834</v>
      </c>
    </row>
    <row r="357" spans="1:11" ht="13.8" thickBot="1" x14ac:dyDescent="0.3">
      <c r="A357" s="7" t="s">
        <v>212</v>
      </c>
      <c r="B357" s="1" t="s">
        <v>211</v>
      </c>
      <c r="C357" s="492" t="s">
        <v>55</v>
      </c>
      <c r="D357" s="493">
        <v>57774</v>
      </c>
      <c r="E357" s="494" t="s">
        <v>1845</v>
      </c>
      <c r="F357" s="494" t="s">
        <v>1591</v>
      </c>
      <c r="G357" s="494" t="s">
        <v>2609</v>
      </c>
      <c r="H357" s="494" t="s">
        <v>847</v>
      </c>
      <c r="I357" s="494" t="s">
        <v>2129</v>
      </c>
      <c r="J357" s="494" t="s">
        <v>1191</v>
      </c>
      <c r="K357" s="495" t="s">
        <v>834</v>
      </c>
    </row>
    <row r="358" spans="1:11" ht="13.8" thickBot="1" x14ac:dyDescent="0.3">
      <c r="A358" s="7" t="s">
        <v>214</v>
      </c>
      <c r="B358" s="1" t="s">
        <v>213</v>
      </c>
      <c r="C358" s="492" t="s">
        <v>55</v>
      </c>
      <c r="D358" s="493">
        <v>98153</v>
      </c>
      <c r="E358" s="494" t="s">
        <v>2726</v>
      </c>
      <c r="F358" s="494" t="s">
        <v>1591</v>
      </c>
      <c r="G358" s="494" t="s">
        <v>2609</v>
      </c>
      <c r="H358" s="494" t="s">
        <v>847</v>
      </c>
      <c r="I358" s="494" t="s">
        <v>2129</v>
      </c>
      <c r="J358" s="494" t="s">
        <v>2727</v>
      </c>
      <c r="K358" s="495" t="s">
        <v>834</v>
      </c>
    </row>
    <row r="359" spans="1:11" ht="13.8" thickBot="1" x14ac:dyDescent="0.3">
      <c r="A359" s="7" t="s">
        <v>224</v>
      </c>
      <c r="B359" s="1" t="s">
        <v>223</v>
      </c>
      <c r="C359" s="492" t="s">
        <v>55</v>
      </c>
      <c r="D359" s="493">
        <v>713777</v>
      </c>
      <c r="E359" s="494" t="s">
        <v>2732</v>
      </c>
      <c r="F359" s="494" t="s">
        <v>1591</v>
      </c>
      <c r="G359" s="494" t="s">
        <v>2733</v>
      </c>
      <c r="H359" s="494" t="s">
        <v>847</v>
      </c>
      <c r="I359" s="494" t="s">
        <v>2718</v>
      </c>
      <c r="J359" s="494" t="s">
        <v>2734</v>
      </c>
      <c r="K359" s="495" t="s">
        <v>834</v>
      </c>
    </row>
    <row r="360" spans="1:11" ht="13.8" thickBot="1" x14ac:dyDescent="0.3">
      <c r="A360" s="7" t="s">
        <v>268</v>
      </c>
      <c r="B360" s="1" t="s">
        <v>267</v>
      </c>
      <c r="C360" s="492" t="s">
        <v>55</v>
      </c>
      <c r="D360" s="493">
        <v>90112</v>
      </c>
      <c r="E360" s="494" t="s">
        <v>2758</v>
      </c>
      <c r="F360" s="494" t="s">
        <v>1549</v>
      </c>
      <c r="G360" s="494" t="s">
        <v>2609</v>
      </c>
      <c r="H360" s="494" t="s">
        <v>848</v>
      </c>
      <c r="I360" s="494" t="s">
        <v>2129</v>
      </c>
      <c r="J360" s="494" t="s">
        <v>2759</v>
      </c>
      <c r="K360" s="495" t="s">
        <v>1677</v>
      </c>
    </row>
    <row r="361" spans="1:11" ht="13.8" thickBot="1" x14ac:dyDescent="0.3">
      <c r="A361" s="7" t="s">
        <v>280</v>
      </c>
      <c r="B361" s="1" t="s">
        <v>279</v>
      </c>
      <c r="C361" s="492" t="s">
        <v>55</v>
      </c>
      <c r="D361" s="493">
        <v>102434</v>
      </c>
      <c r="E361" s="494" t="s">
        <v>1973</v>
      </c>
      <c r="F361" s="494" t="s">
        <v>1938</v>
      </c>
      <c r="G361" s="494" t="s">
        <v>2627</v>
      </c>
      <c r="H361" s="494" t="s">
        <v>848</v>
      </c>
      <c r="I361" s="494" t="s">
        <v>2129</v>
      </c>
      <c r="J361" s="494" t="s">
        <v>13</v>
      </c>
      <c r="K361" s="495" t="s">
        <v>834</v>
      </c>
    </row>
    <row r="362" spans="1:11" ht="13.8" thickBot="1" x14ac:dyDescent="0.3">
      <c r="A362" s="7" t="s">
        <v>304</v>
      </c>
      <c r="B362" s="1" t="s">
        <v>303</v>
      </c>
      <c r="C362" s="492" t="s">
        <v>55</v>
      </c>
      <c r="D362" s="493">
        <v>332567</v>
      </c>
      <c r="E362" s="494" t="s">
        <v>1973</v>
      </c>
      <c r="F362" s="494" t="s">
        <v>1938</v>
      </c>
      <c r="G362" s="494" t="s">
        <v>2627</v>
      </c>
      <c r="H362" s="494" t="s">
        <v>847</v>
      </c>
      <c r="I362" s="494" t="s">
        <v>2129</v>
      </c>
      <c r="J362" s="494" t="s">
        <v>2780</v>
      </c>
      <c r="K362" s="495" t="s">
        <v>847</v>
      </c>
    </row>
    <row r="363" spans="1:11" ht="13.8" thickBot="1" x14ac:dyDescent="0.3">
      <c r="A363" s="7" t="s">
        <v>318</v>
      </c>
      <c r="B363" s="1" t="s">
        <v>317</v>
      </c>
      <c r="C363" s="492" t="s">
        <v>55</v>
      </c>
      <c r="D363" s="493">
        <v>76707</v>
      </c>
      <c r="E363" s="494" t="s">
        <v>1796</v>
      </c>
      <c r="F363" s="494" t="s">
        <v>1796</v>
      </c>
      <c r="G363" s="494" t="s">
        <v>2627</v>
      </c>
      <c r="H363" s="494" t="s">
        <v>847</v>
      </c>
      <c r="I363" s="494" t="s">
        <v>2129</v>
      </c>
      <c r="J363" s="494" t="s">
        <v>2657</v>
      </c>
      <c r="K363" s="495" t="s">
        <v>847</v>
      </c>
    </row>
    <row r="364" spans="1:11" ht="13.8" thickBot="1" x14ac:dyDescent="0.3">
      <c r="A364" s="7" t="s">
        <v>322</v>
      </c>
      <c r="B364" s="1" t="s">
        <v>321</v>
      </c>
      <c r="C364" s="492" t="s">
        <v>55</v>
      </c>
      <c r="D364" s="493">
        <v>188040</v>
      </c>
      <c r="E364" s="494" t="s">
        <v>2789</v>
      </c>
      <c r="F364" s="494" t="s">
        <v>1755</v>
      </c>
      <c r="G364" s="494" t="s">
        <v>1428</v>
      </c>
      <c r="H364" s="494" t="s">
        <v>847</v>
      </c>
      <c r="I364" s="494" t="s">
        <v>2129</v>
      </c>
      <c r="J364" s="494" t="s">
        <v>2790</v>
      </c>
      <c r="K364" s="495" t="s">
        <v>1677</v>
      </c>
    </row>
    <row r="365" spans="1:11" ht="13.8" thickBot="1" x14ac:dyDescent="0.3">
      <c r="A365" s="7" t="s">
        <v>326</v>
      </c>
      <c r="B365" s="1" t="s">
        <v>325</v>
      </c>
      <c r="C365" s="492" t="s">
        <v>55</v>
      </c>
      <c r="D365" s="493">
        <v>51133</v>
      </c>
      <c r="E365" s="494" t="s">
        <v>2792</v>
      </c>
      <c r="F365" s="494" t="s">
        <v>1591</v>
      </c>
      <c r="G365" s="494" t="s">
        <v>2609</v>
      </c>
      <c r="H365" s="494" t="s">
        <v>847</v>
      </c>
      <c r="I365" s="494" t="s">
        <v>2129</v>
      </c>
      <c r="J365" s="494" t="s">
        <v>2772</v>
      </c>
      <c r="K365" s="495" t="s">
        <v>834</v>
      </c>
    </row>
    <row r="366" spans="1:11" ht="13.8" thickBot="1" x14ac:dyDescent="0.3">
      <c r="A366" s="7" t="s">
        <v>354</v>
      </c>
      <c r="B366" s="1" t="s">
        <v>353</v>
      </c>
      <c r="C366" s="492" t="s">
        <v>55</v>
      </c>
      <c r="D366" s="493">
        <v>102423</v>
      </c>
      <c r="E366" s="494" t="s">
        <v>2808</v>
      </c>
      <c r="F366" s="494" t="s">
        <v>1593</v>
      </c>
      <c r="G366" s="494" t="s">
        <v>1428</v>
      </c>
      <c r="H366" s="494" t="s">
        <v>847</v>
      </c>
      <c r="I366" s="494" t="s">
        <v>2129</v>
      </c>
      <c r="J366" s="494" t="s">
        <v>2809</v>
      </c>
      <c r="K366" s="495" t="s">
        <v>847</v>
      </c>
    </row>
    <row r="367" spans="1:11" ht="13.8" thickBot="1" x14ac:dyDescent="0.3">
      <c r="A367" s="7" t="s">
        <v>376</v>
      </c>
      <c r="B367" s="1" t="s">
        <v>375</v>
      </c>
      <c r="C367" s="492" t="s">
        <v>55</v>
      </c>
      <c r="D367" s="493">
        <v>52529</v>
      </c>
      <c r="E367" s="494" t="s">
        <v>2819</v>
      </c>
      <c r="F367" s="494" t="s">
        <v>1711</v>
      </c>
      <c r="G367" s="494" t="s">
        <v>2609</v>
      </c>
      <c r="H367" s="494" t="s">
        <v>847</v>
      </c>
      <c r="I367" s="494" t="s">
        <v>2129</v>
      </c>
      <c r="J367" s="494" t="s">
        <v>2820</v>
      </c>
      <c r="K367" s="495" t="s">
        <v>834</v>
      </c>
    </row>
    <row r="368" spans="1:11" ht="13.8" thickBot="1" x14ac:dyDescent="0.3">
      <c r="A368" s="7" t="s">
        <v>396</v>
      </c>
      <c r="B368" s="1" t="s">
        <v>395</v>
      </c>
      <c r="C368" s="492" t="s">
        <v>55</v>
      </c>
      <c r="D368" s="493">
        <v>160248</v>
      </c>
      <c r="E368" s="494" t="s">
        <v>2085</v>
      </c>
      <c r="F368" s="494" t="s">
        <v>2085</v>
      </c>
      <c r="G368" s="494" t="s">
        <v>2611</v>
      </c>
      <c r="H368" s="494" t="s">
        <v>847</v>
      </c>
      <c r="I368" s="494" t="s">
        <v>2129</v>
      </c>
      <c r="J368" s="494" t="s">
        <v>2829</v>
      </c>
      <c r="K368" s="495" t="s">
        <v>834</v>
      </c>
    </row>
    <row r="369" spans="1:11" ht="13.8" thickBot="1" x14ac:dyDescent="0.3">
      <c r="A369" s="7" t="s">
        <v>404</v>
      </c>
      <c r="B369" s="1" t="s">
        <v>403</v>
      </c>
      <c r="C369" s="492" t="s">
        <v>55</v>
      </c>
      <c r="D369" s="493">
        <v>123979</v>
      </c>
      <c r="E369" s="494" t="s">
        <v>1629</v>
      </c>
      <c r="F369" s="494" t="s">
        <v>1629</v>
      </c>
      <c r="G369" s="494" t="s">
        <v>2623</v>
      </c>
      <c r="H369" s="494" t="s">
        <v>847</v>
      </c>
      <c r="I369" s="494" t="s">
        <v>2129</v>
      </c>
      <c r="J369" s="494" t="s">
        <v>2833</v>
      </c>
      <c r="K369" s="495" t="s">
        <v>834</v>
      </c>
    </row>
    <row r="370" spans="1:11" ht="13.8" thickBot="1" x14ac:dyDescent="0.3">
      <c r="A370" s="7" t="s">
        <v>408</v>
      </c>
      <c r="B370" s="1" t="s">
        <v>407</v>
      </c>
      <c r="C370" s="492" t="s">
        <v>55</v>
      </c>
      <c r="D370" s="493">
        <v>395660</v>
      </c>
      <c r="E370" s="494" t="s">
        <v>2834</v>
      </c>
      <c r="F370" s="494" t="s">
        <v>1755</v>
      </c>
      <c r="G370" s="494" t="s">
        <v>1428</v>
      </c>
      <c r="H370" s="494" t="s">
        <v>847</v>
      </c>
      <c r="I370" s="494" t="s">
        <v>2129</v>
      </c>
      <c r="J370" s="494" t="s">
        <v>2835</v>
      </c>
      <c r="K370" s="495" t="s">
        <v>1677</v>
      </c>
    </row>
    <row r="371" spans="1:11" ht="13.8" thickBot="1" x14ac:dyDescent="0.3">
      <c r="A371" s="7" t="s">
        <v>418</v>
      </c>
      <c r="B371" s="1" t="s">
        <v>417</v>
      </c>
      <c r="C371" s="492" t="s">
        <v>55</v>
      </c>
      <c r="D371" s="493">
        <v>60006</v>
      </c>
      <c r="E371" s="494" t="s">
        <v>1603</v>
      </c>
      <c r="F371" s="494" t="s">
        <v>1603</v>
      </c>
      <c r="G371" s="494" t="s">
        <v>2627</v>
      </c>
      <c r="H371" s="494" t="s">
        <v>847</v>
      </c>
      <c r="I371" s="494" t="s">
        <v>2129</v>
      </c>
      <c r="J371" s="494" t="s">
        <v>2839</v>
      </c>
      <c r="K371" s="495" t="s">
        <v>834</v>
      </c>
    </row>
    <row r="372" spans="1:11" ht="13.8" thickBot="1" x14ac:dyDescent="0.3">
      <c r="A372" s="7" t="s">
        <v>445</v>
      </c>
      <c r="B372" s="1" t="s">
        <v>444</v>
      </c>
      <c r="C372" s="492" t="s">
        <v>55</v>
      </c>
      <c r="D372" s="493">
        <v>96942</v>
      </c>
      <c r="E372" s="494" t="s">
        <v>2852</v>
      </c>
      <c r="F372" s="494" t="s">
        <v>1591</v>
      </c>
      <c r="G372" s="494" t="s">
        <v>2609</v>
      </c>
      <c r="H372" s="494" t="s">
        <v>847</v>
      </c>
      <c r="I372" s="494" t="s">
        <v>2129</v>
      </c>
      <c r="J372" s="494" t="s">
        <v>2734</v>
      </c>
      <c r="K372" s="495" t="s">
        <v>834</v>
      </c>
    </row>
    <row r="373" spans="1:11" ht="13.8" thickBot="1" x14ac:dyDescent="0.3">
      <c r="A373" s="7" t="s">
        <v>511</v>
      </c>
      <c r="B373" s="1" t="s">
        <v>510</v>
      </c>
      <c r="C373" s="492" t="s">
        <v>55</v>
      </c>
      <c r="D373" s="493">
        <v>149955</v>
      </c>
      <c r="E373" s="494" t="s">
        <v>2189</v>
      </c>
      <c r="F373" s="494" t="s">
        <v>2189</v>
      </c>
      <c r="G373" s="494" t="s">
        <v>2611</v>
      </c>
      <c r="H373" s="494" t="s">
        <v>847</v>
      </c>
      <c r="I373" s="494" t="s">
        <v>2129</v>
      </c>
      <c r="J373" s="494" t="s">
        <v>1493</v>
      </c>
      <c r="K373" s="495" t="s">
        <v>834</v>
      </c>
    </row>
    <row r="374" spans="1:11" ht="13.8" thickBot="1" x14ac:dyDescent="0.3">
      <c r="A374" s="7" t="s">
        <v>525</v>
      </c>
      <c r="B374" s="1" t="s">
        <v>524</v>
      </c>
      <c r="C374" s="492" t="s">
        <v>55</v>
      </c>
      <c r="D374" s="493">
        <v>119450</v>
      </c>
      <c r="E374" s="494" t="s">
        <v>2001</v>
      </c>
      <c r="F374" s="494" t="s">
        <v>2001</v>
      </c>
      <c r="G374" s="494" t="s">
        <v>1428</v>
      </c>
      <c r="H374" s="494" t="s">
        <v>847</v>
      </c>
      <c r="I374" s="494" t="s">
        <v>2129</v>
      </c>
      <c r="J374" s="494" t="s">
        <v>911</v>
      </c>
      <c r="K374" s="495" t="s">
        <v>834</v>
      </c>
    </row>
    <row r="375" spans="1:11" ht="13.8" thickBot="1" x14ac:dyDescent="0.3">
      <c r="A375" s="7" t="s">
        <v>545</v>
      </c>
      <c r="B375" s="1" t="s">
        <v>544</v>
      </c>
      <c r="C375" s="492" t="s">
        <v>55</v>
      </c>
      <c r="D375" s="493">
        <v>55374</v>
      </c>
      <c r="E375" s="494" t="s">
        <v>2899</v>
      </c>
      <c r="F375" s="494" t="s">
        <v>1549</v>
      </c>
      <c r="G375" s="494" t="s">
        <v>2609</v>
      </c>
      <c r="H375" s="494" t="s">
        <v>847</v>
      </c>
      <c r="I375" s="494" t="s">
        <v>2129</v>
      </c>
      <c r="J375" s="494" t="s">
        <v>1046</v>
      </c>
      <c r="K375" s="495" t="s">
        <v>834</v>
      </c>
    </row>
    <row r="376" spans="1:11" ht="13.8" thickBot="1" x14ac:dyDescent="0.3">
      <c r="A376" s="7" t="s">
        <v>595</v>
      </c>
      <c r="B376" s="1" t="s">
        <v>594</v>
      </c>
      <c r="C376" s="492" t="s">
        <v>55</v>
      </c>
      <c r="D376" s="493">
        <v>59515</v>
      </c>
      <c r="E376" s="494" t="s">
        <v>2902</v>
      </c>
      <c r="F376" s="494" t="s">
        <v>1549</v>
      </c>
      <c r="G376" s="494" t="s">
        <v>2609</v>
      </c>
      <c r="H376" s="494" t="s">
        <v>848</v>
      </c>
      <c r="I376" s="494" t="s">
        <v>13</v>
      </c>
      <c r="J376" s="494" t="s">
        <v>1493</v>
      </c>
      <c r="K376" s="495" t="s">
        <v>1677</v>
      </c>
    </row>
    <row r="377" spans="1:11" ht="13.8" thickBot="1" x14ac:dyDescent="0.3">
      <c r="A377" s="7" t="s">
        <v>599</v>
      </c>
      <c r="B377" s="1" t="s">
        <v>598</v>
      </c>
      <c r="C377" s="492" t="s">
        <v>55</v>
      </c>
      <c r="D377" s="493">
        <v>52170</v>
      </c>
      <c r="E377" s="494" t="s">
        <v>2925</v>
      </c>
      <c r="F377" s="494" t="s">
        <v>1629</v>
      </c>
      <c r="G377" s="494" t="s">
        <v>2623</v>
      </c>
      <c r="H377" s="494" t="s">
        <v>847</v>
      </c>
      <c r="I377" s="494" t="s">
        <v>2129</v>
      </c>
      <c r="J377" s="494" t="s">
        <v>2926</v>
      </c>
      <c r="K377" s="495" t="s">
        <v>834</v>
      </c>
    </row>
    <row r="378" spans="1:11" ht="13.8" thickBot="1" x14ac:dyDescent="0.3">
      <c r="A378" s="7" t="s">
        <v>609</v>
      </c>
      <c r="B378" s="1" t="s">
        <v>608</v>
      </c>
      <c r="C378" s="492" t="s">
        <v>55</v>
      </c>
      <c r="D378" s="493">
        <v>124690</v>
      </c>
      <c r="E378" s="494" t="s">
        <v>1699</v>
      </c>
      <c r="F378" s="494" t="s">
        <v>1699</v>
      </c>
      <c r="G378" s="494" t="s">
        <v>2627</v>
      </c>
      <c r="H378" s="494" t="s">
        <v>847</v>
      </c>
      <c r="I378" s="494" t="s">
        <v>2129</v>
      </c>
      <c r="J378" s="494" t="s">
        <v>1022</v>
      </c>
      <c r="K378" s="495" t="s">
        <v>847</v>
      </c>
    </row>
    <row r="379" spans="1:11" ht="13.8" thickBot="1" x14ac:dyDescent="0.3">
      <c r="A379" s="7" t="s">
        <v>643</v>
      </c>
      <c r="B379" s="1" t="s">
        <v>642</v>
      </c>
      <c r="C379" s="492" t="s">
        <v>55</v>
      </c>
      <c r="D379" s="493">
        <v>100485</v>
      </c>
      <c r="E379" s="494" t="s">
        <v>2947</v>
      </c>
      <c r="F379" s="494" t="s">
        <v>1549</v>
      </c>
      <c r="G379" s="494" t="s">
        <v>2609</v>
      </c>
      <c r="H379" s="494" t="s">
        <v>848</v>
      </c>
      <c r="I379" s="494" t="s">
        <v>13</v>
      </c>
      <c r="J379" s="494" t="s">
        <v>13</v>
      </c>
      <c r="K379" s="495" t="s">
        <v>847</v>
      </c>
    </row>
    <row r="380" spans="1:11" ht="13.8" thickBot="1" x14ac:dyDescent="0.3">
      <c r="A380" s="7" t="s">
        <v>653</v>
      </c>
      <c r="B380" s="1" t="s">
        <v>652</v>
      </c>
      <c r="C380" s="492" t="s">
        <v>55</v>
      </c>
      <c r="D380" s="493">
        <v>57236</v>
      </c>
      <c r="E380" s="494" t="s">
        <v>2953</v>
      </c>
      <c r="F380" s="494" t="s">
        <v>1549</v>
      </c>
      <c r="G380" s="494" t="s">
        <v>2609</v>
      </c>
      <c r="H380" s="494" t="s">
        <v>847</v>
      </c>
      <c r="I380" s="494" t="s">
        <v>2129</v>
      </c>
      <c r="J380" s="494" t="s">
        <v>2954</v>
      </c>
      <c r="K380" s="495" t="s">
        <v>834</v>
      </c>
    </row>
    <row r="381" spans="1:11" ht="13.8" thickBot="1" x14ac:dyDescent="0.3">
      <c r="A381" s="7" t="s">
        <v>661</v>
      </c>
      <c r="B381" s="1" t="s">
        <v>660</v>
      </c>
      <c r="C381" s="492" t="s">
        <v>55</v>
      </c>
      <c r="D381" s="493">
        <v>160312</v>
      </c>
      <c r="E381" s="494" t="s">
        <v>2956</v>
      </c>
      <c r="F381" s="494" t="s">
        <v>2378</v>
      </c>
      <c r="G381" s="494" t="s">
        <v>2609</v>
      </c>
      <c r="H381" s="494" t="s">
        <v>847</v>
      </c>
      <c r="I381" s="494" t="s">
        <v>2129</v>
      </c>
      <c r="J381" s="494" t="s">
        <v>2957</v>
      </c>
      <c r="K381" s="495" t="s">
        <v>847</v>
      </c>
    </row>
    <row r="382" spans="1:11" ht="13.8" thickBot="1" x14ac:dyDescent="0.3">
      <c r="A382" s="7" t="s">
        <v>663</v>
      </c>
      <c r="B382" s="1" t="s">
        <v>662</v>
      </c>
      <c r="C382" s="492" t="s">
        <v>55</v>
      </c>
      <c r="D382" s="493">
        <v>59715</v>
      </c>
      <c r="E382" s="494" t="s">
        <v>2958</v>
      </c>
      <c r="F382" s="494" t="s">
        <v>1617</v>
      </c>
      <c r="G382" s="494" t="s">
        <v>2633</v>
      </c>
      <c r="H382" s="494" t="s">
        <v>847</v>
      </c>
      <c r="I382" s="494" t="s">
        <v>2129</v>
      </c>
      <c r="J382" s="494" t="s">
        <v>2959</v>
      </c>
      <c r="K382" s="495" t="s">
        <v>848</v>
      </c>
    </row>
    <row r="383" spans="1:11" ht="13.8" thickBot="1" x14ac:dyDescent="0.3">
      <c r="A383" s="7" t="s">
        <v>691</v>
      </c>
      <c r="B383" s="1" t="s">
        <v>690</v>
      </c>
      <c r="C383" s="492" t="s">
        <v>55</v>
      </c>
      <c r="D383" s="493">
        <v>73804</v>
      </c>
      <c r="E383" s="494" t="s">
        <v>2974</v>
      </c>
      <c r="F383" s="494" t="s">
        <v>1617</v>
      </c>
      <c r="G383" s="494" t="s">
        <v>2633</v>
      </c>
      <c r="H383" s="494" t="s">
        <v>847</v>
      </c>
      <c r="I383" s="494" t="s">
        <v>2129</v>
      </c>
      <c r="J383" s="494" t="s">
        <v>2772</v>
      </c>
      <c r="K383" s="495" t="s">
        <v>834</v>
      </c>
    </row>
    <row r="384" spans="1:11" ht="13.8" thickBot="1" x14ac:dyDescent="0.3">
      <c r="A384" s="7" t="s">
        <v>703</v>
      </c>
      <c r="B384" s="1" t="s">
        <v>702</v>
      </c>
      <c r="C384" s="492" t="s">
        <v>55</v>
      </c>
      <c r="D384" s="493">
        <v>75814</v>
      </c>
      <c r="E384" s="494" t="s">
        <v>1952</v>
      </c>
      <c r="F384" s="494" t="s">
        <v>1549</v>
      </c>
      <c r="G384" s="494" t="s">
        <v>2609</v>
      </c>
      <c r="H384" s="494" t="s">
        <v>848</v>
      </c>
      <c r="I384" s="494" t="s">
        <v>2129</v>
      </c>
      <c r="J384" s="494" t="s">
        <v>13</v>
      </c>
      <c r="K384" s="495" t="s">
        <v>847</v>
      </c>
    </row>
    <row r="385" spans="1:11" ht="13.8" thickBot="1" x14ac:dyDescent="0.3">
      <c r="A385" s="7" t="s">
        <v>717</v>
      </c>
      <c r="B385" s="1" t="s">
        <v>716</v>
      </c>
      <c r="C385" s="492" t="s">
        <v>55</v>
      </c>
      <c r="D385" s="493">
        <v>129699</v>
      </c>
      <c r="E385" s="494" t="s">
        <v>2988</v>
      </c>
      <c r="F385" s="494" t="s">
        <v>1617</v>
      </c>
      <c r="G385" s="494" t="s">
        <v>2633</v>
      </c>
      <c r="H385" s="494" t="s">
        <v>847</v>
      </c>
      <c r="I385" s="494" t="s">
        <v>2129</v>
      </c>
      <c r="J385" s="494" t="s">
        <v>2989</v>
      </c>
      <c r="K385" s="495" t="s">
        <v>834</v>
      </c>
    </row>
    <row r="386" spans="1:11" ht="13.8" thickBot="1" x14ac:dyDescent="0.3">
      <c r="A386" s="7" t="s">
        <v>733</v>
      </c>
      <c r="B386" s="1" t="s">
        <v>732</v>
      </c>
      <c r="C386" s="492" t="s">
        <v>55</v>
      </c>
      <c r="D386" s="493">
        <v>63131</v>
      </c>
      <c r="E386" s="494" t="s">
        <v>2998</v>
      </c>
      <c r="F386" s="494" t="s">
        <v>1591</v>
      </c>
      <c r="G386" s="494" t="s">
        <v>2609</v>
      </c>
      <c r="H386" s="494" t="s">
        <v>848</v>
      </c>
      <c r="I386" s="494" t="s">
        <v>13</v>
      </c>
      <c r="J386" s="494" t="s">
        <v>2999</v>
      </c>
      <c r="K386" s="495" t="s">
        <v>1677</v>
      </c>
    </row>
    <row r="387" spans="1:11" ht="13.8" thickBot="1" x14ac:dyDescent="0.3">
      <c r="A387" s="7" t="s">
        <v>759</v>
      </c>
      <c r="B387" s="1" t="s">
        <v>758</v>
      </c>
      <c r="C387" s="492" t="s">
        <v>55</v>
      </c>
      <c r="D387" s="493">
        <v>97396</v>
      </c>
      <c r="E387" s="494" t="s">
        <v>2917</v>
      </c>
      <c r="F387" s="494" t="s">
        <v>1928</v>
      </c>
      <c r="G387" s="494" t="s">
        <v>2619</v>
      </c>
      <c r="H387" s="494" t="s">
        <v>848</v>
      </c>
      <c r="I387" s="494" t="s">
        <v>2129</v>
      </c>
      <c r="J387" s="494" t="s">
        <v>936</v>
      </c>
      <c r="K387" s="495" t="s">
        <v>847</v>
      </c>
    </row>
    <row r="388" spans="1:11" ht="13.8" thickBot="1" x14ac:dyDescent="0.3">
      <c r="A388" s="7" t="s">
        <v>761</v>
      </c>
      <c r="B388" s="1" t="s">
        <v>760</v>
      </c>
      <c r="C388" s="492" t="s">
        <v>55</v>
      </c>
      <c r="D388" s="493">
        <v>72726</v>
      </c>
      <c r="E388" s="494" t="s">
        <v>3009</v>
      </c>
      <c r="F388" s="494" t="s">
        <v>1591</v>
      </c>
      <c r="G388" s="494" t="s">
        <v>2609</v>
      </c>
      <c r="H388" s="494" t="s">
        <v>848</v>
      </c>
      <c r="I388" s="494" t="s">
        <v>13</v>
      </c>
      <c r="J388" s="494" t="s">
        <v>13</v>
      </c>
      <c r="K388" s="495" t="s">
        <v>847</v>
      </c>
    </row>
    <row r="389" spans="1:11" ht="13.8" thickBot="1" x14ac:dyDescent="0.3">
      <c r="A389" s="7" t="s">
        <v>763</v>
      </c>
      <c r="B389" s="1" t="s">
        <v>762</v>
      </c>
      <c r="C389" s="492" t="s">
        <v>55</v>
      </c>
      <c r="D389" s="493">
        <v>80980</v>
      </c>
      <c r="E389" s="494" t="s">
        <v>3010</v>
      </c>
      <c r="F389" s="494" t="s">
        <v>1549</v>
      </c>
      <c r="G389" s="494" t="s">
        <v>2633</v>
      </c>
      <c r="H389" s="494" t="s">
        <v>847</v>
      </c>
      <c r="I389" s="494" t="s">
        <v>2129</v>
      </c>
      <c r="J389" s="494" t="s">
        <v>3011</v>
      </c>
      <c r="K389" s="495" t="s">
        <v>834</v>
      </c>
    </row>
    <row r="390" spans="1:11" ht="13.8" thickBot="1" x14ac:dyDescent="0.3">
      <c r="A390" s="7" t="s">
        <v>785</v>
      </c>
      <c r="B390" s="1" t="s">
        <v>784</v>
      </c>
      <c r="C390" s="492" t="s">
        <v>55</v>
      </c>
      <c r="D390" s="493">
        <v>134056</v>
      </c>
      <c r="E390" s="494" t="s">
        <v>3021</v>
      </c>
      <c r="F390" s="494" t="s">
        <v>1617</v>
      </c>
      <c r="G390" s="494" t="s">
        <v>2633</v>
      </c>
      <c r="H390" s="494" t="s">
        <v>847</v>
      </c>
      <c r="I390" s="494" t="s">
        <v>2129</v>
      </c>
      <c r="J390" s="494" t="s">
        <v>3022</v>
      </c>
      <c r="K390" s="495" t="s">
        <v>834</v>
      </c>
    </row>
    <row r="391" spans="1:11" ht="13.8" thickBot="1" x14ac:dyDescent="0.3">
      <c r="A391" s="7" t="s">
        <v>787</v>
      </c>
      <c r="B391" s="1" t="s">
        <v>786</v>
      </c>
      <c r="C391" s="492" t="s">
        <v>55</v>
      </c>
      <c r="D391" s="493">
        <v>71997</v>
      </c>
      <c r="E391" s="494" t="s">
        <v>2519</v>
      </c>
      <c r="F391" s="494" t="s">
        <v>1549</v>
      </c>
      <c r="G391" s="494" t="s">
        <v>2609</v>
      </c>
      <c r="H391" s="494" t="s">
        <v>848</v>
      </c>
      <c r="I391" s="494" t="s">
        <v>13</v>
      </c>
      <c r="J391" s="494" t="s">
        <v>13</v>
      </c>
      <c r="K391" s="495" t="s">
        <v>834</v>
      </c>
    </row>
    <row r="392" spans="1:11" ht="13.8" thickBot="1" x14ac:dyDescent="0.3">
      <c r="A392" s="7" t="s">
        <v>795</v>
      </c>
      <c r="B392" s="1" t="s">
        <v>794</v>
      </c>
      <c r="C392" s="492" t="s">
        <v>55</v>
      </c>
      <c r="D392" s="493">
        <v>71755</v>
      </c>
      <c r="E392" s="494" t="s">
        <v>2525</v>
      </c>
      <c r="F392" s="494" t="s">
        <v>1549</v>
      </c>
      <c r="G392" s="494" t="s">
        <v>2609</v>
      </c>
      <c r="H392" s="494" t="s">
        <v>848</v>
      </c>
      <c r="I392" s="494" t="s">
        <v>13</v>
      </c>
      <c r="J392" s="494" t="s">
        <v>13</v>
      </c>
      <c r="K392" s="495" t="s">
        <v>847</v>
      </c>
    </row>
    <row r="393" spans="1:11" ht="13.8" thickBot="1" x14ac:dyDescent="0.3">
      <c r="A393" s="7" t="s">
        <v>815</v>
      </c>
      <c r="B393" s="1" t="s">
        <v>814</v>
      </c>
      <c r="C393" s="492" t="s">
        <v>55</v>
      </c>
      <c r="D393" s="493">
        <v>89779</v>
      </c>
      <c r="E393" s="494" t="s">
        <v>3037</v>
      </c>
      <c r="F393" s="494" t="s">
        <v>1570</v>
      </c>
      <c r="G393" s="494" t="s">
        <v>2623</v>
      </c>
      <c r="H393" s="494" t="s">
        <v>847</v>
      </c>
      <c r="I393" s="494" t="s">
        <v>2129</v>
      </c>
      <c r="J393" s="494" t="s">
        <v>13</v>
      </c>
      <c r="K393" s="495" t="s">
        <v>834</v>
      </c>
    </row>
    <row r="394" spans="1:11" ht="13.8" thickBot="1" x14ac:dyDescent="0.3">
      <c r="A394" s="7" t="s">
        <v>817</v>
      </c>
      <c r="B394" s="1" t="s">
        <v>816</v>
      </c>
      <c r="C394" s="492" t="s">
        <v>55</v>
      </c>
      <c r="D394" s="493">
        <v>84094</v>
      </c>
      <c r="E394" s="494" t="s">
        <v>3038</v>
      </c>
      <c r="F394" s="494" t="s">
        <v>1591</v>
      </c>
      <c r="G394" s="494" t="s">
        <v>2609</v>
      </c>
      <c r="H394" s="494" t="s">
        <v>847</v>
      </c>
      <c r="I394" s="494" t="s">
        <v>2129</v>
      </c>
      <c r="J394" s="494" t="s">
        <v>3039</v>
      </c>
      <c r="K394" s="495" t="s">
        <v>847</v>
      </c>
    </row>
    <row r="395" spans="1:11" ht="13.8" thickBot="1" x14ac:dyDescent="0.3">
      <c r="A395" s="7" t="s">
        <v>823</v>
      </c>
      <c r="B395" s="1" t="s">
        <v>822</v>
      </c>
      <c r="C395" s="496" t="s">
        <v>55</v>
      </c>
      <c r="D395" s="497">
        <v>82974</v>
      </c>
      <c r="E395" s="498" t="s">
        <v>2560</v>
      </c>
      <c r="F395" s="498" t="s">
        <v>1614</v>
      </c>
      <c r="G395" s="498" t="s">
        <v>2609</v>
      </c>
      <c r="H395" s="498" t="s">
        <v>847</v>
      </c>
      <c r="I395" s="498" t="s">
        <v>2129</v>
      </c>
      <c r="J395" s="498" t="s">
        <v>3042</v>
      </c>
      <c r="K395" s="499" t="s">
        <v>834</v>
      </c>
    </row>
  </sheetData>
  <sortState ref="A4:K395">
    <sortCondition ref="C4:C395"/>
    <sortCondition ref="B4:B395"/>
  </sortState>
  <hyperlinks>
    <hyperlink ref="G1" location="'Table of Contents'!A1" display="Return to Table of Conten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413"/>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12" customWidth="1"/>
    <col min="5" max="5" width="13" customWidth="1"/>
    <col min="6" max="6" width="11.5546875" customWidth="1"/>
    <col min="7" max="7" width="11" customWidth="1"/>
    <col min="8" max="9" width="11.5546875" customWidth="1"/>
    <col min="10" max="10" width="11.88671875" customWidth="1"/>
    <col min="11" max="11" width="12.33203125" customWidth="1"/>
    <col min="12" max="13" width="12.5546875" customWidth="1"/>
    <col min="14" max="14" width="9" bestFit="1" customWidth="1"/>
    <col min="15" max="15" width="9.44140625" bestFit="1" customWidth="1"/>
    <col min="16" max="16" width="11.6640625" customWidth="1"/>
    <col min="17" max="17" width="11.88671875" customWidth="1"/>
    <col min="18" max="18" width="11.21875" customWidth="1"/>
    <col min="19" max="19" width="11.88671875" customWidth="1"/>
  </cols>
  <sheetData>
    <row r="1" spans="1:20" ht="18" x14ac:dyDescent="0.35">
      <c r="B1" s="56" t="s">
        <v>3874</v>
      </c>
      <c r="D1" s="55" t="s">
        <v>3104</v>
      </c>
      <c r="G1" s="14" t="s">
        <v>3107</v>
      </c>
      <c r="J1" s="58"/>
      <c r="K1" s="58"/>
      <c r="L1" s="58"/>
      <c r="M1" s="58"/>
      <c r="T1" s="138"/>
    </row>
    <row r="2" spans="1:20" ht="13.8" thickBot="1" x14ac:dyDescent="0.3"/>
    <row r="3" spans="1:20" s="6" customFormat="1" ht="93" thickBot="1" x14ac:dyDescent="0.3">
      <c r="A3" s="5" t="s">
        <v>1</v>
      </c>
      <c r="B3" s="5" t="s">
        <v>0</v>
      </c>
      <c r="C3" s="5" t="s">
        <v>4</v>
      </c>
      <c r="D3" s="5" t="s">
        <v>824</v>
      </c>
      <c r="E3" s="5" t="s">
        <v>3043</v>
      </c>
      <c r="F3" s="5" t="s">
        <v>3044</v>
      </c>
      <c r="G3" s="5" t="s">
        <v>3045</v>
      </c>
      <c r="H3" s="5" t="s">
        <v>3046</v>
      </c>
      <c r="I3" s="5" t="s">
        <v>3047</v>
      </c>
      <c r="J3" s="5" t="s">
        <v>3048</v>
      </c>
      <c r="K3" s="5" t="s">
        <v>3049</v>
      </c>
      <c r="L3" s="5" t="s">
        <v>3050</v>
      </c>
      <c r="M3" s="5" t="s">
        <v>3051</v>
      </c>
      <c r="N3" s="5" t="s">
        <v>3052</v>
      </c>
      <c r="O3" s="5" t="s">
        <v>3053</v>
      </c>
      <c r="P3" s="5" t="s">
        <v>3054</v>
      </c>
      <c r="Q3" s="5" t="s">
        <v>3055</v>
      </c>
      <c r="R3" s="5" t="s">
        <v>3056</v>
      </c>
      <c r="S3" s="5" t="s">
        <v>3057</v>
      </c>
    </row>
    <row r="4" spans="1:20" ht="13.8" thickBot="1" x14ac:dyDescent="0.3">
      <c r="A4" s="7" t="s">
        <v>34</v>
      </c>
      <c r="B4" s="1" t="s">
        <v>33</v>
      </c>
      <c r="C4" s="7" t="s">
        <v>35</v>
      </c>
      <c r="D4" s="8">
        <v>1285</v>
      </c>
      <c r="E4" s="131">
        <v>0</v>
      </c>
      <c r="F4" s="500">
        <v>0</v>
      </c>
      <c r="G4" s="500">
        <v>0</v>
      </c>
      <c r="H4" s="131">
        <v>1</v>
      </c>
      <c r="I4" s="500">
        <v>40</v>
      </c>
      <c r="J4" s="500">
        <v>1</v>
      </c>
      <c r="K4" s="131">
        <v>1</v>
      </c>
      <c r="L4" s="500">
        <v>40</v>
      </c>
      <c r="M4" s="500">
        <v>1</v>
      </c>
      <c r="N4" s="131">
        <v>6</v>
      </c>
      <c r="O4" s="500">
        <v>46</v>
      </c>
      <c r="P4" s="500">
        <v>1.1499999999999999</v>
      </c>
      <c r="Q4" s="131">
        <v>7</v>
      </c>
      <c r="R4" s="500">
        <v>86</v>
      </c>
      <c r="S4" s="500">
        <v>2.15</v>
      </c>
    </row>
    <row r="5" spans="1:20" ht="13.8" thickBot="1" x14ac:dyDescent="0.3">
      <c r="A5" s="7" t="s">
        <v>59</v>
      </c>
      <c r="B5" s="1" t="s">
        <v>58</v>
      </c>
      <c r="C5" s="7" t="s">
        <v>35</v>
      </c>
      <c r="D5" s="8">
        <v>3248</v>
      </c>
      <c r="E5" s="131">
        <v>0</v>
      </c>
      <c r="F5" s="500">
        <v>0</v>
      </c>
      <c r="G5" s="500">
        <v>0</v>
      </c>
      <c r="H5" s="131">
        <v>1</v>
      </c>
      <c r="I5" s="500">
        <v>25</v>
      </c>
      <c r="J5" s="500">
        <v>0.625</v>
      </c>
      <c r="K5" s="131">
        <v>1</v>
      </c>
      <c r="L5" s="500">
        <v>25</v>
      </c>
      <c r="M5" s="500">
        <v>0.625</v>
      </c>
      <c r="N5" s="131">
        <v>1</v>
      </c>
      <c r="O5" s="500">
        <v>2</v>
      </c>
      <c r="P5" s="500">
        <v>0.05</v>
      </c>
      <c r="Q5" s="131">
        <v>2</v>
      </c>
      <c r="R5" s="500">
        <v>27</v>
      </c>
      <c r="S5" s="500">
        <v>0.67500000000000004</v>
      </c>
    </row>
    <row r="6" spans="1:20" ht="13.8" thickBot="1" x14ac:dyDescent="0.3">
      <c r="A6" s="7" t="s">
        <v>79</v>
      </c>
      <c r="B6" s="1" t="s">
        <v>78</v>
      </c>
      <c r="C6" s="7" t="s">
        <v>35</v>
      </c>
      <c r="D6" s="8">
        <v>657</v>
      </c>
      <c r="E6" s="131">
        <v>0</v>
      </c>
      <c r="F6" s="500">
        <v>0</v>
      </c>
      <c r="G6" s="500">
        <v>0</v>
      </c>
      <c r="H6" s="131">
        <v>4</v>
      </c>
      <c r="I6" s="500">
        <v>45</v>
      </c>
      <c r="J6" s="500">
        <v>1.125</v>
      </c>
      <c r="K6" s="131">
        <v>4</v>
      </c>
      <c r="L6" s="500">
        <v>45</v>
      </c>
      <c r="M6" s="500">
        <v>1.125</v>
      </c>
      <c r="N6" s="131">
        <v>1</v>
      </c>
      <c r="O6" s="500">
        <v>6</v>
      </c>
      <c r="P6" s="500">
        <v>0.15</v>
      </c>
      <c r="Q6" s="131">
        <v>5</v>
      </c>
      <c r="R6" s="500">
        <v>51</v>
      </c>
      <c r="S6" s="500">
        <v>1.2749999999999999</v>
      </c>
    </row>
    <row r="7" spans="1:20" ht="13.8" thickBot="1" x14ac:dyDescent="0.3">
      <c r="A7" s="7" t="s">
        <v>81</v>
      </c>
      <c r="B7" s="1" t="s">
        <v>80</v>
      </c>
      <c r="C7" s="7" t="s">
        <v>35</v>
      </c>
      <c r="D7" s="8">
        <v>3769</v>
      </c>
      <c r="E7" s="131">
        <v>0</v>
      </c>
      <c r="F7" s="500">
        <v>0</v>
      </c>
      <c r="G7" s="500">
        <v>0</v>
      </c>
      <c r="H7" s="131">
        <v>1</v>
      </c>
      <c r="I7" s="500">
        <v>40</v>
      </c>
      <c r="J7" s="500">
        <v>1</v>
      </c>
      <c r="K7" s="131">
        <v>1</v>
      </c>
      <c r="L7" s="500">
        <v>40</v>
      </c>
      <c r="M7" s="500">
        <v>1</v>
      </c>
      <c r="N7" s="131">
        <v>3</v>
      </c>
      <c r="O7" s="500">
        <v>45</v>
      </c>
      <c r="P7" s="500">
        <v>1.125</v>
      </c>
      <c r="Q7" s="131">
        <v>3</v>
      </c>
      <c r="R7" s="500">
        <v>85</v>
      </c>
      <c r="S7" s="500">
        <v>2.125</v>
      </c>
    </row>
    <row r="8" spans="1:20" ht="13.8" thickBot="1" x14ac:dyDescent="0.3">
      <c r="A8" s="7" t="s">
        <v>85</v>
      </c>
      <c r="B8" s="1" t="s">
        <v>84</v>
      </c>
      <c r="C8" s="7" t="s">
        <v>35</v>
      </c>
      <c r="D8" s="8">
        <v>3150</v>
      </c>
      <c r="E8" s="131">
        <v>0</v>
      </c>
      <c r="F8" s="500">
        <v>0</v>
      </c>
      <c r="G8" s="500">
        <v>0</v>
      </c>
      <c r="H8" s="131">
        <v>1</v>
      </c>
      <c r="I8" s="500">
        <v>25</v>
      </c>
      <c r="J8" s="500">
        <v>0.625</v>
      </c>
      <c r="K8" s="131">
        <v>1</v>
      </c>
      <c r="L8" s="500">
        <v>25</v>
      </c>
      <c r="M8" s="500">
        <v>0.625</v>
      </c>
      <c r="N8" s="131">
        <v>0</v>
      </c>
      <c r="O8" s="500">
        <v>0</v>
      </c>
      <c r="P8" s="500">
        <v>0</v>
      </c>
      <c r="Q8" s="131">
        <v>1</v>
      </c>
      <c r="R8" s="500">
        <v>25</v>
      </c>
      <c r="S8" s="500">
        <v>0.625</v>
      </c>
    </row>
    <row r="9" spans="1:20" ht="13.8" thickBot="1" x14ac:dyDescent="0.3">
      <c r="A9" s="7" t="s">
        <v>89</v>
      </c>
      <c r="B9" s="1" t="s">
        <v>88</v>
      </c>
      <c r="C9" s="7" t="s">
        <v>35</v>
      </c>
      <c r="D9" s="8">
        <v>3811</v>
      </c>
      <c r="E9" s="131">
        <v>2</v>
      </c>
      <c r="F9" s="500">
        <v>62</v>
      </c>
      <c r="G9" s="500">
        <v>1.55</v>
      </c>
      <c r="H9" s="131">
        <v>3</v>
      </c>
      <c r="I9" s="500">
        <v>55</v>
      </c>
      <c r="J9" s="500">
        <v>1.375</v>
      </c>
      <c r="K9" s="131">
        <v>5</v>
      </c>
      <c r="L9" s="500">
        <v>117</v>
      </c>
      <c r="M9" s="500">
        <v>2.9249999999999998</v>
      </c>
      <c r="N9" s="131">
        <v>3</v>
      </c>
      <c r="O9" s="500">
        <v>20</v>
      </c>
      <c r="P9" s="500">
        <v>0.5</v>
      </c>
      <c r="Q9" s="131">
        <v>8</v>
      </c>
      <c r="R9" s="500">
        <v>137</v>
      </c>
      <c r="S9" s="500">
        <v>3.4249999999999998</v>
      </c>
    </row>
    <row r="10" spans="1:20" ht="13.8" thickBot="1" x14ac:dyDescent="0.3">
      <c r="A10" s="7" t="s">
        <v>92</v>
      </c>
      <c r="B10" s="1" t="s">
        <v>91</v>
      </c>
      <c r="C10" s="7" t="s">
        <v>35</v>
      </c>
      <c r="D10" s="8">
        <v>3623</v>
      </c>
      <c r="E10" s="131">
        <v>0</v>
      </c>
      <c r="F10" s="500">
        <v>0</v>
      </c>
      <c r="G10" s="500">
        <v>0</v>
      </c>
      <c r="H10" s="131">
        <v>2</v>
      </c>
      <c r="I10" s="500">
        <v>42</v>
      </c>
      <c r="J10" s="500">
        <v>1.05</v>
      </c>
      <c r="K10" s="131">
        <v>2</v>
      </c>
      <c r="L10" s="500">
        <v>42</v>
      </c>
      <c r="M10" s="500">
        <v>1.05</v>
      </c>
      <c r="N10" s="131">
        <v>3</v>
      </c>
      <c r="O10" s="500">
        <v>26</v>
      </c>
      <c r="P10" s="500">
        <v>0.65</v>
      </c>
      <c r="Q10" s="131">
        <v>5</v>
      </c>
      <c r="R10" s="500">
        <v>68</v>
      </c>
      <c r="S10" s="500">
        <v>1.7</v>
      </c>
    </row>
    <row r="11" spans="1:20" ht="13.8" thickBot="1" x14ac:dyDescent="0.3">
      <c r="A11" s="7" t="s">
        <v>100</v>
      </c>
      <c r="B11" s="1" t="s">
        <v>99</v>
      </c>
      <c r="C11" s="7" t="s">
        <v>35</v>
      </c>
      <c r="D11" s="8">
        <v>2937</v>
      </c>
      <c r="E11" s="131">
        <v>0</v>
      </c>
      <c r="F11" s="500">
        <v>0</v>
      </c>
      <c r="G11" s="500">
        <v>0</v>
      </c>
      <c r="H11" s="131">
        <v>2</v>
      </c>
      <c r="I11" s="500">
        <v>42</v>
      </c>
      <c r="J11" s="500">
        <v>1.05</v>
      </c>
      <c r="K11" s="131">
        <v>2</v>
      </c>
      <c r="L11" s="500">
        <v>42</v>
      </c>
      <c r="M11" s="500">
        <v>1.05</v>
      </c>
      <c r="N11" s="131">
        <v>0</v>
      </c>
      <c r="O11" s="500">
        <v>0</v>
      </c>
      <c r="P11" s="500">
        <v>0</v>
      </c>
      <c r="Q11" s="131">
        <v>2</v>
      </c>
      <c r="R11" s="500">
        <v>42</v>
      </c>
      <c r="S11" s="500">
        <v>1.05</v>
      </c>
    </row>
    <row r="12" spans="1:20" ht="13.8" thickBot="1" x14ac:dyDescent="0.3">
      <c r="A12" s="7" t="s">
        <v>132</v>
      </c>
      <c r="B12" s="1" t="s">
        <v>131</v>
      </c>
      <c r="C12" s="7" t="s">
        <v>35</v>
      </c>
      <c r="D12" s="8">
        <v>2611</v>
      </c>
      <c r="E12" s="131">
        <v>0</v>
      </c>
      <c r="F12" s="500">
        <v>0</v>
      </c>
      <c r="G12" s="500">
        <v>0</v>
      </c>
      <c r="H12" s="131">
        <v>2</v>
      </c>
      <c r="I12" s="500">
        <v>28</v>
      </c>
      <c r="J12" s="500">
        <v>0.7</v>
      </c>
      <c r="K12" s="131">
        <v>2</v>
      </c>
      <c r="L12" s="500">
        <v>28</v>
      </c>
      <c r="M12" s="500">
        <v>0.7</v>
      </c>
      <c r="N12" s="131">
        <v>0</v>
      </c>
      <c r="O12" s="500">
        <v>0</v>
      </c>
      <c r="P12" s="500">
        <v>0</v>
      </c>
      <c r="Q12" s="131">
        <v>2</v>
      </c>
      <c r="R12" s="500">
        <v>28</v>
      </c>
      <c r="S12" s="500">
        <v>0.7</v>
      </c>
    </row>
    <row r="13" spans="1:20" ht="13.8" thickBot="1" x14ac:dyDescent="0.3">
      <c r="A13" s="7" t="s">
        <v>146</v>
      </c>
      <c r="B13" s="1" t="s">
        <v>145</v>
      </c>
      <c r="C13" s="7" t="s">
        <v>35</v>
      </c>
      <c r="D13" s="8">
        <v>722</v>
      </c>
      <c r="E13" s="131">
        <v>0</v>
      </c>
      <c r="F13" s="500">
        <v>0</v>
      </c>
      <c r="G13" s="500">
        <v>0</v>
      </c>
      <c r="H13" s="131">
        <v>1</v>
      </c>
      <c r="I13" s="500">
        <v>20</v>
      </c>
      <c r="J13" s="500">
        <v>0.5</v>
      </c>
      <c r="K13" s="131">
        <v>0</v>
      </c>
      <c r="L13" s="500">
        <v>20</v>
      </c>
      <c r="M13" s="500">
        <v>0.5</v>
      </c>
      <c r="N13" s="131">
        <v>1</v>
      </c>
      <c r="O13" s="500">
        <v>3</v>
      </c>
      <c r="P13" s="500">
        <v>7.4999999999999997E-2</v>
      </c>
      <c r="Q13" s="131">
        <v>3</v>
      </c>
      <c r="R13" s="500">
        <v>23</v>
      </c>
      <c r="S13" s="500">
        <v>0.57499999999999996</v>
      </c>
    </row>
    <row r="14" spans="1:20" ht="13.8" thickBot="1" x14ac:dyDescent="0.3">
      <c r="A14" s="7" t="s">
        <v>156</v>
      </c>
      <c r="B14" s="1" t="s">
        <v>155</v>
      </c>
      <c r="C14" s="7" t="s">
        <v>35</v>
      </c>
      <c r="D14" s="8">
        <v>3879</v>
      </c>
      <c r="E14" s="131">
        <v>0</v>
      </c>
      <c r="F14" s="500">
        <v>0</v>
      </c>
      <c r="G14" s="500">
        <v>0</v>
      </c>
      <c r="H14" s="131">
        <v>0</v>
      </c>
      <c r="I14" s="500">
        <v>39</v>
      </c>
      <c r="J14" s="500">
        <v>0.97499999999999998</v>
      </c>
      <c r="K14" s="131">
        <v>1</v>
      </c>
      <c r="L14" s="500">
        <v>39</v>
      </c>
      <c r="M14" s="500">
        <v>0.97499999999999998</v>
      </c>
      <c r="N14" s="131">
        <v>6</v>
      </c>
      <c r="O14" s="500">
        <v>55</v>
      </c>
      <c r="P14" s="500">
        <v>1.375</v>
      </c>
      <c r="Q14" s="131">
        <v>7</v>
      </c>
      <c r="R14" s="500">
        <v>94</v>
      </c>
      <c r="S14" s="500">
        <v>2.35</v>
      </c>
    </row>
    <row r="15" spans="1:20" ht="13.8" thickBot="1" x14ac:dyDescent="0.3">
      <c r="A15" s="7" t="s">
        <v>164</v>
      </c>
      <c r="B15" s="1" t="s">
        <v>163</v>
      </c>
      <c r="C15" s="7" t="s">
        <v>35</v>
      </c>
      <c r="D15" s="8">
        <v>1854</v>
      </c>
      <c r="E15" s="131">
        <v>0</v>
      </c>
      <c r="F15" s="500">
        <v>0</v>
      </c>
      <c r="G15" s="500">
        <v>0</v>
      </c>
      <c r="H15" s="131">
        <v>1</v>
      </c>
      <c r="I15" s="500">
        <v>35</v>
      </c>
      <c r="J15" s="500">
        <v>0.875</v>
      </c>
      <c r="K15" s="131">
        <v>1</v>
      </c>
      <c r="L15" s="500">
        <v>35</v>
      </c>
      <c r="M15" s="500">
        <v>0.875</v>
      </c>
      <c r="N15" s="131">
        <v>0</v>
      </c>
      <c r="O15" s="500">
        <v>0</v>
      </c>
      <c r="P15" s="500">
        <v>0</v>
      </c>
      <c r="Q15" s="131">
        <v>1</v>
      </c>
      <c r="R15" s="500">
        <v>35</v>
      </c>
      <c r="S15" s="500">
        <v>0.875</v>
      </c>
    </row>
    <row r="16" spans="1:20" ht="13.8" thickBot="1" x14ac:dyDescent="0.3">
      <c r="A16" s="7" t="s">
        <v>176</v>
      </c>
      <c r="B16" s="1" t="s">
        <v>175</v>
      </c>
      <c r="C16" s="7" t="s">
        <v>35</v>
      </c>
      <c r="D16" s="8">
        <v>3604</v>
      </c>
      <c r="E16" s="131">
        <v>0</v>
      </c>
      <c r="F16" s="500">
        <v>0</v>
      </c>
      <c r="G16" s="500">
        <v>0</v>
      </c>
      <c r="H16" s="131">
        <v>1</v>
      </c>
      <c r="I16" s="500">
        <v>40</v>
      </c>
      <c r="J16" s="500">
        <v>1</v>
      </c>
      <c r="K16" s="131">
        <v>1</v>
      </c>
      <c r="L16" s="500">
        <v>40</v>
      </c>
      <c r="M16" s="500">
        <v>1</v>
      </c>
      <c r="N16" s="131">
        <v>6</v>
      </c>
      <c r="O16" s="500">
        <v>69</v>
      </c>
      <c r="P16" s="500">
        <v>1.7250000000000001</v>
      </c>
      <c r="Q16" s="131">
        <v>7</v>
      </c>
      <c r="R16" s="500">
        <v>109</v>
      </c>
      <c r="S16" s="500">
        <v>2.7250000000000001</v>
      </c>
    </row>
    <row r="17" spans="1:19" ht="13.8" thickBot="1" x14ac:dyDescent="0.3">
      <c r="A17" s="7" t="s">
        <v>184</v>
      </c>
      <c r="B17" s="1" t="s">
        <v>183</v>
      </c>
      <c r="C17" s="7" t="s">
        <v>35</v>
      </c>
      <c r="D17" s="8">
        <v>3803</v>
      </c>
      <c r="E17" s="131">
        <v>0</v>
      </c>
      <c r="F17" s="500">
        <v>0</v>
      </c>
      <c r="G17" s="500">
        <v>0</v>
      </c>
      <c r="H17" s="131">
        <v>6</v>
      </c>
      <c r="I17" s="500">
        <v>88</v>
      </c>
      <c r="J17" s="500">
        <v>2.2000000000000002</v>
      </c>
      <c r="K17" s="131">
        <v>6</v>
      </c>
      <c r="L17" s="500">
        <v>88</v>
      </c>
      <c r="M17" s="500">
        <v>2.2000000000000002</v>
      </c>
      <c r="N17" s="131">
        <v>1</v>
      </c>
      <c r="O17" s="500">
        <v>8</v>
      </c>
      <c r="P17" s="500">
        <v>0.2</v>
      </c>
      <c r="Q17" s="131">
        <v>7</v>
      </c>
      <c r="R17" s="500">
        <v>96</v>
      </c>
      <c r="S17" s="500">
        <v>2.4</v>
      </c>
    </row>
    <row r="18" spans="1:19" ht="13.8" thickBot="1" x14ac:dyDescent="0.3">
      <c r="A18" s="7" t="s">
        <v>186</v>
      </c>
      <c r="B18" s="1" t="s">
        <v>185</v>
      </c>
      <c r="C18" s="7" t="s">
        <v>35</v>
      </c>
      <c r="D18" s="8">
        <v>2373</v>
      </c>
      <c r="E18" s="131">
        <v>1</v>
      </c>
      <c r="F18" s="500">
        <v>26</v>
      </c>
      <c r="G18" s="500">
        <v>0.65</v>
      </c>
      <c r="H18" s="131">
        <v>1</v>
      </c>
      <c r="I18" s="500">
        <v>14.5</v>
      </c>
      <c r="J18" s="500">
        <v>0.36249999999999999</v>
      </c>
      <c r="K18" s="131">
        <v>2</v>
      </c>
      <c r="L18" s="500">
        <v>40.5</v>
      </c>
      <c r="M18" s="500">
        <v>1.0125</v>
      </c>
      <c r="N18" s="131">
        <v>2</v>
      </c>
      <c r="O18" s="500">
        <v>27.5</v>
      </c>
      <c r="P18" s="500">
        <v>0.6875</v>
      </c>
      <c r="Q18" s="131">
        <v>4</v>
      </c>
      <c r="R18" s="500">
        <v>68</v>
      </c>
      <c r="S18" s="500">
        <v>1.7</v>
      </c>
    </row>
    <row r="19" spans="1:19" ht="13.8" thickBot="1" x14ac:dyDescent="0.3">
      <c r="A19" s="7" t="s">
        <v>202</v>
      </c>
      <c r="B19" s="1" t="s">
        <v>201</v>
      </c>
      <c r="C19" s="7" t="s">
        <v>35</v>
      </c>
      <c r="D19" s="8">
        <v>3953</v>
      </c>
      <c r="E19" s="131">
        <v>2</v>
      </c>
      <c r="F19" s="500">
        <v>65</v>
      </c>
      <c r="G19" s="500">
        <v>1.625</v>
      </c>
      <c r="H19" s="131">
        <v>0</v>
      </c>
      <c r="I19" s="500">
        <v>0</v>
      </c>
      <c r="J19" s="500">
        <v>0</v>
      </c>
      <c r="K19" s="131">
        <v>2</v>
      </c>
      <c r="L19" s="500">
        <v>65</v>
      </c>
      <c r="M19" s="500">
        <v>1.625</v>
      </c>
      <c r="N19" s="131">
        <v>3</v>
      </c>
      <c r="O19" s="500">
        <v>82</v>
      </c>
      <c r="P19" s="500">
        <v>2.0499999999999998</v>
      </c>
      <c r="Q19" s="131">
        <v>5</v>
      </c>
      <c r="R19" s="500">
        <v>147</v>
      </c>
      <c r="S19" s="500">
        <v>3.6749999999999998</v>
      </c>
    </row>
    <row r="20" spans="1:19" ht="13.8" thickBot="1" x14ac:dyDescent="0.3">
      <c r="A20" s="7" t="s">
        <v>204</v>
      </c>
      <c r="B20" s="1" t="s">
        <v>203</v>
      </c>
      <c r="C20" s="7" t="s">
        <v>35</v>
      </c>
      <c r="D20" s="8">
        <v>3228</v>
      </c>
      <c r="E20" s="131">
        <v>0</v>
      </c>
      <c r="F20" s="500">
        <v>0</v>
      </c>
      <c r="G20" s="500">
        <v>0</v>
      </c>
      <c r="H20" s="131">
        <v>1</v>
      </c>
      <c r="I20" s="500">
        <v>25</v>
      </c>
      <c r="J20" s="500">
        <v>0.625</v>
      </c>
      <c r="K20" s="131">
        <v>1</v>
      </c>
      <c r="L20" s="500">
        <v>25</v>
      </c>
      <c r="M20" s="500">
        <v>0.625</v>
      </c>
      <c r="N20" s="131">
        <v>3</v>
      </c>
      <c r="O20" s="500">
        <v>23</v>
      </c>
      <c r="P20" s="500">
        <v>0.57499999999999996</v>
      </c>
      <c r="Q20" s="131">
        <v>4</v>
      </c>
      <c r="R20" s="500">
        <v>48</v>
      </c>
      <c r="S20" s="500">
        <v>1.2</v>
      </c>
    </row>
    <row r="21" spans="1:19" ht="13.8" thickBot="1" x14ac:dyDescent="0.3">
      <c r="A21" s="7" t="s">
        <v>206</v>
      </c>
      <c r="B21" s="1" t="s">
        <v>205</v>
      </c>
      <c r="C21" s="7" t="s">
        <v>35</v>
      </c>
      <c r="D21" s="8">
        <v>3453</v>
      </c>
      <c r="E21" s="131">
        <v>0</v>
      </c>
      <c r="F21" s="500">
        <v>0</v>
      </c>
      <c r="G21" s="500">
        <v>0</v>
      </c>
      <c r="H21" s="131">
        <v>1</v>
      </c>
      <c r="I21" s="500">
        <v>30</v>
      </c>
      <c r="J21" s="500">
        <v>0.75</v>
      </c>
      <c r="K21" s="131">
        <v>1</v>
      </c>
      <c r="L21" s="500">
        <v>30</v>
      </c>
      <c r="M21" s="500">
        <v>0.75</v>
      </c>
      <c r="N21" s="131">
        <v>8</v>
      </c>
      <c r="O21" s="500">
        <v>108.75</v>
      </c>
      <c r="P21" s="500">
        <v>2.71875</v>
      </c>
      <c r="Q21" s="131">
        <v>9</v>
      </c>
      <c r="R21" s="500">
        <v>138.75</v>
      </c>
      <c r="S21" s="500">
        <v>3.46875</v>
      </c>
    </row>
    <row r="22" spans="1:19" ht="13.8" thickBot="1" x14ac:dyDescent="0.3">
      <c r="A22" s="7" t="s">
        <v>208</v>
      </c>
      <c r="B22" s="1" t="s">
        <v>207</v>
      </c>
      <c r="C22" s="7" t="s">
        <v>35</v>
      </c>
      <c r="D22" s="8">
        <v>1236</v>
      </c>
      <c r="E22" s="131">
        <v>0</v>
      </c>
      <c r="F22" s="500">
        <v>0</v>
      </c>
      <c r="G22" s="500">
        <v>0</v>
      </c>
      <c r="H22" s="131">
        <v>2</v>
      </c>
      <c r="I22" s="500">
        <v>30</v>
      </c>
      <c r="J22" s="500">
        <v>0.75</v>
      </c>
      <c r="K22" s="131">
        <v>2</v>
      </c>
      <c r="L22" s="500">
        <v>30</v>
      </c>
      <c r="M22" s="500">
        <v>0.75</v>
      </c>
      <c r="N22" s="131">
        <v>0</v>
      </c>
      <c r="O22" s="500">
        <v>0</v>
      </c>
      <c r="P22" s="500">
        <v>0</v>
      </c>
      <c r="Q22" s="131">
        <v>2</v>
      </c>
      <c r="R22" s="500">
        <v>30</v>
      </c>
      <c r="S22" s="500">
        <v>0.75</v>
      </c>
    </row>
    <row r="23" spans="1:19" ht="13.8" thickBot="1" x14ac:dyDescent="0.3">
      <c r="A23" s="7" t="s">
        <v>210</v>
      </c>
      <c r="B23" s="1" t="s">
        <v>209</v>
      </c>
      <c r="C23" s="7" t="s">
        <v>35</v>
      </c>
      <c r="D23" s="8">
        <v>3179</v>
      </c>
      <c r="E23" s="131">
        <v>1</v>
      </c>
      <c r="F23" s="500">
        <v>37</v>
      </c>
      <c r="G23" s="500">
        <v>0.92500000000000004</v>
      </c>
      <c r="H23" s="131">
        <v>2</v>
      </c>
      <c r="I23" s="500">
        <v>35</v>
      </c>
      <c r="J23" s="500">
        <v>0.875</v>
      </c>
      <c r="K23" s="131">
        <v>3</v>
      </c>
      <c r="L23" s="500">
        <v>74</v>
      </c>
      <c r="M23" s="500">
        <v>1.85</v>
      </c>
      <c r="N23" s="131">
        <v>0</v>
      </c>
      <c r="O23" s="500">
        <v>0</v>
      </c>
      <c r="P23" s="500">
        <v>0</v>
      </c>
      <c r="Q23" s="131">
        <v>3</v>
      </c>
      <c r="R23" s="500">
        <v>74</v>
      </c>
      <c r="S23" s="500">
        <v>1.85</v>
      </c>
    </row>
    <row r="24" spans="1:19" ht="13.8" thickBot="1" x14ac:dyDescent="0.3">
      <c r="A24" s="7" t="s">
        <v>222</v>
      </c>
      <c r="B24" s="1" t="s">
        <v>221</v>
      </c>
      <c r="C24" s="7" t="s">
        <v>35</v>
      </c>
      <c r="D24" s="8">
        <v>2190</v>
      </c>
      <c r="E24" s="131">
        <v>0</v>
      </c>
      <c r="F24" s="500">
        <v>0</v>
      </c>
      <c r="G24" s="500">
        <v>0</v>
      </c>
      <c r="H24" s="131">
        <v>1</v>
      </c>
      <c r="I24" s="500">
        <v>37</v>
      </c>
      <c r="J24" s="500">
        <v>0.92500000000000004</v>
      </c>
      <c r="K24" s="131">
        <v>1</v>
      </c>
      <c r="L24" s="500">
        <v>37</v>
      </c>
      <c r="M24" s="500">
        <v>0.92500000000000004</v>
      </c>
      <c r="N24" s="131">
        <v>1</v>
      </c>
      <c r="O24" s="500">
        <v>0</v>
      </c>
      <c r="P24" s="500">
        <v>0</v>
      </c>
      <c r="Q24" s="131">
        <v>1</v>
      </c>
      <c r="R24" s="500">
        <v>37</v>
      </c>
      <c r="S24" s="500">
        <v>0.92500000000000004</v>
      </c>
    </row>
    <row r="25" spans="1:19" ht="13.8" thickBot="1" x14ac:dyDescent="0.3">
      <c r="A25" s="7" t="s">
        <v>258</v>
      </c>
      <c r="B25" s="1" t="s">
        <v>257</v>
      </c>
      <c r="C25" s="7" t="s">
        <v>35</v>
      </c>
      <c r="D25" s="8">
        <v>2769</v>
      </c>
      <c r="E25" s="131">
        <v>0</v>
      </c>
      <c r="F25" s="500">
        <v>0</v>
      </c>
      <c r="G25" s="500">
        <v>0</v>
      </c>
      <c r="H25" s="131">
        <v>2</v>
      </c>
      <c r="I25" s="500">
        <v>42</v>
      </c>
      <c r="J25" s="500">
        <v>1.05</v>
      </c>
      <c r="K25" s="131">
        <v>2</v>
      </c>
      <c r="L25" s="500">
        <v>42</v>
      </c>
      <c r="M25" s="500">
        <v>1.05</v>
      </c>
      <c r="N25" s="131">
        <v>0</v>
      </c>
      <c r="O25" s="500">
        <v>0</v>
      </c>
      <c r="P25" s="500">
        <v>0</v>
      </c>
      <c r="Q25" s="131">
        <v>2</v>
      </c>
      <c r="R25" s="500">
        <v>42</v>
      </c>
      <c r="S25" s="500">
        <v>1.05</v>
      </c>
    </row>
    <row r="26" spans="1:19" ht="13.8" thickBot="1" x14ac:dyDescent="0.3">
      <c r="A26" s="7" t="s">
        <v>260</v>
      </c>
      <c r="B26" s="1" t="s">
        <v>259</v>
      </c>
      <c r="C26" s="7" t="s">
        <v>35</v>
      </c>
      <c r="D26" s="8">
        <v>3738</v>
      </c>
      <c r="E26" s="131">
        <v>0</v>
      </c>
      <c r="F26" s="500">
        <v>0</v>
      </c>
      <c r="G26" s="500">
        <v>0</v>
      </c>
      <c r="H26" s="131">
        <v>1</v>
      </c>
      <c r="I26" s="500">
        <v>30</v>
      </c>
      <c r="J26" s="500">
        <v>0.75</v>
      </c>
      <c r="K26" s="131">
        <v>1</v>
      </c>
      <c r="L26" s="500">
        <v>30</v>
      </c>
      <c r="M26" s="500">
        <v>0.75</v>
      </c>
      <c r="N26" s="131">
        <v>6</v>
      </c>
      <c r="O26" s="500">
        <v>39</v>
      </c>
      <c r="P26" s="500">
        <v>0.97499999999999998</v>
      </c>
      <c r="Q26" s="131">
        <v>7</v>
      </c>
      <c r="R26" s="500">
        <v>69</v>
      </c>
      <c r="S26" s="500">
        <v>1.7250000000000001</v>
      </c>
    </row>
    <row r="27" spans="1:19" ht="13.8" thickBot="1" x14ac:dyDescent="0.3">
      <c r="A27" s="7" t="s">
        <v>266</v>
      </c>
      <c r="B27" s="1" t="s">
        <v>265</v>
      </c>
      <c r="C27" s="7" t="s">
        <v>35</v>
      </c>
      <c r="D27" s="8">
        <v>3112</v>
      </c>
      <c r="E27" s="131">
        <v>0</v>
      </c>
      <c r="F27" s="500">
        <v>0</v>
      </c>
      <c r="G27" s="500">
        <v>0</v>
      </c>
      <c r="H27" s="131">
        <v>1</v>
      </c>
      <c r="I27" s="500">
        <v>30</v>
      </c>
      <c r="J27" s="500">
        <v>0.75</v>
      </c>
      <c r="K27" s="131">
        <v>1</v>
      </c>
      <c r="L27" s="500">
        <v>30</v>
      </c>
      <c r="M27" s="500">
        <v>0.75</v>
      </c>
      <c r="N27" s="131">
        <v>5</v>
      </c>
      <c r="O27" s="500">
        <v>60.5</v>
      </c>
      <c r="P27" s="500">
        <v>1.5125</v>
      </c>
      <c r="Q27" s="131">
        <v>6</v>
      </c>
      <c r="R27" s="500">
        <v>90.5</v>
      </c>
      <c r="S27" s="500">
        <v>2.2625000000000002</v>
      </c>
    </row>
    <row r="28" spans="1:19" ht="13.8" thickBot="1" x14ac:dyDescent="0.3">
      <c r="A28" s="7" t="s">
        <v>274</v>
      </c>
      <c r="B28" s="1" t="s">
        <v>273</v>
      </c>
      <c r="C28" s="7" t="s">
        <v>35</v>
      </c>
      <c r="D28" s="8">
        <v>2791</v>
      </c>
      <c r="E28" s="131">
        <v>1</v>
      </c>
      <c r="F28" s="500">
        <v>16</v>
      </c>
      <c r="G28" s="500">
        <v>0.4</v>
      </c>
      <c r="H28" s="131">
        <v>11</v>
      </c>
      <c r="I28" s="500">
        <v>116</v>
      </c>
      <c r="J28" s="500">
        <v>2.9</v>
      </c>
      <c r="K28" s="131">
        <v>12</v>
      </c>
      <c r="L28" s="500">
        <v>131.9</v>
      </c>
      <c r="M28" s="500">
        <v>3.2974999999999999</v>
      </c>
      <c r="N28" s="131">
        <v>0</v>
      </c>
      <c r="O28" s="500">
        <v>0</v>
      </c>
      <c r="P28" s="500">
        <v>0</v>
      </c>
      <c r="Q28" s="131">
        <v>12</v>
      </c>
      <c r="R28" s="500">
        <v>131.9</v>
      </c>
      <c r="S28" s="500">
        <v>3.2974999999999999</v>
      </c>
    </row>
    <row r="29" spans="1:19" ht="13.8" thickBot="1" x14ac:dyDescent="0.3">
      <c r="A29" s="7" t="s">
        <v>288</v>
      </c>
      <c r="B29" s="1" t="s">
        <v>287</v>
      </c>
      <c r="C29" s="7" t="s">
        <v>35</v>
      </c>
      <c r="D29" s="8">
        <v>3150</v>
      </c>
      <c r="E29" s="131">
        <v>2</v>
      </c>
      <c r="F29" s="500">
        <v>27</v>
      </c>
      <c r="G29" s="500">
        <v>0.67500000000000004</v>
      </c>
      <c r="H29" s="131">
        <v>2</v>
      </c>
      <c r="I29" s="500">
        <v>22</v>
      </c>
      <c r="J29" s="500">
        <v>0.55000000000000004</v>
      </c>
      <c r="K29" s="131">
        <v>4</v>
      </c>
      <c r="L29" s="500">
        <v>45</v>
      </c>
      <c r="M29" s="500">
        <v>1.125</v>
      </c>
      <c r="N29" s="131">
        <v>4</v>
      </c>
      <c r="O29" s="500">
        <v>10</v>
      </c>
      <c r="P29" s="500">
        <v>0.25</v>
      </c>
      <c r="Q29" s="131">
        <v>8</v>
      </c>
      <c r="R29" s="500">
        <v>55</v>
      </c>
      <c r="S29" s="500">
        <v>1.375</v>
      </c>
    </row>
    <row r="30" spans="1:19" ht="13.8" thickBot="1" x14ac:dyDescent="0.3">
      <c r="A30" s="7" t="s">
        <v>298</v>
      </c>
      <c r="B30" s="1" t="s">
        <v>297</v>
      </c>
      <c r="C30" s="7" t="s">
        <v>35</v>
      </c>
      <c r="D30" s="8">
        <v>3043</v>
      </c>
      <c r="E30" s="131">
        <v>0</v>
      </c>
      <c r="F30" s="500">
        <v>0</v>
      </c>
      <c r="G30" s="500">
        <v>0</v>
      </c>
      <c r="H30" s="131">
        <v>1</v>
      </c>
      <c r="I30" s="500">
        <v>40</v>
      </c>
      <c r="J30" s="500">
        <v>1</v>
      </c>
      <c r="K30" s="131">
        <v>1</v>
      </c>
      <c r="L30" s="500">
        <v>40</v>
      </c>
      <c r="M30" s="500">
        <v>1</v>
      </c>
      <c r="N30" s="131">
        <v>1</v>
      </c>
      <c r="O30" s="500">
        <v>4</v>
      </c>
      <c r="P30" s="500">
        <v>0.1</v>
      </c>
      <c r="Q30" s="131">
        <v>2</v>
      </c>
      <c r="R30" s="500">
        <v>44</v>
      </c>
      <c r="S30" s="500">
        <v>1.1000000000000001</v>
      </c>
    </row>
    <row r="31" spans="1:19" ht="13.8" thickBot="1" x14ac:dyDescent="0.3">
      <c r="A31" s="7" t="s">
        <v>306</v>
      </c>
      <c r="B31" s="1" t="s">
        <v>305</v>
      </c>
      <c r="C31" s="7" t="s">
        <v>35</v>
      </c>
      <c r="D31" s="8">
        <v>2047</v>
      </c>
      <c r="E31" s="131">
        <v>0</v>
      </c>
      <c r="F31" s="500">
        <v>0</v>
      </c>
      <c r="G31" s="500">
        <v>0</v>
      </c>
      <c r="H31" s="131">
        <v>1</v>
      </c>
      <c r="I31" s="500">
        <v>20</v>
      </c>
      <c r="J31" s="500">
        <v>0.5</v>
      </c>
      <c r="K31" s="131">
        <v>1</v>
      </c>
      <c r="L31" s="500">
        <v>20</v>
      </c>
      <c r="M31" s="500">
        <v>0.5</v>
      </c>
      <c r="N31" s="131">
        <v>2</v>
      </c>
      <c r="O31" s="500">
        <v>4</v>
      </c>
      <c r="P31" s="500">
        <v>0.1</v>
      </c>
      <c r="Q31" s="131">
        <v>3</v>
      </c>
      <c r="R31" s="500">
        <v>24</v>
      </c>
      <c r="S31" s="500">
        <v>0.6</v>
      </c>
    </row>
    <row r="32" spans="1:19" ht="13.8" thickBot="1" x14ac:dyDescent="0.3">
      <c r="A32" s="7" t="s">
        <v>314</v>
      </c>
      <c r="B32" s="1" t="s">
        <v>313</v>
      </c>
      <c r="C32" s="7" t="s">
        <v>35</v>
      </c>
      <c r="D32" s="8">
        <v>3650</v>
      </c>
      <c r="E32" s="131">
        <v>1</v>
      </c>
      <c r="F32" s="500">
        <v>40</v>
      </c>
      <c r="G32" s="500">
        <v>1</v>
      </c>
      <c r="H32" s="131">
        <v>1</v>
      </c>
      <c r="I32" s="500">
        <v>40</v>
      </c>
      <c r="J32" s="500">
        <v>1</v>
      </c>
      <c r="K32" s="131">
        <v>2</v>
      </c>
      <c r="L32" s="500">
        <v>80</v>
      </c>
      <c r="M32" s="500">
        <v>2</v>
      </c>
      <c r="N32" s="131">
        <v>1</v>
      </c>
      <c r="O32" s="500">
        <v>2</v>
      </c>
      <c r="P32" s="500">
        <v>0.05</v>
      </c>
      <c r="Q32" s="131">
        <v>3</v>
      </c>
      <c r="R32" s="500">
        <v>82</v>
      </c>
      <c r="S32" s="500">
        <v>2.0499999999999998</v>
      </c>
    </row>
    <row r="33" spans="1:19" ht="13.8" thickBot="1" x14ac:dyDescent="0.3">
      <c r="A33" s="7" t="s">
        <v>316</v>
      </c>
      <c r="B33" s="1" t="s">
        <v>315</v>
      </c>
      <c r="C33" s="7" t="s">
        <v>35</v>
      </c>
      <c r="D33" s="8">
        <v>1828</v>
      </c>
      <c r="E33" s="131">
        <v>0</v>
      </c>
      <c r="F33" s="500">
        <v>0</v>
      </c>
      <c r="G33" s="500">
        <v>0</v>
      </c>
      <c r="H33" s="131">
        <v>1</v>
      </c>
      <c r="I33" s="500">
        <v>24</v>
      </c>
      <c r="J33" s="500">
        <v>0.6</v>
      </c>
      <c r="K33" s="131">
        <v>1</v>
      </c>
      <c r="L33" s="500">
        <v>24</v>
      </c>
      <c r="M33" s="500">
        <v>0.6</v>
      </c>
      <c r="N33" s="131">
        <v>0</v>
      </c>
      <c r="O33" s="500">
        <v>0</v>
      </c>
      <c r="P33" s="500">
        <v>0</v>
      </c>
      <c r="Q33" s="131">
        <v>1</v>
      </c>
      <c r="R33" s="500">
        <v>24</v>
      </c>
      <c r="S33" s="500">
        <v>0.6</v>
      </c>
    </row>
    <row r="34" spans="1:19" ht="13.8" thickBot="1" x14ac:dyDescent="0.3">
      <c r="A34" s="7" t="s">
        <v>366</v>
      </c>
      <c r="B34" s="1" t="s">
        <v>365</v>
      </c>
      <c r="C34" s="7" t="s">
        <v>35</v>
      </c>
      <c r="D34" s="8">
        <v>3926</v>
      </c>
      <c r="E34" s="131">
        <v>0</v>
      </c>
      <c r="F34" s="500">
        <v>0</v>
      </c>
      <c r="G34" s="500">
        <v>0</v>
      </c>
      <c r="H34" s="131">
        <v>5</v>
      </c>
      <c r="I34" s="500">
        <v>105</v>
      </c>
      <c r="J34" s="500">
        <v>2.625</v>
      </c>
      <c r="K34" s="131">
        <v>5</v>
      </c>
      <c r="L34" s="500">
        <v>85</v>
      </c>
      <c r="M34" s="500">
        <v>2.125</v>
      </c>
      <c r="N34" s="131">
        <v>2</v>
      </c>
      <c r="O34" s="500">
        <v>15</v>
      </c>
      <c r="P34" s="500">
        <v>0.375</v>
      </c>
      <c r="Q34" s="131">
        <v>7</v>
      </c>
      <c r="R34" s="500">
        <v>100</v>
      </c>
      <c r="S34" s="500">
        <v>2.5</v>
      </c>
    </row>
    <row r="35" spans="1:19" ht="13.8" thickBot="1" x14ac:dyDescent="0.3">
      <c r="A35" s="7" t="s">
        <v>382</v>
      </c>
      <c r="B35" s="1" t="s">
        <v>381</v>
      </c>
      <c r="C35" s="7" t="s">
        <v>35</v>
      </c>
      <c r="D35" s="8">
        <v>3038</v>
      </c>
      <c r="E35" s="131">
        <v>1</v>
      </c>
      <c r="F35" s="500">
        <v>17.5</v>
      </c>
      <c r="G35" s="500">
        <v>0.4375</v>
      </c>
      <c r="H35" s="131">
        <v>1</v>
      </c>
      <c r="I35" s="500">
        <v>40</v>
      </c>
      <c r="J35" s="500">
        <v>1</v>
      </c>
      <c r="K35" s="131">
        <v>2</v>
      </c>
      <c r="L35" s="500">
        <v>57</v>
      </c>
      <c r="M35" s="500">
        <v>1.425</v>
      </c>
      <c r="N35" s="131">
        <v>1</v>
      </c>
      <c r="O35" s="500">
        <v>18</v>
      </c>
      <c r="P35" s="500">
        <v>0.45</v>
      </c>
      <c r="Q35" s="131">
        <v>3</v>
      </c>
      <c r="R35" s="500">
        <v>75</v>
      </c>
      <c r="S35" s="500">
        <v>1.875</v>
      </c>
    </row>
    <row r="36" spans="1:19" ht="13.8" thickBot="1" x14ac:dyDescent="0.3">
      <c r="A36" s="7" t="s">
        <v>414</v>
      </c>
      <c r="B36" s="1" t="s">
        <v>413</v>
      </c>
      <c r="C36" s="7" t="s">
        <v>35</v>
      </c>
      <c r="D36" s="8">
        <v>3730</v>
      </c>
      <c r="E36" s="131">
        <v>0</v>
      </c>
      <c r="F36" s="500">
        <v>0</v>
      </c>
      <c r="G36" s="500">
        <v>0</v>
      </c>
      <c r="H36" s="131">
        <v>1</v>
      </c>
      <c r="I36" s="500">
        <v>20</v>
      </c>
      <c r="J36" s="500">
        <v>0.5</v>
      </c>
      <c r="K36" s="131">
        <v>1</v>
      </c>
      <c r="L36" s="500">
        <v>20</v>
      </c>
      <c r="M36" s="500">
        <v>0.5</v>
      </c>
      <c r="N36" s="131">
        <v>2</v>
      </c>
      <c r="O36" s="500">
        <v>30</v>
      </c>
      <c r="P36" s="500">
        <v>0.75</v>
      </c>
      <c r="Q36" s="131">
        <v>3</v>
      </c>
      <c r="R36" s="500">
        <v>50</v>
      </c>
      <c r="S36" s="500">
        <v>1.25</v>
      </c>
    </row>
    <row r="37" spans="1:19" ht="13.8" thickBot="1" x14ac:dyDescent="0.3">
      <c r="A37" s="7" t="s">
        <v>420</v>
      </c>
      <c r="B37" s="1" t="s">
        <v>419</v>
      </c>
      <c r="C37" s="7" t="s">
        <v>35</v>
      </c>
      <c r="D37" s="8">
        <v>2735</v>
      </c>
      <c r="E37" s="131">
        <v>0</v>
      </c>
      <c r="F37" s="500">
        <v>0</v>
      </c>
      <c r="G37" s="500">
        <v>0</v>
      </c>
      <c r="H37" s="131">
        <v>0</v>
      </c>
      <c r="I37" s="500">
        <v>0</v>
      </c>
      <c r="J37" s="500">
        <v>0</v>
      </c>
      <c r="K37" s="131">
        <v>0</v>
      </c>
      <c r="L37" s="500">
        <v>0</v>
      </c>
      <c r="M37" s="500">
        <v>0</v>
      </c>
      <c r="N37" s="131">
        <v>2</v>
      </c>
      <c r="O37" s="500">
        <v>1</v>
      </c>
      <c r="P37" s="500">
        <v>2.5000000000000001E-2</v>
      </c>
      <c r="Q37" s="131">
        <v>2</v>
      </c>
      <c r="R37" s="500">
        <v>1</v>
      </c>
      <c r="S37" s="500">
        <v>2.5000000000000001E-2</v>
      </c>
    </row>
    <row r="38" spans="1:19" ht="13.8" thickBot="1" x14ac:dyDescent="0.3">
      <c r="A38" s="7" t="s">
        <v>422</v>
      </c>
      <c r="B38" s="1" t="s">
        <v>421</v>
      </c>
      <c r="C38" s="7" t="s">
        <v>35</v>
      </c>
      <c r="D38" s="8">
        <v>1900</v>
      </c>
      <c r="E38" s="131">
        <v>1</v>
      </c>
      <c r="F38" s="500">
        <v>40</v>
      </c>
      <c r="G38" s="500">
        <v>1</v>
      </c>
      <c r="H38" s="131">
        <v>0</v>
      </c>
      <c r="I38" s="500">
        <v>0</v>
      </c>
      <c r="J38" s="500">
        <v>0</v>
      </c>
      <c r="K38" s="131">
        <v>1</v>
      </c>
      <c r="L38" s="500">
        <v>40</v>
      </c>
      <c r="M38" s="500">
        <v>1</v>
      </c>
      <c r="N38" s="131">
        <v>3</v>
      </c>
      <c r="O38" s="500">
        <v>68</v>
      </c>
      <c r="P38" s="500">
        <v>1.7</v>
      </c>
      <c r="Q38" s="131">
        <v>4</v>
      </c>
      <c r="R38" s="500">
        <v>108</v>
      </c>
      <c r="S38" s="500">
        <v>2.7</v>
      </c>
    </row>
    <row r="39" spans="1:19" ht="13.8" thickBot="1" x14ac:dyDescent="0.3">
      <c r="A39" s="7" t="s">
        <v>427</v>
      </c>
      <c r="B39" s="1" t="s">
        <v>426</v>
      </c>
      <c r="C39" s="7" t="s">
        <v>35</v>
      </c>
      <c r="D39" s="8">
        <v>2027</v>
      </c>
      <c r="E39" s="131">
        <v>0</v>
      </c>
      <c r="F39" s="500">
        <v>0</v>
      </c>
      <c r="G39" s="500">
        <v>0</v>
      </c>
      <c r="H39" s="131">
        <v>1</v>
      </c>
      <c r="I39" s="500">
        <v>35</v>
      </c>
      <c r="J39" s="500">
        <v>0.875</v>
      </c>
      <c r="K39" s="131">
        <v>1</v>
      </c>
      <c r="L39" s="500">
        <v>35</v>
      </c>
      <c r="M39" s="500">
        <v>0.875</v>
      </c>
      <c r="N39" s="131">
        <v>2</v>
      </c>
      <c r="O39" s="500">
        <v>28</v>
      </c>
      <c r="P39" s="500">
        <v>0.7</v>
      </c>
      <c r="Q39" s="131">
        <v>3</v>
      </c>
      <c r="R39" s="500">
        <v>63</v>
      </c>
      <c r="S39" s="500">
        <v>1.575</v>
      </c>
    </row>
    <row r="40" spans="1:19" ht="13.8" thickBot="1" x14ac:dyDescent="0.3">
      <c r="A40" s="7" t="s">
        <v>437</v>
      </c>
      <c r="B40" s="1" t="s">
        <v>436</v>
      </c>
      <c r="C40" s="7" t="s">
        <v>35</v>
      </c>
      <c r="D40" s="8">
        <v>2835</v>
      </c>
      <c r="E40" s="131">
        <v>1</v>
      </c>
      <c r="F40" s="500">
        <v>20</v>
      </c>
      <c r="G40" s="500">
        <v>0.5</v>
      </c>
      <c r="H40" s="131">
        <v>1</v>
      </c>
      <c r="I40" s="500">
        <v>8</v>
      </c>
      <c r="J40" s="500">
        <v>0.2</v>
      </c>
      <c r="K40" s="131">
        <v>2</v>
      </c>
      <c r="L40" s="500">
        <v>28</v>
      </c>
      <c r="M40" s="500">
        <v>0.7</v>
      </c>
      <c r="N40" s="131">
        <v>0</v>
      </c>
      <c r="O40" s="500">
        <v>0</v>
      </c>
      <c r="P40" s="500">
        <v>0</v>
      </c>
      <c r="Q40" s="131">
        <v>2</v>
      </c>
      <c r="R40" s="500">
        <v>28</v>
      </c>
      <c r="S40" s="500">
        <v>0.7</v>
      </c>
    </row>
    <row r="41" spans="1:19" ht="13.8" thickBot="1" x14ac:dyDescent="0.3">
      <c r="A41" s="7" t="s">
        <v>443</v>
      </c>
      <c r="B41" s="1" t="s">
        <v>442</v>
      </c>
      <c r="C41" s="7" t="s">
        <v>35</v>
      </c>
      <c r="D41" s="8">
        <v>2372</v>
      </c>
      <c r="E41" s="131">
        <v>1</v>
      </c>
      <c r="F41" s="500">
        <v>23.35</v>
      </c>
      <c r="G41" s="500">
        <v>0.58374999999999999</v>
      </c>
      <c r="H41" s="131">
        <v>3</v>
      </c>
      <c r="I41" s="500">
        <v>29.77</v>
      </c>
      <c r="J41" s="500">
        <v>0.74424999999999997</v>
      </c>
      <c r="K41" s="131">
        <v>3</v>
      </c>
      <c r="L41" s="500">
        <v>53.12</v>
      </c>
      <c r="M41" s="500">
        <v>1.3280000000000001</v>
      </c>
      <c r="N41" s="131">
        <v>0</v>
      </c>
      <c r="O41" s="500">
        <v>0</v>
      </c>
      <c r="P41" s="500">
        <v>0</v>
      </c>
      <c r="Q41" s="131">
        <v>4</v>
      </c>
      <c r="R41" s="500">
        <v>53.12</v>
      </c>
      <c r="S41" s="500">
        <v>1.3280000000000001</v>
      </c>
    </row>
    <row r="42" spans="1:19" ht="13.8" thickBot="1" x14ac:dyDescent="0.3">
      <c r="A42" s="7" t="s">
        <v>455</v>
      </c>
      <c r="B42" s="1" t="s">
        <v>454</v>
      </c>
      <c r="C42" s="7" t="s">
        <v>35</v>
      </c>
      <c r="D42" s="8">
        <v>3667</v>
      </c>
      <c r="E42" s="131">
        <v>1</v>
      </c>
      <c r="F42" s="500">
        <v>37</v>
      </c>
      <c r="G42" s="500">
        <v>0.92500000000000004</v>
      </c>
      <c r="H42" s="131">
        <v>0</v>
      </c>
      <c r="I42" s="500">
        <v>0</v>
      </c>
      <c r="J42" s="500">
        <v>0</v>
      </c>
      <c r="K42" s="131">
        <v>1</v>
      </c>
      <c r="L42" s="500">
        <v>37</v>
      </c>
      <c r="M42" s="500">
        <v>0.92500000000000004</v>
      </c>
      <c r="N42" s="131">
        <v>3</v>
      </c>
      <c r="O42" s="500">
        <v>60.5</v>
      </c>
      <c r="P42" s="500">
        <v>1.5125</v>
      </c>
      <c r="Q42" s="131">
        <v>4</v>
      </c>
      <c r="R42" s="500">
        <v>97.5</v>
      </c>
      <c r="S42" s="500">
        <v>2.4375</v>
      </c>
    </row>
    <row r="43" spans="1:19" ht="13.8" thickBot="1" x14ac:dyDescent="0.3">
      <c r="A43" s="7" t="s">
        <v>461</v>
      </c>
      <c r="B43" s="1" t="s">
        <v>460</v>
      </c>
      <c r="C43" s="7" t="s">
        <v>35</v>
      </c>
      <c r="D43" s="8">
        <v>492</v>
      </c>
      <c r="E43" s="131">
        <v>0</v>
      </c>
      <c r="F43" s="167">
        <v>0</v>
      </c>
      <c r="G43" s="167">
        <v>0</v>
      </c>
      <c r="H43" s="131">
        <v>1</v>
      </c>
      <c r="I43" s="500">
        <v>40</v>
      </c>
      <c r="J43" s="500">
        <v>1</v>
      </c>
      <c r="K43" s="131">
        <v>1</v>
      </c>
      <c r="L43" s="500">
        <v>40</v>
      </c>
      <c r="M43" s="500">
        <v>1</v>
      </c>
      <c r="N43" s="131">
        <v>1</v>
      </c>
      <c r="O43" s="500">
        <v>30</v>
      </c>
      <c r="P43" s="500">
        <v>0.75</v>
      </c>
      <c r="Q43" s="131">
        <v>2</v>
      </c>
      <c r="R43" s="500">
        <v>70</v>
      </c>
      <c r="S43" s="500">
        <v>1.75</v>
      </c>
    </row>
    <row r="44" spans="1:19" ht="13.8" thickBot="1" x14ac:dyDescent="0.3">
      <c r="A44" s="7" t="s">
        <v>477</v>
      </c>
      <c r="B44" s="1" t="s">
        <v>476</v>
      </c>
      <c r="C44" s="7" t="s">
        <v>35</v>
      </c>
      <c r="D44" s="8">
        <v>3326</v>
      </c>
      <c r="E44" s="131">
        <v>0</v>
      </c>
      <c r="F44" s="500">
        <v>0</v>
      </c>
      <c r="G44" s="500">
        <v>0</v>
      </c>
      <c r="H44" s="131">
        <v>2</v>
      </c>
      <c r="I44" s="500">
        <v>40</v>
      </c>
      <c r="J44" s="500">
        <v>1</v>
      </c>
      <c r="K44" s="131">
        <v>2</v>
      </c>
      <c r="L44" s="500">
        <v>40</v>
      </c>
      <c r="M44" s="500">
        <v>1</v>
      </c>
      <c r="N44" s="131">
        <v>1</v>
      </c>
      <c r="O44" s="500">
        <v>1</v>
      </c>
      <c r="P44" s="500">
        <v>2.5000000000000001E-2</v>
      </c>
      <c r="Q44" s="131">
        <v>3</v>
      </c>
      <c r="R44" s="500">
        <v>41</v>
      </c>
      <c r="S44" s="500">
        <v>1.0249999999999999</v>
      </c>
    </row>
    <row r="45" spans="1:19" ht="13.8" thickBot="1" x14ac:dyDescent="0.3">
      <c r="A45" s="7" t="s">
        <v>494</v>
      </c>
      <c r="B45" s="1" t="s">
        <v>493</v>
      </c>
      <c r="C45" s="7" t="s">
        <v>35</v>
      </c>
      <c r="D45" s="8">
        <v>2440</v>
      </c>
      <c r="E45" s="131">
        <v>1</v>
      </c>
      <c r="F45" s="500">
        <v>23</v>
      </c>
      <c r="G45" s="500">
        <v>0.57499999999999996</v>
      </c>
      <c r="H45" s="131">
        <v>0</v>
      </c>
      <c r="I45" s="500">
        <v>0</v>
      </c>
      <c r="J45" s="500">
        <v>0</v>
      </c>
      <c r="K45" s="131">
        <v>1</v>
      </c>
      <c r="L45" s="500">
        <v>23</v>
      </c>
      <c r="M45" s="500">
        <v>0.57499999999999996</v>
      </c>
      <c r="N45" s="131">
        <v>0</v>
      </c>
      <c r="O45" s="500">
        <v>0</v>
      </c>
      <c r="P45" s="500">
        <v>0</v>
      </c>
      <c r="Q45" s="131">
        <v>1</v>
      </c>
      <c r="R45" s="500">
        <v>23</v>
      </c>
      <c r="S45" s="500">
        <v>0.57499999999999996</v>
      </c>
    </row>
    <row r="46" spans="1:19" ht="13.8" thickBot="1" x14ac:dyDescent="0.3">
      <c r="A46" s="7" t="s">
        <v>501</v>
      </c>
      <c r="B46" s="1" t="s">
        <v>500</v>
      </c>
      <c r="C46" s="7" t="s">
        <v>35</v>
      </c>
      <c r="D46" s="8">
        <v>3433</v>
      </c>
      <c r="E46" s="131">
        <v>0</v>
      </c>
      <c r="F46" s="167">
        <v>0</v>
      </c>
      <c r="G46" s="167">
        <v>0</v>
      </c>
      <c r="H46" s="131">
        <v>1</v>
      </c>
      <c r="I46" s="500">
        <v>28</v>
      </c>
      <c r="J46" s="500">
        <v>0.7</v>
      </c>
      <c r="K46" s="131">
        <v>1</v>
      </c>
      <c r="L46" s="500">
        <v>24.5</v>
      </c>
      <c r="M46" s="500">
        <v>0.61250000000000004</v>
      </c>
      <c r="N46" s="131">
        <v>1</v>
      </c>
      <c r="O46" s="500">
        <v>10</v>
      </c>
      <c r="P46" s="500">
        <v>0.25</v>
      </c>
      <c r="Q46" s="131">
        <v>3</v>
      </c>
      <c r="R46" s="500">
        <v>34.5</v>
      </c>
      <c r="S46" s="500">
        <v>0.86250000000000004</v>
      </c>
    </row>
    <row r="47" spans="1:19" ht="13.8" thickBot="1" x14ac:dyDescent="0.3">
      <c r="A47" s="7" t="s">
        <v>521</v>
      </c>
      <c r="B47" s="1" t="s">
        <v>520</v>
      </c>
      <c r="C47" s="7" t="s">
        <v>35</v>
      </c>
      <c r="D47" s="8">
        <v>1848</v>
      </c>
      <c r="E47" s="131">
        <v>0</v>
      </c>
      <c r="F47" s="500">
        <v>0</v>
      </c>
      <c r="G47" s="500">
        <v>0</v>
      </c>
      <c r="H47" s="131">
        <v>2</v>
      </c>
      <c r="I47" s="500">
        <v>40</v>
      </c>
      <c r="J47" s="500">
        <v>1</v>
      </c>
      <c r="K47" s="131">
        <v>2</v>
      </c>
      <c r="L47" s="500">
        <v>40</v>
      </c>
      <c r="M47" s="500">
        <v>1</v>
      </c>
      <c r="N47" s="131">
        <v>0</v>
      </c>
      <c r="O47" s="500">
        <v>0</v>
      </c>
      <c r="P47" s="500">
        <v>0</v>
      </c>
      <c r="Q47" s="131">
        <v>4</v>
      </c>
      <c r="R47" s="500">
        <v>40</v>
      </c>
      <c r="S47" s="500">
        <v>1</v>
      </c>
    </row>
    <row r="48" spans="1:19" ht="13.8" thickBot="1" x14ac:dyDescent="0.3">
      <c r="A48" s="7" t="s">
        <v>537</v>
      </c>
      <c r="B48" s="1" t="s">
        <v>536</v>
      </c>
      <c r="C48" s="7" t="s">
        <v>35</v>
      </c>
      <c r="D48" s="8">
        <v>3645</v>
      </c>
      <c r="E48" s="131">
        <v>0</v>
      </c>
      <c r="F48" s="500">
        <v>0</v>
      </c>
      <c r="G48" s="500">
        <v>0</v>
      </c>
      <c r="H48" s="131">
        <v>7</v>
      </c>
      <c r="I48" s="500">
        <v>150</v>
      </c>
      <c r="J48" s="500">
        <v>3.75</v>
      </c>
      <c r="K48" s="131">
        <v>7</v>
      </c>
      <c r="L48" s="500">
        <v>150</v>
      </c>
      <c r="M48" s="500">
        <v>3.75</v>
      </c>
      <c r="N48" s="131">
        <v>3</v>
      </c>
      <c r="O48" s="500">
        <v>15</v>
      </c>
      <c r="P48" s="500">
        <v>0.375</v>
      </c>
      <c r="Q48" s="131">
        <v>15</v>
      </c>
      <c r="R48" s="500">
        <v>165</v>
      </c>
      <c r="S48" s="500">
        <v>4.125</v>
      </c>
    </row>
    <row r="49" spans="1:19" ht="13.8" thickBot="1" x14ac:dyDescent="0.3">
      <c r="A49" s="7" t="s">
        <v>549</v>
      </c>
      <c r="B49" s="1" t="s">
        <v>548</v>
      </c>
      <c r="C49" s="7" t="s">
        <v>35</v>
      </c>
      <c r="D49" s="8">
        <v>19</v>
      </c>
      <c r="E49" s="131">
        <v>2</v>
      </c>
      <c r="F49" s="500">
        <v>80</v>
      </c>
      <c r="G49" s="500">
        <v>2</v>
      </c>
      <c r="H49" s="131">
        <v>0</v>
      </c>
      <c r="I49" s="500">
        <v>0</v>
      </c>
      <c r="J49" s="500">
        <v>0</v>
      </c>
      <c r="K49" s="131">
        <v>2</v>
      </c>
      <c r="L49" s="500">
        <v>80</v>
      </c>
      <c r="M49" s="500">
        <v>2</v>
      </c>
      <c r="N49" s="131">
        <v>4</v>
      </c>
      <c r="O49" s="500">
        <v>160</v>
      </c>
      <c r="P49" s="500">
        <v>4</v>
      </c>
      <c r="Q49" s="131">
        <v>6</v>
      </c>
      <c r="R49" s="500">
        <v>240</v>
      </c>
      <c r="S49" s="500">
        <v>6</v>
      </c>
    </row>
    <row r="50" spans="1:19" ht="13.8" thickBot="1" x14ac:dyDescent="0.3">
      <c r="A50" s="7" t="s">
        <v>553</v>
      </c>
      <c r="B50" s="1" t="s">
        <v>552</v>
      </c>
      <c r="C50" s="7" t="s">
        <v>35</v>
      </c>
      <c r="D50" s="8">
        <v>3679</v>
      </c>
      <c r="E50" s="131">
        <v>0</v>
      </c>
      <c r="F50" s="500">
        <v>0</v>
      </c>
      <c r="G50" s="500">
        <v>0</v>
      </c>
      <c r="H50" s="131">
        <v>1</v>
      </c>
      <c r="I50" s="500">
        <v>40</v>
      </c>
      <c r="J50" s="500">
        <v>1</v>
      </c>
      <c r="K50" s="131">
        <v>1</v>
      </c>
      <c r="L50" s="500">
        <v>40</v>
      </c>
      <c r="M50" s="500">
        <v>1</v>
      </c>
      <c r="N50" s="131">
        <v>1</v>
      </c>
      <c r="O50" s="500">
        <v>26</v>
      </c>
      <c r="P50" s="500">
        <v>0.65</v>
      </c>
      <c r="Q50" s="131">
        <v>2</v>
      </c>
      <c r="R50" s="500">
        <v>66</v>
      </c>
      <c r="S50" s="500">
        <v>1.65</v>
      </c>
    </row>
    <row r="51" spans="1:19" ht="13.8" thickBot="1" x14ac:dyDescent="0.3">
      <c r="A51" s="7" t="s">
        <v>557</v>
      </c>
      <c r="B51" s="1" t="s">
        <v>556</v>
      </c>
      <c r="C51" s="7" t="s">
        <v>35</v>
      </c>
      <c r="D51" s="8">
        <v>1830</v>
      </c>
      <c r="E51" s="131">
        <v>1</v>
      </c>
      <c r="F51" s="500">
        <v>0</v>
      </c>
      <c r="G51" s="500">
        <v>0</v>
      </c>
      <c r="H51" s="131">
        <v>1</v>
      </c>
      <c r="I51" s="500">
        <v>40</v>
      </c>
      <c r="J51" s="500">
        <v>1</v>
      </c>
      <c r="K51" s="131">
        <v>1</v>
      </c>
      <c r="L51" s="500">
        <v>40</v>
      </c>
      <c r="M51" s="500">
        <v>1</v>
      </c>
      <c r="N51" s="131">
        <v>0</v>
      </c>
      <c r="O51" s="500">
        <v>6</v>
      </c>
      <c r="P51" s="500">
        <v>0.15</v>
      </c>
      <c r="Q51" s="131">
        <v>2</v>
      </c>
      <c r="R51" s="500">
        <v>46</v>
      </c>
      <c r="S51" s="500">
        <v>1.1499999999999999</v>
      </c>
    </row>
    <row r="52" spans="1:19" ht="13.8" thickBot="1" x14ac:dyDescent="0.3">
      <c r="A52" s="7" t="s">
        <v>579</v>
      </c>
      <c r="B52" s="1" t="s">
        <v>578</v>
      </c>
      <c r="C52" s="7" t="s">
        <v>35</v>
      </c>
      <c r="D52" s="8">
        <v>1939</v>
      </c>
      <c r="E52" s="131">
        <v>0</v>
      </c>
      <c r="F52" s="500">
        <v>0</v>
      </c>
      <c r="G52" s="500">
        <v>0</v>
      </c>
      <c r="H52" s="131">
        <v>6</v>
      </c>
      <c r="I52" s="500">
        <v>139.5</v>
      </c>
      <c r="J52" s="500">
        <v>3.4874999999999998</v>
      </c>
      <c r="K52" s="131">
        <v>6</v>
      </c>
      <c r="L52" s="500">
        <v>139.5</v>
      </c>
      <c r="M52" s="500">
        <v>3.4874999999999998</v>
      </c>
      <c r="N52" s="131">
        <v>1</v>
      </c>
      <c r="O52" s="500">
        <v>1</v>
      </c>
      <c r="P52" s="500">
        <v>2.5000000000000001E-2</v>
      </c>
      <c r="Q52" s="131">
        <v>7</v>
      </c>
      <c r="R52" s="500">
        <v>140.5</v>
      </c>
      <c r="S52" s="500">
        <v>3.5125000000000002</v>
      </c>
    </row>
    <row r="53" spans="1:19" ht="13.8" thickBot="1" x14ac:dyDescent="0.3">
      <c r="A53" s="7" t="s">
        <v>617</v>
      </c>
      <c r="B53" s="1" t="s">
        <v>616</v>
      </c>
      <c r="C53" s="7" t="s">
        <v>35</v>
      </c>
      <c r="D53" s="8">
        <v>3739</v>
      </c>
      <c r="E53" s="131">
        <v>0</v>
      </c>
      <c r="F53" s="500">
        <v>0</v>
      </c>
      <c r="G53" s="500">
        <v>0</v>
      </c>
      <c r="H53" s="131">
        <v>1</v>
      </c>
      <c r="I53" s="500">
        <v>16.28</v>
      </c>
      <c r="J53" s="500">
        <v>0.40699999999999997</v>
      </c>
      <c r="K53" s="131">
        <v>1</v>
      </c>
      <c r="L53" s="500">
        <v>16.28</v>
      </c>
      <c r="M53" s="500">
        <v>0.40699999999999997</v>
      </c>
      <c r="N53" s="131">
        <v>4</v>
      </c>
      <c r="O53" s="500">
        <v>32.880000000000003</v>
      </c>
      <c r="P53" s="500">
        <v>0.82199999999999995</v>
      </c>
      <c r="Q53" s="131">
        <v>7</v>
      </c>
      <c r="R53" s="500">
        <v>49.16</v>
      </c>
      <c r="S53" s="500">
        <v>1.2290000000000001</v>
      </c>
    </row>
    <row r="54" spans="1:19" ht="13.8" thickBot="1" x14ac:dyDescent="0.3">
      <c r="A54" s="7" t="s">
        <v>627</v>
      </c>
      <c r="B54" s="1" t="s">
        <v>626</v>
      </c>
      <c r="C54" s="7" t="s">
        <v>35</v>
      </c>
      <c r="D54" s="8">
        <v>1508</v>
      </c>
      <c r="E54" s="131">
        <v>0</v>
      </c>
      <c r="F54" s="500">
        <v>0</v>
      </c>
      <c r="G54" s="500">
        <v>0</v>
      </c>
      <c r="H54" s="131">
        <v>1</v>
      </c>
      <c r="I54" s="500">
        <v>18</v>
      </c>
      <c r="J54" s="500">
        <v>0.45</v>
      </c>
      <c r="K54" s="131">
        <v>1</v>
      </c>
      <c r="L54" s="500">
        <v>18</v>
      </c>
      <c r="M54" s="500">
        <v>0.45</v>
      </c>
      <c r="N54" s="131">
        <v>0</v>
      </c>
      <c r="O54" s="500">
        <v>0</v>
      </c>
      <c r="P54" s="500">
        <v>0</v>
      </c>
      <c r="Q54" s="131">
        <v>1</v>
      </c>
      <c r="R54" s="500">
        <v>18</v>
      </c>
      <c r="S54" s="500">
        <v>0.45</v>
      </c>
    </row>
    <row r="55" spans="1:19" ht="13.8" thickBot="1" x14ac:dyDescent="0.3">
      <c r="A55" s="7" t="s">
        <v>629</v>
      </c>
      <c r="B55" s="1" t="s">
        <v>628</v>
      </c>
      <c r="C55" s="7" t="s">
        <v>35</v>
      </c>
      <c r="D55" s="8">
        <v>3731</v>
      </c>
      <c r="E55" s="131">
        <v>0</v>
      </c>
      <c r="F55" s="167">
        <v>0</v>
      </c>
      <c r="G55" s="167">
        <v>0</v>
      </c>
      <c r="H55" s="131">
        <v>1</v>
      </c>
      <c r="I55" s="500">
        <v>28</v>
      </c>
      <c r="J55" s="500">
        <v>0.7</v>
      </c>
      <c r="K55" s="131">
        <v>1</v>
      </c>
      <c r="L55" s="500">
        <v>28</v>
      </c>
      <c r="M55" s="500">
        <v>0.7</v>
      </c>
      <c r="N55" s="131">
        <v>2</v>
      </c>
      <c r="O55" s="500">
        <v>27</v>
      </c>
      <c r="P55" s="500">
        <v>0.67500000000000004</v>
      </c>
      <c r="Q55" s="131">
        <v>3</v>
      </c>
      <c r="R55" s="500">
        <v>55</v>
      </c>
      <c r="S55" s="500">
        <v>1.375</v>
      </c>
    </row>
    <row r="56" spans="1:19" ht="13.8" thickBot="1" x14ac:dyDescent="0.3">
      <c r="A56" s="7" t="s">
        <v>633</v>
      </c>
      <c r="B56" s="1" t="s">
        <v>632</v>
      </c>
      <c r="C56" s="7" t="s">
        <v>35</v>
      </c>
      <c r="D56" s="8">
        <v>3674</v>
      </c>
      <c r="E56" s="131">
        <v>0</v>
      </c>
      <c r="F56" s="500">
        <v>0</v>
      </c>
      <c r="G56" s="500">
        <v>0</v>
      </c>
      <c r="H56" s="131">
        <v>1</v>
      </c>
      <c r="I56" s="500">
        <v>32</v>
      </c>
      <c r="J56" s="500">
        <v>0.8</v>
      </c>
      <c r="K56" s="131">
        <v>1</v>
      </c>
      <c r="L56" s="500">
        <v>32</v>
      </c>
      <c r="M56" s="500">
        <v>0.8</v>
      </c>
      <c r="N56" s="131">
        <v>3</v>
      </c>
      <c r="O56" s="500">
        <v>50</v>
      </c>
      <c r="P56" s="500">
        <v>1.25</v>
      </c>
      <c r="Q56" s="131">
        <v>4</v>
      </c>
      <c r="R56" s="500">
        <v>82</v>
      </c>
      <c r="S56" s="500">
        <v>2.0499999999999998</v>
      </c>
    </row>
    <row r="57" spans="1:19" ht="13.8" thickBot="1" x14ac:dyDescent="0.3">
      <c r="A57" s="7" t="s">
        <v>635</v>
      </c>
      <c r="B57" s="1" t="s">
        <v>634</v>
      </c>
      <c r="C57" s="7" t="s">
        <v>35</v>
      </c>
      <c r="D57" s="8">
        <v>882</v>
      </c>
      <c r="E57" s="131">
        <v>0</v>
      </c>
      <c r="F57" s="500">
        <v>0</v>
      </c>
      <c r="G57" s="500">
        <v>0</v>
      </c>
      <c r="H57" s="131">
        <v>1</v>
      </c>
      <c r="I57" s="500">
        <v>26</v>
      </c>
      <c r="J57" s="500">
        <v>0.65</v>
      </c>
      <c r="K57" s="131">
        <v>1</v>
      </c>
      <c r="L57" s="500">
        <v>26</v>
      </c>
      <c r="M57" s="500">
        <v>0.65</v>
      </c>
      <c r="N57" s="131">
        <v>0</v>
      </c>
      <c r="O57" s="500">
        <v>0</v>
      </c>
      <c r="P57" s="500">
        <v>0</v>
      </c>
      <c r="Q57" s="131">
        <v>1</v>
      </c>
      <c r="R57" s="500">
        <v>26</v>
      </c>
      <c r="S57" s="500">
        <v>0.65</v>
      </c>
    </row>
    <row r="58" spans="1:19" ht="13.8" thickBot="1" x14ac:dyDescent="0.3">
      <c r="A58" s="7" t="s">
        <v>655</v>
      </c>
      <c r="B58" s="1" t="s">
        <v>654</v>
      </c>
      <c r="C58" s="7" t="s">
        <v>35</v>
      </c>
      <c r="D58" s="8">
        <v>2419</v>
      </c>
      <c r="E58" s="131">
        <v>0</v>
      </c>
      <c r="F58" s="500">
        <v>0</v>
      </c>
      <c r="G58" s="500">
        <v>0</v>
      </c>
      <c r="H58" s="131">
        <v>1</v>
      </c>
      <c r="I58" s="500">
        <v>21</v>
      </c>
      <c r="J58" s="500">
        <v>0.52500000000000002</v>
      </c>
      <c r="K58" s="131">
        <v>1</v>
      </c>
      <c r="L58" s="500">
        <v>21</v>
      </c>
      <c r="M58" s="500">
        <v>0.52500000000000002</v>
      </c>
      <c r="N58" s="131">
        <v>1</v>
      </c>
      <c r="O58" s="500">
        <v>42</v>
      </c>
      <c r="P58" s="500">
        <v>1.05</v>
      </c>
      <c r="Q58" s="131">
        <v>2</v>
      </c>
      <c r="R58" s="500">
        <v>63</v>
      </c>
      <c r="S58" s="500">
        <v>1.575</v>
      </c>
    </row>
    <row r="59" spans="1:19" ht="13.8" thickBot="1" x14ac:dyDescent="0.3">
      <c r="A59" s="7" t="s">
        <v>681</v>
      </c>
      <c r="B59" s="1" t="s">
        <v>680</v>
      </c>
      <c r="C59" s="7" t="s">
        <v>35</v>
      </c>
      <c r="D59" s="8">
        <v>3775</v>
      </c>
      <c r="E59" s="131">
        <v>2</v>
      </c>
      <c r="F59" s="500">
        <v>60</v>
      </c>
      <c r="G59" s="500">
        <v>1.5</v>
      </c>
      <c r="H59" s="131">
        <v>2</v>
      </c>
      <c r="I59" s="500">
        <v>57</v>
      </c>
      <c r="J59" s="500">
        <v>1.425</v>
      </c>
      <c r="K59" s="131">
        <v>4</v>
      </c>
      <c r="L59" s="500">
        <v>117</v>
      </c>
      <c r="M59" s="500">
        <v>2.9249999999999998</v>
      </c>
      <c r="N59" s="131">
        <v>4</v>
      </c>
      <c r="O59" s="500">
        <v>58</v>
      </c>
      <c r="P59" s="500">
        <v>1.45</v>
      </c>
      <c r="Q59" s="131">
        <v>8</v>
      </c>
      <c r="R59" s="500">
        <v>175</v>
      </c>
      <c r="S59" s="500">
        <v>4.375</v>
      </c>
    </row>
    <row r="60" spans="1:19" ht="13.8" thickBot="1" x14ac:dyDescent="0.3">
      <c r="A60" s="7" t="s">
        <v>687</v>
      </c>
      <c r="B60" s="1" t="s">
        <v>686</v>
      </c>
      <c r="C60" s="7" t="s">
        <v>35</v>
      </c>
      <c r="D60" s="8">
        <v>3138</v>
      </c>
      <c r="E60" s="131">
        <v>0</v>
      </c>
      <c r="F60" s="500">
        <v>0</v>
      </c>
      <c r="G60" s="500">
        <v>0</v>
      </c>
      <c r="H60" s="131">
        <v>1</v>
      </c>
      <c r="I60" s="500">
        <v>25</v>
      </c>
      <c r="J60" s="500">
        <v>0.625</v>
      </c>
      <c r="K60" s="131">
        <v>1</v>
      </c>
      <c r="L60" s="500">
        <v>25</v>
      </c>
      <c r="M60" s="500">
        <v>0.625</v>
      </c>
      <c r="N60" s="131">
        <v>3</v>
      </c>
      <c r="O60" s="500">
        <v>32</v>
      </c>
      <c r="P60" s="500">
        <v>0.8</v>
      </c>
      <c r="Q60" s="131">
        <v>4</v>
      </c>
      <c r="R60" s="500">
        <v>57</v>
      </c>
      <c r="S60" s="500">
        <v>1.425</v>
      </c>
    </row>
    <row r="61" spans="1:19" ht="13.8" thickBot="1" x14ac:dyDescent="0.3">
      <c r="A61" s="7" t="s">
        <v>697</v>
      </c>
      <c r="B61" s="1" t="s">
        <v>696</v>
      </c>
      <c r="C61" s="7" t="s">
        <v>35</v>
      </c>
      <c r="D61" s="8">
        <v>3428</v>
      </c>
      <c r="E61" s="131">
        <v>0</v>
      </c>
      <c r="F61" s="500">
        <v>0</v>
      </c>
      <c r="G61" s="500">
        <v>0</v>
      </c>
      <c r="H61" s="131">
        <v>2</v>
      </c>
      <c r="I61" s="500">
        <v>51</v>
      </c>
      <c r="J61" s="500">
        <v>1.2749999999999999</v>
      </c>
      <c r="K61" s="131">
        <v>2</v>
      </c>
      <c r="L61" s="500">
        <v>51</v>
      </c>
      <c r="M61" s="500">
        <v>1.2749999999999999</v>
      </c>
      <c r="N61" s="131">
        <v>1</v>
      </c>
      <c r="O61" s="500">
        <v>4</v>
      </c>
      <c r="P61" s="500">
        <v>0.1</v>
      </c>
      <c r="Q61" s="131">
        <v>3</v>
      </c>
      <c r="R61" s="500">
        <v>55</v>
      </c>
      <c r="S61" s="500">
        <v>1.375</v>
      </c>
    </row>
    <row r="62" spans="1:19" ht="13.8" thickBot="1" x14ac:dyDescent="0.3">
      <c r="A62" s="7" t="s">
        <v>699</v>
      </c>
      <c r="B62" s="1" t="s">
        <v>698</v>
      </c>
      <c r="C62" s="7" t="s">
        <v>35</v>
      </c>
      <c r="D62" s="8">
        <v>1932</v>
      </c>
      <c r="E62" s="131">
        <v>1</v>
      </c>
      <c r="F62" s="500">
        <v>27</v>
      </c>
      <c r="G62" s="500">
        <v>0.67500000000000004</v>
      </c>
      <c r="H62" s="131">
        <v>0</v>
      </c>
      <c r="I62" s="500">
        <v>0</v>
      </c>
      <c r="J62" s="500">
        <v>0</v>
      </c>
      <c r="K62" s="131">
        <v>1</v>
      </c>
      <c r="L62" s="500">
        <v>27</v>
      </c>
      <c r="M62" s="500">
        <v>0.67500000000000004</v>
      </c>
      <c r="N62" s="131">
        <v>1</v>
      </c>
      <c r="O62" s="500">
        <v>10</v>
      </c>
      <c r="P62" s="500">
        <v>0.25</v>
      </c>
      <c r="Q62" s="131">
        <v>2</v>
      </c>
      <c r="R62" s="500">
        <v>37</v>
      </c>
      <c r="S62" s="500">
        <v>0.92500000000000004</v>
      </c>
    </row>
    <row r="63" spans="1:19" ht="13.8" thickBot="1" x14ac:dyDescent="0.3">
      <c r="A63" s="7" t="s">
        <v>721</v>
      </c>
      <c r="B63" s="1" t="s">
        <v>720</v>
      </c>
      <c r="C63" s="7" t="s">
        <v>35</v>
      </c>
      <c r="D63" s="8">
        <v>2387</v>
      </c>
      <c r="E63" s="131">
        <v>0</v>
      </c>
      <c r="F63" s="500">
        <v>0</v>
      </c>
      <c r="G63" s="500">
        <v>0</v>
      </c>
      <c r="H63" s="131">
        <v>1</v>
      </c>
      <c r="I63" s="500">
        <v>40</v>
      </c>
      <c r="J63" s="500">
        <v>1</v>
      </c>
      <c r="K63" s="131">
        <v>1</v>
      </c>
      <c r="L63" s="500">
        <v>40</v>
      </c>
      <c r="M63" s="500">
        <v>1</v>
      </c>
      <c r="N63" s="131">
        <v>3</v>
      </c>
      <c r="O63" s="500">
        <v>32</v>
      </c>
      <c r="P63" s="500">
        <v>0.8</v>
      </c>
      <c r="Q63" s="131">
        <v>4</v>
      </c>
      <c r="R63" s="500">
        <v>72</v>
      </c>
      <c r="S63" s="500">
        <v>1.8</v>
      </c>
    </row>
    <row r="64" spans="1:19" ht="13.8" thickBot="1" x14ac:dyDescent="0.3">
      <c r="A64" s="7" t="s">
        <v>739</v>
      </c>
      <c r="B64" s="1" t="s">
        <v>738</v>
      </c>
      <c r="C64" s="7" t="s">
        <v>35</v>
      </c>
      <c r="D64" s="8">
        <v>1873</v>
      </c>
      <c r="E64" s="131">
        <v>0</v>
      </c>
      <c r="F64" s="500">
        <v>0</v>
      </c>
      <c r="G64" s="500">
        <v>0</v>
      </c>
      <c r="H64" s="131">
        <v>1</v>
      </c>
      <c r="I64" s="500">
        <v>27</v>
      </c>
      <c r="J64" s="500">
        <v>0.67500000000000004</v>
      </c>
      <c r="K64" s="131">
        <v>1</v>
      </c>
      <c r="L64" s="500">
        <v>27</v>
      </c>
      <c r="M64" s="500">
        <v>0.67500000000000004</v>
      </c>
      <c r="N64" s="131">
        <v>1</v>
      </c>
      <c r="O64" s="500">
        <v>9</v>
      </c>
      <c r="P64" s="500">
        <v>0.22500000000000001</v>
      </c>
      <c r="Q64" s="131">
        <v>2</v>
      </c>
      <c r="R64" s="500">
        <v>36</v>
      </c>
      <c r="S64" s="500">
        <v>0.9</v>
      </c>
    </row>
    <row r="65" spans="1:19" ht="13.8" thickBot="1" x14ac:dyDescent="0.3">
      <c r="A65" s="7" t="s">
        <v>757</v>
      </c>
      <c r="B65" s="1" t="s">
        <v>756</v>
      </c>
      <c r="C65" s="7" t="s">
        <v>35</v>
      </c>
      <c r="D65" s="8">
        <v>1652</v>
      </c>
      <c r="E65" s="131">
        <v>0</v>
      </c>
      <c r="F65" s="500">
        <v>0</v>
      </c>
      <c r="G65" s="500">
        <v>0</v>
      </c>
      <c r="H65" s="131">
        <v>1</v>
      </c>
      <c r="I65" s="500">
        <v>25</v>
      </c>
      <c r="J65" s="500">
        <v>0.625</v>
      </c>
      <c r="K65" s="131">
        <v>1</v>
      </c>
      <c r="L65" s="500">
        <v>25</v>
      </c>
      <c r="M65" s="500">
        <v>0.625</v>
      </c>
      <c r="N65" s="131">
        <v>1</v>
      </c>
      <c r="O65" s="500">
        <v>13</v>
      </c>
      <c r="P65" s="500">
        <v>0.32500000000000001</v>
      </c>
      <c r="Q65" s="131">
        <v>2</v>
      </c>
      <c r="R65" s="500">
        <v>38</v>
      </c>
      <c r="S65" s="500">
        <v>0.95</v>
      </c>
    </row>
    <row r="66" spans="1:19" ht="13.8" thickBot="1" x14ac:dyDescent="0.3">
      <c r="A66" s="7" t="s">
        <v>769</v>
      </c>
      <c r="B66" s="1" t="s">
        <v>768</v>
      </c>
      <c r="C66" s="7" t="s">
        <v>35</v>
      </c>
      <c r="D66" s="8">
        <v>3895</v>
      </c>
      <c r="E66" s="131">
        <v>0</v>
      </c>
      <c r="F66" s="500">
        <v>0</v>
      </c>
      <c r="G66" s="500">
        <v>0</v>
      </c>
      <c r="H66" s="131">
        <v>4</v>
      </c>
      <c r="I66" s="500">
        <v>67</v>
      </c>
      <c r="J66" s="500">
        <v>1.675</v>
      </c>
      <c r="K66" s="131">
        <v>4</v>
      </c>
      <c r="L66" s="500">
        <v>67</v>
      </c>
      <c r="M66" s="500">
        <v>1.675</v>
      </c>
      <c r="N66" s="131">
        <v>0</v>
      </c>
      <c r="O66" s="500">
        <v>0</v>
      </c>
      <c r="P66" s="500">
        <v>0</v>
      </c>
      <c r="Q66" s="131">
        <v>4</v>
      </c>
      <c r="R66" s="500">
        <v>67</v>
      </c>
      <c r="S66" s="500">
        <v>1.675</v>
      </c>
    </row>
    <row r="67" spans="1:19" ht="13.8" thickBot="1" x14ac:dyDescent="0.3">
      <c r="A67" s="7" t="s">
        <v>775</v>
      </c>
      <c r="B67" s="1" t="s">
        <v>774</v>
      </c>
      <c r="C67" s="7" t="s">
        <v>35</v>
      </c>
      <c r="D67" s="8">
        <v>2156</v>
      </c>
      <c r="E67" s="131">
        <v>0</v>
      </c>
      <c r="F67" s="500">
        <v>0</v>
      </c>
      <c r="G67" s="500">
        <v>0</v>
      </c>
      <c r="H67" s="131">
        <v>1</v>
      </c>
      <c r="I67" s="500">
        <v>36</v>
      </c>
      <c r="J67" s="500">
        <v>0.9</v>
      </c>
      <c r="K67" s="131">
        <v>1</v>
      </c>
      <c r="L67" s="500">
        <v>36</v>
      </c>
      <c r="M67" s="500">
        <v>0.9</v>
      </c>
      <c r="N67" s="131">
        <v>2</v>
      </c>
      <c r="O67" s="500">
        <v>6</v>
      </c>
      <c r="P67" s="500">
        <v>0.15</v>
      </c>
      <c r="Q67" s="131">
        <v>3</v>
      </c>
      <c r="R67" s="500">
        <v>42</v>
      </c>
      <c r="S67" s="500">
        <v>1.05</v>
      </c>
    </row>
    <row r="68" spans="1:19" ht="13.8" thickBot="1" x14ac:dyDescent="0.3">
      <c r="A68" s="7" t="s">
        <v>777</v>
      </c>
      <c r="B68" s="1" t="s">
        <v>776</v>
      </c>
      <c r="C68" s="7" t="s">
        <v>35</v>
      </c>
      <c r="D68" s="8">
        <v>2475</v>
      </c>
      <c r="E68" s="131">
        <v>0</v>
      </c>
      <c r="F68" s="500">
        <v>0</v>
      </c>
      <c r="G68" s="500">
        <v>0</v>
      </c>
      <c r="H68" s="131">
        <v>1</v>
      </c>
      <c r="I68" s="500">
        <v>35</v>
      </c>
      <c r="J68" s="500">
        <v>0.875</v>
      </c>
      <c r="K68" s="131">
        <v>1</v>
      </c>
      <c r="L68" s="500">
        <v>35</v>
      </c>
      <c r="M68" s="500">
        <v>0.875</v>
      </c>
      <c r="N68" s="131">
        <v>2</v>
      </c>
      <c r="O68" s="500">
        <v>22.4</v>
      </c>
      <c r="P68" s="500">
        <v>0.56000000000000005</v>
      </c>
      <c r="Q68" s="131">
        <v>3</v>
      </c>
      <c r="R68" s="500">
        <v>57.4</v>
      </c>
      <c r="S68" s="500">
        <v>1.4350000000000001</v>
      </c>
    </row>
    <row r="69" spans="1:19" ht="13.8" thickBot="1" x14ac:dyDescent="0.3">
      <c r="A69" s="7" t="s">
        <v>779</v>
      </c>
      <c r="B69" s="1" t="s">
        <v>778</v>
      </c>
      <c r="C69" s="7" t="s">
        <v>35</v>
      </c>
      <c r="D69" s="8">
        <v>1968</v>
      </c>
      <c r="E69" s="131">
        <v>1</v>
      </c>
      <c r="F69" s="500">
        <v>16</v>
      </c>
      <c r="G69" s="500">
        <v>0.4</v>
      </c>
      <c r="H69" s="131">
        <v>0</v>
      </c>
      <c r="I69" s="500">
        <v>0</v>
      </c>
      <c r="J69" s="500">
        <v>0</v>
      </c>
      <c r="K69" s="131">
        <v>1</v>
      </c>
      <c r="L69" s="500">
        <v>16</v>
      </c>
      <c r="M69" s="500">
        <v>0.4</v>
      </c>
      <c r="N69" s="131">
        <v>0</v>
      </c>
      <c r="O69" s="500">
        <v>0</v>
      </c>
      <c r="P69" s="500">
        <v>0</v>
      </c>
      <c r="Q69" s="131">
        <v>1</v>
      </c>
      <c r="R69" s="500">
        <v>16</v>
      </c>
      <c r="S69" s="500">
        <v>0.4</v>
      </c>
    </row>
    <row r="70" spans="1:19" ht="13.8" thickBot="1" x14ac:dyDescent="0.3">
      <c r="A70" s="7" t="s">
        <v>789</v>
      </c>
      <c r="B70" s="1" t="s">
        <v>788</v>
      </c>
      <c r="C70" s="7" t="s">
        <v>35</v>
      </c>
      <c r="D70" s="8">
        <v>2202</v>
      </c>
      <c r="E70" s="131">
        <v>0</v>
      </c>
      <c r="F70" s="500">
        <v>0</v>
      </c>
      <c r="G70" s="500">
        <v>0</v>
      </c>
      <c r="H70" s="131">
        <v>1</v>
      </c>
      <c r="I70" s="500">
        <v>29</v>
      </c>
      <c r="J70" s="500">
        <v>0.72499999999999998</v>
      </c>
      <c r="K70" s="131">
        <v>1</v>
      </c>
      <c r="L70" s="500">
        <v>29</v>
      </c>
      <c r="M70" s="500">
        <v>0.72499999999999998</v>
      </c>
      <c r="N70" s="131">
        <v>0</v>
      </c>
      <c r="O70" s="500">
        <v>0</v>
      </c>
      <c r="P70" s="500">
        <v>0</v>
      </c>
      <c r="Q70" s="131">
        <v>1</v>
      </c>
      <c r="R70" s="500">
        <v>29</v>
      </c>
      <c r="S70" s="500">
        <v>0.72499999999999998</v>
      </c>
    </row>
    <row r="71" spans="1:19" ht="13.8" thickBot="1" x14ac:dyDescent="0.3">
      <c r="A71" s="7" t="s">
        <v>801</v>
      </c>
      <c r="B71" s="1" t="s">
        <v>800</v>
      </c>
      <c r="C71" s="7" t="s">
        <v>35</v>
      </c>
      <c r="D71" s="8">
        <v>2913</v>
      </c>
      <c r="E71" s="131">
        <v>0</v>
      </c>
      <c r="F71" s="500">
        <v>0</v>
      </c>
      <c r="G71" s="500">
        <v>0</v>
      </c>
      <c r="H71" s="131">
        <v>3</v>
      </c>
      <c r="I71" s="500">
        <v>53</v>
      </c>
      <c r="J71" s="500">
        <v>1.325</v>
      </c>
      <c r="K71" s="131">
        <v>3</v>
      </c>
      <c r="L71" s="500">
        <v>53</v>
      </c>
      <c r="M71" s="500">
        <v>1.325</v>
      </c>
      <c r="N71" s="131">
        <v>0</v>
      </c>
      <c r="O71" s="500">
        <v>0</v>
      </c>
      <c r="P71" s="500">
        <v>0</v>
      </c>
      <c r="Q71" s="131">
        <v>3</v>
      </c>
      <c r="R71" s="500">
        <v>53</v>
      </c>
      <c r="S71" s="500">
        <v>1.325</v>
      </c>
    </row>
    <row r="72" spans="1:19" ht="13.8" thickBot="1" x14ac:dyDescent="0.3">
      <c r="A72" s="7" t="s">
        <v>813</v>
      </c>
      <c r="B72" s="1" t="s">
        <v>812</v>
      </c>
      <c r="C72" s="7" t="s">
        <v>35</v>
      </c>
      <c r="D72" s="8">
        <v>575</v>
      </c>
      <c r="E72" s="131">
        <v>1</v>
      </c>
      <c r="F72" s="500">
        <v>20</v>
      </c>
      <c r="G72" s="500">
        <v>0.5</v>
      </c>
      <c r="H72" s="167">
        <v>0</v>
      </c>
      <c r="I72" s="500">
        <v>0</v>
      </c>
      <c r="J72" s="500">
        <v>0</v>
      </c>
      <c r="K72" s="131">
        <v>1</v>
      </c>
      <c r="L72" s="500">
        <v>20</v>
      </c>
      <c r="M72" s="500">
        <v>0.5</v>
      </c>
      <c r="N72" s="131">
        <v>6</v>
      </c>
      <c r="O72" s="500">
        <v>25</v>
      </c>
      <c r="P72" s="500">
        <v>0.625</v>
      </c>
      <c r="Q72" s="131">
        <v>7</v>
      </c>
      <c r="R72" s="500">
        <v>45</v>
      </c>
      <c r="S72" s="500">
        <v>1.125</v>
      </c>
    </row>
    <row r="73" spans="1:19" ht="13.8" thickBot="1" x14ac:dyDescent="0.3">
      <c r="A73" s="7" t="s">
        <v>821</v>
      </c>
      <c r="B73" s="1" t="s">
        <v>820</v>
      </c>
      <c r="C73" s="7" t="s">
        <v>35</v>
      </c>
      <c r="D73" s="8">
        <v>2738</v>
      </c>
      <c r="E73" s="131">
        <v>0</v>
      </c>
      <c r="F73" s="167">
        <v>0</v>
      </c>
      <c r="G73" s="167">
        <v>0</v>
      </c>
      <c r="H73" s="131">
        <v>1</v>
      </c>
      <c r="I73" s="500">
        <v>35</v>
      </c>
      <c r="J73" s="500">
        <v>0.875</v>
      </c>
      <c r="K73" s="131">
        <v>1</v>
      </c>
      <c r="L73" s="500">
        <v>35</v>
      </c>
      <c r="M73" s="500">
        <v>0.875</v>
      </c>
      <c r="N73" s="131">
        <v>1</v>
      </c>
      <c r="O73" s="500">
        <v>14</v>
      </c>
      <c r="P73" s="500">
        <v>0.35</v>
      </c>
      <c r="Q73" s="131">
        <v>2</v>
      </c>
      <c r="R73" s="500">
        <v>49</v>
      </c>
      <c r="S73" s="500">
        <v>1.2250000000000001</v>
      </c>
    </row>
    <row r="74" spans="1:19" ht="14.4" x14ac:dyDescent="0.3">
      <c r="A74" s="7"/>
      <c r="B74" s="364" t="s">
        <v>3875</v>
      </c>
      <c r="C74" s="392"/>
      <c r="D74" s="380">
        <f>SUM(D4:D73)</f>
        <v>186634</v>
      </c>
      <c r="E74" s="501">
        <f t="shared" ref="E74:M74" si="0">SUM(E4:E73)</f>
        <v>24</v>
      </c>
      <c r="F74" s="501">
        <f t="shared" si="0"/>
        <v>636.85</v>
      </c>
      <c r="G74" s="501">
        <f t="shared" si="0"/>
        <v>15.921250000000001</v>
      </c>
      <c r="H74" s="501">
        <f t="shared" si="0"/>
        <v>113</v>
      </c>
      <c r="I74" s="501">
        <f t="shared" si="0"/>
        <v>2476.0500000000002</v>
      </c>
      <c r="J74" s="501">
        <f t="shared" si="0"/>
        <v>61.90124999999999</v>
      </c>
      <c r="K74" s="501">
        <f t="shared" si="0"/>
        <v>135</v>
      </c>
      <c r="L74" s="501">
        <f t="shared" si="0"/>
        <v>3086.8</v>
      </c>
      <c r="M74" s="501">
        <f t="shared" si="0"/>
        <v>77.17</v>
      </c>
      <c r="N74" s="501">
        <f>SUM(N4:N73)</f>
        <v>129</v>
      </c>
      <c r="O74" s="501">
        <f t="shared" ref="O74:R74" si="1">SUM(O4:O73)</f>
        <v>1487.5300000000002</v>
      </c>
      <c r="P74" s="501">
        <f t="shared" si="1"/>
        <v>37.188249999999989</v>
      </c>
      <c r="Q74" s="501">
        <f t="shared" si="1"/>
        <v>276</v>
      </c>
      <c r="R74" s="501">
        <f t="shared" si="1"/>
        <v>4574.33</v>
      </c>
      <c r="S74" s="502">
        <f>SUM(S4:S73)</f>
        <v>114.35825000000003</v>
      </c>
    </row>
    <row r="75" spans="1:19" ht="15" thickBot="1" x14ac:dyDescent="0.35">
      <c r="A75" s="7"/>
      <c r="B75" s="365" t="s">
        <v>3876</v>
      </c>
      <c r="C75" s="393"/>
      <c r="D75" s="383">
        <f>AVERAGE(D50:D73,D4:D48)</f>
        <v>2704.5652173913045</v>
      </c>
      <c r="E75" s="503">
        <f t="shared" ref="E75:N75" si="2">AVERAGE(E50:E73,E4:E48)</f>
        <v>0.3188405797101449</v>
      </c>
      <c r="F75" s="503">
        <f t="shared" si="2"/>
        <v>8.0702898550724633</v>
      </c>
      <c r="G75" s="503">
        <f t="shared" si="2"/>
        <v>0.20175724637681161</v>
      </c>
      <c r="H75" s="503">
        <f t="shared" si="2"/>
        <v>1.6376811594202898</v>
      </c>
      <c r="I75" s="503">
        <f t="shared" si="2"/>
        <v>35.884782608695652</v>
      </c>
      <c r="J75" s="503">
        <f t="shared" si="2"/>
        <v>0.89711956521739122</v>
      </c>
      <c r="K75" s="503">
        <f t="shared" si="2"/>
        <v>1.9275362318840579</v>
      </c>
      <c r="L75" s="503">
        <f t="shared" si="2"/>
        <v>43.576811594202894</v>
      </c>
      <c r="M75" s="503">
        <f t="shared" si="2"/>
        <v>1.0894202898550724</v>
      </c>
      <c r="N75" s="503">
        <f t="shared" si="2"/>
        <v>1.8115942028985508</v>
      </c>
      <c r="O75" s="503">
        <f t="shared" ref="O75:S75" si="3">AVERAGE(O50:O73,O4:O48)</f>
        <v>19.239565217391306</v>
      </c>
      <c r="P75" s="503">
        <f t="shared" si="3"/>
        <v>0.48098913043478264</v>
      </c>
      <c r="Q75" s="503">
        <f t="shared" si="3"/>
        <v>3.9130434782608696</v>
      </c>
      <c r="R75" s="503">
        <f t="shared" si="3"/>
        <v>62.816376811594203</v>
      </c>
      <c r="S75" s="504">
        <f t="shared" si="3"/>
        <v>1.5704094202898551</v>
      </c>
    </row>
    <row r="76" spans="1:19" s="512" customFormat="1" ht="14.4" x14ac:dyDescent="0.3">
      <c r="A76" s="510"/>
      <c r="B76" s="401"/>
      <c r="C76" s="402"/>
      <c r="D76" s="424" t="s">
        <v>3910</v>
      </c>
      <c r="E76" s="511"/>
      <c r="F76" s="511"/>
      <c r="G76" s="511"/>
      <c r="H76" s="511"/>
      <c r="I76" s="511"/>
      <c r="J76" s="511"/>
      <c r="K76" s="511"/>
      <c r="L76" s="511"/>
      <c r="M76" s="511"/>
      <c r="N76" s="511"/>
      <c r="O76" s="511"/>
      <c r="P76" s="511"/>
      <c r="Q76" s="511"/>
      <c r="R76" s="511"/>
      <c r="S76" s="511"/>
    </row>
    <row r="77" spans="1:19" ht="15" thickBot="1" x14ac:dyDescent="0.35">
      <c r="A77" s="7"/>
      <c r="B77" s="395"/>
      <c r="C77" s="396"/>
      <c r="D77" s="513"/>
      <c r="E77" s="514"/>
      <c r="F77" s="514"/>
      <c r="G77" s="514"/>
      <c r="H77" s="514"/>
      <c r="I77" s="397"/>
      <c r="J77" s="397"/>
      <c r="K77" s="397"/>
      <c r="L77" s="397"/>
      <c r="M77" s="398"/>
      <c r="N77" s="399"/>
      <c r="O77" s="515"/>
      <c r="P77" s="515"/>
      <c r="Q77" s="516"/>
      <c r="R77" s="515"/>
      <c r="S77" s="515"/>
    </row>
    <row r="78" spans="1:19" ht="13.8" thickBot="1" x14ac:dyDescent="0.3">
      <c r="A78" s="7" t="s">
        <v>15</v>
      </c>
      <c r="B78" s="143" t="s">
        <v>14</v>
      </c>
      <c r="C78" s="7" t="s">
        <v>18</v>
      </c>
      <c r="D78" s="8">
        <v>6351</v>
      </c>
      <c r="E78" s="131">
        <v>2</v>
      </c>
      <c r="F78" s="500">
        <v>52</v>
      </c>
      <c r="G78" s="500">
        <v>1.3</v>
      </c>
      <c r="H78" s="131">
        <v>0</v>
      </c>
      <c r="I78" s="500">
        <v>0</v>
      </c>
      <c r="J78" s="500">
        <v>0</v>
      </c>
      <c r="K78" s="131">
        <v>2</v>
      </c>
      <c r="L78" s="500">
        <v>52</v>
      </c>
      <c r="M78" s="500">
        <v>1.3</v>
      </c>
      <c r="N78" s="131">
        <v>11</v>
      </c>
      <c r="O78" s="500">
        <v>92</v>
      </c>
      <c r="P78" s="500">
        <v>2.2999999999999998</v>
      </c>
      <c r="Q78" s="131">
        <v>11</v>
      </c>
      <c r="R78" s="500">
        <v>144</v>
      </c>
      <c r="S78" s="500">
        <v>3.6</v>
      </c>
    </row>
    <row r="79" spans="1:19" ht="13.8" thickBot="1" x14ac:dyDescent="0.3">
      <c r="A79" s="7" t="s">
        <v>46</v>
      </c>
      <c r="B79" s="1" t="s">
        <v>45</v>
      </c>
      <c r="C79" s="7" t="s">
        <v>18</v>
      </c>
      <c r="D79" s="8">
        <v>6583</v>
      </c>
      <c r="E79" s="131">
        <v>0</v>
      </c>
      <c r="F79" s="500">
        <v>0</v>
      </c>
      <c r="G79" s="500">
        <v>0</v>
      </c>
      <c r="H79" s="131">
        <v>4</v>
      </c>
      <c r="I79" s="500">
        <v>136</v>
      </c>
      <c r="J79" s="500">
        <v>3.4</v>
      </c>
      <c r="K79" s="131">
        <v>4</v>
      </c>
      <c r="L79" s="500">
        <v>136</v>
      </c>
      <c r="M79" s="500">
        <v>3.4</v>
      </c>
      <c r="N79" s="131">
        <v>5</v>
      </c>
      <c r="O79" s="500">
        <v>110</v>
      </c>
      <c r="P79" s="500">
        <v>2.75</v>
      </c>
      <c r="Q79" s="131">
        <v>9</v>
      </c>
      <c r="R79" s="500">
        <v>246</v>
      </c>
      <c r="S79" s="500">
        <v>6.15</v>
      </c>
    </row>
    <row r="80" spans="1:19" ht="13.8" thickBot="1" x14ac:dyDescent="0.3">
      <c r="A80" s="7" t="s">
        <v>57</v>
      </c>
      <c r="B80" s="1" t="s">
        <v>56</v>
      </c>
      <c r="C80" s="7" t="s">
        <v>18</v>
      </c>
      <c r="D80" s="8">
        <v>5379</v>
      </c>
      <c r="E80" s="131">
        <v>1</v>
      </c>
      <c r="F80" s="500">
        <v>40</v>
      </c>
      <c r="G80" s="500">
        <v>1</v>
      </c>
      <c r="H80" s="131">
        <v>0</v>
      </c>
      <c r="I80" s="500">
        <v>0</v>
      </c>
      <c r="J80" s="500">
        <v>0</v>
      </c>
      <c r="K80" s="131">
        <v>1</v>
      </c>
      <c r="L80" s="500">
        <v>40</v>
      </c>
      <c r="M80" s="500">
        <v>1</v>
      </c>
      <c r="N80" s="131">
        <v>7</v>
      </c>
      <c r="O80" s="500">
        <v>110</v>
      </c>
      <c r="P80" s="500">
        <v>2.75</v>
      </c>
      <c r="Q80" s="131">
        <v>8</v>
      </c>
      <c r="R80" s="500">
        <v>150</v>
      </c>
      <c r="S80" s="500">
        <v>3.75</v>
      </c>
    </row>
    <row r="81" spans="1:19" ht="13.8" thickBot="1" x14ac:dyDescent="0.3">
      <c r="A81" s="7" t="s">
        <v>61</v>
      </c>
      <c r="B81" s="1" t="s">
        <v>60</v>
      </c>
      <c r="C81" s="7" t="s">
        <v>18</v>
      </c>
      <c r="D81" s="8">
        <v>4265</v>
      </c>
      <c r="E81" s="131">
        <v>0</v>
      </c>
      <c r="F81" s="500">
        <v>0</v>
      </c>
      <c r="G81" s="500">
        <v>0</v>
      </c>
      <c r="H81" s="131">
        <v>1</v>
      </c>
      <c r="I81" s="500">
        <v>20</v>
      </c>
      <c r="J81" s="500">
        <v>0.5</v>
      </c>
      <c r="K81" s="131">
        <v>1</v>
      </c>
      <c r="L81" s="500">
        <v>20</v>
      </c>
      <c r="M81" s="500">
        <v>0.5</v>
      </c>
      <c r="N81" s="131">
        <v>8</v>
      </c>
      <c r="O81" s="500">
        <v>31</v>
      </c>
      <c r="P81" s="500">
        <v>0.77500000000000002</v>
      </c>
      <c r="Q81" s="131">
        <v>8</v>
      </c>
      <c r="R81" s="500">
        <v>51</v>
      </c>
      <c r="S81" s="500">
        <v>1.2749999999999999</v>
      </c>
    </row>
    <row r="82" spans="1:19" ht="13.8" thickBot="1" x14ac:dyDescent="0.3">
      <c r="A82" s="7" t="s">
        <v>71</v>
      </c>
      <c r="B82" s="1" t="s">
        <v>70</v>
      </c>
      <c r="C82" s="7" t="s">
        <v>18</v>
      </c>
      <c r="D82" s="8">
        <v>6621</v>
      </c>
      <c r="E82" s="131">
        <v>0</v>
      </c>
      <c r="F82" s="500">
        <v>0</v>
      </c>
      <c r="G82" s="500">
        <v>0</v>
      </c>
      <c r="H82" s="131">
        <v>1</v>
      </c>
      <c r="I82" s="500">
        <v>40</v>
      </c>
      <c r="J82" s="500">
        <v>1</v>
      </c>
      <c r="K82" s="131">
        <v>1</v>
      </c>
      <c r="L82" s="500">
        <v>40</v>
      </c>
      <c r="M82" s="500">
        <v>1</v>
      </c>
      <c r="N82" s="131">
        <v>10</v>
      </c>
      <c r="O82" s="500">
        <v>102</v>
      </c>
      <c r="P82" s="500">
        <v>2.5499999999999998</v>
      </c>
      <c r="Q82" s="131">
        <v>11</v>
      </c>
      <c r="R82" s="500">
        <v>142</v>
      </c>
      <c r="S82" s="500">
        <v>3.55</v>
      </c>
    </row>
    <row r="83" spans="1:19" ht="13.8" thickBot="1" x14ac:dyDescent="0.3">
      <c r="A83" s="7" t="s">
        <v>75</v>
      </c>
      <c r="B83" s="1" t="s">
        <v>74</v>
      </c>
      <c r="C83" s="7" t="s">
        <v>18</v>
      </c>
      <c r="D83" s="8">
        <v>4075</v>
      </c>
      <c r="E83" s="131">
        <v>0</v>
      </c>
      <c r="F83" s="500">
        <v>0</v>
      </c>
      <c r="G83" s="500">
        <v>0</v>
      </c>
      <c r="H83" s="131">
        <v>1</v>
      </c>
      <c r="I83" s="500">
        <v>40</v>
      </c>
      <c r="J83" s="500">
        <v>1</v>
      </c>
      <c r="K83" s="131">
        <v>1</v>
      </c>
      <c r="L83" s="500">
        <v>40</v>
      </c>
      <c r="M83" s="500">
        <v>1</v>
      </c>
      <c r="N83" s="131">
        <v>3</v>
      </c>
      <c r="O83" s="500">
        <v>72</v>
      </c>
      <c r="P83" s="500">
        <v>1.8</v>
      </c>
      <c r="Q83" s="131">
        <v>4</v>
      </c>
      <c r="R83" s="500">
        <v>112</v>
      </c>
      <c r="S83" s="500">
        <v>2.8</v>
      </c>
    </row>
    <row r="84" spans="1:19" ht="13.8" thickBot="1" x14ac:dyDescent="0.3">
      <c r="A84" s="7" t="s">
        <v>98</v>
      </c>
      <c r="B84" s="1" t="s">
        <v>97</v>
      </c>
      <c r="C84" s="7" t="s">
        <v>18</v>
      </c>
      <c r="D84" s="8">
        <v>5414</v>
      </c>
      <c r="E84" s="131">
        <v>1</v>
      </c>
      <c r="F84" s="500">
        <v>40</v>
      </c>
      <c r="G84" s="500">
        <v>1</v>
      </c>
      <c r="H84" s="131">
        <v>0</v>
      </c>
      <c r="I84" s="500">
        <v>0</v>
      </c>
      <c r="J84" s="500">
        <v>0</v>
      </c>
      <c r="K84" s="131">
        <v>1</v>
      </c>
      <c r="L84" s="500">
        <v>40</v>
      </c>
      <c r="M84" s="500">
        <v>1</v>
      </c>
      <c r="N84" s="131">
        <v>3</v>
      </c>
      <c r="O84" s="500">
        <v>16</v>
      </c>
      <c r="P84" s="500">
        <v>0.4</v>
      </c>
      <c r="Q84" s="131">
        <v>4</v>
      </c>
      <c r="R84" s="500">
        <v>56</v>
      </c>
      <c r="S84" s="500">
        <v>1.4</v>
      </c>
    </row>
    <row r="85" spans="1:19" ht="13.8" thickBot="1" x14ac:dyDescent="0.3">
      <c r="A85" s="7" t="s">
        <v>120</v>
      </c>
      <c r="B85" s="1" t="s">
        <v>119</v>
      </c>
      <c r="C85" s="7" t="s">
        <v>18</v>
      </c>
      <c r="D85" s="8">
        <v>5883</v>
      </c>
      <c r="E85" s="131">
        <v>1</v>
      </c>
      <c r="F85" s="500">
        <v>40</v>
      </c>
      <c r="G85" s="500">
        <v>1</v>
      </c>
      <c r="H85" s="131">
        <v>2</v>
      </c>
      <c r="I85" s="500">
        <v>72</v>
      </c>
      <c r="J85" s="500">
        <v>1.8</v>
      </c>
      <c r="K85" s="131">
        <v>3</v>
      </c>
      <c r="L85" s="500">
        <v>112</v>
      </c>
      <c r="M85" s="500">
        <v>2.8</v>
      </c>
      <c r="N85" s="131">
        <v>11</v>
      </c>
      <c r="O85" s="500">
        <v>183</v>
      </c>
      <c r="P85" s="500">
        <v>4.5750000000000002</v>
      </c>
      <c r="Q85" s="131">
        <v>14</v>
      </c>
      <c r="R85" s="500">
        <v>295</v>
      </c>
      <c r="S85" s="500">
        <v>7.375</v>
      </c>
    </row>
    <row r="86" spans="1:19" ht="13.8" thickBot="1" x14ac:dyDescent="0.3">
      <c r="A86" s="7" t="s">
        <v>126</v>
      </c>
      <c r="B86" s="1" t="s">
        <v>125</v>
      </c>
      <c r="C86" s="7" t="s">
        <v>18</v>
      </c>
      <c r="D86" s="8">
        <v>4005</v>
      </c>
      <c r="E86" s="131">
        <v>0</v>
      </c>
      <c r="F86" s="500">
        <v>0</v>
      </c>
      <c r="G86" s="500">
        <v>0</v>
      </c>
      <c r="H86" s="131">
        <v>1</v>
      </c>
      <c r="I86" s="500">
        <v>34</v>
      </c>
      <c r="J86" s="500">
        <v>0.85</v>
      </c>
      <c r="K86" s="131">
        <v>1</v>
      </c>
      <c r="L86" s="500">
        <v>34</v>
      </c>
      <c r="M86" s="500">
        <v>0.85</v>
      </c>
      <c r="N86" s="131">
        <v>2</v>
      </c>
      <c r="O86" s="500">
        <v>5</v>
      </c>
      <c r="P86" s="500">
        <v>0.125</v>
      </c>
      <c r="Q86" s="131">
        <v>2</v>
      </c>
      <c r="R86" s="500">
        <v>39</v>
      </c>
      <c r="S86" s="500">
        <v>0.97499999999999998</v>
      </c>
    </row>
    <row r="87" spans="1:19" ht="13.8" thickBot="1" x14ac:dyDescent="0.3">
      <c r="A87" s="7" t="s">
        <v>138</v>
      </c>
      <c r="B87" s="1" t="s">
        <v>137</v>
      </c>
      <c r="C87" s="7" t="s">
        <v>18</v>
      </c>
      <c r="D87" s="8">
        <v>4191</v>
      </c>
      <c r="E87" s="131">
        <v>0</v>
      </c>
      <c r="F87" s="500">
        <v>0</v>
      </c>
      <c r="G87" s="500">
        <v>0</v>
      </c>
      <c r="H87" s="131">
        <v>1</v>
      </c>
      <c r="I87" s="500">
        <v>28</v>
      </c>
      <c r="J87" s="500">
        <v>0.7</v>
      </c>
      <c r="K87" s="131">
        <v>1</v>
      </c>
      <c r="L87" s="500">
        <v>28</v>
      </c>
      <c r="M87" s="500">
        <v>0.7</v>
      </c>
      <c r="N87" s="131">
        <v>1</v>
      </c>
      <c r="O87" s="500">
        <v>22</v>
      </c>
      <c r="P87" s="500">
        <v>0.55000000000000004</v>
      </c>
      <c r="Q87" s="131">
        <v>2</v>
      </c>
      <c r="R87" s="500">
        <v>50</v>
      </c>
      <c r="S87" s="500">
        <v>1.25</v>
      </c>
    </row>
    <row r="88" spans="1:19" ht="13.8" thickBot="1" x14ac:dyDescent="0.3">
      <c r="A88" s="7" t="s">
        <v>180</v>
      </c>
      <c r="B88" s="1" t="s">
        <v>179</v>
      </c>
      <c r="C88" s="7" t="s">
        <v>18</v>
      </c>
      <c r="D88" s="8">
        <v>4622</v>
      </c>
      <c r="E88" s="131">
        <v>0</v>
      </c>
      <c r="F88" s="500">
        <v>0</v>
      </c>
      <c r="G88" s="500">
        <v>0</v>
      </c>
      <c r="H88" s="131">
        <v>1</v>
      </c>
      <c r="I88" s="500">
        <v>34</v>
      </c>
      <c r="J88" s="500">
        <v>0.85</v>
      </c>
      <c r="K88" s="131">
        <v>1</v>
      </c>
      <c r="L88" s="500">
        <v>34</v>
      </c>
      <c r="M88" s="500">
        <v>0.85</v>
      </c>
      <c r="N88" s="131">
        <v>6</v>
      </c>
      <c r="O88" s="500">
        <v>110</v>
      </c>
      <c r="P88" s="500">
        <v>2.75</v>
      </c>
      <c r="Q88" s="131">
        <v>6</v>
      </c>
      <c r="R88" s="500">
        <v>144</v>
      </c>
      <c r="S88" s="500">
        <v>3.6</v>
      </c>
    </row>
    <row r="89" spans="1:19" ht="13.8" thickBot="1" x14ac:dyDescent="0.3">
      <c r="A89" s="7" t="s">
        <v>194</v>
      </c>
      <c r="B89" s="1" t="s">
        <v>193</v>
      </c>
      <c r="C89" s="7" t="s">
        <v>18</v>
      </c>
      <c r="D89" s="8">
        <v>4986</v>
      </c>
      <c r="E89" s="131">
        <v>0</v>
      </c>
      <c r="F89" s="500">
        <v>0</v>
      </c>
      <c r="G89" s="500">
        <v>0</v>
      </c>
      <c r="H89" s="131">
        <v>4</v>
      </c>
      <c r="I89" s="500">
        <v>97</v>
      </c>
      <c r="J89" s="500">
        <v>2.4249999999999998</v>
      </c>
      <c r="K89" s="131">
        <v>4</v>
      </c>
      <c r="L89" s="500">
        <v>97</v>
      </c>
      <c r="M89" s="500">
        <v>2.4249999999999998</v>
      </c>
      <c r="N89" s="131">
        <v>4</v>
      </c>
      <c r="O89" s="500">
        <v>32</v>
      </c>
      <c r="P89" s="500">
        <v>0.8</v>
      </c>
      <c r="Q89" s="131">
        <v>8</v>
      </c>
      <c r="R89" s="500">
        <v>129</v>
      </c>
      <c r="S89" s="500">
        <v>3.2250000000000001</v>
      </c>
    </row>
    <row r="90" spans="1:19" ht="13.8" thickBot="1" x14ac:dyDescent="0.3">
      <c r="A90" s="7" t="s">
        <v>216</v>
      </c>
      <c r="B90" s="1" t="s">
        <v>215</v>
      </c>
      <c r="C90" s="7" t="s">
        <v>18</v>
      </c>
      <c r="D90" s="8">
        <v>4514</v>
      </c>
      <c r="E90" s="131">
        <v>1</v>
      </c>
      <c r="F90" s="500">
        <v>30</v>
      </c>
      <c r="G90" s="500">
        <v>0.75</v>
      </c>
      <c r="H90" s="131">
        <v>1</v>
      </c>
      <c r="I90" s="500">
        <v>21</v>
      </c>
      <c r="J90" s="500">
        <v>0.52500000000000002</v>
      </c>
      <c r="K90" s="131">
        <v>2</v>
      </c>
      <c r="L90" s="500">
        <v>51</v>
      </c>
      <c r="M90" s="500">
        <v>1.2749999999999999</v>
      </c>
      <c r="N90" s="131">
        <v>2</v>
      </c>
      <c r="O90" s="500">
        <v>12</v>
      </c>
      <c r="P90" s="500">
        <v>0.3</v>
      </c>
      <c r="Q90" s="131">
        <v>4</v>
      </c>
      <c r="R90" s="500">
        <v>63</v>
      </c>
      <c r="S90" s="500">
        <v>1.575</v>
      </c>
    </row>
    <row r="91" spans="1:19" ht="13.8" thickBot="1" x14ac:dyDescent="0.3">
      <c r="A91" s="7" t="s">
        <v>232</v>
      </c>
      <c r="B91" s="1" t="s">
        <v>231</v>
      </c>
      <c r="C91" s="7" t="s">
        <v>18</v>
      </c>
      <c r="D91" s="8">
        <v>6838</v>
      </c>
      <c r="E91" s="131">
        <v>0</v>
      </c>
      <c r="F91" s="500">
        <v>0</v>
      </c>
      <c r="G91" s="500">
        <v>0</v>
      </c>
      <c r="H91" s="131">
        <v>1</v>
      </c>
      <c r="I91" s="500">
        <v>37</v>
      </c>
      <c r="J91" s="500">
        <v>0.92500000000000004</v>
      </c>
      <c r="K91" s="131">
        <v>1</v>
      </c>
      <c r="L91" s="500">
        <v>37</v>
      </c>
      <c r="M91" s="500">
        <v>0.92500000000000004</v>
      </c>
      <c r="N91" s="131">
        <v>1</v>
      </c>
      <c r="O91" s="500">
        <v>11.5</v>
      </c>
      <c r="P91" s="500">
        <v>0.28749999999999998</v>
      </c>
      <c r="Q91" s="131">
        <v>2</v>
      </c>
      <c r="R91" s="500">
        <v>48.5</v>
      </c>
      <c r="S91" s="500">
        <v>1.2124999999999999</v>
      </c>
    </row>
    <row r="92" spans="1:19" ht="13.8" thickBot="1" x14ac:dyDescent="0.3">
      <c r="A92" s="7" t="s">
        <v>238</v>
      </c>
      <c r="B92" s="1" t="s">
        <v>237</v>
      </c>
      <c r="C92" s="7" t="s">
        <v>18</v>
      </c>
      <c r="D92" s="8">
        <v>4869</v>
      </c>
      <c r="E92" s="131">
        <v>0</v>
      </c>
      <c r="F92" s="500">
        <v>0</v>
      </c>
      <c r="G92" s="500">
        <v>0</v>
      </c>
      <c r="H92" s="131">
        <v>1</v>
      </c>
      <c r="I92" s="500">
        <v>21</v>
      </c>
      <c r="J92" s="500">
        <v>0.52500000000000002</v>
      </c>
      <c r="K92" s="131">
        <v>1</v>
      </c>
      <c r="L92" s="500">
        <v>21</v>
      </c>
      <c r="M92" s="500">
        <v>0.52500000000000002</v>
      </c>
      <c r="N92" s="131">
        <v>3</v>
      </c>
      <c r="O92" s="500">
        <v>25</v>
      </c>
      <c r="P92" s="500">
        <v>0.625</v>
      </c>
      <c r="Q92" s="131">
        <v>3</v>
      </c>
      <c r="R92" s="500">
        <v>46</v>
      </c>
      <c r="S92" s="500">
        <v>1.1499999999999999</v>
      </c>
    </row>
    <row r="93" spans="1:19" ht="13.8" thickBot="1" x14ac:dyDescent="0.3">
      <c r="A93" s="7" t="s">
        <v>240</v>
      </c>
      <c r="B93" s="1" t="s">
        <v>239</v>
      </c>
      <c r="C93" s="7" t="s">
        <v>18</v>
      </c>
      <c r="D93" s="8">
        <v>4768</v>
      </c>
      <c r="E93" s="131">
        <v>0</v>
      </c>
      <c r="F93" s="500">
        <v>0</v>
      </c>
      <c r="G93" s="500">
        <v>0</v>
      </c>
      <c r="H93" s="131">
        <v>1</v>
      </c>
      <c r="I93" s="500">
        <v>40</v>
      </c>
      <c r="J93" s="500">
        <v>1</v>
      </c>
      <c r="K93" s="131">
        <v>1</v>
      </c>
      <c r="L93" s="500">
        <v>40</v>
      </c>
      <c r="M93" s="500">
        <v>1</v>
      </c>
      <c r="N93" s="131">
        <v>3</v>
      </c>
      <c r="O93" s="500">
        <v>83</v>
      </c>
      <c r="P93" s="500">
        <v>2.0750000000000002</v>
      </c>
      <c r="Q93" s="131">
        <v>4</v>
      </c>
      <c r="R93" s="500">
        <v>123</v>
      </c>
      <c r="S93" s="500">
        <v>3.0750000000000002</v>
      </c>
    </row>
    <row r="94" spans="1:19" ht="13.8" thickBot="1" x14ac:dyDescent="0.3">
      <c r="A94" s="7" t="s">
        <v>254</v>
      </c>
      <c r="B94" s="1" t="s">
        <v>253</v>
      </c>
      <c r="C94" s="7" t="s">
        <v>18</v>
      </c>
      <c r="D94" s="8">
        <v>5432</v>
      </c>
      <c r="E94" s="131">
        <v>0</v>
      </c>
      <c r="F94" s="500">
        <v>0</v>
      </c>
      <c r="G94" s="500">
        <v>0</v>
      </c>
      <c r="H94" s="131">
        <v>1</v>
      </c>
      <c r="I94" s="500">
        <v>40</v>
      </c>
      <c r="J94" s="500">
        <v>1</v>
      </c>
      <c r="K94" s="131">
        <v>1</v>
      </c>
      <c r="L94" s="500">
        <v>40</v>
      </c>
      <c r="M94" s="500">
        <v>1</v>
      </c>
      <c r="N94" s="131">
        <v>9</v>
      </c>
      <c r="O94" s="500">
        <v>148.5</v>
      </c>
      <c r="P94" s="500">
        <v>3.7124999999999999</v>
      </c>
      <c r="Q94" s="131">
        <v>10</v>
      </c>
      <c r="R94" s="500">
        <v>188.5</v>
      </c>
      <c r="S94" s="500">
        <v>4.7125000000000004</v>
      </c>
    </row>
    <row r="95" spans="1:19" ht="13.8" thickBot="1" x14ac:dyDescent="0.3">
      <c r="A95" s="7" t="s">
        <v>282</v>
      </c>
      <c r="B95" s="1" t="s">
        <v>281</v>
      </c>
      <c r="C95" s="7" t="s">
        <v>18</v>
      </c>
      <c r="D95" s="8">
        <v>6164</v>
      </c>
      <c r="E95" s="131">
        <v>1</v>
      </c>
      <c r="F95" s="500">
        <v>40</v>
      </c>
      <c r="G95" s="500">
        <v>1</v>
      </c>
      <c r="H95" s="131">
        <v>0</v>
      </c>
      <c r="I95" s="500">
        <v>0</v>
      </c>
      <c r="J95" s="500">
        <v>0</v>
      </c>
      <c r="K95" s="131">
        <v>1</v>
      </c>
      <c r="L95" s="500">
        <v>40</v>
      </c>
      <c r="M95" s="500">
        <v>1</v>
      </c>
      <c r="N95" s="131">
        <v>5</v>
      </c>
      <c r="O95" s="500">
        <v>96.25</v>
      </c>
      <c r="P95" s="500">
        <v>2.40625</v>
      </c>
      <c r="Q95" s="131">
        <v>6</v>
      </c>
      <c r="R95" s="500">
        <v>136.25</v>
      </c>
      <c r="S95" s="500">
        <v>3.40625</v>
      </c>
    </row>
    <row r="96" spans="1:19" ht="13.8" thickBot="1" x14ac:dyDescent="0.3">
      <c r="A96" s="7" t="s">
        <v>292</v>
      </c>
      <c r="B96" s="1" t="s">
        <v>291</v>
      </c>
      <c r="C96" s="7" t="s">
        <v>18</v>
      </c>
      <c r="D96" s="8">
        <v>5641</v>
      </c>
      <c r="E96" s="131">
        <v>0</v>
      </c>
      <c r="F96" s="500">
        <v>0</v>
      </c>
      <c r="G96" s="500">
        <v>0</v>
      </c>
      <c r="H96" s="131">
        <v>4</v>
      </c>
      <c r="I96" s="500">
        <v>56</v>
      </c>
      <c r="J96" s="500">
        <v>1.4</v>
      </c>
      <c r="K96" s="131">
        <v>4</v>
      </c>
      <c r="L96" s="500">
        <v>56</v>
      </c>
      <c r="M96" s="500">
        <v>1.4</v>
      </c>
      <c r="N96" s="131">
        <v>3</v>
      </c>
      <c r="O96" s="500">
        <v>11</v>
      </c>
      <c r="P96" s="500">
        <v>0.27500000000000002</v>
      </c>
      <c r="Q96" s="131">
        <v>7</v>
      </c>
      <c r="R96" s="500">
        <v>67</v>
      </c>
      <c r="S96" s="500">
        <v>1.675</v>
      </c>
    </row>
    <row r="97" spans="1:19" ht="13.8" thickBot="1" x14ac:dyDescent="0.3">
      <c r="A97" s="7" t="s">
        <v>334</v>
      </c>
      <c r="B97" s="1" t="s">
        <v>333</v>
      </c>
      <c r="C97" s="7" t="s">
        <v>18</v>
      </c>
      <c r="D97" s="8">
        <v>6831</v>
      </c>
      <c r="E97" s="131">
        <v>0</v>
      </c>
      <c r="F97" s="500">
        <v>0</v>
      </c>
      <c r="G97" s="500">
        <v>0</v>
      </c>
      <c r="H97" s="131">
        <v>2</v>
      </c>
      <c r="I97" s="500">
        <v>38</v>
      </c>
      <c r="J97" s="500">
        <v>0.95</v>
      </c>
      <c r="K97" s="131">
        <v>1</v>
      </c>
      <c r="L97" s="500">
        <v>38</v>
      </c>
      <c r="M97" s="500">
        <v>0.95</v>
      </c>
      <c r="N97" s="131">
        <v>1</v>
      </c>
      <c r="O97" s="500">
        <v>6</v>
      </c>
      <c r="P97" s="500">
        <v>0.15</v>
      </c>
      <c r="Q97" s="131">
        <v>3</v>
      </c>
      <c r="R97" s="500">
        <v>44</v>
      </c>
      <c r="S97" s="500">
        <v>1.1000000000000001</v>
      </c>
    </row>
    <row r="98" spans="1:19" ht="13.8" thickBot="1" x14ac:dyDescent="0.3">
      <c r="A98" s="7" t="s">
        <v>336</v>
      </c>
      <c r="B98" s="1" t="s">
        <v>335</v>
      </c>
      <c r="C98" s="7" t="s">
        <v>18</v>
      </c>
      <c r="D98" s="8">
        <v>6119</v>
      </c>
      <c r="E98" s="131">
        <v>0</v>
      </c>
      <c r="F98" s="500">
        <v>0</v>
      </c>
      <c r="G98" s="500">
        <v>0</v>
      </c>
      <c r="H98" s="131">
        <v>4</v>
      </c>
      <c r="I98" s="500">
        <v>100</v>
      </c>
      <c r="J98" s="500">
        <v>2.5</v>
      </c>
      <c r="K98" s="131">
        <v>4</v>
      </c>
      <c r="L98" s="500">
        <v>100</v>
      </c>
      <c r="M98" s="500">
        <v>2.5</v>
      </c>
      <c r="N98" s="131">
        <v>4</v>
      </c>
      <c r="O98" s="500">
        <v>100</v>
      </c>
      <c r="P98" s="500">
        <v>2.5</v>
      </c>
      <c r="Q98" s="131">
        <v>8</v>
      </c>
      <c r="R98" s="500">
        <v>200</v>
      </c>
      <c r="S98" s="500">
        <v>5</v>
      </c>
    </row>
    <row r="99" spans="1:19" ht="13.8" thickBot="1" x14ac:dyDescent="0.3">
      <c r="A99" s="7" t="s">
        <v>346</v>
      </c>
      <c r="B99" s="1" t="s">
        <v>345</v>
      </c>
      <c r="C99" s="7" t="s">
        <v>18</v>
      </c>
      <c r="D99" s="8">
        <v>6582</v>
      </c>
      <c r="E99" s="131">
        <v>0</v>
      </c>
      <c r="F99" s="500">
        <v>0</v>
      </c>
      <c r="G99" s="500">
        <v>0</v>
      </c>
      <c r="H99" s="131">
        <v>1</v>
      </c>
      <c r="I99" s="500">
        <v>36</v>
      </c>
      <c r="J99" s="500">
        <v>0.9</v>
      </c>
      <c r="K99" s="131">
        <v>1</v>
      </c>
      <c r="L99" s="500">
        <v>36</v>
      </c>
      <c r="M99" s="500">
        <v>0.9</v>
      </c>
      <c r="N99" s="131">
        <v>5</v>
      </c>
      <c r="O99" s="500">
        <v>157</v>
      </c>
      <c r="P99" s="500">
        <v>3.9249999999999998</v>
      </c>
      <c r="Q99" s="131">
        <v>6</v>
      </c>
      <c r="R99" s="500">
        <v>193</v>
      </c>
      <c r="S99" s="500">
        <v>4.8250000000000002</v>
      </c>
    </row>
    <row r="100" spans="1:19" ht="13.8" thickBot="1" x14ac:dyDescent="0.3">
      <c r="A100" s="7" t="s">
        <v>356</v>
      </c>
      <c r="B100" s="1" t="s">
        <v>355</v>
      </c>
      <c r="C100" s="7" t="s">
        <v>18</v>
      </c>
      <c r="D100" s="8">
        <v>5933</v>
      </c>
      <c r="E100" s="131">
        <v>0</v>
      </c>
      <c r="F100" s="500">
        <v>0</v>
      </c>
      <c r="G100" s="500">
        <v>0</v>
      </c>
      <c r="H100" s="131">
        <v>1</v>
      </c>
      <c r="I100" s="500">
        <v>30</v>
      </c>
      <c r="J100" s="500">
        <v>0.75</v>
      </c>
      <c r="K100" s="131">
        <v>1</v>
      </c>
      <c r="L100" s="500">
        <v>30</v>
      </c>
      <c r="M100" s="500">
        <v>0.75</v>
      </c>
      <c r="N100" s="131">
        <v>9</v>
      </c>
      <c r="O100" s="500">
        <v>130</v>
      </c>
      <c r="P100" s="500">
        <v>3.25</v>
      </c>
      <c r="Q100" s="131">
        <v>10</v>
      </c>
      <c r="R100" s="500">
        <v>160</v>
      </c>
      <c r="S100" s="500">
        <v>4</v>
      </c>
    </row>
    <row r="101" spans="1:19" ht="13.8" thickBot="1" x14ac:dyDescent="0.3">
      <c r="A101" s="7" t="s">
        <v>364</v>
      </c>
      <c r="B101" s="1" t="s">
        <v>363</v>
      </c>
      <c r="C101" s="7" t="s">
        <v>18</v>
      </c>
      <c r="D101" s="8">
        <v>4220</v>
      </c>
      <c r="E101" s="131">
        <v>0</v>
      </c>
      <c r="F101" s="500">
        <v>0</v>
      </c>
      <c r="G101" s="500">
        <v>0</v>
      </c>
      <c r="H101" s="131">
        <v>2</v>
      </c>
      <c r="I101" s="500">
        <v>80</v>
      </c>
      <c r="J101" s="500">
        <v>2</v>
      </c>
      <c r="K101" s="131">
        <v>2</v>
      </c>
      <c r="L101" s="500">
        <v>80</v>
      </c>
      <c r="M101" s="500">
        <v>2</v>
      </c>
      <c r="N101" s="131">
        <v>3</v>
      </c>
      <c r="O101" s="500">
        <v>21</v>
      </c>
      <c r="P101" s="500">
        <v>0.52500000000000002</v>
      </c>
      <c r="Q101" s="131">
        <v>5</v>
      </c>
      <c r="R101" s="500">
        <v>101</v>
      </c>
      <c r="S101" s="500">
        <v>2.5249999999999999</v>
      </c>
    </row>
    <row r="102" spans="1:19" ht="13.8" thickBot="1" x14ac:dyDescent="0.3">
      <c r="A102" s="7" t="s">
        <v>368</v>
      </c>
      <c r="B102" s="1" t="s">
        <v>367</v>
      </c>
      <c r="C102" s="7" t="s">
        <v>18</v>
      </c>
      <c r="D102" s="8">
        <v>4610</v>
      </c>
      <c r="E102" s="131">
        <v>1</v>
      </c>
      <c r="F102" s="500">
        <v>25</v>
      </c>
      <c r="G102" s="500">
        <v>0.625</v>
      </c>
      <c r="H102" s="131">
        <v>0</v>
      </c>
      <c r="I102" s="500">
        <v>0</v>
      </c>
      <c r="J102" s="500">
        <v>0</v>
      </c>
      <c r="K102" s="131">
        <v>1</v>
      </c>
      <c r="L102" s="500">
        <v>25</v>
      </c>
      <c r="M102" s="500">
        <v>0.625</v>
      </c>
      <c r="N102" s="131">
        <v>2</v>
      </c>
      <c r="O102" s="500">
        <v>37</v>
      </c>
      <c r="P102" s="500">
        <v>0.92500000000000004</v>
      </c>
      <c r="Q102" s="131">
        <v>2</v>
      </c>
      <c r="R102" s="500">
        <v>62</v>
      </c>
      <c r="S102" s="500">
        <v>1.55</v>
      </c>
    </row>
    <row r="103" spans="1:19" ht="13.8" thickBot="1" x14ac:dyDescent="0.3">
      <c r="A103" s="7" t="s">
        <v>374</v>
      </c>
      <c r="B103" s="1" t="s">
        <v>373</v>
      </c>
      <c r="C103" s="7" t="s">
        <v>18</v>
      </c>
      <c r="D103" s="8">
        <v>5531</v>
      </c>
      <c r="E103" s="131">
        <v>0</v>
      </c>
      <c r="F103" s="500">
        <v>0</v>
      </c>
      <c r="G103" s="500">
        <v>0</v>
      </c>
      <c r="H103" s="131">
        <v>3</v>
      </c>
      <c r="I103" s="500">
        <v>66</v>
      </c>
      <c r="J103" s="500">
        <v>1.65</v>
      </c>
      <c r="K103" s="131">
        <v>3</v>
      </c>
      <c r="L103" s="500">
        <v>66</v>
      </c>
      <c r="M103" s="500">
        <v>1.65</v>
      </c>
      <c r="N103" s="131">
        <v>1</v>
      </c>
      <c r="O103" s="500">
        <v>0</v>
      </c>
      <c r="P103" s="500">
        <v>0</v>
      </c>
      <c r="Q103" s="131">
        <v>4</v>
      </c>
      <c r="R103" s="500">
        <v>66</v>
      </c>
      <c r="S103" s="500">
        <v>1.65</v>
      </c>
    </row>
    <row r="104" spans="1:19" ht="13.8" thickBot="1" x14ac:dyDescent="0.3">
      <c r="A104" s="7" t="s">
        <v>378</v>
      </c>
      <c r="B104" s="1" t="s">
        <v>377</v>
      </c>
      <c r="C104" s="7" t="s">
        <v>18</v>
      </c>
      <c r="D104" s="8">
        <v>5107</v>
      </c>
      <c r="E104" s="131">
        <v>0</v>
      </c>
      <c r="F104" s="500">
        <v>0</v>
      </c>
      <c r="G104" s="500">
        <v>0</v>
      </c>
      <c r="H104" s="131">
        <v>1</v>
      </c>
      <c r="I104" s="500">
        <v>40</v>
      </c>
      <c r="J104" s="500">
        <v>1</v>
      </c>
      <c r="K104" s="131">
        <v>1</v>
      </c>
      <c r="L104" s="500">
        <v>40</v>
      </c>
      <c r="M104" s="500">
        <v>1</v>
      </c>
      <c r="N104" s="131">
        <v>3</v>
      </c>
      <c r="O104" s="500">
        <v>45</v>
      </c>
      <c r="P104" s="500">
        <v>1.125</v>
      </c>
      <c r="Q104" s="131">
        <v>4</v>
      </c>
      <c r="R104" s="500">
        <v>85</v>
      </c>
      <c r="S104" s="500">
        <v>2.125</v>
      </c>
    </row>
    <row r="105" spans="1:19" ht="13.8" thickBot="1" x14ac:dyDescent="0.3">
      <c r="A105" s="7" t="s">
        <v>384</v>
      </c>
      <c r="B105" s="1" t="s">
        <v>383</v>
      </c>
      <c r="C105" s="7" t="s">
        <v>18</v>
      </c>
      <c r="D105" s="8">
        <v>5784</v>
      </c>
      <c r="E105" s="131">
        <v>0</v>
      </c>
      <c r="F105" s="500">
        <v>0</v>
      </c>
      <c r="G105" s="500">
        <v>0</v>
      </c>
      <c r="H105" s="131">
        <v>1</v>
      </c>
      <c r="I105" s="500">
        <v>40</v>
      </c>
      <c r="J105" s="500">
        <v>1</v>
      </c>
      <c r="K105" s="131">
        <v>1</v>
      </c>
      <c r="L105" s="500">
        <v>40</v>
      </c>
      <c r="M105" s="500">
        <v>1</v>
      </c>
      <c r="N105" s="131">
        <v>7</v>
      </c>
      <c r="O105" s="500">
        <v>86</v>
      </c>
      <c r="P105" s="500">
        <v>2.15</v>
      </c>
      <c r="Q105" s="131">
        <v>8</v>
      </c>
      <c r="R105" s="500">
        <v>126</v>
      </c>
      <c r="S105" s="500">
        <v>3.15</v>
      </c>
    </row>
    <row r="106" spans="1:19" ht="13.8" thickBot="1" x14ac:dyDescent="0.3">
      <c r="A106" s="7" t="s">
        <v>390</v>
      </c>
      <c r="B106" s="1" t="s">
        <v>389</v>
      </c>
      <c r="C106" s="7" t="s">
        <v>18</v>
      </c>
      <c r="D106" s="8">
        <v>5713</v>
      </c>
      <c r="E106" s="131">
        <v>0</v>
      </c>
      <c r="F106" s="500">
        <v>0</v>
      </c>
      <c r="G106" s="500">
        <v>0</v>
      </c>
      <c r="H106" s="131">
        <v>2</v>
      </c>
      <c r="I106" s="500">
        <v>80</v>
      </c>
      <c r="J106" s="500">
        <v>2</v>
      </c>
      <c r="K106" s="131">
        <v>2</v>
      </c>
      <c r="L106" s="500">
        <v>80</v>
      </c>
      <c r="M106" s="500">
        <v>2</v>
      </c>
      <c r="N106" s="131">
        <v>3</v>
      </c>
      <c r="O106" s="500">
        <v>25</v>
      </c>
      <c r="P106" s="500">
        <v>0.625</v>
      </c>
      <c r="Q106" s="131">
        <v>5</v>
      </c>
      <c r="R106" s="500">
        <v>105</v>
      </c>
      <c r="S106" s="500">
        <v>2.625</v>
      </c>
    </row>
    <row r="107" spans="1:19" ht="13.8" thickBot="1" x14ac:dyDescent="0.3">
      <c r="A107" s="7" t="s">
        <v>394</v>
      </c>
      <c r="B107" s="1" t="s">
        <v>393</v>
      </c>
      <c r="C107" s="7" t="s">
        <v>18</v>
      </c>
      <c r="D107" s="8">
        <v>6443</v>
      </c>
      <c r="E107" s="131">
        <v>0</v>
      </c>
      <c r="F107" s="500">
        <v>0</v>
      </c>
      <c r="G107" s="500">
        <v>0</v>
      </c>
      <c r="H107" s="131">
        <v>1</v>
      </c>
      <c r="I107" s="500">
        <v>30</v>
      </c>
      <c r="J107" s="500">
        <v>0.75</v>
      </c>
      <c r="K107" s="131">
        <v>1</v>
      </c>
      <c r="L107" s="500">
        <v>30</v>
      </c>
      <c r="M107" s="500">
        <v>0.75</v>
      </c>
      <c r="N107" s="131">
        <v>2</v>
      </c>
      <c r="O107" s="500">
        <v>26</v>
      </c>
      <c r="P107" s="500">
        <v>0.65</v>
      </c>
      <c r="Q107" s="131">
        <v>3</v>
      </c>
      <c r="R107" s="500">
        <v>56</v>
      </c>
      <c r="S107" s="500">
        <v>1.4</v>
      </c>
    </row>
    <row r="108" spans="1:19" ht="13.8" thickBot="1" x14ac:dyDescent="0.3">
      <c r="A108" s="7" t="s">
        <v>398</v>
      </c>
      <c r="B108" s="1" t="s">
        <v>397</v>
      </c>
      <c r="C108" s="7" t="s">
        <v>18</v>
      </c>
      <c r="D108" s="8">
        <v>4080</v>
      </c>
      <c r="E108" s="131">
        <v>0</v>
      </c>
      <c r="F108" s="500">
        <v>0</v>
      </c>
      <c r="G108" s="500">
        <v>0</v>
      </c>
      <c r="H108" s="131">
        <v>1</v>
      </c>
      <c r="I108" s="500">
        <v>35</v>
      </c>
      <c r="J108" s="500">
        <v>0.875</v>
      </c>
      <c r="K108" s="131">
        <v>1</v>
      </c>
      <c r="L108" s="500">
        <v>35</v>
      </c>
      <c r="M108" s="500">
        <v>0.875</v>
      </c>
      <c r="N108" s="131">
        <v>1</v>
      </c>
      <c r="O108" s="500">
        <v>11</v>
      </c>
      <c r="P108" s="500">
        <v>0.27500000000000002</v>
      </c>
      <c r="Q108" s="131">
        <v>2</v>
      </c>
      <c r="R108" s="500">
        <v>46</v>
      </c>
      <c r="S108" s="500">
        <v>1.1499999999999999</v>
      </c>
    </row>
    <row r="109" spans="1:19" ht="13.8" thickBot="1" x14ac:dyDescent="0.3">
      <c r="A109" s="7" t="s">
        <v>400</v>
      </c>
      <c r="B109" s="1" t="s">
        <v>399</v>
      </c>
      <c r="C109" s="7" t="s">
        <v>18</v>
      </c>
      <c r="D109" s="8">
        <v>5210</v>
      </c>
      <c r="E109" s="131">
        <v>0</v>
      </c>
      <c r="F109" s="500">
        <v>0</v>
      </c>
      <c r="G109" s="500">
        <v>0</v>
      </c>
      <c r="H109" s="131">
        <v>4</v>
      </c>
      <c r="I109" s="500">
        <v>135</v>
      </c>
      <c r="J109" s="500">
        <v>3.375</v>
      </c>
      <c r="K109" s="131">
        <v>4</v>
      </c>
      <c r="L109" s="500">
        <v>135</v>
      </c>
      <c r="M109" s="500">
        <v>3.375</v>
      </c>
      <c r="N109" s="131">
        <v>1</v>
      </c>
      <c r="O109" s="500">
        <v>6</v>
      </c>
      <c r="P109" s="500">
        <v>0.15</v>
      </c>
      <c r="Q109" s="131">
        <v>5</v>
      </c>
      <c r="R109" s="500">
        <v>141</v>
      </c>
      <c r="S109" s="500">
        <v>3.5249999999999999</v>
      </c>
    </row>
    <row r="110" spans="1:19" ht="13.8" thickBot="1" x14ac:dyDescent="0.3">
      <c r="A110" s="7" t="s">
        <v>402</v>
      </c>
      <c r="B110" s="1" t="s">
        <v>401</v>
      </c>
      <c r="C110" s="7" t="s">
        <v>18</v>
      </c>
      <c r="D110" s="8">
        <v>6997</v>
      </c>
      <c r="E110" s="131">
        <v>1</v>
      </c>
      <c r="F110" s="167">
        <v>0</v>
      </c>
      <c r="G110" s="167">
        <v>0</v>
      </c>
      <c r="H110" s="167">
        <v>0</v>
      </c>
      <c r="I110" s="167">
        <v>0</v>
      </c>
      <c r="J110" s="167">
        <v>0</v>
      </c>
      <c r="K110" s="131">
        <v>13</v>
      </c>
      <c r="L110" s="500">
        <v>178</v>
      </c>
      <c r="M110" s="500">
        <v>4.45</v>
      </c>
      <c r="N110" s="131">
        <v>0</v>
      </c>
      <c r="O110" s="500">
        <v>0</v>
      </c>
      <c r="P110" s="500">
        <v>0</v>
      </c>
      <c r="Q110" s="131">
        <v>13</v>
      </c>
      <c r="R110" s="500">
        <v>178</v>
      </c>
      <c r="S110" s="500">
        <v>4.45</v>
      </c>
    </row>
    <row r="111" spans="1:19" ht="13.8" thickBot="1" x14ac:dyDescent="0.3">
      <c r="A111" s="7" t="s">
        <v>416</v>
      </c>
      <c r="B111" s="1" t="s">
        <v>415</v>
      </c>
      <c r="C111" s="7" t="s">
        <v>18</v>
      </c>
      <c r="D111" s="8">
        <v>4168</v>
      </c>
      <c r="E111" s="131">
        <v>0</v>
      </c>
      <c r="F111" s="500">
        <v>0</v>
      </c>
      <c r="G111" s="500">
        <v>0</v>
      </c>
      <c r="H111" s="131">
        <v>5</v>
      </c>
      <c r="I111" s="500">
        <v>136</v>
      </c>
      <c r="J111" s="500">
        <v>3.4</v>
      </c>
      <c r="K111" s="131">
        <v>5</v>
      </c>
      <c r="L111" s="500">
        <v>136</v>
      </c>
      <c r="M111" s="500">
        <v>3.4</v>
      </c>
      <c r="N111" s="131">
        <v>2</v>
      </c>
      <c r="O111" s="500">
        <v>12</v>
      </c>
      <c r="P111" s="500">
        <v>0.3</v>
      </c>
      <c r="Q111" s="131">
        <v>7</v>
      </c>
      <c r="R111" s="500">
        <v>148</v>
      </c>
      <c r="S111" s="500">
        <v>3.7</v>
      </c>
    </row>
    <row r="112" spans="1:19" ht="13.8" thickBot="1" x14ac:dyDescent="0.3">
      <c r="A112" s="7" t="s">
        <v>429</v>
      </c>
      <c r="B112" s="1" t="s">
        <v>428</v>
      </c>
      <c r="C112" s="7" t="s">
        <v>18</v>
      </c>
      <c r="D112" s="8">
        <v>4934</v>
      </c>
      <c r="E112" s="131">
        <v>1</v>
      </c>
      <c r="F112" s="500">
        <v>18</v>
      </c>
      <c r="G112" s="500">
        <v>0.45</v>
      </c>
      <c r="H112" s="131">
        <v>5</v>
      </c>
      <c r="I112" s="500">
        <v>117</v>
      </c>
      <c r="J112" s="500">
        <v>2.9249999999999998</v>
      </c>
      <c r="K112" s="131">
        <v>6</v>
      </c>
      <c r="L112" s="500">
        <v>135</v>
      </c>
      <c r="M112" s="500">
        <v>3.375</v>
      </c>
      <c r="N112" s="131">
        <v>2</v>
      </c>
      <c r="O112" s="500">
        <v>13</v>
      </c>
      <c r="P112" s="500">
        <v>0.32500000000000001</v>
      </c>
      <c r="Q112" s="131">
        <v>8</v>
      </c>
      <c r="R112" s="500">
        <v>148</v>
      </c>
      <c r="S112" s="500">
        <v>3.7</v>
      </c>
    </row>
    <row r="113" spans="1:19" ht="13.8" thickBot="1" x14ac:dyDescent="0.3">
      <c r="A113" s="7" t="s">
        <v>431</v>
      </c>
      <c r="B113" s="1" t="s">
        <v>430</v>
      </c>
      <c r="C113" s="7" t="s">
        <v>18</v>
      </c>
      <c r="D113" s="8">
        <v>5857</v>
      </c>
      <c r="E113" s="131">
        <v>0</v>
      </c>
      <c r="F113" s="500">
        <v>0</v>
      </c>
      <c r="G113" s="500">
        <v>0</v>
      </c>
      <c r="H113" s="131">
        <v>4</v>
      </c>
      <c r="I113" s="500">
        <v>108</v>
      </c>
      <c r="J113" s="500">
        <v>2.7</v>
      </c>
      <c r="K113" s="131">
        <v>4</v>
      </c>
      <c r="L113" s="500">
        <v>108</v>
      </c>
      <c r="M113" s="500">
        <v>2.7</v>
      </c>
      <c r="N113" s="131">
        <v>2</v>
      </c>
      <c r="O113" s="500">
        <v>10</v>
      </c>
      <c r="P113" s="500">
        <v>0.25</v>
      </c>
      <c r="Q113" s="131">
        <v>6</v>
      </c>
      <c r="R113" s="500">
        <v>118</v>
      </c>
      <c r="S113" s="500">
        <v>2.95</v>
      </c>
    </row>
    <row r="114" spans="1:19" ht="13.8" thickBot="1" x14ac:dyDescent="0.3">
      <c r="A114" s="7" t="s">
        <v>451</v>
      </c>
      <c r="B114" s="1" t="s">
        <v>450</v>
      </c>
      <c r="C114" s="7" t="s">
        <v>18</v>
      </c>
      <c r="D114" s="8">
        <v>4141</v>
      </c>
      <c r="E114" s="131">
        <v>0</v>
      </c>
      <c r="F114" s="500">
        <v>0</v>
      </c>
      <c r="G114" s="500">
        <v>0</v>
      </c>
      <c r="H114" s="131">
        <v>2</v>
      </c>
      <c r="I114" s="500">
        <v>44</v>
      </c>
      <c r="J114" s="500">
        <v>1.1000000000000001</v>
      </c>
      <c r="K114" s="131">
        <v>2</v>
      </c>
      <c r="L114" s="500">
        <v>44</v>
      </c>
      <c r="M114" s="500">
        <v>1.1000000000000001</v>
      </c>
      <c r="N114" s="131">
        <v>1</v>
      </c>
      <c r="O114" s="500">
        <v>7</v>
      </c>
      <c r="P114" s="500">
        <v>0.17499999999999999</v>
      </c>
      <c r="Q114" s="131">
        <v>3</v>
      </c>
      <c r="R114" s="500">
        <v>51</v>
      </c>
      <c r="S114" s="500">
        <v>1.2749999999999999</v>
      </c>
    </row>
    <row r="115" spans="1:19" ht="13.8" thickBot="1" x14ac:dyDescent="0.3">
      <c r="A115" s="7" t="s">
        <v>457</v>
      </c>
      <c r="B115" s="1" t="s">
        <v>456</v>
      </c>
      <c r="C115" s="7" t="s">
        <v>18</v>
      </c>
      <c r="D115" s="8">
        <v>4197</v>
      </c>
      <c r="E115" s="131">
        <v>0</v>
      </c>
      <c r="F115" s="500">
        <v>0</v>
      </c>
      <c r="G115" s="500">
        <v>0</v>
      </c>
      <c r="H115" s="131">
        <v>1</v>
      </c>
      <c r="I115" s="500">
        <v>33</v>
      </c>
      <c r="J115" s="500">
        <v>0.82499999999999996</v>
      </c>
      <c r="K115" s="131">
        <v>1</v>
      </c>
      <c r="L115" s="500">
        <v>33</v>
      </c>
      <c r="M115" s="500">
        <v>0.82499999999999996</v>
      </c>
      <c r="N115" s="131">
        <v>3</v>
      </c>
      <c r="O115" s="500">
        <v>22</v>
      </c>
      <c r="P115" s="500">
        <v>0.55000000000000004</v>
      </c>
      <c r="Q115" s="131">
        <v>4</v>
      </c>
      <c r="R115" s="500">
        <v>55</v>
      </c>
      <c r="S115" s="500">
        <v>1.375</v>
      </c>
    </row>
    <row r="116" spans="1:19" ht="13.8" thickBot="1" x14ac:dyDescent="0.3">
      <c r="A116" s="7" t="s">
        <v>463</v>
      </c>
      <c r="B116" s="1" t="s">
        <v>462</v>
      </c>
      <c r="C116" s="7" t="s">
        <v>18</v>
      </c>
      <c r="D116" s="8">
        <v>5068</v>
      </c>
      <c r="E116" s="131">
        <v>1</v>
      </c>
      <c r="F116" s="500">
        <v>31</v>
      </c>
      <c r="G116" s="500">
        <v>0.77500000000000002</v>
      </c>
      <c r="H116" s="131">
        <v>4</v>
      </c>
      <c r="I116" s="500">
        <v>88</v>
      </c>
      <c r="J116" s="500">
        <v>2.2000000000000002</v>
      </c>
      <c r="K116" s="131">
        <v>5</v>
      </c>
      <c r="L116" s="500">
        <v>121</v>
      </c>
      <c r="M116" s="500">
        <v>3.0249999999999999</v>
      </c>
      <c r="N116" s="131">
        <v>2</v>
      </c>
      <c r="O116" s="500">
        <v>48</v>
      </c>
      <c r="P116" s="500">
        <v>1.2</v>
      </c>
      <c r="Q116" s="131">
        <v>7</v>
      </c>
      <c r="R116" s="500">
        <v>169</v>
      </c>
      <c r="S116" s="500">
        <v>4.2249999999999996</v>
      </c>
    </row>
    <row r="117" spans="1:19" ht="13.8" thickBot="1" x14ac:dyDescent="0.3">
      <c r="A117" s="7" t="s">
        <v>467</v>
      </c>
      <c r="B117" s="1" t="s">
        <v>466</v>
      </c>
      <c r="C117" s="7" t="s">
        <v>18</v>
      </c>
      <c r="D117" s="8">
        <v>4968</v>
      </c>
      <c r="E117" s="131">
        <v>0</v>
      </c>
      <c r="F117" s="500">
        <v>0</v>
      </c>
      <c r="G117" s="500">
        <v>0</v>
      </c>
      <c r="H117" s="131">
        <v>1</v>
      </c>
      <c r="I117" s="500">
        <v>35</v>
      </c>
      <c r="J117" s="500">
        <v>0.875</v>
      </c>
      <c r="K117" s="131">
        <v>1</v>
      </c>
      <c r="L117" s="500">
        <v>35</v>
      </c>
      <c r="M117" s="500">
        <v>0.875</v>
      </c>
      <c r="N117" s="131">
        <v>1</v>
      </c>
      <c r="O117" s="500">
        <v>20</v>
      </c>
      <c r="P117" s="500">
        <v>0.5</v>
      </c>
      <c r="Q117" s="131">
        <v>2</v>
      </c>
      <c r="R117" s="500">
        <v>55</v>
      </c>
      <c r="S117" s="500">
        <v>1.375</v>
      </c>
    </row>
    <row r="118" spans="1:19" ht="13.8" thickBot="1" x14ac:dyDescent="0.3">
      <c r="A118" s="7" t="s">
        <v>479</v>
      </c>
      <c r="B118" s="1" t="s">
        <v>478</v>
      </c>
      <c r="C118" s="7" t="s">
        <v>18</v>
      </c>
      <c r="D118" s="8">
        <v>4101</v>
      </c>
      <c r="E118" s="131">
        <v>0</v>
      </c>
      <c r="F118" s="500">
        <v>0</v>
      </c>
      <c r="G118" s="500">
        <v>0</v>
      </c>
      <c r="H118" s="131">
        <v>1</v>
      </c>
      <c r="I118" s="500">
        <v>60</v>
      </c>
      <c r="J118" s="500">
        <v>1.5</v>
      </c>
      <c r="K118" s="131">
        <v>1</v>
      </c>
      <c r="L118" s="500">
        <v>38</v>
      </c>
      <c r="M118" s="500">
        <v>0.95</v>
      </c>
      <c r="N118" s="131">
        <v>4</v>
      </c>
      <c r="O118" s="500">
        <v>57</v>
      </c>
      <c r="P118" s="500">
        <v>1.425</v>
      </c>
      <c r="Q118" s="131">
        <v>5</v>
      </c>
      <c r="R118" s="500">
        <v>95</v>
      </c>
      <c r="S118" s="500">
        <v>2.375</v>
      </c>
    </row>
    <row r="119" spans="1:19" ht="13.8" thickBot="1" x14ac:dyDescent="0.3">
      <c r="A119" s="7" t="s">
        <v>482</v>
      </c>
      <c r="B119" s="1" t="s">
        <v>481</v>
      </c>
      <c r="C119" s="7" t="s">
        <v>18</v>
      </c>
      <c r="D119" s="8">
        <v>5241</v>
      </c>
      <c r="E119" s="131">
        <v>0</v>
      </c>
      <c r="F119" s="500">
        <v>0</v>
      </c>
      <c r="G119" s="500">
        <v>0</v>
      </c>
      <c r="H119" s="131">
        <v>4</v>
      </c>
      <c r="I119" s="500">
        <v>84</v>
      </c>
      <c r="J119" s="500">
        <v>2.1</v>
      </c>
      <c r="K119" s="131">
        <v>4</v>
      </c>
      <c r="L119" s="500">
        <v>84</v>
      </c>
      <c r="M119" s="500">
        <v>2.1</v>
      </c>
      <c r="N119" s="131">
        <v>0</v>
      </c>
      <c r="O119" s="500">
        <v>0</v>
      </c>
      <c r="P119" s="500">
        <v>0</v>
      </c>
      <c r="Q119" s="131">
        <v>4</v>
      </c>
      <c r="R119" s="500">
        <v>84</v>
      </c>
      <c r="S119" s="500">
        <v>2.1</v>
      </c>
    </row>
    <row r="120" spans="1:19" ht="13.8" thickBot="1" x14ac:dyDescent="0.3">
      <c r="A120" s="7" t="s">
        <v>490</v>
      </c>
      <c r="B120" s="1" t="s">
        <v>489</v>
      </c>
      <c r="C120" s="7" t="s">
        <v>18</v>
      </c>
      <c r="D120" s="8">
        <v>5160</v>
      </c>
      <c r="E120" s="131">
        <v>0</v>
      </c>
      <c r="F120" s="500">
        <v>0</v>
      </c>
      <c r="G120" s="500">
        <v>0</v>
      </c>
      <c r="H120" s="131">
        <v>1</v>
      </c>
      <c r="I120" s="500">
        <v>40</v>
      </c>
      <c r="J120" s="500">
        <v>1</v>
      </c>
      <c r="K120" s="131">
        <v>1</v>
      </c>
      <c r="L120" s="500">
        <v>40</v>
      </c>
      <c r="M120" s="500">
        <v>1</v>
      </c>
      <c r="N120" s="131">
        <v>8</v>
      </c>
      <c r="O120" s="500">
        <v>80</v>
      </c>
      <c r="P120" s="500">
        <v>2</v>
      </c>
      <c r="Q120" s="131">
        <v>9</v>
      </c>
      <c r="R120" s="500">
        <v>120</v>
      </c>
      <c r="S120" s="500">
        <v>3</v>
      </c>
    </row>
    <row r="121" spans="1:19" ht="13.8" thickBot="1" x14ac:dyDescent="0.3">
      <c r="A121" s="7" t="s">
        <v>492</v>
      </c>
      <c r="B121" s="1" t="s">
        <v>491</v>
      </c>
      <c r="C121" s="7" t="s">
        <v>18</v>
      </c>
      <c r="D121" s="8">
        <v>5841</v>
      </c>
      <c r="E121" s="131">
        <v>0</v>
      </c>
      <c r="F121" s="500">
        <v>0</v>
      </c>
      <c r="G121" s="500">
        <v>0</v>
      </c>
      <c r="H121" s="131">
        <v>1</v>
      </c>
      <c r="I121" s="500">
        <v>37.5</v>
      </c>
      <c r="J121" s="500">
        <v>0.9375</v>
      </c>
      <c r="K121" s="131">
        <v>1</v>
      </c>
      <c r="L121" s="500">
        <v>37.5</v>
      </c>
      <c r="M121" s="500">
        <v>0.9375</v>
      </c>
      <c r="N121" s="131">
        <v>5</v>
      </c>
      <c r="O121" s="500">
        <v>52</v>
      </c>
      <c r="P121" s="500">
        <v>1.3</v>
      </c>
      <c r="Q121" s="131">
        <v>6</v>
      </c>
      <c r="R121" s="500">
        <v>89.5</v>
      </c>
      <c r="S121" s="500">
        <v>2.2374999999999998</v>
      </c>
    </row>
    <row r="122" spans="1:19" ht="13.8" thickBot="1" x14ac:dyDescent="0.3">
      <c r="A122" s="7" t="s">
        <v>497</v>
      </c>
      <c r="B122" s="1" t="s">
        <v>496</v>
      </c>
      <c r="C122" s="7" t="s">
        <v>18</v>
      </c>
      <c r="D122" s="8">
        <v>4730</v>
      </c>
      <c r="E122" s="131">
        <v>0</v>
      </c>
      <c r="F122" s="500">
        <v>0</v>
      </c>
      <c r="G122" s="500">
        <v>0</v>
      </c>
      <c r="H122" s="131">
        <v>1</v>
      </c>
      <c r="I122" s="500">
        <v>32</v>
      </c>
      <c r="J122" s="500">
        <v>0.8</v>
      </c>
      <c r="K122" s="131">
        <v>1</v>
      </c>
      <c r="L122" s="500">
        <v>32</v>
      </c>
      <c r="M122" s="500">
        <v>0.8</v>
      </c>
      <c r="N122" s="131">
        <v>3</v>
      </c>
      <c r="O122" s="500">
        <v>30</v>
      </c>
      <c r="P122" s="500">
        <v>0.75</v>
      </c>
      <c r="Q122" s="131">
        <v>4</v>
      </c>
      <c r="R122" s="500">
        <v>62</v>
      </c>
      <c r="S122" s="500">
        <v>1.55</v>
      </c>
    </row>
    <row r="123" spans="1:19" ht="13.8" thickBot="1" x14ac:dyDescent="0.3">
      <c r="A123" s="7" t="s">
        <v>515</v>
      </c>
      <c r="B123" s="1" t="s">
        <v>514</v>
      </c>
      <c r="C123" s="7" t="s">
        <v>18</v>
      </c>
      <c r="D123" s="8">
        <v>5072</v>
      </c>
      <c r="E123" s="131">
        <v>0</v>
      </c>
      <c r="F123" s="500">
        <v>0</v>
      </c>
      <c r="G123" s="500">
        <v>0</v>
      </c>
      <c r="H123" s="131">
        <v>1</v>
      </c>
      <c r="I123" s="500">
        <v>40</v>
      </c>
      <c r="J123" s="500">
        <v>1</v>
      </c>
      <c r="K123" s="131">
        <v>1</v>
      </c>
      <c r="L123" s="500">
        <v>40</v>
      </c>
      <c r="M123" s="500">
        <v>1</v>
      </c>
      <c r="N123" s="131">
        <v>4</v>
      </c>
      <c r="O123" s="500">
        <v>77</v>
      </c>
      <c r="P123" s="500">
        <v>1.925</v>
      </c>
      <c r="Q123" s="131">
        <v>5</v>
      </c>
      <c r="R123" s="500">
        <v>117</v>
      </c>
      <c r="S123" s="500">
        <v>2.9249999999999998</v>
      </c>
    </row>
    <row r="124" spans="1:19" ht="13.8" thickBot="1" x14ac:dyDescent="0.3">
      <c r="A124" s="7" t="s">
        <v>517</v>
      </c>
      <c r="B124" s="1" t="s">
        <v>516</v>
      </c>
      <c r="C124" s="7" t="s">
        <v>18</v>
      </c>
      <c r="D124" s="8">
        <v>6634</v>
      </c>
      <c r="E124" s="131">
        <v>1</v>
      </c>
      <c r="F124" s="500">
        <v>45</v>
      </c>
      <c r="G124" s="500">
        <v>1.125</v>
      </c>
      <c r="H124" s="131">
        <v>3</v>
      </c>
      <c r="I124" s="500">
        <v>123</v>
      </c>
      <c r="J124" s="500">
        <v>3.0750000000000002</v>
      </c>
      <c r="K124" s="131">
        <v>4</v>
      </c>
      <c r="L124" s="500">
        <v>168</v>
      </c>
      <c r="M124" s="500">
        <v>4.2</v>
      </c>
      <c r="N124" s="131">
        <v>0</v>
      </c>
      <c r="O124" s="500">
        <v>0</v>
      </c>
      <c r="P124" s="500">
        <v>0</v>
      </c>
      <c r="Q124" s="131">
        <v>4</v>
      </c>
      <c r="R124" s="500">
        <v>168</v>
      </c>
      <c r="S124" s="500">
        <v>4.2</v>
      </c>
    </row>
    <row r="125" spans="1:19" ht="13.8" thickBot="1" x14ac:dyDescent="0.3">
      <c r="A125" s="7" t="s">
        <v>529</v>
      </c>
      <c r="B125" s="1" t="s">
        <v>528</v>
      </c>
      <c r="C125" s="7" t="s">
        <v>18</v>
      </c>
      <c r="D125" s="8">
        <v>5509</v>
      </c>
      <c r="E125" s="131">
        <v>0</v>
      </c>
      <c r="F125" s="500">
        <v>0</v>
      </c>
      <c r="G125" s="500">
        <v>0</v>
      </c>
      <c r="H125" s="131">
        <v>1</v>
      </c>
      <c r="I125" s="500">
        <v>40</v>
      </c>
      <c r="J125" s="500">
        <v>1</v>
      </c>
      <c r="K125" s="131">
        <v>1</v>
      </c>
      <c r="L125" s="500">
        <v>40</v>
      </c>
      <c r="M125" s="500">
        <v>1</v>
      </c>
      <c r="N125" s="131">
        <v>12</v>
      </c>
      <c r="O125" s="500">
        <v>228</v>
      </c>
      <c r="P125" s="500">
        <v>5.7</v>
      </c>
      <c r="Q125" s="131">
        <v>13</v>
      </c>
      <c r="R125" s="500">
        <v>268</v>
      </c>
      <c r="S125" s="500">
        <v>6.7</v>
      </c>
    </row>
    <row r="126" spans="1:19" ht="13.8" thickBot="1" x14ac:dyDescent="0.3">
      <c r="A126" s="7" t="s">
        <v>531</v>
      </c>
      <c r="B126" s="1" t="s">
        <v>530</v>
      </c>
      <c r="C126" s="7" t="s">
        <v>18</v>
      </c>
      <c r="D126" s="8">
        <v>6834</v>
      </c>
      <c r="E126" s="131">
        <v>1</v>
      </c>
      <c r="F126" s="500">
        <v>35</v>
      </c>
      <c r="G126" s="500">
        <v>0.875</v>
      </c>
      <c r="H126" s="131">
        <v>1</v>
      </c>
      <c r="I126" s="500">
        <v>40</v>
      </c>
      <c r="J126" s="500">
        <v>1</v>
      </c>
      <c r="K126" s="131">
        <v>2</v>
      </c>
      <c r="L126" s="500">
        <v>75</v>
      </c>
      <c r="M126" s="500">
        <v>1.875</v>
      </c>
      <c r="N126" s="131">
        <v>12</v>
      </c>
      <c r="O126" s="500">
        <v>160</v>
      </c>
      <c r="P126" s="500">
        <v>4</v>
      </c>
      <c r="Q126" s="131">
        <v>14</v>
      </c>
      <c r="R126" s="500">
        <v>235</v>
      </c>
      <c r="S126" s="500">
        <v>5.875</v>
      </c>
    </row>
    <row r="127" spans="1:19" ht="13.8" thickBot="1" x14ac:dyDescent="0.3">
      <c r="A127" s="7" t="s">
        <v>535</v>
      </c>
      <c r="B127" s="1" t="s">
        <v>534</v>
      </c>
      <c r="C127" s="7" t="s">
        <v>18</v>
      </c>
      <c r="D127" s="8">
        <v>4469</v>
      </c>
      <c r="E127" s="131">
        <v>0</v>
      </c>
      <c r="F127" s="500">
        <v>0</v>
      </c>
      <c r="G127" s="500">
        <v>0</v>
      </c>
      <c r="H127" s="131">
        <v>1</v>
      </c>
      <c r="I127" s="500">
        <v>20</v>
      </c>
      <c r="J127" s="500">
        <v>0.5</v>
      </c>
      <c r="K127" s="131">
        <v>1</v>
      </c>
      <c r="L127" s="500">
        <v>20</v>
      </c>
      <c r="M127" s="500">
        <v>0.5</v>
      </c>
      <c r="N127" s="131">
        <v>0</v>
      </c>
      <c r="O127" s="500">
        <v>0</v>
      </c>
      <c r="P127" s="500">
        <v>0</v>
      </c>
      <c r="Q127" s="131">
        <v>1</v>
      </c>
      <c r="R127" s="500">
        <v>20</v>
      </c>
      <c r="S127" s="500">
        <v>0.5</v>
      </c>
    </row>
    <row r="128" spans="1:19" ht="13.8" thickBot="1" x14ac:dyDescent="0.3">
      <c r="A128" s="7" t="s">
        <v>543</v>
      </c>
      <c r="B128" s="1" t="s">
        <v>542</v>
      </c>
      <c r="C128" s="7" t="s">
        <v>18</v>
      </c>
      <c r="D128" s="8">
        <v>6174</v>
      </c>
      <c r="E128" s="131">
        <v>0</v>
      </c>
      <c r="F128" s="500">
        <v>0</v>
      </c>
      <c r="G128" s="500">
        <v>0</v>
      </c>
      <c r="H128" s="131">
        <v>1</v>
      </c>
      <c r="I128" s="500">
        <v>32</v>
      </c>
      <c r="J128" s="500">
        <v>0.8</v>
      </c>
      <c r="K128" s="131">
        <v>1</v>
      </c>
      <c r="L128" s="500">
        <v>32</v>
      </c>
      <c r="M128" s="500">
        <v>0.8</v>
      </c>
      <c r="N128" s="131">
        <v>6</v>
      </c>
      <c r="O128" s="500">
        <v>125</v>
      </c>
      <c r="P128" s="500">
        <v>3.125</v>
      </c>
      <c r="Q128" s="131">
        <v>7</v>
      </c>
      <c r="R128" s="500">
        <v>157</v>
      </c>
      <c r="S128" s="500">
        <v>3.9249999999999998</v>
      </c>
    </row>
    <row r="129" spans="1:19" ht="13.8" thickBot="1" x14ac:dyDescent="0.3">
      <c r="A129" s="7" t="s">
        <v>565</v>
      </c>
      <c r="B129" s="1" t="s">
        <v>564</v>
      </c>
      <c r="C129" s="7" t="s">
        <v>18</v>
      </c>
      <c r="D129" s="8">
        <v>5305</v>
      </c>
      <c r="E129" s="131">
        <v>0</v>
      </c>
      <c r="F129" s="500">
        <v>0</v>
      </c>
      <c r="G129" s="500">
        <v>0</v>
      </c>
      <c r="H129" s="131">
        <v>0</v>
      </c>
      <c r="I129" s="500">
        <v>30</v>
      </c>
      <c r="J129" s="500">
        <v>0.75</v>
      </c>
      <c r="K129" s="131">
        <v>2</v>
      </c>
      <c r="L129" s="500">
        <v>70</v>
      </c>
      <c r="M129" s="500">
        <v>1.75</v>
      </c>
      <c r="N129" s="131">
        <v>5</v>
      </c>
      <c r="O129" s="500">
        <v>58</v>
      </c>
      <c r="P129" s="500">
        <v>1.45</v>
      </c>
      <c r="Q129" s="131">
        <v>7</v>
      </c>
      <c r="R129" s="500">
        <v>128</v>
      </c>
      <c r="S129" s="500">
        <v>3.2</v>
      </c>
    </row>
    <row r="130" spans="1:19" ht="13.8" thickBot="1" x14ac:dyDescent="0.3">
      <c r="A130" s="7" t="s">
        <v>571</v>
      </c>
      <c r="B130" s="1" t="s">
        <v>570</v>
      </c>
      <c r="C130" s="7" t="s">
        <v>18</v>
      </c>
      <c r="D130" s="8">
        <v>6341</v>
      </c>
      <c r="E130" s="131">
        <v>0</v>
      </c>
      <c r="F130" s="500">
        <v>0</v>
      </c>
      <c r="G130" s="500">
        <v>0</v>
      </c>
      <c r="H130" s="131">
        <v>1</v>
      </c>
      <c r="I130" s="500">
        <v>40</v>
      </c>
      <c r="J130" s="500">
        <v>1</v>
      </c>
      <c r="K130" s="131">
        <v>1</v>
      </c>
      <c r="L130" s="500">
        <v>40</v>
      </c>
      <c r="M130" s="500">
        <v>1</v>
      </c>
      <c r="N130" s="131">
        <v>5</v>
      </c>
      <c r="O130" s="500">
        <v>95</v>
      </c>
      <c r="P130" s="500">
        <v>2.375</v>
      </c>
      <c r="Q130" s="131">
        <v>5</v>
      </c>
      <c r="R130" s="500">
        <v>135</v>
      </c>
      <c r="S130" s="500">
        <v>3.375</v>
      </c>
    </row>
    <row r="131" spans="1:19" ht="13.8" thickBot="1" x14ac:dyDescent="0.3">
      <c r="A131" s="7" t="s">
        <v>577</v>
      </c>
      <c r="B131" s="1" t="s">
        <v>576</v>
      </c>
      <c r="C131" s="7" t="s">
        <v>18</v>
      </c>
      <c r="D131" s="8">
        <v>5433</v>
      </c>
      <c r="E131" s="131">
        <v>0</v>
      </c>
      <c r="F131" s="500">
        <v>0</v>
      </c>
      <c r="G131" s="500">
        <v>0</v>
      </c>
      <c r="H131" s="131">
        <v>10</v>
      </c>
      <c r="I131" s="500">
        <v>114</v>
      </c>
      <c r="J131" s="500">
        <v>2.85</v>
      </c>
      <c r="K131" s="131">
        <v>10</v>
      </c>
      <c r="L131" s="500">
        <v>114</v>
      </c>
      <c r="M131" s="500">
        <v>2.85</v>
      </c>
      <c r="N131" s="131">
        <v>0</v>
      </c>
      <c r="O131" s="500">
        <v>0</v>
      </c>
      <c r="P131" s="500">
        <v>0</v>
      </c>
      <c r="Q131" s="131">
        <v>10</v>
      </c>
      <c r="R131" s="500">
        <v>114</v>
      </c>
      <c r="S131" s="500">
        <v>2.85</v>
      </c>
    </row>
    <row r="132" spans="1:19" ht="13.8" thickBot="1" x14ac:dyDescent="0.3">
      <c r="A132" s="7" t="s">
        <v>587</v>
      </c>
      <c r="B132" s="1" t="s">
        <v>586</v>
      </c>
      <c r="C132" s="7" t="s">
        <v>18</v>
      </c>
      <c r="D132" s="8">
        <v>6654</v>
      </c>
      <c r="E132" s="131">
        <v>0</v>
      </c>
      <c r="F132" s="500">
        <v>0</v>
      </c>
      <c r="G132" s="500">
        <v>0</v>
      </c>
      <c r="H132" s="131">
        <v>1</v>
      </c>
      <c r="I132" s="500">
        <v>40</v>
      </c>
      <c r="J132" s="500">
        <v>1</v>
      </c>
      <c r="K132" s="131">
        <v>1</v>
      </c>
      <c r="L132" s="500">
        <v>40</v>
      </c>
      <c r="M132" s="500">
        <v>1</v>
      </c>
      <c r="N132" s="131">
        <v>8</v>
      </c>
      <c r="O132" s="500">
        <v>151</v>
      </c>
      <c r="P132" s="500">
        <v>3.7749999999999999</v>
      </c>
      <c r="Q132" s="131">
        <v>9</v>
      </c>
      <c r="R132" s="500">
        <v>191</v>
      </c>
      <c r="S132" s="500">
        <v>4.7750000000000004</v>
      </c>
    </row>
    <row r="133" spans="1:19" ht="13.8" thickBot="1" x14ac:dyDescent="0.3">
      <c r="A133" s="7" t="s">
        <v>591</v>
      </c>
      <c r="B133" s="1" t="s">
        <v>590</v>
      </c>
      <c r="C133" s="7" t="s">
        <v>18</v>
      </c>
      <c r="D133" s="8">
        <v>4105</v>
      </c>
      <c r="E133" s="131">
        <v>0</v>
      </c>
      <c r="F133" s="500">
        <v>0</v>
      </c>
      <c r="G133" s="500">
        <v>0</v>
      </c>
      <c r="H133" s="131">
        <v>1</v>
      </c>
      <c r="I133" s="500">
        <v>26</v>
      </c>
      <c r="J133" s="500">
        <v>0.65</v>
      </c>
      <c r="K133" s="131">
        <v>1</v>
      </c>
      <c r="L133" s="500">
        <v>26</v>
      </c>
      <c r="M133" s="500">
        <v>0.65</v>
      </c>
      <c r="N133" s="131">
        <v>3</v>
      </c>
      <c r="O133" s="500">
        <v>10</v>
      </c>
      <c r="P133" s="500">
        <v>0.25</v>
      </c>
      <c r="Q133" s="131">
        <v>4</v>
      </c>
      <c r="R133" s="500">
        <v>36</v>
      </c>
      <c r="S133" s="500">
        <v>0.9</v>
      </c>
    </row>
    <row r="134" spans="1:19" ht="13.8" thickBot="1" x14ac:dyDescent="0.3">
      <c r="A134" s="7" t="s">
        <v>597</v>
      </c>
      <c r="B134" s="1" t="s">
        <v>596</v>
      </c>
      <c r="C134" s="7" t="s">
        <v>18</v>
      </c>
      <c r="D134" s="8">
        <v>5033</v>
      </c>
      <c r="E134" s="131">
        <v>0</v>
      </c>
      <c r="F134" s="500">
        <v>0</v>
      </c>
      <c r="G134" s="500">
        <v>0</v>
      </c>
      <c r="H134" s="131">
        <v>1</v>
      </c>
      <c r="I134" s="500">
        <v>26</v>
      </c>
      <c r="J134" s="500">
        <v>0.65</v>
      </c>
      <c r="K134" s="131">
        <v>1</v>
      </c>
      <c r="L134" s="500">
        <v>26</v>
      </c>
      <c r="M134" s="500">
        <v>0.65</v>
      </c>
      <c r="N134" s="131">
        <v>4</v>
      </c>
      <c r="O134" s="500">
        <v>16</v>
      </c>
      <c r="P134" s="500">
        <v>0.4</v>
      </c>
      <c r="Q134" s="131">
        <v>5</v>
      </c>
      <c r="R134" s="500">
        <v>42</v>
      </c>
      <c r="S134" s="500">
        <v>1.05</v>
      </c>
    </row>
    <row r="135" spans="1:19" ht="13.8" thickBot="1" x14ac:dyDescent="0.3">
      <c r="A135" s="7" t="s">
        <v>605</v>
      </c>
      <c r="B135" s="1" t="s">
        <v>604</v>
      </c>
      <c r="C135" s="7" t="s">
        <v>18</v>
      </c>
      <c r="D135" s="8">
        <v>5413</v>
      </c>
      <c r="E135" s="131">
        <v>0</v>
      </c>
      <c r="F135" s="500">
        <v>0</v>
      </c>
      <c r="G135" s="500">
        <v>0</v>
      </c>
      <c r="H135" s="131">
        <v>1</v>
      </c>
      <c r="I135" s="500">
        <v>24</v>
      </c>
      <c r="J135" s="500">
        <v>0.6</v>
      </c>
      <c r="K135" s="131">
        <v>1</v>
      </c>
      <c r="L135" s="500">
        <v>24</v>
      </c>
      <c r="M135" s="500">
        <v>0.6</v>
      </c>
      <c r="N135" s="131">
        <v>2</v>
      </c>
      <c r="O135" s="500">
        <v>41</v>
      </c>
      <c r="P135" s="500">
        <v>1.0249999999999999</v>
      </c>
      <c r="Q135" s="131">
        <v>3</v>
      </c>
      <c r="R135" s="500">
        <v>65</v>
      </c>
      <c r="S135" s="500">
        <v>1.625</v>
      </c>
    </row>
    <row r="136" spans="1:19" ht="13.8" thickBot="1" x14ac:dyDescent="0.3">
      <c r="A136" s="7" t="s">
        <v>611</v>
      </c>
      <c r="B136" s="1" t="s">
        <v>610</v>
      </c>
      <c r="C136" s="7" t="s">
        <v>18</v>
      </c>
      <c r="D136" s="8">
        <v>6847</v>
      </c>
      <c r="E136" s="131">
        <v>0</v>
      </c>
      <c r="F136" s="500">
        <v>0</v>
      </c>
      <c r="G136" s="500">
        <v>0</v>
      </c>
      <c r="H136" s="131">
        <v>2</v>
      </c>
      <c r="I136" s="500">
        <v>56</v>
      </c>
      <c r="J136" s="500">
        <v>1.4</v>
      </c>
      <c r="K136" s="131">
        <v>2</v>
      </c>
      <c r="L136" s="500">
        <v>56</v>
      </c>
      <c r="M136" s="500">
        <v>1.4</v>
      </c>
      <c r="N136" s="131">
        <v>3</v>
      </c>
      <c r="O136" s="500">
        <v>48</v>
      </c>
      <c r="P136" s="500">
        <v>1.2</v>
      </c>
      <c r="Q136" s="131">
        <v>5</v>
      </c>
      <c r="R136" s="500">
        <v>104</v>
      </c>
      <c r="S136" s="500">
        <v>2.6</v>
      </c>
    </row>
    <row r="137" spans="1:19" ht="13.8" thickBot="1" x14ac:dyDescent="0.3">
      <c r="A137" s="7" t="s">
        <v>613</v>
      </c>
      <c r="B137" s="1" t="s">
        <v>612</v>
      </c>
      <c r="C137" s="7" t="s">
        <v>18</v>
      </c>
      <c r="D137" s="8">
        <v>6240</v>
      </c>
      <c r="E137" s="131">
        <v>0</v>
      </c>
      <c r="F137" s="500">
        <v>0</v>
      </c>
      <c r="G137" s="500">
        <v>0</v>
      </c>
      <c r="H137" s="131">
        <v>1</v>
      </c>
      <c r="I137" s="500">
        <v>45</v>
      </c>
      <c r="J137" s="500">
        <v>1.125</v>
      </c>
      <c r="K137" s="131">
        <v>1</v>
      </c>
      <c r="L137" s="500">
        <v>45</v>
      </c>
      <c r="M137" s="500">
        <v>1.125</v>
      </c>
      <c r="N137" s="131">
        <v>3</v>
      </c>
      <c r="O137" s="500">
        <v>70</v>
      </c>
      <c r="P137" s="500">
        <v>1.75</v>
      </c>
      <c r="Q137" s="131">
        <v>4</v>
      </c>
      <c r="R137" s="500">
        <v>115</v>
      </c>
      <c r="S137" s="500">
        <v>2.875</v>
      </c>
    </row>
    <row r="138" spans="1:19" ht="13.8" thickBot="1" x14ac:dyDescent="0.3">
      <c r="A138" s="7" t="s">
        <v>619</v>
      </c>
      <c r="B138" s="1" t="s">
        <v>618</v>
      </c>
      <c r="C138" s="7" t="s">
        <v>18</v>
      </c>
      <c r="D138" s="8">
        <v>5376</v>
      </c>
      <c r="E138" s="131">
        <v>0</v>
      </c>
      <c r="F138" s="500">
        <v>0</v>
      </c>
      <c r="G138" s="500">
        <v>0</v>
      </c>
      <c r="H138" s="131">
        <v>1</v>
      </c>
      <c r="I138" s="500">
        <v>37</v>
      </c>
      <c r="J138" s="500">
        <v>0.92500000000000004</v>
      </c>
      <c r="K138" s="131">
        <v>1</v>
      </c>
      <c r="L138" s="500">
        <v>37</v>
      </c>
      <c r="M138" s="500">
        <v>0.92500000000000004</v>
      </c>
      <c r="N138" s="131">
        <v>2</v>
      </c>
      <c r="O138" s="500">
        <v>27</v>
      </c>
      <c r="P138" s="500">
        <v>0.67500000000000004</v>
      </c>
      <c r="Q138" s="131">
        <v>3</v>
      </c>
      <c r="R138" s="500">
        <v>64</v>
      </c>
      <c r="S138" s="500">
        <v>1.6</v>
      </c>
    </row>
    <row r="139" spans="1:19" ht="13.8" thickBot="1" x14ac:dyDescent="0.3">
      <c r="A139" s="7" t="s">
        <v>625</v>
      </c>
      <c r="B139" s="1" t="s">
        <v>624</v>
      </c>
      <c r="C139" s="7" t="s">
        <v>18</v>
      </c>
      <c r="D139" s="8">
        <v>5523</v>
      </c>
      <c r="E139" s="131">
        <v>1</v>
      </c>
      <c r="F139" s="500">
        <v>35</v>
      </c>
      <c r="G139" s="500">
        <v>0.875</v>
      </c>
      <c r="H139" s="131">
        <v>4</v>
      </c>
      <c r="I139" s="500">
        <v>76</v>
      </c>
      <c r="J139" s="500">
        <v>1.9</v>
      </c>
      <c r="K139" s="131">
        <v>5</v>
      </c>
      <c r="L139" s="500">
        <v>111</v>
      </c>
      <c r="M139" s="500">
        <v>2.7749999999999999</v>
      </c>
      <c r="N139" s="131">
        <v>1</v>
      </c>
      <c r="O139" s="500">
        <v>1</v>
      </c>
      <c r="P139" s="500">
        <v>2.5000000000000001E-2</v>
      </c>
      <c r="Q139" s="131">
        <v>6</v>
      </c>
      <c r="R139" s="500">
        <v>112</v>
      </c>
      <c r="S139" s="500">
        <v>2.8</v>
      </c>
    </row>
    <row r="140" spans="1:19" ht="13.8" thickBot="1" x14ac:dyDescent="0.3">
      <c r="A140" s="7" t="s">
        <v>637</v>
      </c>
      <c r="B140" s="1" t="s">
        <v>636</v>
      </c>
      <c r="C140" s="7" t="s">
        <v>18</v>
      </c>
      <c r="D140" s="8">
        <v>4659</v>
      </c>
      <c r="E140" s="131">
        <v>0</v>
      </c>
      <c r="F140" s="500">
        <v>0</v>
      </c>
      <c r="G140" s="500">
        <v>0</v>
      </c>
      <c r="H140" s="131">
        <v>1</v>
      </c>
      <c r="I140" s="500">
        <v>40</v>
      </c>
      <c r="J140" s="500">
        <v>1</v>
      </c>
      <c r="K140" s="131">
        <v>1</v>
      </c>
      <c r="L140" s="500">
        <v>40</v>
      </c>
      <c r="M140" s="500">
        <v>1</v>
      </c>
      <c r="N140" s="131">
        <v>5</v>
      </c>
      <c r="O140" s="500">
        <v>80</v>
      </c>
      <c r="P140" s="500">
        <v>2</v>
      </c>
      <c r="Q140" s="131">
        <v>6</v>
      </c>
      <c r="R140" s="500">
        <v>120</v>
      </c>
      <c r="S140" s="500">
        <v>3</v>
      </c>
    </row>
    <row r="141" spans="1:19" ht="13.8" thickBot="1" x14ac:dyDescent="0.3">
      <c r="A141" s="7" t="s">
        <v>649</v>
      </c>
      <c r="B141" s="1" t="s">
        <v>648</v>
      </c>
      <c r="C141" s="7" t="s">
        <v>18</v>
      </c>
      <c r="D141" s="8">
        <v>6295</v>
      </c>
      <c r="E141" s="131">
        <v>1</v>
      </c>
      <c r="F141" s="500">
        <v>40</v>
      </c>
      <c r="G141" s="500">
        <v>1</v>
      </c>
      <c r="H141" s="131">
        <v>0</v>
      </c>
      <c r="I141" s="500">
        <v>0</v>
      </c>
      <c r="J141" s="500">
        <v>0</v>
      </c>
      <c r="K141" s="131">
        <v>1</v>
      </c>
      <c r="L141" s="500">
        <v>40</v>
      </c>
      <c r="M141" s="500">
        <v>1</v>
      </c>
      <c r="N141" s="131">
        <v>6</v>
      </c>
      <c r="O141" s="500">
        <v>142</v>
      </c>
      <c r="P141" s="500">
        <v>3.55</v>
      </c>
      <c r="Q141" s="131">
        <v>7</v>
      </c>
      <c r="R141" s="500">
        <v>182</v>
      </c>
      <c r="S141" s="500">
        <v>4.55</v>
      </c>
    </row>
    <row r="142" spans="1:19" ht="13.8" thickBot="1" x14ac:dyDescent="0.3">
      <c r="A142" s="7" t="s">
        <v>665</v>
      </c>
      <c r="B142" s="1" t="s">
        <v>664</v>
      </c>
      <c r="C142" s="7" t="s">
        <v>18</v>
      </c>
      <c r="D142" s="8">
        <v>4434</v>
      </c>
      <c r="E142" s="131">
        <v>0</v>
      </c>
      <c r="F142" s="500">
        <v>0</v>
      </c>
      <c r="G142" s="500">
        <v>0</v>
      </c>
      <c r="H142" s="131">
        <v>1</v>
      </c>
      <c r="I142" s="500">
        <v>40</v>
      </c>
      <c r="J142" s="500">
        <v>1</v>
      </c>
      <c r="K142" s="131">
        <v>1</v>
      </c>
      <c r="L142" s="500">
        <v>40</v>
      </c>
      <c r="M142" s="500">
        <v>1</v>
      </c>
      <c r="N142" s="131">
        <v>2</v>
      </c>
      <c r="O142" s="500">
        <v>38</v>
      </c>
      <c r="P142" s="500">
        <v>0.95</v>
      </c>
      <c r="Q142" s="131">
        <v>2</v>
      </c>
      <c r="R142" s="500">
        <v>78</v>
      </c>
      <c r="S142" s="500">
        <v>1.95</v>
      </c>
    </row>
    <row r="143" spans="1:19" ht="13.8" thickBot="1" x14ac:dyDescent="0.3">
      <c r="A143" s="7" t="s">
        <v>675</v>
      </c>
      <c r="B143" s="1" t="s">
        <v>674</v>
      </c>
      <c r="C143" s="7" t="s">
        <v>18</v>
      </c>
      <c r="D143" s="8">
        <v>4375</v>
      </c>
      <c r="E143" s="131">
        <v>0</v>
      </c>
      <c r="F143" s="500">
        <v>0</v>
      </c>
      <c r="G143" s="500">
        <v>0</v>
      </c>
      <c r="H143" s="131">
        <v>1</v>
      </c>
      <c r="I143" s="500">
        <v>40</v>
      </c>
      <c r="J143" s="500">
        <v>1</v>
      </c>
      <c r="K143" s="131">
        <v>1</v>
      </c>
      <c r="L143" s="500">
        <v>40</v>
      </c>
      <c r="M143" s="500">
        <v>1</v>
      </c>
      <c r="N143" s="131">
        <v>4</v>
      </c>
      <c r="O143" s="500">
        <v>85</v>
      </c>
      <c r="P143" s="500">
        <v>2.125</v>
      </c>
      <c r="Q143" s="131">
        <v>5</v>
      </c>
      <c r="R143" s="500">
        <v>125</v>
      </c>
      <c r="S143" s="500">
        <v>3.125</v>
      </c>
    </row>
    <row r="144" spans="1:19" ht="13.8" thickBot="1" x14ac:dyDescent="0.3">
      <c r="A144" s="7" t="s">
        <v>679</v>
      </c>
      <c r="B144" s="1" t="s">
        <v>678</v>
      </c>
      <c r="C144" s="7" t="s">
        <v>18</v>
      </c>
      <c r="D144" s="8">
        <v>5101</v>
      </c>
      <c r="E144" s="131">
        <v>1</v>
      </c>
      <c r="F144" s="500">
        <v>35</v>
      </c>
      <c r="G144" s="500">
        <v>0.875</v>
      </c>
      <c r="H144" s="131">
        <v>0</v>
      </c>
      <c r="I144" s="500">
        <v>0</v>
      </c>
      <c r="J144" s="500">
        <v>0</v>
      </c>
      <c r="K144" s="131">
        <v>1</v>
      </c>
      <c r="L144" s="500">
        <v>35</v>
      </c>
      <c r="M144" s="500">
        <v>0.875</v>
      </c>
      <c r="N144" s="131">
        <v>10</v>
      </c>
      <c r="O144" s="500">
        <v>144.75</v>
      </c>
      <c r="P144" s="500">
        <v>3.6187499999999999</v>
      </c>
      <c r="Q144" s="131">
        <v>11</v>
      </c>
      <c r="R144" s="500">
        <v>179.75</v>
      </c>
      <c r="S144" s="500">
        <v>4.4937500000000004</v>
      </c>
    </row>
    <row r="145" spans="1:19" ht="13.8" thickBot="1" x14ac:dyDescent="0.3">
      <c r="A145" s="7" t="s">
        <v>685</v>
      </c>
      <c r="B145" s="1" t="s">
        <v>684</v>
      </c>
      <c r="C145" s="7" t="s">
        <v>18</v>
      </c>
      <c r="D145" s="8">
        <v>4038</v>
      </c>
      <c r="E145" s="131">
        <v>0</v>
      </c>
      <c r="F145" s="500">
        <v>0</v>
      </c>
      <c r="G145" s="500">
        <v>0</v>
      </c>
      <c r="H145" s="131">
        <v>1</v>
      </c>
      <c r="I145" s="500">
        <v>33</v>
      </c>
      <c r="J145" s="500">
        <v>0.82499999999999996</v>
      </c>
      <c r="K145" s="131">
        <v>1</v>
      </c>
      <c r="L145" s="500">
        <v>33</v>
      </c>
      <c r="M145" s="500">
        <v>0.82499999999999996</v>
      </c>
      <c r="N145" s="131">
        <v>3</v>
      </c>
      <c r="O145" s="500">
        <v>39</v>
      </c>
      <c r="P145" s="500">
        <v>0.97499999999999998</v>
      </c>
      <c r="Q145" s="131">
        <v>4</v>
      </c>
      <c r="R145" s="500">
        <v>72</v>
      </c>
      <c r="S145" s="500">
        <v>1.8</v>
      </c>
    </row>
    <row r="146" spans="1:19" ht="13.8" thickBot="1" x14ac:dyDescent="0.3">
      <c r="A146" s="7" t="s">
        <v>693</v>
      </c>
      <c r="B146" s="1" t="s">
        <v>692</v>
      </c>
      <c r="C146" s="7" t="s">
        <v>18</v>
      </c>
      <c r="D146" s="8">
        <v>5246</v>
      </c>
      <c r="E146" s="131">
        <v>1</v>
      </c>
      <c r="F146" s="500">
        <v>10</v>
      </c>
      <c r="G146" s="500">
        <v>0.25</v>
      </c>
      <c r="H146" s="131">
        <v>1</v>
      </c>
      <c r="I146" s="500">
        <v>40</v>
      </c>
      <c r="J146" s="500">
        <v>1</v>
      </c>
      <c r="K146" s="131">
        <v>2</v>
      </c>
      <c r="L146" s="500">
        <v>50</v>
      </c>
      <c r="M146" s="500">
        <v>1.25</v>
      </c>
      <c r="N146" s="131">
        <v>2</v>
      </c>
      <c r="O146" s="500">
        <v>40</v>
      </c>
      <c r="P146" s="500">
        <v>1</v>
      </c>
      <c r="Q146" s="131">
        <v>4</v>
      </c>
      <c r="R146" s="500">
        <v>90</v>
      </c>
      <c r="S146" s="500">
        <v>2.25</v>
      </c>
    </row>
    <row r="147" spans="1:19" ht="13.8" thickBot="1" x14ac:dyDescent="0.3">
      <c r="A147" s="7" t="s">
        <v>715</v>
      </c>
      <c r="B147" s="1" t="s">
        <v>714</v>
      </c>
      <c r="C147" s="7" t="s">
        <v>18</v>
      </c>
      <c r="D147" s="8">
        <v>4046</v>
      </c>
      <c r="E147" s="131">
        <v>0</v>
      </c>
      <c r="F147" s="500">
        <v>0</v>
      </c>
      <c r="G147" s="500">
        <v>0</v>
      </c>
      <c r="H147" s="131">
        <v>2</v>
      </c>
      <c r="I147" s="500">
        <v>69.78</v>
      </c>
      <c r="J147" s="500">
        <v>1.7444999999999999</v>
      </c>
      <c r="K147" s="131">
        <v>2</v>
      </c>
      <c r="L147" s="500">
        <v>69.78</v>
      </c>
      <c r="M147" s="500">
        <v>1.7444999999999999</v>
      </c>
      <c r="N147" s="131">
        <v>2</v>
      </c>
      <c r="O147" s="500">
        <v>22.44</v>
      </c>
      <c r="P147" s="500">
        <v>0.56100000000000005</v>
      </c>
      <c r="Q147" s="131">
        <v>4</v>
      </c>
      <c r="R147" s="500">
        <v>92.22</v>
      </c>
      <c r="S147" s="500">
        <v>2.3054999999999999</v>
      </c>
    </row>
    <row r="148" spans="1:19" ht="13.8" thickBot="1" x14ac:dyDescent="0.3">
      <c r="A148" s="7" t="s">
        <v>727</v>
      </c>
      <c r="B148" s="1" t="s">
        <v>726</v>
      </c>
      <c r="C148" s="7" t="s">
        <v>18</v>
      </c>
      <c r="D148" s="8">
        <v>5479</v>
      </c>
      <c r="E148" s="131">
        <v>1</v>
      </c>
      <c r="F148" s="500">
        <v>38</v>
      </c>
      <c r="G148" s="500">
        <v>0.95</v>
      </c>
      <c r="H148" s="131">
        <v>0</v>
      </c>
      <c r="I148" s="500">
        <v>0</v>
      </c>
      <c r="J148" s="500">
        <v>0</v>
      </c>
      <c r="K148" s="131">
        <v>1</v>
      </c>
      <c r="L148" s="500">
        <v>38</v>
      </c>
      <c r="M148" s="500">
        <v>0.95</v>
      </c>
      <c r="N148" s="131">
        <v>4</v>
      </c>
      <c r="O148" s="500">
        <v>33</v>
      </c>
      <c r="P148" s="500">
        <v>0.82499999999999996</v>
      </c>
      <c r="Q148" s="131">
        <v>5</v>
      </c>
      <c r="R148" s="500">
        <v>71</v>
      </c>
      <c r="S148" s="500">
        <v>1.7749999999999999</v>
      </c>
    </row>
    <row r="149" spans="1:19" ht="13.8" thickBot="1" x14ac:dyDescent="0.3">
      <c r="A149" s="7" t="s">
        <v>735</v>
      </c>
      <c r="B149" s="1" t="s">
        <v>734</v>
      </c>
      <c r="C149" s="7" t="s">
        <v>18</v>
      </c>
      <c r="D149" s="8">
        <v>6680</v>
      </c>
      <c r="E149" s="131">
        <v>0</v>
      </c>
      <c r="F149" s="500">
        <v>0</v>
      </c>
      <c r="G149" s="500">
        <v>0</v>
      </c>
      <c r="H149" s="131">
        <v>1</v>
      </c>
      <c r="I149" s="500">
        <v>35</v>
      </c>
      <c r="J149" s="500">
        <v>0.875</v>
      </c>
      <c r="K149" s="131">
        <v>1</v>
      </c>
      <c r="L149" s="500">
        <v>35</v>
      </c>
      <c r="M149" s="500">
        <v>0.875</v>
      </c>
      <c r="N149" s="131">
        <v>1</v>
      </c>
      <c r="O149" s="500">
        <v>22</v>
      </c>
      <c r="P149" s="500">
        <v>0.55000000000000004</v>
      </c>
      <c r="Q149" s="131">
        <v>2</v>
      </c>
      <c r="R149" s="500">
        <v>57</v>
      </c>
      <c r="S149" s="500">
        <v>1.425</v>
      </c>
    </row>
    <row r="150" spans="1:19" ht="13.8" thickBot="1" x14ac:dyDescent="0.3">
      <c r="A150" s="7" t="s">
        <v>743</v>
      </c>
      <c r="B150" s="1" t="s">
        <v>742</v>
      </c>
      <c r="C150" s="7" t="s">
        <v>18</v>
      </c>
      <c r="D150" s="8">
        <v>6033</v>
      </c>
      <c r="E150" s="131">
        <v>0</v>
      </c>
      <c r="F150" s="500">
        <v>0</v>
      </c>
      <c r="G150" s="500">
        <v>0</v>
      </c>
      <c r="H150" s="131">
        <v>1</v>
      </c>
      <c r="I150" s="500">
        <v>40</v>
      </c>
      <c r="J150" s="500">
        <v>1</v>
      </c>
      <c r="K150" s="131">
        <v>1</v>
      </c>
      <c r="L150" s="500">
        <v>40</v>
      </c>
      <c r="M150" s="500">
        <v>1</v>
      </c>
      <c r="N150" s="131">
        <v>2</v>
      </c>
      <c r="O150" s="500">
        <v>21</v>
      </c>
      <c r="P150" s="500">
        <v>0.52500000000000002</v>
      </c>
      <c r="Q150" s="131">
        <v>3</v>
      </c>
      <c r="R150" s="500">
        <v>61</v>
      </c>
      <c r="S150" s="500">
        <v>1.5249999999999999</v>
      </c>
    </row>
    <row r="151" spans="1:19" ht="13.8" thickBot="1" x14ac:dyDescent="0.3">
      <c r="A151" s="7" t="s">
        <v>751</v>
      </c>
      <c r="B151" s="1" t="s">
        <v>750</v>
      </c>
      <c r="C151" s="7" t="s">
        <v>18</v>
      </c>
      <c r="D151" s="8">
        <v>4782</v>
      </c>
      <c r="E151" s="131">
        <v>0</v>
      </c>
      <c r="F151" s="500">
        <v>0</v>
      </c>
      <c r="G151" s="500">
        <v>0</v>
      </c>
      <c r="H151" s="131">
        <v>1</v>
      </c>
      <c r="I151" s="500">
        <v>32</v>
      </c>
      <c r="J151" s="500">
        <v>0.8</v>
      </c>
      <c r="K151" s="131">
        <v>1</v>
      </c>
      <c r="L151" s="500">
        <v>32</v>
      </c>
      <c r="M151" s="500">
        <v>0.8</v>
      </c>
      <c r="N151" s="131">
        <v>5</v>
      </c>
      <c r="O151" s="500">
        <v>32</v>
      </c>
      <c r="P151" s="500">
        <v>0.8</v>
      </c>
      <c r="Q151" s="131">
        <v>7</v>
      </c>
      <c r="R151" s="500">
        <v>64</v>
      </c>
      <c r="S151" s="500">
        <v>1.6</v>
      </c>
    </row>
    <row r="152" spans="1:19" ht="13.8" thickBot="1" x14ac:dyDescent="0.3">
      <c r="A152" s="7" t="s">
        <v>765</v>
      </c>
      <c r="B152" s="1" t="s">
        <v>764</v>
      </c>
      <c r="C152" s="7" t="s">
        <v>18</v>
      </c>
      <c r="D152" s="8">
        <v>4757</v>
      </c>
      <c r="E152" s="131">
        <v>0</v>
      </c>
      <c r="F152" s="500">
        <v>0</v>
      </c>
      <c r="G152" s="500">
        <v>0</v>
      </c>
      <c r="H152" s="131">
        <v>2</v>
      </c>
      <c r="I152" s="500">
        <v>60</v>
      </c>
      <c r="J152" s="500">
        <v>1.5</v>
      </c>
      <c r="K152" s="131">
        <v>2</v>
      </c>
      <c r="L152" s="500">
        <v>60</v>
      </c>
      <c r="M152" s="500">
        <v>1.5</v>
      </c>
      <c r="N152" s="131">
        <v>3</v>
      </c>
      <c r="O152" s="500">
        <v>30</v>
      </c>
      <c r="P152" s="500">
        <v>0.75</v>
      </c>
      <c r="Q152" s="131">
        <v>5</v>
      </c>
      <c r="R152" s="500">
        <v>90</v>
      </c>
      <c r="S152" s="500">
        <v>2.25</v>
      </c>
    </row>
    <row r="153" spans="1:19" ht="13.8" thickBot="1" x14ac:dyDescent="0.3">
      <c r="A153" s="7" t="s">
        <v>771</v>
      </c>
      <c r="B153" s="1" t="s">
        <v>770</v>
      </c>
      <c r="C153" s="7" t="s">
        <v>18</v>
      </c>
      <c r="D153" s="8">
        <v>4614</v>
      </c>
      <c r="E153" s="131">
        <v>0</v>
      </c>
      <c r="F153" s="500">
        <v>0</v>
      </c>
      <c r="G153" s="500">
        <v>0</v>
      </c>
      <c r="H153" s="131">
        <v>1</v>
      </c>
      <c r="I153" s="500">
        <v>32</v>
      </c>
      <c r="J153" s="500">
        <v>0.8</v>
      </c>
      <c r="K153" s="131">
        <v>1</v>
      </c>
      <c r="L153" s="500">
        <v>32</v>
      </c>
      <c r="M153" s="500">
        <v>0.8</v>
      </c>
      <c r="N153" s="131">
        <v>3</v>
      </c>
      <c r="O153" s="500">
        <v>33</v>
      </c>
      <c r="P153" s="500">
        <v>0.82499999999999996</v>
      </c>
      <c r="Q153" s="131">
        <v>4</v>
      </c>
      <c r="R153" s="500">
        <v>65</v>
      </c>
      <c r="S153" s="500">
        <v>1.625</v>
      </c>
    </row>
    <row r="154" spans="1:19" ht="13.8" thickBot="1" x14ac:dyDescent="0.3">
      <c r="A154" s="7" t="s">
        <v>781</v>
      </c>
      <c r="B154" s="1" t="s">
        <v>780</v>
      </c>
      <c r="C154" s="7" t="s">
        <v>18</v>
      </c>
      <c r="D154" s="8">
        <v>6999</v>
      </c>
      <c r="E154" s="131">
        <v>3</v>
      </c>
      <c r="F154" s="500">
        <v>68</v>
      </c>
      <c r="G154" s="500">
        <v>1.7</v>
      </c>
      <c r="H154" s="131">
        <v>0</v>
      </c>
      <c r="I154" s="500">
        <v>0</v>
      </c>
      <c r="J154" s="500">
        <v>0</v>
      </c>
      <c r="K154" s="131">
        <v>3</v>
      </c>
      <c r="L154" s="500">
        <v>68</v>
      </c>
      <c r="M154" s="500">
        <v>1.7</v>
      </c>
      <c r="N154" s="131">
        <v>6</v>
      </c>
      <c r="O154" s="500">
        <v>83</v>
      </c>
      <c r="P154" s="500">
        <v>2.0750000000000002</v>
      </c>
      <c r="Q154" s="131">
        <v>9</v>
      </c>
      <c r="R154" s="500">
        <v>151</v>
      </c>
      <c r="S154" s="500">
        <v>3.7749999999999999</v>
      </c>
    </row>
    <row r="155" spans="1:19" ht="13.8" thickBot="1" x14ac:dyDescent="0.3">
      <c r="A155" s="7" t="s">
        <v>791</v>
      </c>
      <c r="B155" s="1" t="s">
        <v>790</v>
      </c>
      <c r="C155" s="7" t="s">
        <v>18</v>
      </c>
      <c r="D155" s="8">
        <v>4837</v>
      </c>
      <c r="E155" s="131">
        <v>0</v>
      </c>
      <c r="F155" s="500">
        <v>30</v>
      </c>
      <c r="G155" s="500">
        <v>0.75</v>
      </c>
      <c r="H155" s="131">
        <v>1</v>
      </c>
      <c r="I155" s="500">
        <v>30</v>
      </c>
      <c r="J155" s="500">
        <v>0.75</v>
      </c>
      <c r="K155" s="131">
        <v>1</v>
      </c>
      <c r="L155" s="500">
        <v>30</v>
      </c>
      <c r="M155" s="500">
        <v>0.75</v>
      </c>
      <c r="N155" s="131">
        <v>4</v>
      </c>
      <c r="O155" s="500">
        <v>102</v>
      </c>
      <c r="P155" s="500">
        <v>2.5499999999999998</v>
      </c>
      <c r="Q155" s="131">
        <v>5</v>
      </c>
      <c r="R155" s="500">
        <v>132</v>
      </c>
      <c r="S155" s="500">
        <v>3.3</v>
      </c>
    </row>
    <row r="156" spans="1:19" ht="13.8" thickBot="1" x14ac:dyDescent="0.3">
      <c r="A156" s="7" t="s">
        <v>809</v>
      </c>
      <c r="B156" s="1" t="s">
        <v>808</v>
      </c>
      <c r="C156" s="7" t="s">
        <v>18</v>
      </c>
      <c r="D156" s="8">
        <v>5240</v>
      </c>
      <c r="E156" s="131">
        <v>0</v>
      </c>
      <c r="F156" s="500">
        <v>0</v>
      </c>
      <c r="G156" s="500">
        <v>0</v>
      </c>
      <c r="H156" s="131">
        <v>8</v>
      </c>
      <c r="I156" s="500">
        <v>123.5</v>
      </c>
      <c r="J156" s="500">
        <v>3.0874999999999999</v>
      </c>
      <c r="K156" s="131">
        <v>8</v>
      </c>
      <c r="L156" s="500">
        <v>123.5</v>
      </c>
      <c r="M156" s="500">
        <v>3.0874999999999999</v>
      </c>
      <c r="N156" s="131">
        <v>0</v>
      </c>
      <c r="O156" s="500">
        <v>0</v>
      </c>
      <c r="P156" s="500">
        <v>0</v>
      </c>
      <c r="Q156" s="131">
        <v>8</v>
      </c>
      <c r="R156" s="500">
        <v>123.5</v>
      </c>
      <c r="S156" s="500">
        <v>3.0874999999999999</v>
      </c>
    </row>
    <row r="157" spans="1:19" x14ac:dyDescent="0.25">
      <c r="A157" s="7"/>
      <c r="B157" s="358" t="s">
        <v>3877</v>
      </c>
      <c r="C157" s="374"/>
      <c r="D157" s="380">
        <f>SUM(D78:D156)</f>
        <v>422744</v>
      </c>
      <c r="E157" s="505">
        <f t="shared" ref="E157:M157" si="4">SUM(E78:E156)</f>
        <v>21</v>
      </c>
      <c r="F157" s="505">
        <f t="shared" si="4"/>
        <v>652</v>
      </c>
      <c r="G157" s="505">
        <f t="shared" si="4"/>
        <v>16.299999999999997</v>
      </c>
      <c r="H157" s="505">
        <f t="shared" si="4"/>
        <v>131</v>
      </c>
      <c r="I157" s="505">
        <f t="shared" si="4"/>
        <v>3664.78</v>
      </c>
      <c r="J157" s="505">
        <f t="shared" si="4"/>
        <v>91.619500000000002</v>
      </c>
      <c r="K157" s="505">
        <f t="shared" si="4"/>
        <v>165</v>
      </c>
      <c r="L157" s="505">
        <f t="shared" si="4"/>
        <v>4484.7800000000007</v>
      </c>
      <c r="M157" s="505">
        <f t="shared" si="4"/>
        <v>112.11950000000002</v>
      </c>
      <c r="N157" s="505">
        <f>SUM(N78:N156)</f>
        <v>304</v>
      </c>
      <c r="O157" s="505">
        <f t="shared" ref="O157:S157" si="5">SUM(O78:O156)</f>
        <v>4327.4400000000005</v>
      </c>
      <c r="P157" s="505">
        <f t="shared" si="5"/>
        <v>108.18600000000001</v>
      </c>
      <c r="Q157" s="505">
        <f t="shared" si="5"/>
        <v>462</v>
      </c>
      <c r="R157" s="505">
        <f t="shared" si="5"/>
        <v>8812.2200000000012</v>
      </c>
      <c r="S157" s="506">
        <f t="shared" si="5"/>
        <v>220.30550000000008</v>
      </c>
    </row>
    <row r="158" spans="1:19" ht="13.8" thickBot="1" x14ac:dyDescent="0.3">
      <c r="A158" s="7"/>
      <c r="B158" s="359" t="s">
        <v>3878</v>
      </c>
      <c r="C158" s="375"/>
      <c r="D158" s="383">
        <f>AVERAGE(D78:D156)</f>
        <v>5351.1898734177212</v>
      </c>
      <c r="E158" s="507">
        <f t="shared" ref="E158:N158" si="6">AVERAGE(E78:E156)</f>
        <v>0.26582278481012656</v>
      </c>
      <c r="F158" s="507">
        <f t="shared" si="6"/>
        <v>8.2531645569620249</v>
      </c>
      <c r="G158" s="507">
        <f t="shared" si="6"/>
        <v>0.20632911392405059</v>
      </c>
      <c r="H158" s="507">
        <f t="shared" si="6"/>
        <v>1.6582278481012658</v>
      </c>
      <c r="I158" s="507">
        <f t="shared" si="6"/>
        <v>46.389620253164559</v>
      </c>
      <c r="J158" s="507">
        <f t="shared" si="6"/>
        <v>1.159740506329114</v>
      </c>
      <c r="K158" s="507">
        <f t="shared" si="6"/>
        <v>2.0886075949367089</v>
      </c>
      <c r="L158" s="507">
        <f t="shared" si="6"/>
        <v>56.769367088607602</v>
      </c>
      <c r="M158" s="507">
        <f t="shared" si="6"/>
        <v>1.4192341772151902</v>
      </c>
      <c r="N158" s="507">
        <f t="shared" si="6"/>
        <v>3.8481012658227849</v>
      </c>
      <c r="O158" s="507">
        <f t="shared" ref="O158:S158" si="7">AVERAGE(O78:O156)</f>
        <v>54.777721518987349</v>
      </c>
      <c r="P158" s="507">
        <f t="shared" si="7"/>
        <v>1.3694430379746836</v>
      </c>
      <c r="Q158" s="507">
        <f t="shared" si="7"/>
        <v>5.8481012658227849</v>
      </c>
      <c r="R158" s="507">
        <f t="shared" si="7"/>
        <v>111.54708860759496</v>
      </c>
      <c r="S158" s="508">
        <f t="shared" si="7"/>
        <v>2.7886772151898742</v>
      </c>
    </row>
    <row r="159" spans="1:19" ht="13.8" thickBot="1" x14ac:dyDescent="0.3">
      <c r="A159" s="7"/>
      <c r="B159" s="85"/>
      <c r="C159" s="152"/>
      <c r="D159" s="153"/>
      <c r="E159" s="517"/>
      <c r="F159" s="518"/>
      <c r="G159" s="518"/>
      <c r="H159" s="517"/>
      <c r="I159" s="518"/>
      <c r="J159" s="518"/>
      <c r="K159" s="517"/>
      <c r="L159" s="518"/>
      <c r="M159" s="518"/>
      <c r="N159" s="517"/>
      <c r="O159" s="518"/>
      <c r="P159" s="518"/>
      <c r="Q159" s="517"/>
      <c r="R159" s="518"/>
      <c r="S159" s="518"/>
    </row>
    <row r="160" spans="1:19" ht="13.8" thickBot="1" x14ac:dyDescent="0.3">
      <c r="A160" s="7" t="s">
        <v>25</v>
      </c>
      <c r="B160" s="143" t="s">
        <v>24</v>
      </c>
      <c r="C160" s="7" t="s">
        <v>26</v>
      </c>
      <c r="D160" s="8">
        <v>7410</v>
      </c>
      <c r="E160" s="131">
        <v>1</v>
      </c>
      <c r="F160" s="500">
        <v>40</v>
      </c>
      <c r="G160" s="500">
        <v>1</v>
      </c>
      <c r="H160" s="131">
        <v>1</v>
      </c>
      <c r="I160" s="500">
        <v>29</v>
      </c>
      <c r="J160" s="500">
        <v>0.72499999999999998</v>
      </c>
      <c r="K160" s="131">
        <v>2</v>
      </c>
      <c r="L160" s="500">
        <v>69</v>
      </c>
      <c r="M160" s="500">
        <v>1.7250000000000001</v>
      </c>
      <c r="N160" s="131">
        <v>4</v>
      </c>
      <c r="O160" s="500">
        <v>56</v>
      </c>
      <c r="P160" s="500">
        <v>1.4</v>
      </c>
      <c r="Q160" s="131">
        <v>6</v>
      </c>
      <c r="R160" s="500">
        <v>125</v>
      </c>
      <c r="S160" s="500">
        <v>3.125</v>
      </c>
    </row>
    <row r="161" spans="1:19" ht="13.8" thickBot="1" x14ac:dyDescent="0.3">
      <c r="A161" s="7" t="s">
        <v>30</v>
      </c>
      <c r="B161" s="1" t="s">
        <v>29</v>
      </c>
      <c r="C161" s="7" t="s">
        <v>26</v>
      </c>
      <c r="D161" s="8">
        <v>11569</v>
      </c>
      <c r="E161" s="131">
        <v>2</v>
      </c>
      <c r="F161" s="500">
        <v>70</v>
      </c>
      <c r="G161" s="500">
        <v>1.75</v>
      </c>
      <c r="H161" s="131">
        <v>0</v>
      </c>
      <c r="I161" s="500">
        <v>0</v>
      </c>
      <c r="J161" s="500">
        <v>0</v>
      </c>
      <c r="K161" s="131">
        <v>2</v>
      </c>
      <c r="L161" s="500">
        <v>70</v>
      </c>
      <c r="M161" s="500">
        <v>1.75</v>
      </c>
      <c r="N161" s="131">
        <v>17</v>
      </c>
      <c r="O161" s="500">
        <v>345</v>
      </c>
      <c r="P161" s="500">
        <v>8.625</v>
      </c>
      <c r="Q161" s="131">
        <v>19</v>
      </c>
      <c r="R161" s="500">
        <v>415</v>
      </c>
      <c r="S161" s="500">
        <v>10.375</v>
      </c>
    </row>
    <row r="162" spans="1:19" ht="13.8" thickBot="1" x14ac:dyDescent="0.3">
      <c r="A162" s="7" t="s">
        <v>32</v>
      </c>
      <c r="B162" s="1" t="s">
        <v>31</v>
      </c>
      <c r="C162" s="7" t="s">
        <v>26</v>
      </c>
      <c r="D162" s="8">
        <v>9706</v>
      </c>
      <c r="E162" s="131">
        <v>1</v>
      </c>
      <c r="F162" s="500">
        <v>41</v>
      </c>
      <c r="G162" s="500">
        <v>1.0249999999999999</v>
      </c>
      <c r="H162" s="131">
        <v>2</v>
      </c>
      <c r="I162" s="500">
        <v>70</v>
      </c>
      <c r="J162" s="500">
        <v>1.75</v>
      </c>
      <c r="K162" s="131">
        <v>3</v>
      </c>
      <c r="L162" s="500">
        <v>111</v>
      </c>
      <c r="M162" s="500">
        <v>2.7749999999999999</v>
      </c>
      <c r="N162" s="131">
        <v>12</v>
      </c>
      <c r="O162" s="500">
        <v>229.4</v>
      </c>
      <c r="P162" s="500">
        <v>5.7350000000000003</v>
      </c>
      <c r="Q162" s="131">
        <v>15</v>
      </c>
      <c r="R162" s="500">
        <v>340.4</v>
      </c>
      <c r="S162" s="500">
        <v>8.51</v>
      </c>
    </row>
    <row r="163" spans="1:19" ht="13.8" thickBot="1" x14ac:dyDescent="0.3">
      <c r="A163" s="7" t="s">
        <v>44</v>
      </c>
      <c r="B163" s="1" t="s">
        <v>43</v>
      </c>
      <c r="C163" s="7" t="s">
        <v>26</v>
      </c>
      <c r="D163" s="8">
        <v>11902</v>
      </c>
      <c r="E163" s="131">
        <v>2</v>
      </c>
      <c r="F163" s="500">
        <v>80</v>
      </c>
      <c r="G163" s="500">
        <v>2</v>
      </c>
      <c r="H163" s="131">
        <v>2</v>
      </c>
      <c r="I163" s="500">
        <v>80</v>
      </c>
      <c r="J163" s="500">
        <v>2</v>
      </c>
      <c r="K163" s="131">
        <v>4</v>
      </c>
      <c r="L163" s="500">
        <v>160</v>
      </c>
      <c r="M163" s="500">
        <v>4</v>
      </c>
      <c r="N163" s="131">
        <v>3</v>
      </c>
      <c r="O163" s="500">
        <v>45</v>
      </c>
      <c r="P163" s="500">
        <v>1.125</v>
      </c>
      <c r="Q163" s="131">
        <v>7</v>
      </c>
      <c r="R163" s="500">
        <v>205</v>
      </c>
      <c r="S163" s="500">
        <v>5.125</v>
      </c>
    </row>
    <row r="164" spans="1:19" ht="13.8" thickBot="1" x14ac:dyDescent="0.3">
      <c r="A164" s="7" t="s">
        <v>52</v>
      </c>
      <c r="B164" s="1" t="s">
        <v>51</v>
      </c>
      <c r="C164" s="7" t="s">
        <v>26</v>
      </c>
      <c r="D164" s="8">
        <v>11000</v>
      </c>
      <c r="E164" s="131">
        <v>0</v>
      </c>
      <c r="F164" s="500">
        <v>0</v>
      </c>
      <c r="G164" s="500">
        <v>0</v>
      </c>
      <c r="H164" s="131">
        <v>3</v>
      </c>
      <c r="I164" s="500">
        <v>104</v>
      </c>
      <c r="J164" s="500">
        <v>2.6</v>
      </c>
      <c r="K164" s="131">
        <v>3</v>
      </c>
      <c r="L164" s="500">
        <v>104</v>
      </c>
      <c r="M164" s="500">
        <v>2.6</v>
      </c>
      <c r="N164" s="131">
        <v>3</v>
      </c>
      <c r="O164" s="500">
        <v>66</v>
      </c>
      <c r="P164" s="500">
        <v>1.65</v>
      </c>
      <c r="Q164" s="131">
        <v>6</v>
      </c>
      <c r="R164" s="500">
        <v>170</v>
      </c>
      <c r="S164" s="500">
        <v>4.25</v>
      </c>
    </row>
    <row r="165" spans="1:19" ht="13.8" thickBot="1" x14ac:dyDescent="0.3">
      <c r="A165" s="7" t="s">
        <v>67</v>
      </c>
      <c r="B165" s="1" t="s">
        <v>66</v>
      </c>
      <c r="C165" s="7" t="s">
        <v>26</v>
      </c>
      <c r="D165" s="8">
        <v>7172</v>
      </c>
      <c r="E165" s="131">
        <v>0</v>
      </c>
      <c r="F165" s="167">
        <v>0</v>
      </c>
      <c r="G165" s="167">
        <v>0</v>
      </c>
      <c r="H165" s="131">
        <v>2</v>
      </c>
      <c r="I165" s="500">
        <v>86</v>
      </c>
      <c r="J165" s="500">
        <v>2.15</v>
      </c>
      <c r="K165" s="131">
        <v>2</v>
      </c>
      <c r="L165" s="500">
        <v>86</v>
      </c>
      <c r="M165" s="500">
        <v>2.15</v>
      </c>
      <c r="N165" s="131">
        <v>1</v>
      </c>
      <c r="O165" s="500">
        <v>20</v>
      </c>
      <c r="P165" s="500">
        <v>0.5</v>
      </c>
      <c r="Q165" s="131">
        <v>3</v>
      </c>
      <c r="R165" s="500">
        <v>106</v>
      </c>
      <c r="S165" s="500">
        <v>2.65</v>
      </c>
    </row>
    <row r="166" spans="1:19" ht="13.8" thickBot="1" x14ac:dyDescent="0.3">
      <c r="A166" s="7" t="s">
        <v>96</v>
      </c>
      <c r="B166" s="1" t="s">
        <v>95</v>
      </c>
      <c r="C166" s="7" t="s">
        <v>26</v>
      </c>
      <c r="D166" s="8">
        <v>9197</v>
      </c>
      <c r="E166" s="131">
        <v>0</v>
      </c>
      <c r="F166" s="500">
        <v>0</v>
      </c>
      <c r="G166" s="500">
        <v>0</v>
      </c>
      <c r="H166" s="131">
        <v>1</v>
      </c>
      <c r="I166" s="500">
        <v>40</v>
      </c>
      <c r="J166" s="500">
        <v>1</v>
      </c>
      <c r="K166" s="131">
        <v>1</v>
      </c>
      <c r="L166" s="500">
        <v>40</v>
      </c>
      <c r="M166" s="500">
        <v>1</v>
      </c>
      <c r="N166" s="131">
        <v>11</v>
      </c>
      <c r="O166" s="500">
        <v>197</v>
      </c>
      <c r="P166" s="500">
        <v>4.9249999999999998</v>
      </c>
      <c r="Q166" s="131">
        <v>12</v>
      </c>
      <c r="R166" s="500">
        <v>237</v>
      </c>
      <c r="S166" s="500">
        <v>5.9249999999999998</v>
      </c>
    </row>
    <row r="167" spans="1:19" ht="13.8" thickBot="1" x14ac:dyDescent="0.3">
      <c r="A167" s="7" t="s">
        <v>106</v>
      </c>
      <c r="B167" s="1" t="s">
        <v>105</v>
      </c>
      <c r="C167" s="7" t="s">
        <v>26</v>
      </c>
      <c r="D167" s="8">
        <v>11825</v>
      </c>
      <c r="E167" s="131">
        <v>2</v>
      </c>
      <c r="F167" s="500">
        <v>72</v>
      </c>
      <c r="G167" s="500">
        <v>1.8</v>
      </c>
      <c r="H167" s="131">
        <v>0</v>
      </c>
      <c r="I167" s="500">
        <v>0</v>
      </c>
      <c r="J167" s="500">
        <v>0</v>
      </c>
      <c r="K167" s="131">
        <v>2</v>
      </c>
      <c r="L167" s="500">
        <v>72</v>
      </c>
      <c r="M167" s="500">
        <v>1.8</v>
      </c>
      <c r="N167" s="131">
        <v>11</v>
      </c>
      <c r="O167" s="500">
        <v>153</v>
      </c>
      <c r="P167" s="500">
        <v>3.8250000000000002</v>
      </c>
      <c r="Q167" s="131">
        <v>13</v>
      </c>
      <c r="R167" s="500">
        <v>225</v>
      </c>
      <c r="S167" s="500">
        <v>5.625</v>
      </c>
    </row>
    <row r="168" spans="1:19" ht="13.8" thickBot="1" x14ac:dyDescent="0.3">
      <c r="A168" s="7" t="s">
        <v>110</v>
      </c>
      <c r="B168" s="1" t="s">
        <v>109</v>
      </c>
      <c r="C168" s="7" t="s">
        <v>26</v>
      </c>
      <c r="D168" s="8">
        <v>7226</v>
      </c>
      <c r="E168" s="131">
        <v>1</v>
      </c>
      <c r="F168" s="500">
        <v>38</v>
      </c>
      <c r="G168" s="500">
        <v>0.95</v>
      </c>
      <c r="H168" s="131">
        <v>8</v>
      </c>
      <c r="I168" s="500">
        <v>326</v>
      </c>
      <c r="J168" s="500">
        <v>8.15</v>
      </c>
      <c r="K168" s="131">
        <v>8</v>
      </c>
      <c r="L168" s="500">
        <v>326</v>
      </c>
      <c r="M168" s="500">
        <v>8.15</v>
      </c>
      <c r="N168" s="131">
        <v>2</v>
      </c>
      <c r="O168" s="500">
        <v>47</v>
      </c>
      <c r="P168" s="500">
        <v>1.175</v>
      </c>
      <c r="Q168" s="131">
        <v>11</v>
      </c>
      <c r="R168" s="500">
        <v>373</v>
      </c>
      <c r="S168" s="500">
        <v>9.3249999999999993</v>
      </c>
    </row>
    <row r="169" spans="1:19" ht="13.8" thickBot="1" x14ac:dyDescent="0.3">
      <c r="A169" s="7" t="s">
        <v>128</v>
      </c>
      <c r="B169" s="1" t="s">
        <v>127</v>
      </c>
      <c r="C169" s="7" t="s">
        <v>26</v>
      </c>
      <c r="D169" s="8">
        <v>10090</v>
      </c>
      <c r="E169" s="131">
        <v>1</v>
      </c>
      <c r="F169" s="500">
        <v>40</v>
      </c>
      <c r="G169" s="500">
        <v>1</v>
      </c>
      <c r="H169" s="131">
        <v>4</v>
      </c>
      <c r="I169" s="500">
        <v>160</v>
      </c>
      <c r="J169" s="500">
        <v>4</v>
      </c>
      <c r="K169" s="131">
        <v>5</v>
      </c>
      <c r="L169" s="500">
        <v>200</v>
      </c>
      <c r="M169" s="500">
        <v>5</v>
      </c>
      <c r="N169" s="131">
        <v>11</v>
      </c>
      <c r="O169" s="500">
        <v>105</v>
      </c>
      <c r="P169" s="500">
        <v>2.625</v>
      </c>
      <c r="Q169" s="131">
        <v>13</v>
      </c>
      <c r="R169" s="500">
        <v>305</v>
      </c>
      <c r="S169" s="500">
        <v>7.625</v>
      </c>
    </row>
    <row r="170" spans="1:19" ht="13.8" thickBot="1" x14ac:dyDescent="0.3">
      <c r="A170" s="7" t="s">
        <v>130</v>
      </c>
      <c r="B170" s="1" t="s">
        <v>129</v>
      </c>
      <c r="C170" s="7" t="s">
        <v>26</v>
      </c>
      <c r="D170" s="8">
        <v>9705</v>
      </c>
      <c r="E170" s="131">
        <v>0</v>
      </c>
      <c r="F170" s="500">
        <v>0</v>
      </c>
      <c r="G170" s="500">
        <v>0</v>
      </c>
      <c r="H170" s="131">
        <v>1</v>
      </c>
      <c r="I170" s="500">
        <v>40</v>
      </c>
      <c r="J170" s="500">
        <v>1</v>
      </c>
      <c r="K170" s="131">
        <v>1</v>
      </c>
      <c r="L170" s="167">
        <v>0</v>
      </c>
      <c r="M170" s="167">
        <v>0</v>
      </c>
      <c r="N170" s="131">
        <v>6</v>
      </c>
      <c r="O170" s="500">
        <v>134</v>
      </c>
      <c r="P170" s="500">
        <v>3.35</v>
      </c>
      <c r="Q170" s="131">
        <v>6</v>
      </c>
      <c r="R170" s="500">
        <v>134</v>
      </c>
      <c r="S170" s="500">
        <v>3.35</v>
      </c>
    </row>
    <row r="171" spans="1:19" ht="13.8" thickBot="1" x14ac:dyDescent="0.3">
      <c r="A171" s="7" t="s">
        <v>136</v>
      </c>
      <c r="B171" s="1" t="s">
        <v>135</v>
      </c>
      <c r="C171" s="7" t="s">
        <v>26</v>
      </c>
      <c r="D171" s="8">
        <v>8692</v>
      </c>
      <c r="E171" s="131">
        <v>0</v>
      </c>
      <c r="F171" s="500">
        <v>0</v>
      </c>
      <c r="G171" s="500">
        <v>0</v>
      </c>
      <c r="H171" s="131">
        <v>2</v>
      </c>
      <c r="I171" s="500">
        <v>85.5</v>
      </c>
      <c r="J171" s="500">
        <v>2.1375000000000002</v>
      </c>
      <c r="K171" s="131">
        <v>2</v>
      </c>
      <c r="L171" s="500">
        <v>85.8</v>
      </c>
      <c r="M171" s="500">
        <v>2.145</v>
      </c>
      <c r="N171" s="131">
        <v>2</v>
      </c>
      <c r="O171" s="500">
        <v>95</v>
      </c>
      <c r="P171" s="500">
        <v>2.375</v>
      </c>
      <c r="Q171" s="131">
        <v>4</v>
      </c>
      <c r="R171" s="500">
        <v>180.8</v>
      </c>
      <c r="S171" s="500">
        <v>4.5199999999999996</v>
      </c>
    </row>
    <row r="172" spans="1:19" ht="13.8" thickBot="1" x14ac:dyDescent="0.3">
      <c r="A172" s="7" t="s">
        <v>144</v>
      </c>
      <c r="B172" s="1" t="s">
        <v>143</v>
      </c>
      <c r="C172" s="7" t="s">
        <v>26</v>
      </c>
      <c r="D172" s="8">
        <v>11833</v>
      </c>
      <c r="E172" s="131">
        <v>2</v>
      </c>
      <c r="F172" s="500">
        <v>80</v>
      </c>
      <c r="G172" s="500">
        <v>2</v>
      </c>
      <c r="H172" s="131">
        <v>0</v>
      </c>
      <c r="I172" s="500">
        <v>0</v>
      </c>
      <c r="J172" s="500">
        <v>0</v>
      </c>
      <c r="K172" s="131">
        <v>2</v>
      </c>
      <c r="L172" s="500">
        <v>80</v>
      </c>
      <c r="M172" s="500">
        <v>2</v>
      </c>
      <c r="N172" s="131">
        <v>12</v>
      </c>
      <c r="O172" s="500">
        <v>266</v>
      </c>
      <c r="P172" s="500">
        <v>6.65</v>
      </c>
      <c r="Q172" s="131">
        <v>14</v>
      </c>
      <c r="R172" s="500">
        <v>346</v>
      </c>
      <c r="S172" s="500">
        <v>8.65</v>
      </c>
    </row>
    <row r="173" spans="1:19" ht="13.8" thickBot="1" x14ac:dyDescent="0.3">
      <c r="A173" s="7" t="s">
        <v>148</v>
      </c>
      <c r="B173" s="1" t="s">
        <v>147</v>
      </c>
      <c r="C173" s="7" t="s">
        <v>26</v>
      </c>
      <c r="D173" s="8">
        <v>10857</v>
      </c>
      <c r="E173" s="131">
        <v>0</v>
      </c>
      <c r="F173" s="500">
        <v>0</v>
      </c>
      <c r="G173" s="500">
        <v>0</v>
      </c>
      <c r="H173" s="131">
        <v>4</v>
      </c>
      <c r="I173" s="500">
        <v>133</v>
      </c>
      <c r="J173" s="500">
        <v>3.3250000000000002</v>
      </c>
      <c r="K173" s="131">
        <v>4</v>
      </c>
      <c r="L173" s="500">
        <v>133</v>
      </c>
      <c r="M173" s="500">
        <v>3.3250000000000002</v>
      </c>
      <c r="N173" s="131">
        <v>2</v>
      </c>
      <c r="O173" s="500">
        <v>40</v>
      </c>
      <c r="P173" s="500">
        <v>1</v>
      </c>
      <c r="Q173" s="131">
        <v>6</v>
      </c>
      <c r="R173" s="500">
        <v>173</v>
      </c>
      <c r="S173" s="500">
        <v>4.3250000000000002</v>
      </c>
    </row>
    <row r="174" spans="1:19" ht="13.8" thickBot="1" x14ac:dyDescent="0.3">
      <c r="A174" s="7" t="s">
        <v>152</v>
      </c>
      <c r="B174" s="1" t="s">
        <v>151</v>
      </c>
      <c r="C174" s="7" t="s">
        <v>26</v>
      </c>
      <c r="D174" s="8">
        <v>9467</v>
      </c>
      <c r="E174" s="131">
        <v>0</v>
      </c>
      <c r="F174" s="500">
        <v>0</v>
      </c>
      <c r="G174" s="500">
        <v>0</v>
      </c>
      <c r="H174" s="131">
        <v>1</v>
      </c>
      <c r="I174" s="500">
        <v>40</v>
      </c>
      <c r="J174" s="500">
        <v>1</v>
      </c>
      <c r="K174" s="131">
        <v>1</v>
      </c>
      <c r="L174" s="500">
        <v>40</v>
      </c>
      <c r="M174" s="500">
        <v>1</v>
      </c>
      <c r="N174" s="131">
        <v>8</v>
      </c>
      <c r="O174" s="500">
        <v>73</v>
      </c>
      <c r="P174" s="500">
        <v>1.825</v>
      </c>
      <c r="Q174" s="131">
        <v>9</v>
      </c>
      <c r="R174" s="500">
        <v>113</v>
      </c>
      <c r="S174" s="500">
        <v>2.8250000000000002</v>
      </c>
    </row>
    <row r="175" spans="1:19" ht="13.8" thickBot="1" x14ac:dyDescent="0.3">
      <c r="A175" s="7" t="s">
        <v>154</v>
      </c>
      <c r="B175" s="1" t="s">
        <v>153</v>
      </c>
      <c r="C175" s="7" t="s">
        <v>26</v>
      </c>
      <c r="D175" s="8">
        <v>8257</v>
      </c>
      <c r="E175" s="131">
        <v>2</v>
      </c>
      <c r="F175" s="500">
        <v>54</v>
      </c>
      <c r="G175" s="500">
        <v>1.35</v>
      </c>
      <c r="H175" s="131">
        <v>0</v>
      </c>
      <c r="I175" s="500">
        <v>0</v>
      </c>
      <c r="J175" s="500">
        <v>0</v>
      </c>
      <c r="K175" s="131">
        <v>2</v>
      </c>
      <c r="L175" s="500">
        <v>54</v>
      </c>
      <c r="M175" s="500">
        <v>1.35</v>
      </c>
      <c r="N175" s="131">
        <v>10</v>
      </c>
      <c r="O175" s="500">
        <v>127</v>
      </c>
      <c r="P175" s="500">
        <v>3.1749999999999998</v>
      </c>
      <c r="Q175" s="131">
        <v>12</v>
      </c>
      <c r="R175" s="500">
        <v>181</v>
      </c>
      <c r="S175" s="500">
        <v>4.5250000000000004</v>
      </c>
    </row>
    <row r="176" spans="1:19" ht="13.8" thickBot="1" x14ac:dyDescent="0.3">
      <c r="A176" s="7" t="s">
        <v>160</v>
      </c>
      <c r="B176" s="1" t="s">
        <v>159</v>
      </c>
      <c r="C176" s="7" t="s">
        <v>26</v>
      </c>
      <c r="D176" s="8">
        <v>9420</v>
      </c>
      <c r="E176" s="131">
        <v>6</v>
      </c>
      <c r="F176" s="500">
        <v>180</v>
      </c>
      <c r="G176" s="500">
        <v>4.5</v>
      </c>
      <c r="H176" s="131">
        <v>3</v>
      </c>
      <c r="I176" s="500">
        <v>95</v>
      </c>
      <c r="J176" s="500">
        <v>2.375</v>
      </c>
      <c r="K176" s="131">
        <v>10</v>
      </c>
      <c r="L176" s="500">
        <v>275</v>
      </c>
      <c r="M176" s="500">
        <v>6.875</v>
      </c>
      <c r="N176" s="131">
        <v>10</v>
      </c>
      <c r="O176" s="500">
        <v>205</v>
      </c>
      <c r="P176" s="500">
        <v>5.125</v>
      </c>
      <c r="Q176" s="131">
        <v>19</v>
      </c>
      <c r="R176" s="500">
        <v>480</v>
      </c>
      <c r="S176" s="500">
        <v>12</v>
      </c>
    </row>
    <row r="177" spans="1:19" ht="13.8" thickBot="1" x14ac:dyDescent="0.3">
      <c r="A177" s="7" t="s">
        <v>196</v>
      </c>
      <c r="B177" s="1" t="s">
        <v>195</v>
      </c>
      <c r="C177" s="7" t="s">
        <v>26</v>
      </c>
      <c r="D177" s="8">
        <v>11862</v>
      </c>
      <c r="E177" s="131">
        <v>1</v>
      </c>
      <c r="F177" s="500">
        <v>18</v>
      </c>
      <c r="G177" s="500">
        <v>0.45</v>
      </c>
      <c r="H177" s="131">
        <v>4</v>
      </c>
      <c r="I177" s="500">
        <v>139</v>
      </c>
      <c r="J177" s="500">
        <v>3.4750000000000001</v>
      </c>
      <c r="K177" s="131">
        <v>5</v>
      </c>
      <c r="L177" s="500">
        <v>157</v>
      </c>
      <c r="M177" s="500">
        <v>3.9249999999999998</v>
      </c>
      <c r="N177" s="131">
        <v>2</v>
      </c>
      <c r="O177" s="500">
        <v>18</v>
      </c>
      <c r="P177" s="500">
        <v>0.45</v>
      </c>
      <c r="Q177" s="131">
        <v>7</v>
      </c>
      <c r="R177" s="500">
        <v>175</v>
      </c>
      <c r="S177" s="500">
        <v>4.375</v>
      </c>
    </row>
    <row r="178" spans="1:19" ht="13.8" thickBot="1" x14ac:dyDescent="0.3">
      <c r="A178" s="7" t="s">
        <v>220</v>
      </c>
      <c r="B178" s="1" t="s">
        <v>219</v>
      </c>
      <c r="C178" s="7" t="s">
        <v>26</v>
      </c>
      <c r="D178" s="8">
        <v>10021</v>
      </c>
      <c r="E178" s="131">
        <v>0</v>
      </c>
      <c r="F178" s="500">
        <v>0</v>
      </c>
      <c r="G178" s="500">
        <v>0</v>
      </c>
      <c r="H178" s="131">
        <v>2</v>
      </c>
      <c r="I178" s="500">
        <v>66</v>
      </c>
      <c r="J178" s="500">
        <v>1.65</v>
      </c>
      <c r="K178" s="131">
        <v>2</v>
      </c>
      <c r="L178" s="500">
        <v>62</v>
      </c>
      <c r="M178" s="500">
        <v>1.55</v>
      </c>
      <c r="N178" s="131">
        <v>7</v>
      </c>
      <c r="O178" s="500">
        <v>89</v>
      </c>
      <c r="P178" s="500">
        <v>2.2250000000000001</v>
      </c>
      <c r="Q178" s="131">
        <v>9</v>
      </c>
      <c r="R178" s="500">
        <v>151</v>
      </c>
      <c r="S178" s="500">
        <v>3.7749999999999999</v>
      </c>
    </row>
    <row r="179" spans="1:19" ht="13.8" thickBot="1" x14ac:dyDescent="0.3">
      <c r="A179" s="7" t="s">
        <v>234</v>
      </c>
      <c r="B179" s="1" t="s">
        <v>233</v>
      </c>
      <c r="C179" s="7" t="s">
        <v>26</v>
      </c>
      <c r="D179" s="8">
        <v>7439</v>
      </c>
      <c r="E179" s="131">
        <v>1</v>
      </c>
      <c r="F179" s="500">
        <v>40</v>
      </c>
      <c r="G179" s="500">
        <v>1</v>
      </c>
      <c r="H179" s="131">
        <v>2</v>
      </c>
      <c r="I179" s="500">
        <v>52</v>
      </c>
      <c r="J179" s="500">
        <v>1.3</v>
      </c>
      <c r="K179" s="131">
        <v>3</v>
      </c>
      <c r="L179" s="500">
        <v>92</v>
      </c>
      <c r="M179" s="500">
        <v>2.2999999999999998</v>
      </c>
      <c r="N179" s="131">
        <v>4</v>
      </c>
      <c r="O179" s="500">
        <v>70</v>
      </c>
      <c r="P179" s="500">
        <v>1.75</v>
      </c>
      <c r="Q179" s="131">
        <v>7</v>
      </c>
      <c r="R179" s="500">
        <v>162</v>
      </c>
      <c r="S179" s="500">
        <v>4.05</v>
      </c>
    </row>
    <row r="180" spans="1:19" ht="13.8" thickBot="1" x14ac:dyDescent="0.3">
      <c r="A180" s="7" t="s">
        <v>248</v>
      </c>
      <c r="B180" s="1" t="s">
        <v>247</v>
      </c>
      <c r="C180" s="7" t="s">
        <v>26</v>
      </c>
      <c r="D180" s="8">
        <v>7392</v>
      </c>
      <c r="E180" s="131">
        <v>1</v>
      </c>
      <c r="F180" s="500">
        <v>40</v>
      </c>
      <c r="G180" s="500">
        <v>1</v>
      </c>
      <c r="H180" s="131">
        <v>0</v>
      </c>
      <c r="I180" s="500">
        <v>0</v>
      </c>
      <c r="J180" s="500">
        <v>0</v>
      </c>
      <c r="K180" s="131">
        <v>1</v>
      </c>
      <c r="L180" s="500">
        <v>40</v>
      </c>
      <c r="M180" s="500">
        <v>1</v>
      </c>
      <c r="N180" s="131">
        <v>8</v>
      </c>
      <c r="O180" s="500">
        <v>87</v>
      </c>
      <c r="P180" s="500">
        <v>2.1749999999999998</v>
      </c>
      <c r="Q180" s="131">
        <v>7</v>
      </c>
      <c r="R180" s="500">
        <v>127</v>
      </c>
      <c r="S180" s="500">
        <v>3.1749999999999998</v>
      </c>
    </row>
    <row r="181" spans="1:19" ht="13.8" thickBot="1" x14ac:dyDescent="0.3">
      <c r="A181" s="7" t="s">
        <v>252</v>
      </c>
      <c r="B181" s="1" t="s">
        <v>251</v>
      </c>
      <c r="C181" s="7" t="s">
        <v>26</v>
      </c>
      <c r="D181" s="8">
        <v>9512</v>
      </c>
      <c r="E181" s="131">
        <v>1</v>
      </c>
      <c r="F181" s="500">
        <v>24</v>
      </c>
      <c r="G181" s="500">
        <v>0.6</v>
      </c>
      <c r="H181" s="131">
        <v>0</v>
      </c>
      <c r="I181" s="500">
        <v>0</v>
      </c>
      <c r="J181" s="500">
        <v>0</v>
      </c>
      <c r="K181" s="131">
        <v>1</v>
      </c>
      <c r="L181" s="500">
        <v>24</v>
      </c>
      <c r="M181" s="500">
        <v>0.6</v>
      </c>
      <c r="N181" s="131">
        <v>2</v>
      </c>
      <c r="O181" s="500">
        <v>46</v>
      </c>
      <c r="P181" s="500">
        <v>1.1499999999999999</v>
      </c>
      <c r="Q181" s="131">
        <v>3</v>
      </c>
      <c r="R181" s="500">
        <v>70</v>
      </c>
      <c r="S181" s="500">
        <v>1.75</v>
      </c>
    </row>
    <row r="182" spans="1:19" ht="13.8" thickBot="1" x14ac:dyDescent="0.3">
      <c r="A182" s="7" t="s">
        <v>264</v>
      </c>
      <c r="B182" s="1" t="s">
        <v>263</v>
      </c>
      <c r="C182" s="7" t="s">
        <v>26</v>
      </c>
      <c r="D182" s="8">
        <v>7717</v>
      </c>
      <c r="E182" s="131">
        <v>1</v>
      </c>
      <c r="F182" s="500">
        <v>7.5</v>
      </c>
      <c r="G182" s="500">
        <v>0.1875</v>
      </c>
      <c r="H182" s="131">
        <v>3</v>
      </c>
      <c r="I182" s="500">
        <v>66</v>
      </c>
      <c r="J182" s="500">
        <v>1.65</v>
      </c>
      <c r="K182" s="131">
        <v>4</v>
      </c>
      <c r="L182" s="500">
        <v>73.5</v>
      </c>
      <c r="M182" s="500">
        <v>1.8374999999999999</v>
      </c>
      <c r="N182" s="131">
        <v>1</v>
      </c>
      <c r="O182" s="500">
        <v>7.5</v>
      </c>
      <c r="P182" s="500">
        <v>0.1875</v>
      </c>
      <c r="Q182" s="131">
        <v>5</v>
      </c>
      <c r="R182" s="500">
        <v>81</v>
      </c>
      <c r="S182" s="500">
        <v>2.0249999999999999</v>
      </c>
    </row>
    <row r="183" spans="1:19" ht="13.8" thickBot="1" x14ac:dyDescent="0.3">
      <c r="A183" s="7" t="s">
        <v>286</v>
      </c>
      <c r="B183" s="1" t="s">
        <v>285</v>
      </c>
      <c r="C183" s="7" t="s">
        <v>26</v>
      </c>
      <c r="D183" s="8">
        <v>7824</v>
      </c>
      <c r="E183" s="131">
        <v>1</v>
      </c>
      <c r="F183" s="500">
        <v>25</v>
      </c>
      <c r="G183" s="500">
        <v>0.625</v>
      </c>
      <c r="H183" s="131">
        <v>7</v>
      </c>
      <c r="I183" s="500">
        <v>175</v>
      </c>
      <c r="J183" s="500">
        <v>4.375</v>
      </c>
      <c r="K183" s="131">
        <v>7</v>
      </c>
      <c r="L183" s="500">
        <v>200</v>
      </c>
      <c r="M183" s="500">
        <v>5</v>
      </c>
      <c r="N183" s="131">
        <v>3</v>
      </c>
      <c r="O183" s="500">
        <v>25</v>
      </c>
      <c r="P183" s="500">
        <v>0.625</v>
      </c>
      <c r="Q183" s="131">
        <v>11</v>
      </c>
      <c r="R183" s="500">
        <v>225</v>
      </c>
      <c r="S183" s="500">
        <v>5.625</v>
      </c>
    </row>
    <row r="184" spans="1:19" ht="13.8" thickBot="1" x14ac:dyDescent="0.3">
      <c r="A184" s="7" t="s">
        <v>296</v>
      </c>
      <c r="B184" s="1" t="s">
        <v>295</v>
      </c>
      <c r="C184" s="7" t="s">
        <v>26</v>
      </c>
      <c r="D184" s="8">
        <v>9476</v>
      </c>
      <c r="E184" s="131">
        <v>1</v>
      </c>
      <c r="F184" s="500">
        <v>40</v>
      </c>
      <c r="G184" s="500">
        <v>1</v>
      </c>
      <c r="H184" s="131">
        <v>0</v>
      </c>
      <c r="I184" s="500">
        <v>0</v>
      </c>
      <c r="J184" s="500">
        <v>0</v>
      </c>
      <c r="K184" s="131">
        <v>1</v>
      </c>
      <c r="L184" s="500">
        <v>0</v>
      </c>
      <c r="M184" s="500">
        <v>0</v>
      </c>
      <c r="N184" s="131">
        <v>3</v>
      </c>
      <c r="O184" s="500">
        <v>60</v>
      </c>
      <c r="P184" s="500">
        <v>1.5</v>
      </c>
      <c r="Q184" s="131">
        <v>4</v>
      </c>
      <c r="R184" s="500">
        <v>60</v>
      </c>
      <c r="S184" s="500">
        <v>1.5</v>
      </c>
    </row>
    <row r="185" spans="1:19" ht="13.8" thickBot="1" x14ac:dyDescent="0.3">
      <c r="A185" s="7" t="s">
        <v>302</v>
      </c>
      <c r="B185" s="1" t="s">
        <v>301</v>
      </c>
      <c r="C185" s="7" t="s">
        <v>26</v>
      </c>
      <c r="D185" s="8">
        <v>10579</v>
      </c>
      <c r="E185" s="131">
        <v>2</v>
      </c>
      <c r="F185" s="500">
        <v>52</v>
      </c>
      <c r="G185" s="500">
        <v>1.3</v>
      </c>
      <c r="H185" s="131">
        <v>1</v>
      </c>
      <c r="I185" s="500">
        <v>20</v>
      </c>
      <c r="J185" s="500">
        <v>0.5</v>
      </c>
      <c r="K185" s="131">
        <v>3</v>
      </c>
      <c r="L185" s="500">
        <v>72</v>
      </c>
      <c r="M185" s="500">
        <v>1.8</v>
      </c>
      <c r="N185" s="131">
        <v>9</v>
      </c>
      <c r="O185" s="500">
        <v>129</v>
      </c>
      <c r="P185" s="500">
        <v>3.2250000000000001</v>
      </c>
      <c r="Q185" s="131">
        <v>12</v>
      </c>
      <c r="R185" s="500">
        <v>201</v>
      </c>
      <c r="S185" s="500">
        <v>5.0250000000000004</v>
      </c>
    </row>
    <row r="186" spans="1:19" ht="13.8" thickBot="1" x14ac:dyDescent="0.3">
      <c r="A186" s="7" t="s">
        <v>310</v>
      </c>
      <c r="B186" s="1" t="s">
        <v>309</v>
      </c>
      <c r="C186" s="7" t="s">
        <v>26</v>
      </c>
      <c r="D186" s="8">
        <v>11239</v>
      </c>
      <c r="E186" s="131">
        <v>0</v>
      </c>
      <c r="F186" s="500">
        <v>0</v>
      </c>
      <c r="G186" s="500">
        <v>0</v>
      </c>
      <c r="H186" s="131">
        <v>1</v>
      </c>
      <c r="I186" s="500">
        <v>40</v>
      </c>
      <c r="J186" s="500">
        <v>1</v>
      </c>
      <c r="K186" s="131">
        <v>1</v>
      </c>
      <c r="L186" s="500">
        <v>40</v>
      </c>
      <c r="M186" s="500">
        <v>1</v>
      </c>
      <c r="N186" s="131">
        <v>5</v>
      </c>
      <c r="O186" s="500">
        <v>106</v>
      </c>
      <c r="P186" s="500">
        <v>2.65</v>
      </c>
      <c r="Q186" s="131">
        <v>6</v>
      </c>
      <c r="R186" s="500">
        <v>146</v>
      </c>
      <c r="S186" s="500">
        <v>3.65</v>
      </c>
    </row>
    <row r="187" spans="1:19" ht="13.8" thickBot="1" x14ac:dyDescent="0.3">
      <c r="A187" s="7" t="s">
        <v>324</v>
      </c>
      <c r="B187" s="1" t="s">
        <v>323</v>
      </c>
      <c r="C187" s="7" t="s">
        <v>26</v>
      </c>
      <c r="D187" s="8">
        <v>8891</v>
      </c>
      <c r="E187" s="131">
        <v>1</v>
      </c>
      <c r="F187" s="500">
        <v>42</v>
      </c>
      <c r="G187" s="500">
        <v>1.05</v>
      </c>
      <c r="H187" s="131">
        <v>2</v>
      </c>
      <c r="I187" s="500">
        <v>50</v>
      </c>
      <c r="J187" s="500">
        <v>1.25</v>
      </c>
      <c r="K187" s="131">
        <v>3</v>
      </c>
      <c r="L187" s="500">
        <v>92</v>
      </c>
      <c r="M187" s="500">
        <v>2.2999999999999998</v>
      </c>
      <c r="N187" s="131">
        <v>6</v>
      </c>
      <c r="O187" s="500">
        <v>80</v>
      </c>
      <c r="P187" s="500">
        <v>2</v>
      </c>
      <c r="Q187" s="131">
        <v>9</v>
      </c>
      <c r="R187" s="500">
        <v>172</v>
      </c>
      <c r="S187" s="500">
        <v>4.3</v>
      </c>
    </row>
    <row r="188" spans="1:19" ht="13.8" thickBot="1" x14ac:dyDescent="0.3">
      <c r="A188" s="7" t="s">
        <v>340</v>
      </c>
      <c r="B188" s="1" t="s">
        <v>339</v>
      </c>
      <c r="C188" s="7" t="s">
        <v>26</v>
      </c>
      <c r="D188" s="8">
        <v>11639</v>
      </c>
      <c r="E188" s="131">
        <v>2</v>
      </c>
      <c r="F188" s="500">
        <v>60</v>
      </c>
      <c r="G188" s="500">
        <v>1.5</v>
      </c>
      <c r="H188" s="131">
        <v>4</v>
      </c>
      <c r="I188" s="500">
        <v>69.5</v>
      </c>
      <c r="J188" s="500">
        <v>1.7375</v>
      </c>
      <c r="K188" s="131">
        <v>4</v>
      </c>
      <c r="L188" s="500">
        <v>129.5</v>
      </c>
      <c r="M188" s="500">
        <v>3.2374999999999998</v>
      </c>
      <c r="N188" s="131">
        <v>4</v>
      </c>
      <c r="O188" s="500">
        <v>71.5</v>
      </c>
      <c r="P188" s="500">
        <v>1.7875000000000001</v>
      </c>
      <c r="Q188" s="131">
        <v>8</v>
      </c>
      <c r="R188" s="500">
        <v>201</v>
      </c>
      <c r="S188" s="500">
        <v>5.0250000000000004</v>
      </c>
    </row>
    <row r="189" spans="1:19" ht="13.8" thickBot="1" x14ac:dyDescent="0.3">
      <c r="A189" s="7" t="s">
        <v>344</v>
      </c>
      <c r="B189" s="1" t="s">
        <v>343</v>
      </c>
      <c r="C189" s="7" t="s">
        <v>26</v>
      </c>
      <c r="D189" s="8">
        <v>8133</v>
      </c>
      <c r="E189" s="131">
        <v>0</v>
      </c>
      <c r="F189" s="500">
        <v>0</v>
      </c>
      <c r="G189" s="500">
        <v>0</v>
      </c>
      <c r="H189" s="131">
        <v>3</v>
      </c>
      <c r="I189" s="500">
        <v>82</v>
      </c>
      <c r="J189" s="500">
        <v>2.0499999999999998</v>
      </c>
      <c r="K189" s="131">
        <v>3</v>
      </c>
      <c r="L189" s="500">
        <v>82</v>
      </c>
      <c r="M189" s="500">
        <v>2.0499999999999998</v>
      </c>
      <c r="N189" s="131">
        <v>4</v>
      </c>
      <c r="O189" s="500">
        <v>116</v>
      </c>
      <c r="P189" s="500">
        <v>2.9</v>
      </c>
      <c r="Q189" s="131">
        <v>7</v>
      </c>
      <c r="R189" s="500">
        <v>198</v>
      </c>
      <c r="S189" s="500">
        <v>4.95</v>
      </c>
    </row>
    <row r="190" spans="1:19" ht="13.8" thickBot="1" x14ac:dyDescent="0.3">
      <c r="A190" s="7" t="s">
        <v>352</v>
      </c>
      <c r="B190" s="1" t="s">
        <v>351</v>
      </c>
      <c r="C190" s="7" t="s">
        <v>26</v>
      </c>
      <c r="D190" s="8">
        <v>7135</v>
      </c>
      <c r="E190" s="131">
        <v>2</v>
      </c>
      <c r="F190" s="500">
        <v>60</v>
      </c>
      <c r="G190" s="500">
        <v>1.5</v>
      </c>
      <c r="H190" s="131">
        <v>0</v>
      </c>
      <c r="I190" s="500">
        <v>0</v>
      </c>
      <c r="J190" s="500">
        <v>0</v>
      </c>
      <c r="K190" s="131">
        <v>2</v>
      </c>
      <c r="L190" s="500">
        <v>60</v>
      </c>
      <c r="M190" s="500">
        <v>1.5</v>
      </c>
      <c r="N190" s="131">
        <v>4</v>
      </c>
      <c r="O190" s="500">
        <v>90</v>
      </c>
      <c r="P190" s="500">
        <v>2.25</v>
      </c>
      <c r="Q190" s="131">
        <v>6</v>
      </c>
      <c r="R190" s="500">
        <v>150</v>
      </c>
      <c r="S190" s="500">
        <v>3.75</v>
      </c>
    </row>
    <row r="191" spans="1:19" ht="13.8" thickBot="1" x14ac:dyDescent="0.3">
      <c r="A191" s="7" t="s">
        <v>360</v>
      </c>
      <c r="B191" s="1" t="s">
        <v>359</v>
      </c>
      <c r="C191" s="7" t="s">
        <v>26</v>
      </c>
      <c r="D191" s="8">
        <v>11870</v>
      </c>
      <c r="E191" s="131">
        <v>2</v>
      </c>
      <c r="F191" s="500">
        <v>69</v>
      </c>
      <c r="G191" s="500">
        <v>1.7250000000000001</v>
      </c>
      <c r="H191" s="131">
        <v>0</v>
      </c>
      <c r="I191" s="167">
        <v>0</v>
      </c>
      <c r="J191" s="167">
        <v>0</v>
      </c>
      <c r="K191" s="131">
        <v>2</v>
      </c>
      <c r="L191" s="500">
        <v>69</v>
      </c>
      <c r="M191" s="500">
        <v>1.7250000000000001</v>
      </c>
      <c r="N191" s="131">
        <v>6</v>
      </c>
      <c r="O191" s="500">
        <v>108</v>
      </c>
      <c r="P191" s="500">
        <v>2.7</v>
      </c>
      <c r="Q191" s="131">
        <v>8</v>
      </c>
      <c r="R191" s="500">
        <v>177</v>
      </c>
      <c r="S191" s="500">
        <v>4.4249999999999998</v>
      </c>
    </row>
    <row r="192" spans="1:19" ht="13.8" thickBot="1" x14ac:dyDescent="0.3">
      <c r="A192" s="7" t="s">
        <v>380</v>
      </c>
      <c r="B192" s="1" t="s">
        <v>379</v>
      </c>
      <c r="C192" s="7" t="s">
        <v>26</v>
      </c>
      <c r="D192" s="8">
        <v>8764</v>
      </c>
      <c r="E192" s="131">
        <v>5</v>
      </c>
      <c r="F192" s="500">
        <v>74</v>
      </c>
      <c r="G192" s="500">
        <v>1.85</v>
      </c>
      <c r="H192" s="131">
        <v>0</v>
      </c>
      <c r="I192" s="500">
        <v>0</v>
      </c>
      <c r="J192" s="500">
        <v>0</v>
      </c>
      <c r="K192" s="131">
        <v>5</v>
      </c>
      <c r="L192" s="500">
        <v>74</v>
      </c>
      <c r="M192" s="500">
        <v>1.85</v>
      </c>
      <c r="N192" s="131">
        <v>11</v>
      </c>
      <c r="O192" s="500">
        <v>224</v>
      </c>
      <c r="P192" s="500">
        <v>5.6</v>
      </c>
      <c r="Q192" s="131">
        <v>14</v>
      </c>
      <c r="R192" s="500">
        <v>298</v>
      </c>
      <c r="S192" s="500">
        <v>7.45</v>
      </c>
    </row>
    <row r="193" spans="1:19" ht="13.8" thickBot="1" x14ac:dyDescent="0.3">
      <c r="A193" s="7" t="s">
        <v>412</v>
      </c>
      <c r="B193" s="1" t="s">
        <v>411</v>
      </c>
      <c r="C193" s="7" t="s">
        <v>26</v>
      </c>
      <c r="D193" s="8">
        <v>9555</v>
      </c>
      <c r="E193" s="131">
        <v>0</v>
      </c>
      <c r="F193" s="167">
        <v>0</v>
      </c>
      <c r="G193" s="167">
        <v>0</v>
      </c>
      <c r="H193" s="131">
        <v>1</v>
      </c>
      <c r="I193" s="500">
        <v>40</v>
      </c>
      <c r="J193" s="500">
        <v>1</v>
      </c>
      <c r="K193" s="131">
        <v>1</v>
      </c>
      <c r="L193" s="500">
        <v>40</v>
      </c>
      <c r="M193" s="500">
        <v>1</v>
      </c>
      <c r="N193" s="131">
        <v>2</v>
      </c>
      <c r="O193" s="500">
        <v>44</v>
      </c>
      <c r="P193" s="500">
        <v>1.1000000000000001</v>
      </c>
      <c r="Q193" s="131">
        <v>3</v>
      </c>
      <c r="R193" s="500">
        <v>84</v>
      </c>
      <c r="S193" s="500">
        <v>2.1</v>
      </c>
    </row>
    <row r="194" spans="1:19" ht="13.8" thickBot="1" x14ac:dyDescent="0.3">
      <c r="A194" s="7" t="s">
        <v>410</v>
      </c>
      <c r="B194" s="1" t="s">
        <v>409</v>
      </c>
      <c r="C194" s="7" t="s">
        <v>26</v>
      </c>
      <c r="D194" s="8">
        <v>9533</v>
      </c>
      <c r="E194" s="131">
        <v>0</v>
      </c>
      <c r="F194" s="500">
        <v>0</v>
      </c>
      <c r="G194" s="500">
        <v>0</v>
      </c>
      <c r="H194" s="131">
        <v>1</v>
      </c>
      <c r="I194" s="500">
        <v>18</v>
      </c>
      <c r="J194" s="500">
        <v>0.45</v>
      </c>
      <c r="K194" s="131">
        <v>1</v>
      </c>
      <c r="L194" s="500">
        <v>18</v>
      </c>
      <c r="M194" s="500">
        <v>0.45</v>
      </c>
      <c r="N194" s="131">
        <v>1</v>
      </c>
      <c r="O194" s="500">
        <v>10</v>
      </c>
      <c r="P194" s="500">
        <v>0.25</v>
      </c>
      <c r="Q194" s="131">
        <v>2</v>
      </c>
      <c r="R194" s="500">
        <v>28</v>
      </c>
      <c r="S194" s="500">
        <v>0.7</v>
      </c>
    </row>
    <row r="195" spans="1:19" ht="13.8" thickBot="1" x14ac:dyDescent="0.3">
      <c r="A195" s="7" t="s">
        <v>435</v>
      </c>
      <c r="B195" s="1" t="s">
        <v>434</v>
      </c>
      <c r="C195" s="7" t="s">
        <v>26</v>
      </c>
      <c r="D195" s="8">
        <v>10470</v>
      </c>
      <c r="E195" s="131">
        <v>2</v>
      </c>
      <c r="F195" s="500">
        <v>80</v>
      </c>
      <c r="G195" s="500">
        <v>2</v>
      </c>
      <c r="H195" s="131">
        <v>0</v>
      </c>
      <c r="I195" s="500">
        <v>0</v>
      </c>
      <c r="J195" s="500">
        <v>0</v>
      </c>
      <c r="K195" s="131">
        <v>2</v>
      </c>
      <c r="L195" s="500">
        <v>80</v>
      </c>
      <c r="M195" s="500">
        <v>2</v>
      </c>
      <c r="N195" s="131">
        <v>7</v>
      </c>
      <c r="O195" s="500">
        <v>148</v>
      </c>
      <c r="P195" s="500">
        <v>3.7</v>
      </c>
      <c r="Q195" s="131">
        <v>9</v>
      </c>
      <c r="R195" s="500">
        <v>228</v>
      </c>
      <c r="S195" s="500">
        <v>5.7</v>
      </c>
    </row>
    <row r="196" spans="1:19" ht="13.8" thickBot="1" x14ac:dyDescent="0.3">
      <c r="A196" s="7" t="s">
        <v>447</v>
      </c>
      <c r="B196" s="1" t="s">
        <v>446</v>
      </c>
      <c r="C196" s="7" t="s">
        <v>26</v>
      </c>
      <c r="D196" s="8">
        <v>11581</v>
      </c>
      <c r="E196" s="131">
        <v>1</v>
      </c>
      <c r="F196" s="500">
        <v>40</v>
      </c>
      <c r="G196" s="500">
        <v>1</v>
      </c>
      <c r="H196" s="131">
        <v>3</v>
      </c>
      <c r="I196" s="500">
        <v>100</v>
      </c>
      <c r="J196" s="500">
        <v>2.5</v>
      </c>
      <c r="K196" s="131">
        <v>4</v>
      </c>
      <c r="L196" s="500">
        <v>140</v>
      </c>
      <c r="M196" s="500">
        <v>3.5</v>
      </c>
      <c r="N196" s="131">
        <v>2</v>
      </c>
      <c r="O196" s="500">
        <v>42</v>
      </c>
      <c r="P196" s="500">
        <v>1.05</v>
      </c>
      <c r="Q196" s="131">
        <v>6</v>
      </c>
      <c r="R196" s="500">
        <v>182</v>
      </c>
      <c r="S196" s="500">
        <v>4.55</v>
      </c>
    </row>
    <row r="197" spans="1:19" ht="13.8" thickBot="1" x14ac:dyDescent="0.3">
      <c r="A197" s="7" t="s">
        <v>469</v>
      </c>
      <c r="B197" s="1" t="s">
        <v>468</v>
      </c>
      <c r="C197" s="7" t="s">
        <v>26</v>
      </c>
      <c r="D197" s="8">
        <v>7312</v>
      </c>
      <c r="E197" s="131">
        <v>0</v>
      </c>
      <c r="F197" s="500">
        <v>0</v>
      </c>
      <c r="G197" s="500">
        <v>0</v>
      </c>
      <c r="H197" s="131">
        <v>3</v>
      </c>
      <c r="I197" s="500">
        <v>62</v>
      </c>
      <c r="J197" s="500">
        <v>1.55</v>
      </c>
      <c r="K197" s="131">
        <v>3</v>
      </c>
      <c r="L197" s="500">
        <v>62</v>
      </c>
      <c r="M197" s="500">
        <v>1.55</v>
      </c>
      <c r="N197" s="131">
        <v>8</v>
      </c>
      <c r="O197" s="500">
        <v>115</v>
      </c>
      <c r="P197" s="500">
        <v>2.875</v>
      </c>
      <c r="Q197" s="131">
        <v>11</v>
      </c>
      <c r="R197" s="500">
        <v>177</v>
      </c>
      <c r="S197" s="500">
        <v>4.4249999999999998</v>
      </c>
    </row>
    <row r="198" spans="1:19" ht="13.8" thickBot="1" x14ac:dyDescent="0.3">
      <c r="A198" s="7" t="s">
        <v>475</v>
      </c>
      <c r="B198" s="1" t="s">
        <v>474</v>
      </c>
      <c r="C198" s="7" t="s">
        <v>26</v>
      </c>
      <c r="D198" s="8">
        <v>8344</v>
      </c>
      <c r="E198" s="131">
        <v>0</v>
      </c>
      <c r="F198" s="500">
        <v>0</v>
      </c>
      <c r="G198" s="500">
        <v>0</v>
      </c>
      <c r="H198" s="131">
        <v>2</v>
      </c>
      <c r="I198" s="500">
        <v>79</v>
      </c>
      <c r="J198" s="500">
        <v>1.9750000000000001</v>
      </c>
      <c r="K198" s="131">
        <v>1</v>
      </c>
      <c r="L198" s="500">
        <v>79</v>
      </c>
      <c r="M198" s="500">
        <v>1.9750000000000001</v>
      </c>
      <c r="N198" s="131">
        <v>0</v>
      </c>
      <c r="O198" s="500">
        <v>0</v>
      </c>
      <c r="P198" s="500">
        <v>0</v>
      </c>
      <c r="Q198" s="131">
        <v>3</v>
      </c>
      <c r="R198" s="500">
        <v>79</v>
      </c>
      <c r="S198" s="500">
        <v>1.9750000000000001</v>
      </c>
    </row>
    <row r="199" spans="1:19" ht="13.8" thickBot="1" x14ac:dyDescent="0.3">
      <c r="A199" s="7" t="s">
        <v>480</v>
      </c>
      <c r="B199" s="1" t="s">
        <v>495</v>
      </c>
      <c r="C199" s="7" t="s">
        <v>26</v>
      </c>
      <c r="D199" s="8">
        <v>10715</v>
      </c>
      <c r="E199" s="131">
        <v>1</v>
      </c>
      <c r="F199" s="500">
        <v>35</v>
      </c>
      <c r="G199" s="500">
        <v>0.875</v>
      </c>
      <c r="H199" s="131">
        <v>0</v>
      </c>
      <c r="I199" s="500">
        <v>0</v>
      </c>
      <c r="J199" s="500">
        <v>0</v>
      </c>
      <c r="K199" s="131">
        <v>1</v>
      </c>
      <c r="L199" s="500">
        <v>35</v>
      </c>
      <c r="M199" s="500">
        <v>0.875</v>
      </c>
      <c r="N199" s="131">
        <v>2</v>
      </c>
      <c r="O199" s="500">
        <v>43</v>
      </c>
      <c r="P199" s="500">
        <v>1.075</v>
      </c>
      <c r="Q199" s="131">
        <v>3</v>
      </c>
      <c r="R199" s="500">
        <v>78</v>
      </c>
      <c r="S199" s="500">
        <v>1.95</v>
      </c>
    </row>
    <row r="200" spans="1:19" ht="13.8" thickBot="1" x14ac:dyDescent="0.3">
      <c r="A200" s="7" t="s">
        <v>507</v>
      </c>
      <c r="B200" s="1" t="s">
        <v>506</v>
      </c>
      <c r="C200" s="7" t="s">
        <v>26</v>
      </c>
      <c r="D200" s="8">
        <v>7424</v>
      </c>
      <c r="E200" s="131">
        <v>1</v>
      </c>
      <c r="F200" s="500">
        <v>30</v>
      </c>
      <c r="G200" s="500">
        <v>0.75</v>
      </c>
      <c r="H200" s="131">
        <v>1</v>
      </c>
      <c r="I200" s="500">
        <v>38</v>
      </c>
      <c r="J200" s="500">
        <v>0.95</v>
      </c>
      <c r="K200" s="131">
        <v>2</v>
      </c>
      <c r="L200" s="500">
        <v>68</v>
      </c>
      <c r="M200" s="500">
        <v>1.7</v>
      </c>
      <c r="N200" s="131">
        <v>13</v>
      </c>
      <c r="O200" s="500">
        <v>69</v>
      </c>
      <c r="P200" s="500">
        <v>1.7250000000000001</v>
      </c>
      <c r="Q200" s="131">
        <v>15</v>
      </c>
      <c r="R200" s="500">
        <v>137</v>
      </c>
      <c r="S200" s="500">
        <v>3.4249999999999998</v>
      </c>
    </row>
    <row r="201" spans="1:19" ht="13.8" thickBot="1" x14ac:dyDescent="0.3">
      <c r="A201" s="7" t="s">
        <v>513</v>
      </c>
      <c r="B201" s="1" t="s">
        <v>512</v>
      </c>
      <c r="C201" s="7" t="s">
        <v>26</v>
      </c>
      <c r="D201" s="8">
        <v>9765</v>
      </c>
      <c r="E201" s="131">
        <v>0</v>
      </c>
      <c r="F201" s="500">
        <v>0</v>
      </c>
      <c r="G201" s="500">
        <v>0</v>
      </c>
      <c r="H201" s="131">
        <v>4</v>
      </c>
      <c r="I201" s="500">
        <v>136</v>
      </c>
      <c r="J201" s="500">
        <v>3.4</v>
      </c>
      <c r="K201" s="131">
        <v>4</v>
      </c>
      <c r="L201" s="500">
        <v>136</v>
      </c>
      <c r="M201" s="500">
        <v>3.4</v>
      </c>
      <c r="N201" s="131">
        <v>5</v>
      </c>
      <c r="O201" s="500">
        <v>90</v>
      </c>
      <c r="P201" s="500">
        <v>2.25</v>
      </c>
      <c r="Q201" s="131">
        <v>9</v>
      </c>
      <c r="R201" s="500">
        <v>226</v>
      </c>
      <c r="S201" s="500">
        <v>5.65</v>
      </c>
    </row>
    <row r="202" spans="1:19" ht="13.8" thickBot="1" x14ac:dyDescent="0.3">
      <c r="A202" s="7" t="s">
        <v>523</v>
      </c>
      <c r="B202" s="1" t="s">
        <v>522</v>
      </c>
      <c r="C202" s="7" t="s">
        <v>26</v>
      </c>
      <c r="D202" s="8">
        <v>9623</v>
      </c>
      <c r="E202" s="131">
        <v>0</v>
      </c>
      <c r="F202" s="500">
        <v>0</v>
      </c>
      <c r="G202" s="500">
        <v>0</v>
      </c>
      <c r="H202" s="131">
        <v>2</v>
      </c>
      <c r="I202" s="500">
        <v>66</v>
      </c>
      <c r="J202" s="500">
        <v>1.65</v>
      </c>
      <c r="K202" s="131">
        <v>2</v>
      </c>
      <c r="L202" s="500">
        <v>66</v>
      </c>
      <c r="M202" s="500">
        <v>1.65</v>
      </c>
      <c r="N202" s="131">
        <v>2</v>
      </c>
      <c r="O202" s="500">
        <v>27</v>
      </c>
      <c r="P202" s="500">
        <v>0.67500000000000004</v>
      </c>
      <c r="Q202" s="131">
        <v>4</v>
      </c>
      <c r="R202" s="500">
        <v>93</v>
      </c>
      <c r="S202" s="500">
        <v>2.3250000000000002</v>
      </c>
    </row>
    <row r="203" spans="1:19" ht="13.8" thickBot="1" x14ac:dyDescent="0.3">
      <c r="A203" s="7" t="s">
        <v>527</v>
      </c>
      <c r="B203" s="1" t="s">
        <v>526</v>
      </c>
      <c r="C203" s="7" t="s">
        <v>26</v>
      </c>
      <c r="D203" s="8">
        <v>7656</v>
      </c>
      <c r="E203" s="131">
        <v>1</v>
      </c>
      <c r="F203" s="500">
        <v>37</v>
      </c>
      <c r="G203" s="500">
        <v>0.92500000000000004</v>
      </c>
      <c r="H203" s="131">
        <v>2</v>
      </c>
      <c r="I203" s="500">
        <v>33</v>
      </c>
      <c r="J203" s="500">
        <v>0.82499999999999996</v>
      </c>
      <c r="K203" s="131">
        <v>3</v>
      </c>
      <c r="L203" s="500">
        <v>70</v>
      </c>
      <c r="M203" s="500">
        <v>1.75</v>
      </c>
      <c r="N203" s="131">
        <v>0</v>
      </c>
      <c r="O203" s="500">
        <v>0</v>
      </c>
      <c r="P203" s="500">
        <v>0</v>
      </c>
      <c r="Q203" s="131">
        <v>3</v>
      </c>
      <c r="R203" s="500">
        <v>70</v>
      </c>
      <c r="S203" s="500">
        <v>1.75</v>
      </c>
    </row>
    <row r="204" spans="1:19" ht="13.8" thickBot="1" x14ac:dyDescent="0.3">
      <c r="A204" s="7" t="s">
        <v>539</v>
      </c>
      <c r="B204" s="1" t="s">
        <v>538</v>
      </c>
      <c r="C204" s="7" t="s">
        <v>26</v>
      </c>
      <c r="D204" s="8">
        <v>8354</v>
      </c>
      <c r="E204" s="131">
        <v>0</v>
      </c>
      <c r="F204" s="500">
        <v>0</v>
      </c>
      <c r="G204" s="500">
        <v>0</v>
      </c>
      <c r="H204" s="131">
        <v>1</v>
      </c>
      <c r="I204" s="500">
        <v>40</v>
      </c>
      <c r="J204" s="500">
        <v>1</v>
      </c>
      <c r="K204" s="131">
        <v>1</v>
      </c>
      <c r="L204" s="500">
        <v>40</v>
      </c>
      <c r="M204" s="500">
        <v>1</v>
      </c>
      <c r="N204" s="131">
        <v>7</v>
      </c>
      <c r="O204" s="500">
        <v>181.25</v>
      </c>
      <c r="P204" s="500">
        <v>4.53125</v>
      </c>
      <c r="Q204" s="131">
        <v>8</v>
      </c>
      <c r="R204" s="500">
        <v>221.25</v>
      </c>
      <c r="S204" s="500">
        <v>5.53125</v>
      </c>
    </row>
    <row r="205" spans="1:19" ht="13.8" thickBot="1" x14ac:dyDescent="0.3">
      <c r="A205" s="7" t="s">
        <v>559</v>
      </c>
      <c r="B205" s="1" t="s">
        <v>558</v>
      </c>
      <c r="C205" s="7" t="s">
        <v>26</v>
      </c>
      <c r="D205" s="8">
        <v>8640</v>
      </c>
      <c r="E205" s="131">
        <v>1</v>
      </c>
      <c r="F205" s="500">
        <v>40</v>
      </c>
      <c r="G205" s="500">
        <v>1</v>
      </c>
      <c r="H205" s="131">
        <v>0</v>
      </c>
      <c r="I205" s="500">
        <v>0</v>
      </c>
      <c r="J205" s="500">
        <v>0</v>
      </c>
      <c r="K205" s="131">
        <v>1</v>
      </c>
      <c r="L205" s="500">
        <v>40</v>
      </c>
      <c r="M205" s="500">
        <v>1</v>
      </c>
      <c r="N205" s="131">
        <v>3</v>
      </c>
      <c r="O205" s="500">
        <v>69</v>
      </c>
      <c r="P205" s="500">
        <v>1.7250000000000001</v>
      </c>
      <c r="Q205" s="131">
        <v>4</v>
      </c>
      <c r="R205" s="500">
        <v>109</v>
      </c>
      <c r="S205" s="500">
        <v>2.7250000000000001</v>
      </c>
    </row>
    <row r="206" spans="1:19" ht="13.8" thickBot="1" x14ac:dyDescent="0.3">
      <c r="A206" s="7" t="s">
        <v>569</v>
      </c>
      <c r="B206" s="1" t="s">
        <v>568</v>
      </c>
      <c r="C206" s="7" t="s">
        <v>26</v>
      </c>
      <c r="D206" s="8">
        <v>9969</v>
      </c>
      <c r="E206" s="131">
        <v>5</v>
      </c>
      <c r="F206" s="500">
        <v>110</v>
      </c>
      <c r="G206" s="500">
        <v>2.75</v>
      </c>
      <c r="H206" s="131">
        <v>2</v>
      </c>
      <c r="I206" s="500">
        <v>40</v>
      </c>
      <c r="J206" s="500">
        <v>1</v>
      </c>
      <c r="K206" s="131">
        <v>7</v>
      </c>
      <c r="L206" s="500">
        <v>150</v>
      </c>
      <c r="M206" s="500">
        <v>3.75</v>
      </c>
      <c r="N206" s="131">
        <v>9</v>
      </c>
      <c r="O206" s="500">
        <v>174</v>
      </c>
      <c r="P206" s="500">
        <v>4.3499999999999996</v>
      </c>
      <c r="Q206" s="131">
        <v>16</v>
      </c>
      <c r="R206" s="500">
        <v>324</v>
      </c>
      <c r="S206" s="500">
        <v>8.1</v>
      </c>
    </row>
    <row r="207" spans="1:19" ht="13.8" thickBot="1" x14ac:dyDescent="0.3">
      <c r="A207" s="7" t="s">
        <v>573</v>
      </c>
      <c r="B207" s="1" t="s">
        <v>572</v>
      </c>
      <c r="C207" s="7" t="s">
        <v>26</v>
      </c>
      <c r="D207" s="8">
        <v>7034</v>
      </c>
      <c r="E207" s="131">
        <v>1</v>
      </c>
      <c r="F207" s="500">
        <v>30</v>
      </c>
      <c r="G207" s="500">
        <v>0.75</v>
      </c>
      <c r="H207" s="131">
        <v>4</v>
      </c>
      <c r="I207" s="500">
        <v>80</v>
      </c>
      <c r="J207" s="500">
        <v>2</v>
      </c>
      <c r="K207" s="131">
        <v>5</v>
      </c>
      <c r="L207" s="500">
        <v>110</v>
      </c>
      <c r="M207" s="500">
        <v>2.75</v>
      </c>
      <c r="N207" s="131">
        <v>1</v>
      </c>
      <c r="O207" s="500">
        <v>12</v>
      </c>
      <c r="P207" s="500">
        <v>0.3</v>
      </c>
      <c r="Q207" s="131">
        <v>6</v>
      </c>
      <c r="R207" s="500">
        <v>122</v>
      </c>
      <c r="S207" s="500">
        <v>3.05</v>
      </c>
    </row>
    <row r="208" spans="1:19" ht="13.8" thickBot="1" x14ac:dyDescent="0.3">
      <c r="A208" s="7" t="s">
        <v>581</v>
      </c>
      <c r="B208" s="1" t="s">
        <v>580</v>
      </c>
      <c r="C208" s="7" t="s">
        <v>26</v>
      </c>
      <c r="D208" s="8">
        <v>8833</v>
      </c>
      <c r="E208" s="131">
        <v>1</v>
      </c>
      <c r="F208" s="500">
        <v>40</v>
      </c>
      <c r="G208" s="500">
        <v>1</v>
      </c>
      <c r="H208" s="131">
        <v>2</v>
      </c>
      <c r="I208" s="500">
        <v>60</v>
      </c>
      <c r="J208" s="500">
        <v>1.5</v>
      </c>
      <c r="K208" s="131">
        <v>3</v>
      </c>
      <c r="L208" s="500">
        <v>100</v>
      </c>
      <c r="M208" s="500">
        <v>2.5</v>
      </c>
      <c r="N208" s="131">
        <v>5</v>
      </c>
      <c r="O208" s="500">
        <v>92</v>
      </c>
      <c r="P208" s="500">
        <v>2.2999999999999998</v>
      </c>
      <c r="Q208" s="131">
        <v>8</v>
      </c>
      <c r="R208" s="500">
        <v>192</v>
      </c>
      <c r="S208" s="500">
        <v>4.8</v>
      </c>
    </row>
    <row r="209" spans="1:19" ht="13.8" thickBot="1" x14ac:dyDescent="0.3">
      <c r="A209" s="7" t="s">
        <v>589</v>
      </c>
      <c r="B209" s="1" t="s">
        <v>588</v>
      </c>
      <c r="C209" s="7" t="s">
        <v>26</v>
      </c>
      <c r="D209" s="8">
        <v>11503</v>
      </c>
      <c r="E209" s="131">
        <v>2</v>
      </c>
      <c r="F209" s="500">
        <v>72</v>
      </c>
      <c r="G209" s="500">
        <v>1.8</v>
      </c>
      <c r="H209" s="131">
        <v>0</v>
      </c>
      <c r="I209" s="500">
        <v>0</v>
      </c>
      <c r="J209" s="500">
        <v>0</v>
      </c>
      <c r="K209" s="131">
        <v>2</v>
      </c>
      <c r="L209" s="500">
        <v>72</v>
      </c>
      <c r="M209" s="500">
        <v>1.8</v>
      </c>
      <c r="N209" s="131">
        <v>11</v>
      </c>
      <c r="O209" s="500">
        <v>197</v>
      </c>
      <c r="P209" s="500">
        <v>4.9249999999999998</v>
      </c>
      <c r="Q209" s="131">
        <v>13</v>
      </c>
      <c r="R209" s="500">
        <v>269</v>
      </c>
      <c r="S209" s="500">
        <v>6.7249999999999996</v>
      </c>
    </row>
    <row r="210" spans="1:19" ht="13.8" thickBot="1" x14ac:dyDescent="0.3">
      <c r="A210" s="7" t="s">
        <v>615</v>
      </c>
      <c r="B210" s="1" t="s">
        <v>614</v>
      </c>
      <c r="C210" s="7" t="s">
        <v>26</v>
      </c>
      <c r="D210" s="8">
        <v>8891</v>
      </c>
      <c r="E210" s="131">
        <v>2</v>
      </c>
      <c r="F210" s="500">
        <v>76</v>
      </c>
      <c r="G210" s="500">
        <v>1.9</v>
      </c>
      <c r="H210" s="131">
        <v>3</v>
      </c>
      <c r="I210" s="500">
        <v>80</v>
      </c>
      <c r="J210" s="500">
        <v>2</v>
      </c>
      <c r="K210" s="131">
        <v>5</v>
      </c>
      <c r="L210" s="500">
        <v>156</v>
      </c>
      <c r="M210" s="500">
        <v>3.9</v>
      </c>
      <c r="N210" s="131">
        <v>5</v>
      </c>
      <c r="O210" s="500">
        <v>40</v>
      </c>
      <c r="P210" s="500">
        <v>1</v>
      </c>
      <c r="Q210" s="131">
        <v>10</v>
      </c>
      <c r="R210" s="500">
        <v>196</v>
      </c>
      <c r="S210" s="500">
        <v>4.9000000000000004</v>
      </c>
    </row>
    <row r="211" spans="1:19" ht="13.8" thickBot="1" x14ac:dyDescent="0.3">
      <c r="A211" s="7" t="s">
        <v>623</v>
      </c>
      <c r="B211" s="1" t="s">
        <v>622</v>
      </c>
      <c r="C211" s="7" t="s">
        <v>26</v>
      </c>
      <c r="D211" s="8">
        <v>8543</v>
      </c>
      <c r="E211" s="131">
        <v>1</v>
      </c>
      <c r="F211" s="500">
        <v>35</v>
      </c>
      <c r="G211" s="500">
        <v>0.875</v>
      </c>
      <c r="H211" s="131">
        <v>1</v>
      </c>
      <c r="I211" s="500">
        <v>28</v>
      </c>
      <c r="J211" s="500">
        <v>0.7</v>
      </c>
      <c r="K211" s="131">
        <v>2</v>
      </c>
      <c r="L211" s="500">
        <v>64</v>
      </c>
      <c r="M211" s="500">
        <v>1.6</v>
      </c>
      <c r="N211" s="131">
        <v>3</v>
      </c>
      <c r="O211" s="500">
        <v>40</v>
      </c>
      <c r="P211" s="500">
        <v>1</v>
      </c>
      <c r="Q211" s="131">
        <v>5</v>
      </c>
      <c r="R211" s="500">
        <v>104</v>
      </c>
      <c r="S211" s="500">
        <v>2.6</v>
      </c>
    </row>
    <row r="212" spans="1:19" ht="13.8" thickBot="1" x14ac:dyDescent="0.3">
      <c r="A212" s="7" t="s">
        <v>631</v>
      </c>
      <c r="B212" s="1" t="s">
        <v>630</v>
      </c>
      <c r="C212" s="7" t="s">
        <v>26</v>
      </c>
      <c r="D212" s="8">
        <v>7580</v>
      </c>
      <c r="E212" s="131">
        <v>2</v>
      </c>
      <c r="F212" s="500">
        <v>66</v>
      </c>
      <c r="G212" s="500">
        <v>1.65</v>
      </c>
      <c r="H212" s="131">
        <v>4</v>
      </c>
      <c r="I212" s="500">
        <v>132</v>
      </c>
      <c r="J212" s="500">
        <v>3.3</v>
      </c>
      <c r="K212" s="131">
        <v>6</v>
      </c>
      <c r="L212" s="500">
        <v>198</v>
      </c>
      <c r="M212" s="500">
        <v>4.95</v>
      </c>
      <c r="N212" s="131">
        <v>3</v>
      </c>
      <c r="O212" s="500">
        <v>50</v>
      </c>
      <c r="P212" s="500">
        <v>1.25</v>
      </c>
      <c r="Q212" s="131">
        <v>10</v>
      </c>
      <c r="R212" s="500">
        <v>248</v>
      </c>
      <c r="S212" s="500">
        <v>6.2</v>
      </c>
    </row>
    <row r="213" spans="1:19" ht="13.8" thickBot="1" x14ac:dyDescent="0.3">
      <c r="A213" s="7" t="s">
        <v>639</v>
      </c>
      <c r="B213" s="1" t="s">
        <v>638</v>
      </c>
      <c r="C213" s="7" t="s">
        <v>26</v>
      </c>
      <c r="D213" s="8">
        <v>7903</v>
      </c>
      <c r="E213" s="131">
        <v>2</v>
      </c>
      <c r="F213" s="500">
        <v>53</v>
      </c>
      <c r="G213" s="500">
        <v>1.325</v>
      </c>
      <c r="H213" s="131">
        <v>0</v>
      </c>
      <c r="I213" s="500">
        <v>0</v>
      </c>
      <c r="J213" s="500">
        <v>0</v>
      </c>
      <c r="K213" s="131">
        <v>2</v>
      </c>
      <c r="L213" s="500">
        <v>53</v>
      </c>
      <c r="M213" s="500">
        <v>1.325</v>
      </c>
      <c r="N213" s="131">
        <v>2</v>
      </c>
      <c r="O213" s="500">
        <v>35</v>
      </c>
      <c r="P213" s="500">
        <v>0.875</v>
      </c>
      <c r="Q213" s="131">
        <v>4</v>
      </c>
      <c r="R213" s="500">
        <v>88</v>
      </c>
      <c r="S213" s="500">
        <v>2.2000000000000002</v>
      </c>
    </row>
    <row r="214" spans="1:19" ht="13.8" thickBot="1" x14ac:dyDescent="0.3">
      <c r="A214" s="7" t="s">
        <v>657</v>
      </c>
      <c r="B214" s="1" t="s">
        <v>656</v>
      </c>
      <c r="C214" s="7" t="s">
        <v>26</v>
      </c>
      <c r="D214" s="8">
        <v>11480</v>
      </c>
      <c r="E214" s="131">
        <v>2</v>
      </c>
      <c r="F214" s="500">
        <v>80</v>
      </c>
      <c r="G214" s="500">
        <v>2</v>
      </c>
      <c r="H214" s="131">
        <v>2</v>
      </c>
      <c r="I214" s="500">
        <v>80</v>
      </c>
      <c r="J214" s="500">
        <v>2</v>
      </c>
      <c r="K214" s="131">
        <v>4</v>
      </c>
      <c r="L214" s="500">
        <v>160</v>
      </c>
      <c r="M214" s="500">
        <v>4</v>
      </c>
      <c r="N214" s="131">
        <v>12</v>
      </c>
      <c r="O214" s="500">
        <v>110</v>
      </c>
      <c r="P214" s="500">
        <v>2.75</v>
      </c>
      <c r="Q214" s="131">
        <v>12</v>
      </c>
      <c r="R214" s="500">
        <v>270</v>
      </c>
      <c r="S214" s="500">
        <v>6.75</v>
      </c>
    </row>
    <row r="215" spans="1:19" ht="13.8" thickBot="1" x14ac:dyDescent="0.3">
      <c r="A215" s="7" t="s">
        <v>659</v>
      </c>
      <c r="B215" s="1" t="s">
        <v>658</v>
      </c>
      <c r="C215" s="7" t="s">
        <v>26</v>
      </c>
      <c r="D215" s="8">
        <v>7798</v>
      </c>
      <c r="E215" s="131">
        <v>0</v>
      </c>
      <c r="F215" s="500">
        <v>0</v>
      </c>
      <c r="G215" s="500">
        <v>0</v>
      </c>
      <c r="H215" s="131">
        <v>3</v>
      </c>
      <c r="I215" s="500">
        <v>81</v>
      </c>
      <c r="J215" s="500">
        <v>2.0249999999999999</v>
      </c>
      <c r="K215" s="131">
        <v>3</v>
      </c>
      <c r="L215" s="500">
        <v>81</v>
      </c>
      <c r="M215" s="500">
        <v>2.0249999999999999</v>
      </c>
      <c r="N215" s="131">
        <v>4</v>
      </c>
      <c r="O215" s="500">
        <v>89</v>
      </c>
      <c r="P215" s="500">
        <v>2.2250000000000001</v>
      </c>
      <c r="Q215" s="131">
        <v>7</v>
      </c>
      <c r="R215" s="500">
        <v>170</v>
      </c>
      <c r="S215" s="500">
        <v>4.25</v>
      </c>
    </row>
    <row r="216" spans="1:19" ht="13.8" thickBot="1" x14ac:dyDescent="0.3">
      <c r="A216" s="7" t="s">
        <v>667</v>
      </c>
      <c r="B216" s="1" t="s">
        <v>666</v>
      </c>
      <c r="C216" s="7" t="s">
        <v>26</v>
      </c>
      <c r="D216" s="8">
        <v>7357</v>
      </c>
      <c r="E216" s="131">
        <v>0</v>
      </c>
      <c r="F216" s="500">
        <v>0</v>
      </c>
      <c r="G216" s="500">
        <v>0</v>
      </c>
      <c r="H216" s="131">
        <v>5</v>
      </c>
      <c r="I216" s="500">
        <v>136</v>
      </c>
      <c r="J216" s="500">
        <v>3.4</v>
      </c>
      <c r="K216" s="131">
        <v>5</v>
      </c>
      <c r="L216" s="500">
        <v>136</v>
      </c>
      <c r="M216" s="500">
        <v>3.4</v>
      </c>
      <c r="N216" s="131">
        <v>1</v>
      </c>
      <c r="O216" s="500">
        <v>14</v>
      </c>
      <c r="P216" s="500">
        <v>0.35</v>
      </c>
      <c r="Q216" s="131">
        <v>6</v>
      </c>
      <c r="R216" s="500">
        <v>150</v>
      </c>
      <c r="S216" s="500">
        <v>3.75</v>
      </c>
    </row>
    <row r="217" spans="1:19" ht="13.8" thickBot="1" x14ac:dyDescent="0.3">
      <c r="A217" s="7" t="s">
        <v>673</v>
      </c>
      <c r="B217" s="1" t="s">
        <v>672</v>
      </c>
      <c r="C217" s="7" t="s">
        <v>26</v>
      </c>
      <c r="D217" s="8">
        <v>7103</v>
      </c>
      <c r="E217" s="131">
        <v>0</v>
      </c>
      <c r="F217" s="500">
        <v>0</v>
      </c>
      <c r="G217" s="500">
        <v>0</v>
      </c>
      <c r="H217" s="131">
        <v>1</v>
      </c>
      <c r="I217" s="500">
        <v>40</v>
      </c>
      <c r="J217" s="500">
        <v>1</v>
      </c>
      <c r="K217" s="131">
        <v>1</v>
      </c>
      <c r="L217" s="500">
        <v>40</v>
      </c>
      <c r="M217" s="500">
        <v>1</v>
      </c>
      <c r="N217" s="131">
        <v>9</v>
      </c>
      <c r="O217" s="500">
        <v>168</v>
      </c>
      <c r="P217" s="500">
        <v>4.2</v>
      </c>
      <c r="Q217" s="131">
        <v>10</v>
      </c>
      <c r="R217" s="500">
        <v>208</v>
      </c>
      <c r="S217" s="500">
        <v>5.2</v>
      </c>
    </row>
    <row r="218" spans="1:19" ht="13.8" thickBot="1" x14ac:dyDescent="0.3">
      <c r="A218" s="7" t="s">
        <v>677</v>
      </c>
      <c r="B218" s="1" t="s">
        <v>676</v>
      </c>
      <c r="C218" s="7" t="s">
        <v>26</v>
      </c>
      <c r="D218" s="8">
        <v>10017</v>
      </c>
      <c r="E218" s="131">
        <v>0</v>
      </c>
      <c r="F218" s="500">
        <v>0</v>
      </c>
      <c r="G218" s="500">
        <v>0</v>
      </c>
      <c r="H218" s="131">
        <v>2</v>
      </c>
      <c r="I218" s="500">
        <v>77</v>
      </c>
      <c r="J218" s="500">
        <v>1.925</v>
      </c>
      <c r="K218" s="131">
        <v>2</v>
      </c>
      <c r="L218" s="500">
        <v>77</v>
      </c>
      <c r="M218" s="500">
        <v>1.925</v>
      </c>
      <c r="N218" s="131">
        <v>8</v>
      </c>
      <c r="O218" s="500">
        <v>137</v>
      </c>
      <c r="P218" s="500">
        <v>3.4249999999999998</v>
      </c>
      <c r="Q218" s="131">
        <v>10</v>
      </c>
      <c r="R218" s="500">
        <v>214</v>
      </c>
      <c r="S218" s="500">
        <v>5.35</v>
      </c>
    </row>
    <row r="219" spans="1:19" ht="13.8" thickBot="1" x14ac:dyDescent="0.3">
      <c r="A219" s="7" t="s">
        <v>683</v>
      </c>
      <c r="B219" s="1" t="s">
        <v>682</v>
      </c>
      <c r="C219" s="7" t="s">
        <v>26</v>
      </c>
      <c r="D219" s="8">
        <v>7272</v>
      </c>
      <c r="E219" s="131">
        <v>0</v>
      </c>
      <c r="F219" s="500">
        <v>0</v>
      </c>
      <c r="G219" s="500">
        <v>0</v>
      </c>
      <c r="H219" s="131">
        <v>1</v>
      </c>
      <c r="I219" s="500">
        <v>40</v>
      </c>
      <c r="J219" s="500">
        <v>1</v>
      </c>
      <c r="K219" s="131">
        <v>1</v>
      </c>
      <c r="L219" s="500">
        <v>40</v>
      </c>
      <c r="M219" s="500">
        <v>1</v>
      </c>
      <c r="N219" s="131">
        <v>6</v>
      </c>
      <c r="O219" s="500">
        <v>107</v>
      </c>
      <c r="P219" s="500">
        <v>2.6749999999999998</v>
      </c>
      <c r="Q219" s="131">
        <v>7</v>
      </c>
      <c r="R219" s="500">
        <v>147</v>
      </c>
      <c r="S219" s="500">
        <v>3.6749999999999998</v>
      </c>
    </row>
    <row r="220" spans="1:19" ht="13.8" thickBot="1" x14ac:dyDescent="0.3">
      <c r="A220" s="7" t="s">
        <v>689</v>
      </c>
      <c r="B220" s="1" t="s">
        <v>688</v>
      </c>
      <c r="C220" s="7" t="s">
        <v>26</v>
      </c>
      <c r="D220" s="8">
        <v>11377</v>
      </c>
      <c r="E220" s="131">
        <v>0</v>
      </c>
      <c r="F220" s="500">
        <v>0</v>
      </c>
      <c r="G220" s="500">
        <v>0</v>
      </c>
      <c r="H220" s="131">
        <v>1</v>
      </c>
      <c r="I220" s="500">
        <v>35</v>
      </c>
      <c r="J220" s="500">
        <v>0.875</v>
      </c>
      <c r="K220" s="131">
        <v>1</v>
      </c>
      <c r="L220" s="500">
        <v>35</v>
      </c>
      <c r="M220" s="500">
        <v>0.875</v>
      </c>
      <c r="N220" s="131">
        <v>9</v>
      </c>
      <c r="O220" s="500">
        <v>187</v>
      </c>
      <c r="P220" s="500">
        <v>4.6749999999999998</v>
      </c>
      <c r="Q220" s="131">
        <v>11</v>
      </c>
      <c r="R220" s="500">
        <v>222</v>
      </c>
      <c r="S220" s="500">
        <v>5.55</v>
      </c>
    </row>
    <row r="221" spans="1:19" ht="13.8" thickBot="1" x14ac:dyDescent="0.3">
      <c r="A221" s="7" t="s">
        <v>701</v>
      </c>
      <c r="B221" s="1" t="s">
        <v>700</v>
      </c>
      <c r="C221" s="7" t="s">
        <v>26</v>
      </c>
      <c r="D221" s="8">
        <v>8386</v>
      </c>
      <c r="E221" s="131">
        <v>2</v>
      </c>
      <c r="F221" s="500">
        <v>52</v>
      </c>
      <c r="G221" s="500">
        <v>1.3</v>
      </c>
      <c r="H221" s="131">
        <v>7</v>
      </c>
      <c r="I221" s="500">
        <v>167.5</v>
      </c>
      <c r="J221" s="500">
        <v>4.1875</v>
      </c>
      <c r="K221" s="131">
        <v>9</v>
      </c>
      <c r="L221" s="500">
        <v>219.5</v>
      </c>
      <c r="M221" s="500">
        <v>5.4874999999999998</v>
      </c>
      <c r="N221" s="131">
        <v>3</v>
      </c>
      <c r="O221" s="500">
        <v>40</v>
      </c>
      <c r="P221" s="500">
        <v>1</v>
      </c>
      <c r="Q221" s="131">
        <v>12</v>
      </c>
      <c r="R221" s="500">
        <v>259.5</v>
      </c>
      <c r="S221" s="500">
        <v>6.4874999999999998</v>
      </c>
    </row>
    <row r="222" spans="1:19" ht="13.8" thickBot="1" x14ac:dyDescent="0.3">
      <c r="A222" s="7" t="s">
        <v>707</v>
      </c>
      <c r="B222" s="1" t="s">
        <v>706</v>
      </c>
      <c r="C222" s="7" t="s">
        <v>26</v>
      </c>
      <c r="D222" s="8">
        <v>9110</v>
      </c>
      <c r="E222" s="131">
        <v>0</v>
      </c>
      <c r="F222" s="500">
        <v>0</v>
      </c>
      <c r="G222" s="500">
        <v>0</v>
      </c>
      <c r="H222" s="131">
        <v>9</v>
      </c>
      <c r="I222" s="500">
        <v>176</v>
      </c>
      <c r="J222" s="500">
        <v>4.4000000000000004</v>
      </c>
      <c r="K222" s="131">
        <v>9</v>
      </c>
      <c r="L222" s="500">
        <v>176</v>
      </c>
      <c r="M222" s="500">
        <v>4.4000000000000004</v>
      </c>
      <c r="N222" s="131">
        <v>3</v>
      </c>
      <c r="O222" s="500">
        <v>18</v>
      </c>
      <c r="P222" s="500">
        <v>0.45</v>
      </c>
      <c r="Q222" s="131">
        <v>12</v>
      </c>
      <c r="R222" s="500">
        <v>194</v>
      </c>
      <c r="S222" s="500">
        <v>4.8499999999999996</v>
      </c>
    </row>
    <row r="223" spans="1:19" ht="13.8" thickBot="1" x14ac:dyDescent="0.3">
      <c r="A223" s="7" t="s">
        <v>709</v>
      </c>
      <c r="B223" s="1" t="s">
        <v>708</v>
      </c>
      <c r="C223" s="7" t="s">
        <v>26</v>
      </c>
      <c r="D223" s="8">
        <v>9645</v>
      </c>
      <c r="E223" s="131">
        <v>1</v>
      </c>
      <c r="F223" s="500">
        <v>40</v>
      </c>
      <c r="G223" s="500">
        <v>1</v>
      </c>
      <c r="H223" s="131">
        <v>0</v>
      </c>
      <c r="I223" s="500">
        <v>0</v>
      </c>
      <c r="J223" s="500">
        <v>0</v>
      </c>
      <c r="K223" s="131">
        <v>1</v>
      </c>
      <c r="L223" s="500">
        <v>40</v>
      </c>
      <c r="M223" s="500">
        <v>1</v>
      </c>
      <c r="N223" s="131">
        <v>8</v>
      </c>
      <c r="O223" s="500">
        <v>227.5</v>
      </c>
      <c r="P223" s="500">
        <v>5.6875</v>
      </c>
      <c r="Q223" s="131">
        <v>9</v>
      </c>
      <c r="R223" s="500">
        <v>267.5</v>
      </c>
      <c r="S223" s="500">
        <v>6.6875</v>
      </c>
    </row>
    <row r="224" spans="1:19" ht="13.8" thickBot="1" x14ac:dyDescent="0.3">
      <c r="A224" s="7" t="s">
        <v>725</v>
      </c>
      <c r="B224" s="1" t="s">
        <v>724</v>
      </c>
      <c r="C224" s="7" t="s">
        <v>26</v>
      </c>
      <c r="D224" s="8">
        <v>9301</v>
      </c>
      <c r="E224" s="131">
        <v>1</v>
      </c>
      <c r="F224" s="500">
        <v>40</v>
      </c>
      <c r="G224" s="500">
        <v>1</v>
      </c>
      <c r="H224" s="131">
        <v>0</v>
      </c>
      <c r="I224" s="500">
        <v>0</v>
      </c>
      <c r="J224" s="500">
        <v>0</v>
      </c>
      <c r="K224" s="131">
        <v>1</v>
      </c>
      <c r="L224" s="500">
        <v>40</v>
      </c>
      <c r="M224" s="500">
        <v>1</v>
      </c>
      <c r="N224" s="131">
        <v>4</v>
      </c>
      <c r="O224" s="500">
        <v>150</v>
      </c>
      <c r="P224" s="500">
        <v>3.75</v>
      </c>
      <c r="Q224" s="131">
        <v>5</v>
      </c>
      <c r="R224" s="500">
        <v>190</v>
      </c>
      <c r="S224" s="500">
        <v>4.75</v>
      </c>
    </row>
    <row r="225" spans="1:19" ht="13.8" thickBot="1" x14ac:dyDescent="0.3">
      <c r="A225" s="7" t="s">
        <v>729</v>
      </c>
      <c r="B225" s="1" t="s">
        <v>728</v>
      </c>
      <c r="C225" s="7" t="s">
        <v>26</v>
      </c>
      <c r="D225" s="8">
        <v>7851</v>
      </c>
      <c r="E225" s="131">
        <v>0</v>
      </c>
      <c r="F225" s="500">
        <v>0</v>
      </c>
      <c r="G225" s="500">
        <v>0</v>
      </c>
      <c r="H225" s="131">
        <v>1</v>
      </c>
      <c r="I225" s="500">
        <v>40</v>
      </c>
      <c r="J225" s="500">
        <v>1</v>
      </c>
      <c r="K225" s="131">
        <v>1</v>
      </c>
      <c r="L225" s="500">
        <v>40</v>
      </c>
      <c r="M225" s="500">
        <v>1</v>
      </c>
      <c r="N225" s="131">
        <v>6</v>
      </c>
      <c r="O225" s="500">
        <v>93</v>
      </c>
      <c r="P225" s="500">
        <v>2.3250000000000002</v>
      </c>
      <c r="Q225" s="131">
        <v>7</v>
      </c>
      <c r="R225" s="500">
        <v>133</v>
      </c>
      <c r="S225" s="500">
        <v>3.3250000000000002</v>
      </c>
    </row>
    <row r="226" spans="1:19" ht="13.8" thickBot="1" x14ac:dyDescent="0.3">
      <c r="A226" s="7" t="s">
        <v>731</v>
      </c>
      <c r="B226" s="1" t="s">
        <v>730</v>
      </c>
      <c r="C226" s="7" t="s">
        <v>26</v>
      </c>
      <c r="D226" s="8">
        <v>10250</v>
      </c>
      <c r="E226" s="131">
        <v>1</v>
      </c>
      <c r="F226" s="500">
        <v>40</v>
      </c>
      <c r="G226" s="500">
        <v>1</v>
      </c>
      <c r="H226" s="131">
        <v>0</v>
      </c>
      <c r="I226" s="500">
        <v>0</v>
      </c>
      <c r="J226" s="500">
        <v>0</v>
      </c>
      <c r="K226" s="131">
        <v>1</v>
      </c>
      <c r="L226" s="500">
        <v>40</v>
      </c>
      <c r="M226" s="500">
        <v>1</v>
      </c>
      <c r="N226" s="131">
        <v>8</v>
      </c>
      <c r="O226" s="500">
        <v>180</v>
      </c>
      <c r="P226" s="500">
        <v>4.5</v>
      </c>
      <c r="Q226" s="131">
        <v>9</v>
      </c>
      <c r="R226" s="500">
        <v>220</v>
      </c>
      <c r="S226" s="500">
        <v>5.5</v>
      </c>
    </row>
    <row r="227" spans="1:19" ht="13.8" thickBot="1" x14ac:dyDescent="0.3">
      <c r="A227" s="7" t="s">
        <v>741</v>
      </c>
      <c r="B227" s="1" t="s">
        <v>740</v>
      </c>
      <c r="C227" s="7" t="s">
        <v>26</v>
      </c>
      <c r="D227" s="8">
        <v>10662</v>
      </c>
      <c r="E227" s="131">
        <v>2</v>
      </c>
      <c r="F227" s="500">
        <v>59</v>
      </c>
      <c r="G227" s="500">
        <v>1.4750000000000001</v>
      </c>
      <c r="H227" s="131">
        <v>2</v>
      </c>
      <c r="I227" s="500">
        <v>51</v>
      </c>
      <c r="J227" s="500">
        <v>1.2749999999999999</v>
      </c>
      <c r="K227" s="131">
        <v>4</v>
      </c>
      <c r="L227" s="500">
        <v>110</v>
      </c>
      <c r="M227" s="500">
        <v>2.75</v>
      </c>
      <c r="N227" s="131">
        <v>1</v>
      </c>
      <c r="O227" s="500">
        <v>17.5</v>
      </c>
      <c r="P227" s="500">
        <v>0.4375</v>
      </c>
      <c r="Q227" s="131">
        <v>5</v>
      </c>
      <c r="R227" s="500">
        <v>127.5</v>
      </c>
      <c r="S227" s="500">
        <v>3.1875</v>
      </c>
    </row>
    <row r="228" spans="1:19" ht="13.8" thickBot="1" x14ac:dyDescent="0.3">
      <c r="A228" s="7" t="s">
        <v>745</v>
      </c>
      <c r="B228" s="1" t="s">
        <v>744</v>
      </c>
      <c r="C228" s="7" t="s">
        <v>26</v>
      </c>
      <c r="D228" s="8">
        <v>11985</v>
      </c>
      <c r="E228" s="131">
        <v>0</v>
      </c>
      <c r="F228" s="500">
        <v>0</v>
      </c>
      <c r="G228" s="500">
        <v>0</v>
      </c>
      <c r="H228" s="131">
        <v>2</v>
      </c>
      <c r="I228" s="500">
        <v>80</v>
      </c>
      <c r="J228" s="500">
        <v>2</v>
      </c>
      <c r="K228" s="131">
        <v>2</v>
      </c>
      <c r="L228" s="500">
        <v>80</v>
      </c>
      <c r="M228" s="500">
        <v>2</v>
      </c>
      <c r="N228" s="131">
        <v>7</v>
      </c>
      <c r="O228" s="500">
        <v>139</v>
      </c>
      <c r="P228" s="500">
        <v>3.4750000000000001</v>
      </c>
      <c r="Q228" s="131">
        <v>9</v>
      </c>
      <c r="R228" s="500">
        <v>219</v>
      </c>
      <c r="S228" s="500">
        <v>5.4749999999999996</v>
      </c>
    </row>
    <row r="229" spans="1:19" ht="13.8" thickBot="1" x14ac:dyDescent="0.3">
      <c r="A229" s="7" t="s">
        <v>747</v>
      </c>
      <c r="B229" s="1" t="s">
        <v>746</v>
      </c>
      <c r="C229" s="7" t="s">
        <v>26</v>
      </c>
      <c r="D229" s="8">
        <v>8147</v>
      </c>
      <c r="E229" s="131">
        <v>0</v>
      </c>
      <c r="F229" s="500">
        <v>0</v>
      </c>
      <c r="G229" s="500">
        <v>0</v>
      </c>
      <c r="H229" s="131">
        <v>6</v>
      </c>
      <c r="I229" s="500">
        <v>103</v>
      </c>
      <c r="J229" s="500">
        <v>2.5750000000000002</v>
      </c>
      <c r="K229" s="131">
        <v>6</v>
      </c>
      <c r="L229" s="500">
        <v>103</v>
      </c>
      <c r="M229" s="500">
        <v>2.5750000000000002</v>
      </c>
      <c r="N229" s="131">
        <v>1</v>
      </c>
      <c r="O229" s="500">
        <v>4</v>
      </c>
      <c r="P229" s="500">
        <v>0.1</v>
      </c>
      <c r="Q229" s="131">
        <v>7</v>
      </c>
      <c r="R229" s="500">
        <v>107</v>
      </c>
      <c r="S229" s="500">
        <v>2.6749999999999998</v>
      </c>
    </row>
    <row r="230" spans="1:19" ht="13.8" thickBot="1" x14ac:dyDescent="0.3">
      <c r="A230" s="7" t="s">
        <v>755</v>
      </c>
      <c r="B230" s="1" t="s">
        <v>754</v>
      </c>
      <c r="C230" s="7" t="s">
        <v>26</v>
      </c>
      <c r="D230" s="8">
        <v>9714</v>
      </c>
      <c r="E230" s="131">
        <v>0</v>
      </c>
      <c r="F230" s="500">
        <v>0</v>
      </c>
      <c r="G230" s="500">
        <v>0</v>
      </c>
      <c r="H230" s="131">
        <v>2</v>
      </c>
      <c r="I230" s="500">
        <v>80</v>
      </c>
      <c r="J230" s="500">
        <v>2</v>
      </c>
      <c r="K230" s="131">
        <v>2</v>
      </c>
      <c r="L230" s="500">
        <v>80</v>
      </c>
      <c r="M230" s="500">
        <v>2</v>
      </c>
      <c r="N230" s="131">
        <v>4</v>
      </c>
      <c r="O230" s="500">
        <v>86</v>
      </c>
      <c r="P230" s="500">
        <v>2.15</v>
      </c>
      <c r="Q230" s="131">
        <v>6</v>
      </c>
      <c r="R230" s="500">
        <v>166</v>
      </c>
      <c r="S230" s="500">
        <v>4.1500000000000004</v>
      </c>
    </row>
    <row r="231" spans="1:19" ht="13.8" thickBot="1" x14ac:dyDescent="0.3">
      <c r="A231" s="7" t="s">
        <v>783</v>
      </c>
      <c r="B231" s="1" t="s">
        <v>782</v>
      </c>
      <c r="C231" s="7" t="s">
        <v>26</v>
      </c>
      <c r="D231" s="8">
        <v>9514</v>
      </c>
      <c r="E231" s="167">
        <v>0</v>
      </c>
      <c r="F231" s="167">
        <v>0</v>
      </c>
      <c r="G231" s="167">
        <v>0</v>
      </c>
      <c r="H231" s="131">
        <v>1</v>
      </c>
      <c r="I231" s="500">
        <v>37</v>
      </c>
      <c r="J231" s="500">
        <v>0.92500000000000004</v>
      </c>
      <c r="K231" s="131">
        <v>1</v>
      </c>
      <c r="L231" s="500">
        <v>37</v>
      </c>
      <c r="M231" s="500">
        <v>0.92500000000000004</v>
      </c>
      <c r="N231" s="131">
        <v>2</v>
      </c>
      <c r="O231" s="500">
        <v>37</v>
      </c>
      <c r="P231" s="500">
        <v>0.92500000000000004</v>
      </c>
      <c r="Q231" s="131">
        <v>4</v>
      </c>
      <c r="R231" s="500">
        <v>74</v>
      </c>
      <c r="S231" s="500">
        <v>1.85</v>
      </c>
    </row>
    <row r="232" spans="1:19" ht="13.8" thickBot="1" x14ac:dyDescent="0.3">
      <c r="A232" s="7" t="s">
        <v>797</v>
      </c>
      <c r="B232" s="1" t="s">
        <v>796</v>
      </c>
      <c r="C232" s="7" t="s">
        <v>26</v>
      </c>
      <c r="D232" s="8">
        <v>9138</v>
      </c>
      <c r="E232" s="131">
        <v>1</v>
      </c>
      <c r="F232" s="500">
        <v>40</v>
      </c>
      <c r="G232" s="500">
        <v>1</v>
      </c>
      <c r="H232" s="131">
        <v>0</v>
      </c>
      <c r="I232" s="500">
        <v>0</v>
      </c>
      <c r="J232" s="500">
        <v>0</v>
      </c>
      <c r="K232" s="131">
        <v>1</v>
      </c>
      <c r="L232" s="500">
        <v>40</v>
      </c>
      <c r="M232" s="500">
        <v>1</v>
      </c>
      <c r="N232" s="131">
        <v>6</v>
      </c>
      <c r="O232" s="500">
        <v>141</v>
      </c>
      <c r="P232" s="500">
        <v>3.5249999999999999</v>
      </c>
      <c r="Q232" s="131">
        <v>7</v>
      </c>
      <c r="R232" s="500">
        <v>181</v>
      </c>
      <c r="S232" s="500">
        <v>4.5250000000000004</v>
      </c>
    </row>
    <row r="233" spans="1:19" ht="13.8" thickBot="1" x14ac:dyDescent="0.3">
      <c r="A233" s="7" t="s">
        <v>799</v>
      </c>
      <c r="B233" s="1" t="s">
        <v>798</v>
      </c>
      <c r="C233" s="7" t="s">
        <v>26</v>
      </c>
      <c r="D233" s="8">
        <v>7370</v>
      </c>
      <c r="E233" s="131">
        <v>0</v>
      </c>
      <c r="F233" s="500">
        <v>0</v>
      </c>
      <c r="G233" s="500">
        <v>0</v>
      </c>
      <c r="H233" s="131">
        <v>1</v>
      </c>
      <c r="I233" s="500">
        <v>40</v>
      </c>
      <c r="J233" s="500">
        <v>1</v>
      </c>
      <c r="K233" s="131">
        <v>1</v>
      </c>
      <c r="L233" s="500">
        <v>40</v>
      </c>
      <c r="M233" s="500">
        <v>1</v>
      </c>
      <c r="N233" s="131">
        <v>7</v>
      </c>
      <c r="O233" s="500">
        <v>223</v>
      </c>
      <c r="P233" s="500">
        <v>5.5750000000000002</v>
      </c>
      <c r="Q233" s="131">
        <v>7</v>
      </c>
      <c r="R233" s="500">
        <v>263</v>
      </c>
      <c r="S233" s="500">
        <v>6.5750000000000002</v>
      </c>
    </row>
    <row r="234" spans="1:19" ht="13.8" thickBot="1" x14ac:dyDescent="0.3">
      <c r="A234" s="7" t="s">
        <v>803</v>
      </c>
      <c r="B234" s="1" t="s">
        <v>802</v>
      </c>
      <c r="C234" s="7" t="s">
        <v>26</v>
      </c>
      <c r="D234" s="8">
        <v>8533</v>
      </c>
      <c r="E234" s="131">
        <v>0</v>
      </c>
      <c r="F234" s="500">
        <v>0</v>
      </c>
      <c r="G234" s="500">
        <v>0</v>
      </c>
      <c r="H234" s="131">
        <v>8</v>
      </c>
      <c r="I234" s="500">
        <v>228</v>
      </c>
      <c r="J234" s="500">
        <v>5.7</v>
      </c>
      <c r="K234" s="131">
        <v>8</v>
      </c>
      <c r="L234" s="500">
        <v>228</v>
      </c>
      <c r="M234" s="500">
        <v>5.7</v>
      </c>
      <c r="N234" s="131">
        <v>0</v>
      </c>
      <c r="O234" s="500">
        <v>0</v>
      </c>
      <c r="P234" s="500">
        <v>0</v>
      </c>
      <c r="Q234" s="131">
        <v>8</v>
      </c>
      <c r="R234" s="500">
        <v>228</v>
      </c>
      <c r="S234" s="500">
        <v>5.7</v>
      </c>
    </row>
    <row r="235" spans="1:19" ht="13.8" thickBot="1" x14ac:dyDescent="0.3">
      <c r="A235" s="7" t="s">
        <v>805</v>
      </c>
      <c r="B235" s="1" t="s">
        <v>804</v>
      </c>
      <c r="C235" s="7" t="s">
        <v>26</v>
      </c>
      <c r="D235" s="8">
        <v>11811</v>
      </c>
      <c r="E235" s="131">
        <v>1</v>
      </c>
      <c r="F235" s="500">
        <v>40</v>
      </c>
      <c r="G235" s="500">
        <v>1</v>
      </c>
      <c r="H235" s="131">
        <v>5</v>
      </c>
      <c r="I235" s="500">
        <v>165.37</v>
      </c>
      <c r="J235" s="500">
        <v>4.1342499999999998</v>
      </c>
      <c r="K235" s="131">
        <v>6</v>
      </c>
      <c r="L235" s="500">
        <v>205.37</v>
      </c>
      <c r="M235" s="500">
        <v>5.1342499999999998</v>
      </c>
      <c r="N235" s="131">
        <v>10</v>
      </c>
      <c r="O235" s="500">
        <v>135.4</v>
      </c>
      <c r="P235" s="500">
        <v>3.3849999999999998</v>
      </c>
      <c r="Q235" s="131">
        <v>15</v>
      </c>
      <c r="R235" s="500">
        <v>340.77</v>
      </c>
      <c r="S235" s="500">
        <v>8.5192499999999995</v>
      </c>
    </row>
    <row r="236" spans="1:19" ht="13.8" thickBot="1" x14ac:dyDescent="0.3">
      <c r="A236" s="7" t="s">
        <v>811</v>
      </c>
      <c r="B236" s="1" t="s">
        <v>810</v>
      </c>
      <c r="C236" s="7" t="s">
        <v>26</v>
      </c>
      <c r="D236" s="8">
        <v>10014</v>
      </c>
      <c r="E236" s="131">
        <v>1</v>
      </c>
      <c r="F236" s="500">
        <v>30</v>
      </c>
      <c r="G236" s="500">
        <v>0.75</v>
      </c>
      <c r="H236" s="131">
        <v>0</v>
      </c>
      <c r="I236" s="500">
        <v>0</v>
      </c>
      <c r="J236" s="500">
        <v>0</v>
      </c>
      <c r="K236" s="131">
        <v>1</v>
      </c>
      <c r="L236" s="500">
        <v>30</v>
      </c>
      <c r="M236" s="500">
        <v>0.75</v>
      </c>
      <c r="N236" s="131">
        <v>7</v>
      </c>
      <c r="O236" s="500">
        <v>107.5</v>
      </c>
      <c r="P236" s="500">
        <v>2.6875</v>
      </c>
      <c r="Q236" s="131">
        <v>8</v>
      </c>
      <c r="R236" s="500">
        <v>137.5</v>
      </c>
      <c r="S236" s="500">
        <v>3.4375</v>
      </c>
    </row>
    <row r="237" spans="1:19" x14ac:dyDescent="0.25">
      <c r="A237" s="7"/>
      <c r="B237" s="358" t="s">
        <v>3879</v>
      </c>
      <c r="C237" s="82"/>
      <c r="D237" s="380">
        <f>SUM(D160:D236)</f>
        <v>717884</v>
      </c>
      <c r="E237" s="505">
        <f t="shared" ref="E237:M237" si="8">SUM(E160:E236)</f>
        <v>76</v>
      </c>
      <c r="F237" s="505">
        <f t="shared" si="8"/>
        <v>2411.5</v>
      </c>
      <c r="G237" s="505">
        <f t="shared" si="8"/>
        <v>60.287500000000001</v>
      </c>
      <c r="H237" s="505">
        <f t="shared" si="8"/>
        <v>158</v>
      </c>
      <c r="I237" s="505">
        <f t="shared" si="8"/>
        <v>4736.87</v>
      </c>
      <c r="J237" s="505">
        <f t="shared" si="8"/>
        <v>118.42175000000002</v>
      </c>
      <c r="K237" s="505">
        <f t="shared" si="8"/>
        <v>230</v>
      </c>
      <c r="L237" s="505">
        <f t="shared" si="8"/>
        <v>7027.67</v>
      </c>
      <c r="M237" s="505">
        <f t="shared" si="8"/>
        <v>175.69175000000001</v>
      </c>
      <c r="N237" s="505">
        <f>SUM(N160:N236)</f>
        <v>421</v>
      </c>
      <c r="O237" s="505">
        <f t="shared" ref="O237:S237" si="9">SUM(O160:O236)</f>
        <v>7419.5499999999993</v>
      </c>
      <c r="P237" s="505">
        <f t="shared" si="9"/>
        <v>185.48874999999995</v>
      </c>
      <c r="Q237" s="505">
        <f t="shared" si="9"/>
        <v>643</v>
      </c>
      <c r="R237" s="505">
        <f t="shared" si="9"/>
        <v>14447.220000000001</v>
      </c>
      <c r="S237" s="506">
        <f t="shared" si="9"/>
        <v>361.18049999999999</v>
      </c>
    </row>
    <row r="238" spans="1:19" ht="13.8" thickBot="1" x14ac:dyDescent="0.3">
      <c r="A238" s="7"/>
      <c r="B238" s="359" t="s">
        <v>3880</v>
      </c>
      <c r="C238" s="84"/>
      <c r="D238" s="383">
        <f>AVERAGE(D160:D236)</f>
        <v>9323.1688311688304</v>
      </c>
      <c r="E238" s="507">
        <f t="shared" ref="E238:N238" si="10">AVERAGE(E160:E236)</f>
        <v>0.98701298701298701</v>
      </c>
      <c r="F238" s="507">
        <f t="shared" si="10"/>
        <v>31.318181818181817</v>
      </c>
      <c r="G238" s="507">
        <f t="shared" si="10"/>
        <v>0.78295454545454546</v>
      </c>
      <c r="H238" s="507">
        <f t="shared" si="10"/>
        <v>2.051948051948052</v>
      </c>
      <c r="I238" s="507">
        <f t="shared" si="10"/>
        <v>61.517792207792205</v>
      </c>
      <c r="J238" s="507">
        <f t="shared" si="10"/>
        <v>1.5379448051948055</v>
      </c>
      <c r="K238" s="507">
        <f t="shared" si="10"/>
        <v>2.9870129870129869</v>
      </c>
      <c r="L238" s="507">
        <f t="shared" si="10"/>
        <v>91.268441558441566</v>
      </c>
      <c r="M238" s="507">
        <f t="shared" si="10"/>
        <v>2.2817110389610393</v>
      </c>
      <c r="N238" s="507">
        <f t="shared" si="10"/>
        <v>5.4675324675324672</v>
      </c>
      <c r="O238" s="507">
        <f t="shared" ref="O238:S238" si="11">AVERAGE(O160:O236)</f>
        <v>96.357792207792201</v>
      </c>
      <c r="P238" s="507">
        <f t="shared" si="11"/>
        <v>2.4089448051948046</v>
      </c>
      <c r="Q238" s="507">
        <f t="shared" si="11"/>
        <v>8.3506493506493502</v>
      </c>
      <c r="R238" s="507">
        <f t="shared" si="11"/>
        <v>187.62623376623378</v>
      </c>
      <c r="S238" s="508">
        <f t="shared" si="11"/>
        <v>4.6906558441558444</v>
      </c>
    </row>
    <row r="239" spans="1:19" ht="13.8" thickBot="1" x14ac:dyDescent="0.3">
      <c r="A239" s="7"/>
      <c r="B239" s="85"/>
      <c r="C239" s="152"/>
      <c r="D239" s="153"/>
      <c r="E239" s="517"/>
      <c r="F239" s="518"/>
      <c r="G239" s="518"/>
      <c r="H239" s="517"/>
      <c r="I239" s="518"/>
      <c r="J239" s="518"/>
      <c r="K239" s="517"/>
      <c r="L239" s="518"/>
      <c r="M239" s="518"/>
      <c r="N239" s="517"/>
      <c r="O239" s="518"/>
      <c r="P239" s="518"/>
      <c r="Q239" s="517"/>
      <c r="R239" s="518"/>
      <c r="S239" s="518"/>
    </row>
    <row r="240" spans="1:19" ht="13.8" thickBot="1" x14ac:dyDescent="0.3">
      <c r="A240" s="7" t="s">
        <v>20</v>
      </c>
      <c r="B240" s="143" t="s">
        <v>19</v>
      </c>
      <c r="C240" s="7" t="s">
        <v>23</v>
      </c>
      <c r="D240" s="8">
        <v>21133</v>
      </c>
      <c r="E240" s="131">
        <v>3</v>
      </c>
      <c r="F240" s="500">
        <v>120</v>
      </c>
      <c r="G240" s="500">
        <v>3</v>
      </c>
      <c r="H240" s="131">
        <v>0</v>
      </c>
      <c r="I240" s="500">
        <v>0</v>
      </c>
      <c r="J240" s="500">
        <v>0</v>
      </c>
      <c r="K240" s="131">
        <v>3</v>
      </c>
      <c r="L240" s="500">
        <v>120</v>
      </c>
      <c r="M240" s="500">
        <v>3</v>
      </c>
      <c r="N240" s="131">
        <v>8</v>
      </c>
      <c r="O240" s="500">
        <v>186</v>
      </c>
      <c r="P240" s="500">
        <v>4.6500000000000004</v>
      </c>
      <c r="Q240" s="131">
        <v>11</v>
      </c>
      <c r="R240" s="500">
        <v>306</v>
      </c>
      <c r="S240" s="500">
        <v>7.65</v>
      </c>
    </row>
    <row r="241" spans="1:19" ht="13.8" thickBot="1" x14ac:dyDescent="0.3">
      <c r="A241" s="7" t="s">
        <v>28</v>
      </c>
      <c r="B241" s="1" t="s">
        <v>27</v>
      </c>
      <c r="C241" s="7" t="s">
        <v>23</v>
      </c>
      <c r="D241" s="8">
        <v>13741</v>
      </c>
      <c r="E241" s="131">
        <v>1</v>
      </c>
      <c r="F241" s="500">
        <v>40</v>
      </c>
      <c r="G241" s="500">
        <v>1</v>
      </c>
      <c r="H241" s="131">
        <v>0</v>
      </c>
      <c r="I241" s="500">
        <v>0</v>
      </c>
      <c r="J241" s="500">
        <v>0</v>
      </c>
      <c r="K241" s="131">
        <v>1</v>
      </c>
      <c r="L241" s="500">
        <v>40</v>
      </c>
      <c r="M241" s="500">
        <v>1</v>
      </c>
      <c r="N241" s="131">
        <v>3</v>
      </c>
      <c r="O241" s="500">
        <v>58</v>
      </c>
      <c r="P241" s="500">
        <v>1.45</v>
      </c>
      <c r="Q241" s="131">
        <v>4</v>
      </c>
      <c r="R241" s="500">
        <v>98</v>
      </c>
      <c r="S241" s="500">
        <v>2.4500000000000002</v>
      </c>
    </row>
    <row r="242" spans="1:19" ht="13.8" thickBot="1" x14ac:dyDescent="0.3">
      <c r="A242" s="7" t="s">
        <v>37</v>
      </c>
      <c r="B242" s="1" t="s">
        <v>36</v>
      </c>
      <c r="C242" s="7" t="s">
        <v>23</v>
      </c>
      <c r="D242" s="8">
        <v>17401</v>
      </c>
      <c r="E242" s="131">
        <v>2</v>
      </c>
      <c r="F242" s="500">
        <v>80</v>
      </c>
      <c r="G242" s="500">
        <v>2</v>
      </c>
      <c r="H242" s="131">
        <v>2</v>
      </c>
      <c r="I242" s="500">
        <v>80</v>
      </c>
      <c r="J242" s="500">
        <v>2</v>
      </c>
      <c r="K242" s="131">
        <v>4</v>
      </c>
      <c r="L242" s="500">
        <v>160</v>
      </c>
      <c r="M242" s="500">
        <v>4</v>
      </c>
      <c r="N242" s="131">
        <v>15</v>
      </c>
      <c r="O242" s="500">
        <v>198</v>
      </c>
      <c r="P242" s="500">
        <v>4.95</v>
      </c>
      <c r="Q242" s="131">
        <v>15</v>
      </c>
      <c r="R242" s="500">
        <v>358</v>
      </c>
      <c r="S242" s="500">
        <v>8.9499999999999993</v>
      </c>
    </row>
    <row r="243" spans="1:19" ht="13.8" thickBot="1" x14ac:dyDescent="0.3">
      <c r="A243" s="7" t="s">
        <v>65</v>
      </c>
      <c r="B243" s="1" t="s">
        <v>64</v>
      </c>
      <c r="C243" s="7" t="s">
        <v>23</v>
      </c>
      <c r="D243" s="8">
        <v>21412</v>
      </c>
      <c r="E243" s="131">
        <v>9</v>
      </c>
      <c r="F243" s="500">
        <v>214</v>
      </c>
      <c r="G243" s="500">
        <v>5.35</v>
      </c>
      <c r="H243" s="131">
        <v>1</v>
      </c>
      <c r="I243" s="500">
        <v>24</v>
      </c>
      <c r="J243" s="500">
        <v>0.6</v>
      </c>
      <c r="K243" s="131">
        <v>10</v>
      </c>
      <c r="L243" s="500">
        <v>238</v>
      </c>
      <c r="M243" s="500">
        <v>5.95</v>
      </c>
      <c r="N243" s="131">
        <v>23</v>
      </c>
      <c r="O243" s="500">
        <v>308</v>
      </c>
      <c r="P243" s="500">
        <v>7.7</v>
      </c>
      <c r="Q243" s="131">
        <v>32</v>
      </c>
      <c r="R243" s="500">
        <v>546</v>
      </c>
      <c r="S243" s="500">
        <v>13.65</v>
      </c>
    </row>
    <row r="244" spans="1:19" ht="13.8" thickBot="1" x14ac:dyDescent="0.3">
      <c r="A244" s="7" t="s">
        <v>69</v>
      </c>
      <c r="B244" s="1" t="s">
        <v>68</v>
      </c>
      <c r="C244" s="7" t="s">
        <v>23</v>
      </c>
      <c r="D244" s="8">
        <v>25883</v>
      </c>
      <c r="E244" s="131">
        <v>5</v>
      </c>
      <c r="F244" s="500">
        <v>164</v>
      </c>
      <c r="G244" s="500">
        <v>4.0999999999999996</v>
      </c>
      <c r="H244" s="131">
        <v>0</v>
      </c>
      <c r="I244" s="500">
        <v>0</v>
      </c>
      <c r="J244" s="500">
        <v>0</v>
      </c>
      <c r="K244" s="131">
        <v>5</v>
      </c>
      <c r="L244" s="500">
        <v>164</v>
      </c>
      <c r="M244" s="500">
        <v>4.0999999999999996</v>
      </c>
      <c r="N244" s="131">
        <v>14</v>
      </c>
      <c r="O244" s="500">
        <v>242</v>
      </c>
      <c r="P244" s="500">
        <v>6.05</v>
      </c>
      <c r="Q244" s="131">
        <v>19</v>
      </c>
      <c r="R244" s="500">
        <v>406</v>
      </c>
      <c r="S244" s="500">
        <v>10.15</v>
      </c>
    </row>
    <row r="245" spans="1:19" ht="13.8" thickBot="1" x14ac:dyDescent="0.3">
      <c r="A245" s="7" t="s">
        <v>87</v>
      </c>
      <c r="B245" s="1" t="s">
        <v>86</v>
      </c>
      <c r="C245" s="7" t="s">
        <v>23</v>
      </c>
      <c r="D245" s="8">
        <v>24787</v>
      </c>
      <c r="E245" s="131">
        <v>2</v>
      </c>
      <c r="F245" s="500">
        <v>70</v>
      </c>
      <c r="G245" s="500">
        <v>1.75</v>
      </c>
      <c r="H245" s="167">
        <v>0</v>
      </c>
      <c r="I245" s="167">
        <v>0</v>
      </c>
      <c r="J245" s="167">
        <v>0</v>
      </c>
      <c r="K245" s="131">
        <v>2</v>
      </c>
      <c r="L245" s="500">
        <v>70</v>
      </c>
      <c r="M245" s="500">
        <v>1.75</v>
      </c>
      <c r="N245" s="131">
        <v>12</v>
      </c>
      <c r="O245" s="500">
        <v>294</v>
      </c>
      <c r="P245" s="500">
        <v>7.35</v>
      </c>
      <c r="Q245" s="131">
        <v>14</v>
      </c>
      <c r="R245" s="500">
        <v>364</v>
      </c>
      <c r="S245" s="500">
        <v>9.1</v>
      </c>
    </row>
    <row r="246" spans="1:19" ht="13.8" thickBot="1" x14ac:dyDescent="0.3">
      <c r="A246" s="7" t="s">
        <v>94</v>
      </c>
      <c r="B246" s="1" t="s">
        <v>93</v>
      </c>
      <c r="C246" s="7" t="s">
        <v>23</v>
      </c>
      <c r="D246" s="8">
        <v>14970</v>
      </c>
      <c r="E246" s="131">
        <v>6</v>
      </c>
      <c r="F246" s="500">
        <v>152</v>
      </c>
      <c r="G246" s="500">
        <v>3.8</v>
      </c>
      <c r="H246" s="131">
        <v>0</v>
      </c>
      <c r="I246" s="500">
        <v>0</v>
      </c>
      <c r="J246" s="500">
        <v>0</v>
      </c>
      <c r="K246" s="131">
        <v>6</v>
      </c>
      <c r="L246" s="500">
        <v>152</v>
      </c>
      <c r="M246" s="500">
        <v>3.8</v>
      </c>
      <c r="N246" s="131">
        <v>11</v>
      </c>
      <c r="O246" s="500">
        <v>238</v>
      </c>
      <c r="P246" s="500">
        <v>5.95</v>
      </c>
      <c r="Q246" s="131">
        <v>17</v>
      </c>
      <c r="R246" s="500">
        <v>390</v>
      </c>
      <c r="S246" s="500">
        <v>9.75</v>
      </c>
    </row>
    <row r="247" spans="1:19" ht="13.8" thickBot="1" x14ac:dyDescent="0.3">
      <c r="A247" s="7" t="s">
        <v>104</v>
      </c>
      <c r="B247" s="1" t="s">
        <v>103</v>
      </c>
      <c r="C247" s="7" t="s">
        <v>23</v>
      </c>
      <c r="D247" s="8">
        <v>20025</v>
      </c>
      <c r="E247" s="131">
        <v>1</v>
      </c>
      <c r="F247" s="500">
        <v>40</v>
      </c>
      <c r="G247" s="500">
        <v>1</v>
      </c>
      <c r="H247" s="131">
        <v>1</v>
      </c>
      <c r="I247" s="500">
        <v>40</v>
      </c>
      <c r="J247" s="500">
        <v>1</v>
      </c>
      <c r="K247" s="131">
        <v>2</v>
      </c>
      <c r="L247" s="500">
        <v>80</v>
      </c>
      <c r="M247" s="500">
        <v>2</v>
      </c>
      <c r="N247" s="131">
        <v>9</v>
      </c>
      <c r="O247" s="500">
        <v>132</v>
      </c>
      <c r="P247" s="500">
        <v>3.3</v>
      </c>
      <c r="Q247" s="131">
        <v>11</v>
      </c>
      <c r="R247" s="500">
        <v>212</v>
      </c>
      <c r="S247" s="500">
        <v>5.3</v>
      </c>
    </row>
    <row r="248" spans="1:19" ht="13.8" thickBot="1" x14ac:dyDescent="0.3">
      <c r="A248" s="7" t="s">
        <v>116</v>
      </c>
      <c r="B248" s="1" t="s">
        <v>115</v>
      </c>
      <c r="C248" s="7" t="s">
        <v>23</v>
      </c>
      <c r="D248" s="8">
        <v>15175</v>
      </c>
      <c r="E248" s="131">
        <v>3</v>
      </c>
      <c r="F248" s="500">
        <v>120</v>
      </c>
      <c r="G248" s="500">
        <v>3</v>
      </c>
      <c r="H248" s="131">
        <v>6</v>
      </c>
      <c r="I248" s="500">
        <v>158</v>
      </c>
      <c r="J248" s="500">
        <v>3.95</v>
      </c>
      <c r="K248" s="131">
        <v>9</v>
      </c>
      <c r="L248" s="500">
        <v>278</v>
      </c>
      <c r="M248" s="500">
        <v>6.95</v>
      </c>
      <c r="N248" s="131">
        <v>12</v>
      </c>
      <c r="O248" s="500">
        <v>219</v>
      </c>
      <c r="P248" s="500">
        <v>5.4749999999999996</v>
      </c>
      <c r="Q248" s="131">
        <v>21</v>
      </c>
      <c r="R248" s="500">
        <v>497</v>
      </c>
      <c r="S248" s="500">
        <v>12.425000000000001</v>
      </c>
    </row>
    <row r="249" spans="1:19" ht="13.8" thickBot="1" x14ac:dyDescent="0.3">
      <c r="A249" s="7" t="s">
        <v>118</v>
      </c>
      <c r="B249" s="1" t="s">
        <v>117</v>
      </c>
      <c r="C249" s="7" t="s">
        <v>23</v>
      </c>
      <c r="D249" s="8">
        <v>12667</v>
      </c>
      <c r="E249" s="131">
        <v>1</v>
      </c>
      <c r="F249" s="500">
        <v>40</v>
      </c>
      <c r="G249" s="500">
        <v>1</v>
      </c>
      <c r="H249" s="131">
        <v>2</v>
      </c>
      <c r="I249" s="500">
        <v>80</v>
      </c>
      <c r="J249" s="500">
        <v>2</v>
      </c>
      <c r="K249" s="131">
        <v>3</v>
      </c>
      <c r="L249" s="500">
        <v>120</v>
      </c>
      <c r="M249" s="500">
        <v>3</v>
      </c>
      <c r="N249" s="131">
        <v>4</v>
      </c>
      <c r="O249" s="500">
        <v>48</v>
      </c>
      <c r="P249" s="500">
        <v>1.2</v>
      </c>
      <c r="Q249" s="131">
        <v>7</v>
      </c>
      <c r="R249" s="500">
        <v>168</v>
      </c>
      <c r="S249" s="500">
        <v>4.2</v>
      </c>
    </row>
    <row r="250" spans="1:19" ht="13.8" thickBot="1" x14ac:dyDescent="0.3">
      <c r="A250" s="7" t="s">
        <v>122</v>
      </c>
      <c r="B250" s="1" t="s">
        <v>121</v>
      </c>
      <c r="C250" s="7" t="s">
        <v>23</v>
      </c>
      <c r="D250" s="8">
        <v>21705</v>
      </c>
      <c r="E250" s="131">
        <v>2</v>
      </c>
      <c r="F250" s="500">
        <v>67</v>
      </c>
      <c r="G250" s="500">
        <v>1.675</v>
      </c>
      <c r="H250" s="131">
        <v>1</v>
      </c>
      <c r="I250" s="500">
        <v>40</v>
      </c>
      <c r="J250" s="500">
        <v>1</v>
      </c>
      <c r="K250" s="131">
        <v>3</v>
      </c>
      <c r="L250" s="500">
        <v>107</v>
      </c>
      <c r="M250" s="500">
        <v>2.6749999999999998</v>
      </c>
      <c r="N250" s="131">
        <v>8</v>
      </c>
      <c r="O250" s="500">
        <v>126</v>
      </c>
      <c r="P250" s="500">
        <v>3.15</v>
      </c>
      <c r="Q250" s="131">
        <v>11</v>
      </c>
      <c r="R250" s="500">
        <v>233</v>
      </c>
      <c r="S250" s="500">
        <v>5.8250000000000002</v>
      </c>
    </row>
    <row r="251" spans="1:19" ht="13.8" thickBot="1" x14ac:dyDescent="0.3">
      <c r="A251" s="7" t="s">
        <v>158</v>
      </c>
      <c r="B251" s="1" t="s">
        <v>157</v>
      </c>
      <c r="C251" s="7" t="s">
        <v>23</v>
      </c>
      <c r="D251" s="8">
        <v>15068</v>
      </c>
      <c r="E251" s="131">
        <v>0</v>
      </c>
      <c r="F251" s="500">
        <v>0</v>
      </c>
      <c r="G251" s="500">
        <v>0</v>
      </c>
      <c r="H251" s="131">
        <v>2</v>
      </c>
      <c r="I251" s="500">
        <v>80</v>
      </c>
      <c r="J251" s="500">
        <v>2</v>
      </c>
      <c r="K251" s="131">
        <v>2</v>
      </c>
      <c r="L251" s="500">
        <v>80</v>
      </c>
      <c r="M251" s="500">
        <v>2</v>
      </c>
      <c r="N251" s="131">
        <v>9</v>
      </c>
      <c r="O251" s="500">
        <v>192</v>
      </c>
      <c r="P251" s="500">
        <v>4.8</v>
      </c>
      <c r="Q251" s="131">
        <v>11</v>
      </c>
      <c r="R251" s="500">
        <v>272</v>
      </c>
      <c r="S251" s="500">
        <v>6.8</v>
      </c>
    </row>
    <row r="252" spans="1:19" ht="13.8" thickBot="1" x14ac:dyDescent="0.3">
      <c r="A252" s="7" t="s">
        <v>162</v>
      </c>
      <c r="B252" s="1" t="s">
        <v>161</v>
      </c>
      <c r="C252" s="7" t="s">
        <v>23</v>
      </c>
      <c r="D252" s="8">
        <v>23157</v>
      </c>
      <c r="E252" s="131">
        <v>2</v>
      </c>
      <c r="F252" s="500">
        <v>80</v>
      </c>
      <c r="G252" s="500">
        <v>2</v>
      </c>
      <c r="H252" s="131">
        <v>5</v>
      </c>
      <c r="I252" s="500">
        <v>127</v>
      </c>
      <c r="J252" s="500">
        <v>3.1749999999999998</v>
      </c>
      <c r="K252" s="131">
        <v>7</v>
      </c>
      <c r="L252" s="500">
        <v>251</v>
      </c>
      <c r="M252" s="500">
        <v>6.2750000000000004</v>
      </c>
      <c r="N252" s="131">
        <v>8</v>
      </c>
      <c r="O252" s="500">
        <v>151</v>
      </c>
      <c r="P252" s="500">
        <v>3.7749999999999999</v>
      </c>
      <c r="Q252" s="131">
        <v>17</v>
      </c>
      <c r="R252" s="500">
        <v>402</v>
      </c>
      <c r="S252" s="500">
        <v>10.050000000000001</v>
      </c>
    </row>
    <row r="253" spans="1:19" ht="13.8" thickBot="1" x14ac:dyDescent="0.3">
      <c r="A253" s="7" t="s">
        <v>166</v>
      </c>
      <c r="B253" s="1" t="s">
        <v>165</v>
      </c>
      <c r="C253" s="7" t="s">
        <v>23</v>
      </c>
      <c r="D253" s="8">
        <v>13894</v>
      </c>
      <c r="E253" s="131">
        <v>2</v>
      </c>
      <c r="F253" s="500">
        <v>80</v>
      </c>
      <c r="G253" s="500">
        <v>2</v>
      </c>
      <c r="H253" s="131">
        <v>1</v>
      </c>
      <c r="I253" s="500">
        <v>40</v>
      </c>
      <c r="J253" s="500">
        <v>1</v>
      </c>
      <c r="K253" s="131">
        <v>3</v>
      </c>
      <c r="L253" s="500">
        <v>120</v>
      </c>
      <c r="M253" s="500">
        <v>3</v>
      </c>
      <c r="N253" s="131">
        <v>11</v>
      </c>
      <c r="O253" s="500">
        <v>196</v>
      </c>
      <c r="P253" s="500">
        <v>4.9000000000000004</v>
      </c>
      <c r="Q253" s="131">
        <v>14</v>
      </c>
      <c r="R253" s="500">
        <v>316</v>
      </c>
      <c r="S253" s="500">
        <v>7.9</v>
      </c>
    </row>
    <row r="254" spans="1:19" ht="13.8" thickBot="1" x14ac:dyDescent="0.3">
      <c r="A254" s="7" t="s">
        <v>168</v>
      </c>
      <c r="B254" s="1" t="s">
        <v>167</v>
      </c>
      <c r="C254" s="7" t="s">
        <v>23</v>
      </c>
      <c r="D254" s="8">
        <v>15010</v>
      </c>
      <c r="E254" s="131">
        <v>9</v>
      </c>
      <c r="F254" s="500">
        <v>320</v>
      </c>
      <c r="G254" s="500">
        <v>8</v>
      </c>
      <c r="H254" s="131">
        <v>0</v>
      </c>
      <c r="I254" s="500">
        <v>0</v>
      </c>
      <c r="J254" s="500">
        <v>0</v>
      </c>
      <c r="K254" s="131">
        <v>9</v>
      </c>
      <c r="L254" s="500">
        <v>320</v>
      </c>
      <c r="M254" s="500">
        <v>8</v>
      </c>
      <c r="N254" s="131">
        <v>17</v>
      </c>
      <c r="O254" s="500">
        <v>419</v>
      </c>
      <c r="P254" s="500">
        <v>10.475</v>
      </c>
      <c r="Q254" s="131">
        <v>26</v>
      </c>
      <c r="R254" s="500">
        <v>739</v>
      </c>
      <c r="S254" s="500">
        <v>18.475000000000001</v>
      </c>
    </row>
    <row r="255" spans="1:19" ht="13.8" thickBot="1" x14ac:dyDescent="0.3">
      <c r="A255" s="7" t="s">
        <v>182</v>
      </c>
      <c r="B255" s="1" t="s">
        <v>181</v>
      </c>
      <c r="C255" s="7" t="s">
        <v>23</v>
      </c>
      <c r="D255" s="8">
        <v>12982</v>
      </c>
      <c r="E255" s="131">
        <v>2</v>
      </c>
      <c r="F255" s="500">
        <v>80</v>
      </c>
      <c r="G255" s="500">
        <v>2</v>
      </c>
      <c r="H255" s="131">
        <v>2</v>
      </c>
      <c r="I255" s="500">
        <v>77</v>
      </c>
      <c r="J255" s="500">
        <v>1.925</v>
      </c>
      <c r="K255" s="131">
        <v>4</v>
      </c>
      <c r="L255" s="500">
        <v>157</v>
      </c>
      <c r="M255" s="500">
        <v>3.9249999999999998</v>
      </c>
      <c r="N255" s="131">
        <v>2</v>
      </c>
      <c r="O255" s="500">
        <v>37</v>
      </c>
      <c r="P255" s="500">
        <v>0.92500000000000004</v>
      </c>
      <c r="Q255" s="131">
        <v>6</v>
      </c>
      <c r="R255" s="500">
        <v>194</v>
      </c>
      <c r="S255" s="500">
        <v>4.8499999999999996</v>
      </c>
    </row>
    <row r="256" spans="1:19" ht="13.8" thickBot="1" x14ac:dyDescent="0.3">
      <c r="A256" s="7" t="s">
        <v>192</v>
      </c>
      <c r="B256" s="1" t="s">
        <v>191</v>
      </c>
      <c r="C256" s="7" t="s">
        <v>23</v>
      </c>
      <c r="D256" s="8">
        <v>14854</v>
      </c>
      <c r="E256" s="131">
        <v>7</v>
      </c>
      <c r="F256" s="500">
        <v>210</v>
      </c>
      <c r="G256" s="500">
        <v>5.25</v>
      </c>
      <c r="H256" s="131">
        <v>0</v>
      </c>
      <c r="I256" s="500">
        <v>0</v>
      </c>
      <c r="J256" s="500">
        <v>0</v>
      </c>
      <c r="K256" s="131">
        <v>7</v>
      </c>
      <c r="L256" s="500">
        <v>210</v>
      </c>
      <c r="M256" s="500">
        <v>5.25</v>
      </c>
      <c r="N256" s="131">
        <v>10</v>
      </c>
      <c r="O256" s="500">
        <v>185</v>
      </c>
      <c r="P256" s="500">
        <v>4.625</v>
      </c>
      <c r="Q256" s="131">
        <v>17</v>
      </c>
      <c r="R256" s="500">
        <v>395</v>
      </c>
      <c r="S256" s="500">
        <v>9.875</v>
      </c>
    </row>
    <row r="257" spans="1:19" ht="13.8" thickBot="1" x14ac:dyDescent="0.3">
      <c r="A257" s="7" t="s">
        <v>198</v>
      </c>
      <c r="B257" s="1" t="s">
        <v>197</v>
      </c>
      <c r="C257" s="7" t="s">
        <v>23</v>
      </c>
      <c r="D257" s="8">
        <v>14074</v>
      </c>
      <c r="E257" s="131">
        <v>0</v>
      </c>
      <c r="F257" s="500">
        <v>0</v>
      </c>
      <c r="G257" s="500">
        <v>0</v>
      </c>
      <c r="H257" s="131">
        <v>1</v>
      </c>
      <c r="I257" s="500">
        <v>40</v>
      </c>
      <c r="J257" s="500">
        <v>1</v>
      </c>
      <c r="K257" s="131">
        <v>1</v>
      </c>
      <c r="L257" s="500">
        <v>40</v>
      </c>
      <c r="M257" s="500">
        <v>1</v>
      </c>
      <c r="N257" s="131">
        <v>15</v>
      </c>
      <c r="O257" s="500">
        <v>317.5</v>
      </c>
      <c r="P257" s="500">
        <v>7.9375</v>
      </c>
      <c r="Q257" s="131">
        <v>15</v>
      </c>
      <c r="R257" s="500">
        <v>357.5</v>
      </c>
      <c r="S257" s="500">
        <v>8.9375</v>
      </c>
    </row>
    <row r="258" spans="1:19" ht="13.8" thickBot="1" x14ac:dyDescent="0.3">
      <c r="A258" s="7" t="s">
        <v>228</v>
      </c>
      <c r="B258" s="1" t="s">
        <v>227</v>
      </c>
      <c r="C258" s="7" t="s">
        <v>23</v>
      </c>
      <c r="D258" s="8">
        <v>19591</v>
      </c>
      <c r="E258" s="131">
        <v>13</v>
      </c>
      <c r="F258" s="500">
        <v>350</v>
      </c>
      <c r="G258" s="500">
        <v>8.75</v>
      </c>
      <c r="H258" s="131">
        <v>0</v>
      </c>
      <c r="I258" s="500">
        <v>0</v>
      </c>
      <c r="J258" s="500">
        <v>0</v>
      </c>
      <c r="K258" s="131">
        <v>13</v>
      </c>
      <c r="L258" s="500">
        <v>350</v>
      </c>
      <c r="M258" s="500">
        <v>8.75</v>
      </c>
      <c r="N258" s="131">
        <v>23</v>
      </c>
      <c r="O258" s="500">
        <v>406</v>
      </c>
      <c r="P258" s="500">
        <v>10.15</v>
      </c>
      <c r="Q258" s="131">
        <v>35</v>
      </c>
      <c r="R258" s="500">
        <v>756</v>
      </c>
      <c r="S258" s="500">
        <v>18.899999999999999</v>
      </c>
    </row>
    <row r="259" spans="1:19" ht="13.8" thickBot="1" x14ac:dyDescent="0.3">
      <c r="A259" s="7" t="s">
        <v>236</v>
      </c>
      <c r="B259" s="1" t="s">
        <v>235</v>
      </c>
      <c r="C259" s="7" t="s">
        <v>23</v>
      </c>
      <c r="D259" s="8">
        <v>13306</v>
      </c>
      <c r="E259" s="131">
        <v>2</v>
      </c>
      <c r="F259" s="500">
        <v>80</v>
      </c>
      <c r="G259" s="500">
        <v>2</v>
      </c>
      <c r="H259" s="131">
        <v>7</v>
      </c>
      <c r="I259" s="500">
        <v>122.69</v>
      </c>
      <c r="J259" s="500">
        <v>3.06725</v>
      </c>
      <c r="K259" s="131">
        <v>9</v>
      </c>
      <c r="L259" s="500">
        <v>202.69</v>
      </c>
      <c r="M259" s="500">
        <v>5.0672499999999996</v>
      </c>
      <c r="N259" s="131">
        <v>0</v>
      </c>
      <c r="O259" s="500">
        <v>0</v>
      </c>
      <c r="P259" s="500">
        <v>0</v>
      </c>
      <c r="Q259" s="131">
        <v>9</v>
      </c>
      <c r="R259" s="500">
        <v>202.69</v>
      </c>
      <c r="S259" s="500">
        <v>5.0672499999999996</v>
      </c>
    </row>
    <row r="260" spans="1:19" ht="13.8" thickBot="1" x14ac:dyDescent="0.3">
      <c r="A260" s="7" t="s">
        <v>246</v>
      </c>
      <c r="B260" s="1" t="s">
        <v>245</v>
      </c>
      <c r="C260" s="7" t="s">
        <v>23</v>
      </c>
      <c r="D260" s="8">
        <v>12670</v>
      </c>
      <c r="E260" s="131">
        <v>1</v>
      </c>
      <c r="F260" s="500">
        <v>40</v>
      </c>
      <c r="G260" s="500">
        <v>1</v>
      </c>
      <c r="H260" s="131">
        <v>0</v>
      </c>
      <c r="I260" s="500">
        <v>0</v>
      </c>
      <c r="J260" s="500">
        <v>0</v>
      </c>
      <c r="K260" s="131">
        <v>1</v>
      </c>
      <c r="L260" s="500">
        <v>40</v>
      </c>
      <c r="M260" s="500">
        <v>1</v>
      </c>
      <c r="N260" s="131">
        <v>3</v>
      </c>
      <c r="O260" s="500">
        <v>72</v>
      </c>
      <c r="P260" s="500">
        <v>1.8</v>
      </c>
      <c r="Q260" s="131">
        <v>4</v>
      </c>
      <c r="R260" s="500">
        <v>112</v>
      </c>
      <c r="S260" s="500">
        <v>2.8</v>
      </c>
    </row>
    <row r="261" spans="1:19" ht="13.8" thickBot="1" x14ac:dyDescent="0.3">
      <c r="A261" s="7" t="s">
        <v>262</v>
      </c>
      <c r="B261" s="1" t="s">
        <v>261</v>
      </c>
      <c r="C261" s="7" t="s">
        <v>23</v>
      </c>
      <c r="D261" s="8">
        <v>25830</v>
      </c>
      <c r="E261" s="131">
        <v>2</v>
      </c>
      <c r="F261" s="500">
        <v>80</v>
      </c>
      <c r="G261" s="500">
        <v>2</v>
      </c>
      <c r="H261" s="131">
        <v>1</v>
      </c>
      <c r="I261" s="500">
        <v>40</v>
      </c>
      <c r="J261" s="500">
        <v>1</v>
      </c>
      <c r="K261" s="131">
        <v>3</v>
      </c>
      <c r="L261" s="500">
        <v>120</v>
      </c>
      <c r="M261" s="500">
        <v>3</v>
      </c>
      <c r="N261" s="131">
        <v>7</v>
      </c>
      <c r="O261" s="500">
        <v>175</v>
      </c>
      <c r="P261" s="500">
        <v>4.375</v>
      </c>
      <c r="Q261" s="131">
        <v>10</v>
      </c>
      <c r="R261" s="500">
        <v>295</v>
      </c>
      <c r="S261" s="500">
        <v>7.375</v>
      </c>
    </row>
    <row r="262" spans="1:19" ht="13.8" thickBot="1" x14ac:dyDescent="0.3">
      <c r="A262" s="7" t="s">
        <v>270</v>
      </c>
      <c r="B262" s="1" t="s">
        <v>269</v>
      </c>
      <c r="C262" s="7" t="s">
        <v>23</v>
      </c>
      <c r="D262" s="8">
        <v>14230</v>
      </c>
      <c r="E262" s="131">
        <v>1</v>
      </c>
      <c r="F262" s="500">
        <v>40</v>
      </c>
      <c r="G262" s="500">
        <v>1</v>
      </c>
      <c r="H262" s="131">
        <v>3</v>
      </c>
      <c r="I262" s="500">
        <v>80</v>
      </c>
      <c r="J262" s="500">
        <v>2</v>
      </c>
      <c r="K262" s="131">
        <v>4</v>
      </c>
      <c r="L262" s="500">
        <v>120</v>
      </c>
      <c r="M262" s="500">
        <v>3</v>
      </c>
      <c r="N262" s="131">
        <v>7</v>
      </c>
      <c r="O262" s="500">
        <v>116</v>
      </c>
      <c r="P262" s="500">
        <v>2.9</v>
      </c>
      <c r="Q262" s="131">
        <v>11</v>
      </c>
      <c r="R262" s="500">
        <v>236</v>
      </c>
      <c r="S262" s="500">
        <v>5.9</v>
      </c>
    </row>
    <row r="263" spans="1:19" ht="13.8" thickBot="1" x14ac:dyDescent="0.3">
      <c r="A263" s="7" t="s">
        <v>272</v>
      </c>
      <c r="B263" s="1" t="s">
        <v>271</v>
      </c>
      <c r="C263" s="7" t="s">
        <v>23</v>
      </c>
      <c r="D263" s="8">
        <v>19900</v>
      </c>
      <c r="E263" s="131">
        <v>14</v>
      </c>
      <c r="F263" s="500">
        <v>210</v>
      </c>
      <c r="G263" s="500">
        <v>5.25</v>
      </c>
      <c r="H263" s="167">
        <v>0</v>
      </c>
      <c r="I263" s="167">
        <v>0</v>
      </c>
      <c r="J263" s="167">
        <v>0</v>
      </c>
      <c r="K263" s="131">
        <v>14</v>
      </c>
      <c r="L263" s="500">
        <v>210</v>
      </c>
      <c r="M263" s="500">
        <v>5.25</v>
      </c>
      <c r="N263" s="131">
        <v>13</v>
      </c>
      <c r="O263" s="500">
        <v>204</v>
      </c>
      <c r="P263" s="500">
        <v>5.0999999999999996</v>
      </c>
      <c r="Q263" s="131">
        <v>27</v>
      </c>
      <c r="R263" s="500">
        <v>414</v>
      </c>
      <c r="S263" s="500">
        <v>10.35</v>
      </c>
    </row>
    <row r="264" spans="1:19" ht="13.8" thickBot="1" x14ac:dyDescent="0.3">
      <c r="A264" s="7" t="s">
        <v>276</v>
      </c>
      <c r="B264" s="1" t="s">
        <v>275</v>
      </c>
      <c r="C264" s="7" t="s">
        <v>23</v>
      </c>
      <c r="D264" s="8">
        <v>17626</v>
      </c>
      <c r="E264" s="131">
        <v>4</v>
      </c>
      <c r="F264" s="500">
        <v>147</v>
      </c>
      <c r="G264" s="500">
        <v>3.6749999999999998</v>
      </c>
      <c r="H264" s="131">
        <v>1</v>
      </c>
      <c r="I264" s="500">
        <v>29</v>
      </c>
      <c r="J264" s="500">
        <v>0.72499999999999998</v>
      </c>
      <c r="K264" s="131">
        <v>5</v>
      </c>
      <c r="L264" s="500">
        <v>176</v>
      </c>
      <c r="M264" s="500">
        <v>4.4000000000000004</v>
      </c>
      <c r="N264" s="131">
        <v>11</v>
      </c>
      <c r="O264" s="500">
        <v>195.5</v>
      </c>
      <c r="P264" s="500">
        <v>4.8875000000000002</v>
      </c>
      <c r="Q264" s="131">
        <v>16</v>
      </c>
      <c r="R264" s="500">
        <v>371.5</v>
      </c>
      <c r="S264" s="500">
        <v>9.2874999999999996</v>
      </c>
    </row>
    <row r="265" spans="1:19" ht="13.8" thickBot="1" x14ac:dyDescent="0.3">
      <c r="A265" s="7" t="s">
        <v>278</v>
      </c>
      <c r="B265" s="1" t="s">
        <v>277</v>
      </c>
      <c r="C265" s="7" t="s">
        <v>23</v>
      </c>
      <c r="D265" s="8">
        <v>13167</v>
      </c>
      <c r="E265" s="131">
        <v>5</v>
      </c>
      <c r="F265" s="500">
        <v>80</v>
      </c>
      <c r="G265" s="500">
        <v>2</v>
      </c>
      <c r="H265" s="131">
        <v>0</v>
      </c>
      <c r="I265" s="500">
        <v>0</v>
      </c>
      <c r="J265" s="500">
        <v>0</v>
      </c>
      <c r="K265" s="131">
        <v>5</v>
      </c>
      <c r="L265" s="500">
        <v>80</v>
      </c>
      <c r="M265" s="500">
        <v>2</v>
      </c>
      <c r="N265" s="131">
        <v>8</v>
      </c>
      <c r="O265" s="500">
        <v>104</v>
      </c>
      <c r="P265" s="500">
        <v>2.6</v>
      </c>
      <c r="Q265" s="131">
        <v>11</v>
      </c>
      <c r="R265" s="500">
        <v>184</v>
      </c>
      <c r="S265" s="500">
        <v>4.5999999999999996</v>
      </c>
    </row>
    <row r="266" spans="1:19" ht="13.8" thickBot="1" x14ac:dyDescent="0.3">
      <c r="A266" s="7" t="s">
        <v>284</v>
      </c>
      <c r="B266" s="1" t="s">
        <v>283</v>
      </c>
      <c r="C266" s="7" t="s">
        <v>23</v>
      </c>
      <c r="D266" s="8">
        <v>17068</v>
      </c>
      <c r="E266" s="131">
        <v>1</v>
      </c>
      <c r="F266" s="500">
        <v>35</v>
      </c>
      <c r="G266" s="500">
        <v>0.875</v>
      </c>
      <c r="H266" s="131">
        <v>1</v>
      </c>
      <c r="I266" s="500">
        <v>35</v>
      </c>
      <c r="J266" s="500">
        <v>0.875</v>
      </c>
      <c r="K266" s="131">
        <v>2</v>
      </c>
      <c r="L266" s="500">
        <v>78</v>
      </c>
      <c r="M266" s="500">
        <v>1.95</v>
      </c>
      <c r="N266" s="131">
        <v>9</v>
      </c>
      <c r="O266" s="500">
        <v>256</v>
      </c>
      <c r="P266" s="500">
        <v>6.4</v>
      </c>
      <c r="Q266" s="131">
        <v>10</v>
      </c>
      <c r="R266" s="500">
        <v>334</v>
      </c>
      <c r="S266" s="500">
        <v>8.35</v>
      </c>
    </row>
    <row r="267" spans="1:19" ht="13.8" thickBot="1" x14ac:dyDescent="0.3">
      <c r="A267" s="7" t="s">
        <v>290</v>
      </c>
      <c r="B267" s="1" t="s">
        <v>289</v>
      </c>
      <c r="C267" s="7" t="s">
        <v>23</v>
      </c>
      <c r="D267" s="8">
        <v>14480</v>
      </c>
      <c r="E267" s="131">
        <v>7</v>
      </c>
      <c r="F267" s="500">
        <v>113.5</v>
      </c>
      <c r="G267" s="500">
        <v>2.8374999999999999</v>
      </c>
      <c r="H267" s="131">
        <v>1</v>
      </c>
      <c r="I267" s="500">
        <v>3</v>
      </c>
      <c r="J267" s="500">
        <v>7.4999999999999997E-2</v>
      </c>
      <c r="K267" s="131">
        <v>8</v>
      </c>
      <c r="L267" s="500">
        <v>116.5</v>
      </c>
      <c r="M267" s="500">
        <v>2.9125000000000001</v>
      </c>
      <c r="N267" s="131">
        <v>13</v>
      </c>
      <c r="O267" s="500">
        <v>162</v>
      </c>
      <c r="P267" s="500">
        <v>4.05</v>
      </c>
      <c r="Q267" s="131">
        <v>21</v>
      </c>
      <c r="R267" s="500">
        <v>278.5</v>
      </c>
      <c r="S267" s="500">
        <v>6.9625000000000004</v>
      </c>
    </row>
    <row r="268" spans="1:19" ht="13.8" thickBot="1" x14ac:dyDescent="0.3">
      <c r="A268" s="7" t="s">
        <v>294</v>
      </c>
      <c r="B268" s="1" t="s">
        <v>293</v>
      </c>
      <c r="C268" s="7" t="s">
        <v>23</v>
      </c>
      <c r="D268" s="8">
        <v>13326</v>
      </c>
      <c r="E268" s="131">
        <v>4</v>
      </c>
      <c r="F268" s="500">
        <v>148</v>
      </c>
      <c r="G268" s="500">
        <v>3.7</v>
      </c>
      <c r="H268" s="131">
        <v>0</v>
      </c>
      <c r="I268" s="500">
        <v>0</v>
      </c>
      <c r="J268" s="500">
        <v>0</v>
      </c>
      <c r="K268" s="131">
        <v>4</v>
      </c>
      <c r="L268" s="500">
        <v>148</v>
      </c>
      <c r="M268" s="500">
        <v>3.7</v>
      </c>
      <c r="N268" s="131">
        <v>11</v>
      </c>
      <c r="O268" s="500">
        <v>239</v>
      </c>
      <c r="P268" s="500">
        <v>5.9749999999999996</v>
      </c>
      <c r="Q268" s="131">
        <v>15</v>
      </c>
      <c r="R268" s="500">
        <v>387</v>
      </c>
      <c r="S268" s="500">
        <v>9.6750000000000007</v>
      </c>
    </row>
    <row r="269" spans="1:19" ht="13.8" thickBot="1" x14ac:dyDescent="0.3">
      <c r="A269" s="7" t="s">
        <v>312</v>
      </c>
      <c r="B269" s="1" t="s">
        <v>311</v>
      </c>
      <c r="C269" s="7" t="s">
        <v>23</v>
      </c>
      <c r="D269" s="8">
        <v>25692</v>
      </c>
      <c r="E269" s="131">
        <v>1</v>
      </c>
      <c r="F269" s="500">
        <v>40</v>
      </c>
      <c r="G269" s="500">
        <v>1</v>
      </c>
      <c r="H269" s="131">
        <v>0</v>
      </c>
      <c r="I269" s="500">
        <v>0</v>
      </c>
      <c r="J269" s="500">
        <v>0</v>
      </c>
      <c r="K269" s="131">
        <v>1</v>
      </c>
      <c r="L269" s="500">
        <v>40</v>
      </c>
      <c r="M269" s="500">
        <v>1</v>
      </c>
      <c r="N269" s="131">
        <v>16</v>
      </c>
      <c r="O269" s="500">
        <v>340</v>
      </c>
      <c r="P269" s="500">
        <v>8.5</v>
      </c>
      <c r="Q269" s="131">
        <v>17</v>
      </c>
      <c r="R269" s="500">
        <v>380</v>
      </c>
      <c r="S269" s="500">
        <v>9.5</v>
      </c>
    </row>
    <row r="270" spans="1:19" ht="13.8" thickBot="1" x14ac:dyDescent="0.3">
      <c r="A270" s="7" t="s">
        <v>320</v>
      </c>
      <c r="B270" s="1" t="s">
        <v>319</v>
      </c>
      <c r="C270" s="7" t="s">
        <v>23</v>
      </c>
      <c r="D270" s="8">
        <v>15959</v>
      </c>
      <c r="E270" s="131">
        <v>1</v>
      </c>
      <c r="F270" s="500">
        <v>40</v>
      </c>
      <c r="G270" s="500">
        <v>1</v>
      </c>
      <c r="H270" s="131">
        <v>5</v>
      </c>
      <c r="I270" s="500">
        <v>125</v>
      </c>
      <c r="J270" s="500">
        <v>3.125</v>
      </c>
      <c r="K270" s="131">
        <v>6</v>
      </c>
      <c r="L270" s="500">
        <v>165</v>
      </c>
      <c r="M270" s="500">
        <v>4.125</v>
      </c>
      <c r="N270" s="131">
        <v>9</v>
      </c>
      <c r="O270" s="500">
        <v>212</v>
      </c>
      <c r="P270" s="500">
        <v>5.3</v>
      </c>
      <c r="Q270" s="131">
        <v>15</v>
      </c>
      <c r="R270" s="500">
        <v>377</v>
      </c>
      <c r="S270" s="500">
        <v>9.4250000000000007</v>
      </c>
    </row>
    <row r="271" spans="1:19" ht="13.8" thickBot="1" x14ac:dyDescent="0.3">
      <c r="A271" s="7" t="s">
        <v>330</v>
      </c>
      <c r="B271" s="1" t="s">
        <v>329</v>
      </c>
      <c r="C271" s="7" t="s">
        <v>23</v>
      </c>
      <c r="D271" s="8">
        <v>21165</v>
      </c>
      <c r="E271" s="131">
        <v>3</v>
      </c>
      <c r="F271" s="500">
        <v>120</v>
      </c>
      <c r="G271" s="500">
        <v>3</v>
      </c>
      <c r="H271" s="131">
        <v>0</v>
      </c>
      <c r="I271" s="500">
        <v>0</v>
      </c>
      <c r="J271" s="500">
        <v>0</v>
      </c>
      <c r="K271" s="131">
        <v>3</v>
      </c>
      <c r="L271" s="500">
        <v>120</v>
      </c>
      <c r="M271" s="500">
        <v>3</v>
      </c>
      <c r="N271" s="131">
        <v>11</v>
      </c>
      <c r="O271" s="500">
        <v>246</v>
      </c>
      <c r="P271" s="500">
        <v>6.15</v>
      </c>
      <c r="Q271" s="131">
        <v>14</v>
      </c>
      <c r="R271" s="500">
        <v>366</v>
      </c>
      <c r="S271" s="500">
        <v>9.15</v>
      </c>
    </row>
    <row r="272" spans="1:19" ht="13.8" thickBot="1" x14ac:dyDescent="0.3">
      <c r="A272" s="7" t="s">
        <v>332</v>
      </c>
      <c r="B272" s="1" t="s">
        <v>331</v>
      </c>
      <c r="C272" s="7" t="s">
        <v>23</v>
      </c>
      <c r="D272" s="8">
        <v>22423</v>
      </c>
      <c r="E272" s="131">
        <v>2</v>
      </c>
      <c r="F272" s="500">
        <v>60</v>
      </c>
      <c r="G272" s="500">
        <v>1.5</v>
      </c>
      <c r="H272" s="131">
        <v>0</v>
      </c>
      <c r="I272" s="500">
        <v>0</v>
      </c>
      <c r="J272" s="500">
        <v>0</v>
      </c>
      <c r="K272" s="131">
        <v>2</v>
      </c>
      <c r="L272" s="500">
        <v>60</v>
      </c>
      <c r="M272" s="500">
        <v>1.5</v>
      </c>
      <c r="N272" s="131">
        <v>8</v>
      </c>
      <c r="O272" s="500">
        <v>200</v>
      </c>
      <c r="P272" s="500">
        <v>5</v>
      </c>
      <c r="Q272" s="131">
        <v>9</v>
      </c>
      <c r="R272" s="500">
        <v>260</v>
      </c>
      <c r="S272" s="500">
        <v>6.5</v>
      </c>
    </row>
    <row r="273" spans="1:19" ht="13.8" thickBot="1" x14ac:dyDescent="0.3">
      <c r="A273" s="7" t="s">
        <v>338</v>
      </c>
      <c r="B273" s="1" t="s">
        <v>337</v>
      </c>
      <c r="C273" s="7" t="s">
        <v>23</v>
      </c>
      <c r="D273" s="8">
        <v>14236</v>
      </c>
      <c r="E273" s="131">
        <v>7</v>
      </c>
      <c r="F273" s="500">
        <v>152</v>
      </c>
      <c r="G273" s="500">
        <v>3.8</v>
      </c>
      <c r="H273" s="131">
        <v>0</v>
      </c>
      <c r="I273" s="500">
        <v>0</v>
      </c>
      <c r="J273" s="500">
        <v>0</v>
      </c>
      <c r="K273" s="131">
        <v>7</v>
      </c>
      <c r="L273" s="500">
        <v>152</v>
      </c>
      <c r="M273" s="500">
        <v>3.8</v>
      </c>
      <c r="N273" s="131">
        <v>7</v>
      </c>
      <c r="O273" s="500">
        <v>131</v>
      </c>
      <c r="P273" s="500">
        <v>3.2749999999999999</v>
      </c>
      <c r="Q273" s="131">
        <v>14</v>
      </c>
      <c r="R273" s="500">
        <v>283</v>
      </c>
      <c r="S273" s="500">
        <v>7.0750000000000002</v>
      </c>
    </row>
    <row r="274" spans="1:19" ht="13.8" thickBot="1" x14ac:dyDescent="0.3">
      <c r="A274" s="7" t="s">
        <v>342</v>
      </c>
      <c r="B274" s="1" t="s">
        <v>341</v>
      </c>
      <c r="C274" s="7" t="s">
        <v>23</v>
      </c>
      <c r="D274" s="8">
        <v>24587</v>
      </c>
      <c r="E274" s="131">
        <v>3</v>
      </c>
      <c r="F274" s="500">
        <v>83</v>
      </c>
      <c r="G274" s="500">
        <v>2.0750000000000002</v>
      </c>
      <c r="H274" s="131">
        <v>0</v>
      </c>
      <c r="I274" s="500">
        <v>0</v>
      </c>
      <c r="J274" s="500">
        <v>0</v>
      </c>
      <c r="K274" s="131">
        <v>3</v>
      </c>
      <c r="L274" s="500">
        <v>83</v>
      </c>
      <c r="M274" s="500">
        <v>2.0750000000000002</v>
      </c>
      <c r="N274" s="131">
        <v>6</v>
      </c>
      <c r="O274" s="500">
        <v>111</v>
      </c>
      <c r="P274" s="500">
        <v>2.7749999999999999</v>
      </c>
      <c r="Q274" s="131">
        <v>9</v>
      </c>
      <c r="R274" s="500">
        <v>194</v>
      </c>
      <c r="S274" s="500">
        <v>4.8499999999999996</v>
      </c>
    </row>
    <row r="275" spans="1:19" ht="13.8" thickBot="1" x14ac:dyDescent="0.3">
      <c r="A275" s="7" t="s">
        <v>348</v>
      </c>
      <c r="B275" s="1" t="s">
        <v>347</v>
      </c>
      <c r="C275" s="7" t="s">
        <v>23</v>
      </c>
      <c r="D275" s="8">
        <v>13233</v>
      </c>
      <c r="E275" s="131">
        <v>2</v>
      </c>
      <c r="F275" s="500">
        <v>68</v>
      </c>
      <c r="G275" s="500">
        <v>1.7</v>
      </c>
      <c r="H275" s="131">
        <v>11</v>
      </c>
      <c r="I275" s="500">
        <v>293</v>
      </c>
      <c r="J275" s="500">
        <v>7.3250000000000002</v>
      </c>
      <c r="K275" s="131">
        <v>13</v>
      </c>
      <c r="L275" s="500">
        <v>361</v>
      </c>
      <c r="M275" s="500">
        <v>9.0250000000000004</v>
      </c>
      <c r="N275" s="131">
        <v>2</v>
      </c>
      <c r="O275" s="500">
        <v>26</v>
      </c>
      <c r="P275" s="500">
        <v>0.65</v>
      </c>
      <c r="Q275" s="131">
        <v>15</v>
      </c>
      <c r="R275" s="500">
        <v>387</v>
      </c>
      <c r="S275" s="500">
        <v>9.6750000000000007</v>
      </c>
    </row>
    <row r="276" spans="1:19" ht="13.8" thickBot="1" x14ac:dyDescent="0.3">
      <c r="A276" s="7" t="s">
        <v>350</v>
      </c>
      <c r="B276" s="1" t="s">
        <v>349</v>
      </c>
      <c r="C276" s="7" t="s">
        <v>23</v>
      </c>
      <c r="D276" s="8">
        <v>16422</v>
      </c>
      <c r="E276" s="131">
        <v>5</v>
      </c>
      <c r="F276" s="500">
        <v>78</v>
      </c>
      <c r="G276" s="500">
        <v>1.95</v>
      </c>
      <c r="H276" s="131">
        <v>0</v>
      </c>
      <c r="I276" s="500">
        <v>0</v>
      </c>
      <c r="J276" s="500">
        <v>0</v>
      </c>
      <c r="K276" s="131">
        <v>5</v>
      </c>
      <c r="L276" s="500">
        <v>78</v>
      </c>
      <c r="M276" s="500">
        <v>1.95</v>
      </c>
      <c r="N276" s="131">
        <v>8</v>
      </c>
      <c r="O276" s="500">
        <v>85</v>
      </c>
      <c r="P276" s="500">
        <v>2.125</v>
      </c>
      <c r="Q276" s="131">
        <v>12</v>
      </c>
      <c r="R276" s="500">
        <v>163</v>
      </c>
      <c r="S276" s="500">
        <v>4.0750000000000002</v>
      </c>
    </row>
    <row r="277" spans="1:19" ht="13.8" thickBot="1" x14ac:dyDescent="0.3">
      <c r="A277" s="7" t="s">
        <v>358</v>
      </c>
      <c r="B277" s="1" t="s">
        <v>357</v>
      </c>
      <c r="C277" s="7" t="s">
        <v>23</v>
      </c>
      <c r="D277" s="8">
        <v>19202</v>
      </c>
      <c r="E277" s="131">
        <v>6</v>
      </c>
      <c r="F277" s="500">
        <v>212.5</v>
      </c>
      <c r="G277" s="500">
        <v>5.3125</v>
      </c>
      <c r="H277" s="131">
        <v>1</v>
      </c>
      <c r="I277" s="500">
        <v>37.5</v>
      </c>
      <c r="J277" s="500">
        <v>0.9375</v>
      </c>
      <c r="K277" s="131">
        <v>7</v>
      </c>
      <c r="L277" s="500">
        <v>250</v>
      </c>
      <c r="M277" s="500">
        <v>6.25</v>
      </c>
      <c r="N277" s="131">
        <v>14</v>
      </c>
      <c r="O277" s="500">
        <v>257.5</v>
      </c>
      <c r="P277" s="500">
        <v>6.4375</v>
      </c>
      <c r="Q277" s="131">
        <v>21</v>
      </c>
      <c r="R277" s="500">
        <v>507.5</v>
      </c>
      <c r="S277" s="500">
        <v>12.6875</v>
      </c>
    </row>
    <row r="278" spans="1:19" ht="13.8" thickBot="1" x14ac:dyDescent="0.3">
      <c r="A278" s="7" t="s">
        <v>362</v>
      </c>
      <c r="B278" s="1" t="s">
        <v>361</v>
      </c>
      <c r="C278" s="7" t="s">
        <v>23</v>
      </c>
      <c r="D278" s="8">
        <v>23088</v>
      </c>
      <c r="E278" s="131">
        <v>0</v>
      </c>
      <c r="F278" s="500">
        <v>0</v>
      </c>
      <c r="G278" s="500">
        <v>0</v>
      </c>
      <c r="H278" s="131">
        <v>2</v>
      </c>
      <c r="I278" s="500">
        <v>65</v>
      </c>
      <c r="J278" s="500">
        <v>1.625</v>
      </c>
      <c r="K278" s="131">
        <v>2</v>
      </c>
      <c r="L278" s="500">
        <v>65</v>
      </c>
      <c r="M278" s="500">
        <v>1.625</v>
      </c>
      <c r="N278" s="131">
        <v>8</v>
      </c>
      <c r="O278" s="500">
        <v>223</v>
      </c>
      <c r="P278" s="500">
        <v>5.5750000000000002</v>
      </c>
      <c r="Q278" s="131">
        <v>10</v>
      </c>
      <c r="R278" s="500">
        <v>288</v>
      </c>
      <c r="S278" s="500">
        <v>7.2</v>
      </c>
    </row>
    <row r="279" spans="1:19" ht="13.8" thickBot="1" x14ac:dyDescent="0.3">
      <c r="A279" s="7" t="s">
        <v>370</v>
      </c>
      <c r="B279" s="1" t="s">
        <v>369</v>
      </c>
      <c r="C279" s="7" t="s">
        <v>23</v>
      </c>
      <c r="D279" s="8">
        <v>15322</v>
      </c>
      <c r="E279" s="131">
        <v>2</v>
      </c>
      <c r="F279" s="500">
        <v>84.49</v>
      </c>
      <c r="G279" s="500">
        <v>2.11225</v>
      </c>
      <c r="H279" s="131">
        <v>0</v>
      </c>
      <c r="I279" s="500">
        <v>0</v>
      </c>
      <c r="J279" s="500">
        <v>0</v>
      </c>
      <c r="K279" s="131">
        <v>2</v>
      </c>
      <c r="L279" s="500">
        <v>84.49</v>
      </c>
      <c r="M279" s="500">
        <v>2.11225</v>
      </c>
      <c r="N279" s="131">
        <v>6</v>
      </c>
      <c r="O279" s="500">
        <v>210</v>
      </c>
      <c r="P279" s="500">
        <v>5.25</v>
      </c>
      <c r="Q279" s="131">
        <v>8</v>
      </c>
      <c r="R279" s="500">
        <v>294.49</v>
      </c>
      <c r="S279" s="500">
        <v>7.3622500000000004</v>
      </c>
    </row>
    <row r="280" spans="1:19" ht="13.8" thickBot="1" x14ac:dyDescent="0.3">
      <c r="A280" s="7" t="s">
        <v>372</v>
      </c>
      <c r="B280" s="1" t="s">
        <v>371</v>
      </c>
      <c r="C280" s="7" t="s">
        <v>23</v>
      </c>
      <c r="D280" s="8">
        <v>22519</v>
      </c>
      <c r="E280" s="131">
        <v>2</v>
      </c>
      <c r="F280" s="500">
        <v>80</v>
      </c>
      <c r="G280" s="500">
        <v>2</v>
      </c>
      <c r="H280" s="131">
        <v>10</v>
      </c>
      <c r="I280" s="500">
        <v>247</v>
      </c>
      <c r="J280" s="500">
        <v>6.1749999999999998</v>
      </c>
      <c r="K280" s="131">
        <v>12</v>
      </c>
      <c r="L280" s="500">
        <v>327</v>
      </c>
      <c r="M280" s="500">
        <v>8.1750000000000007</v>
      </c>
      <c r="N280" s="131">
        <v>4</v>
      </c>
      <c r="O280" s="500">
        <v>16</v>
      </c>
      <c r="P280" s="500">
        <v>0.4</v>
      </c>
      <c r="Q280" s="131">
        <v>16</v>
      </c>
      <c r="R280" s="500">
        <v>343</v>
      </c>
      <c r="S280" s="500">
        <v>8.5749999999999993</v>
      </c>
    </row>
    <row r="281" spans="1:19" ht="13.8" thickBot="1" x14ac:dyDescent="0.3">
      <c r="A281" s="7" t="s">
        <v>386</v>
      </c>
      <c r="B281" s="1" t="s">
        <v>385</v>
      </c>
      <c r="C281" s="7" t="s">
        <v>23</v>
      </c>
      <c r="D281" s="8">
        <v>21871</v>
      </c>
      <c r="E281" s="131">
        <v>1</v>
      </c>
      <c r="F281" s="500">
        <v>40</v>
      </c>
      <c r="G281" s="500">
        <v>1</v>
      </c>
      <c r="H281" s="131">
        <v>2</v>
      </c>
      <c r="I281" s="500">
        <v>72</v>
      </c>
      <c r="J281" s="500">
        <v>1.8</v>
      </c>
      <c r="K281" s="131">
        <v>3</v>
      </c>
      <c r="L281" s="500">
        <v>112</v>
      </c>
      <c r="M281" s="500">
        <v>2.8</v>
      </c>
      <c r="N281" s="131">
        <v>9</v>
      </c>
      <c r="O281" s="500">
        <v>223</v>
      </c>
      <c r="P281" s="500">
        <v>5.5750000000000002</v>
      </c>
      <c r="Q281" s="131">
        <v>12</v>
      </c>
      <c r="R281" s="500">
        <v>335</v>
      </c>
      <c r="S281" s="500">
        <v>8.375</v>
      </c>
    </row>
    <row r="282" spans="1:19" ht="13.8" thickBot="1" x14ac:dyDescent="0.3">
      <c r="A282" s="7" t="s">
        <v>392</v>
      </c>
      <c r="B282" s="1" t="s">
        <v>391</v>
      </c>
      <c r="C282" s="7" t="s">
        <v>23</v>
      </c>
      <c r="D282" s="8">
        <v>13600</v>
      </c>
      <c r="E282" s="131">
        <v>2</v>
      </c>
      <c r="F282" s="500">
        <v>62</v>
      </c>
      <c r="G282" s="500">
        <v>1.55</v>
      </c>
      <c r="H282" s="131">
        <v>1</v>
      </c>
      <c r="I282" s="500">
        <v>40</v>
      </c>
      <c r="J282" s="500">
        <v>1</v>
      </c>
      <c r="K282" s="131">
        <v>3</v>
      </c>
      <c r="L282" s="500">
        <v>102</v>
      </c>
      <c r="M282" s="500">
        <v>2.5499999999999998</v>
      </c>
      <c r="N282" s="131">
        <v>2</v>
      </c>
      <c r="O282" s="500">
        <v>30</v>
      </c>
      <c r="P282" s="500">
        <v>0.75</v>
      </c>
      <c r="Q282" s="131">
        <v>5</v>
      </c>
      <c r="R282" s="500">
        <v>132</v>
      </c>
      <c r="S282" s="500">
        <v>3.3</v>
      </c>
    </row>
    <row r="283" spans="1:19" ht="13.8" thickBot="1" x14ac:dyDescent="0.3">
      <c r="A283" s="7" t="s">
        <v>406</v>
      </c>
      <c r="B283" s="1" t="s">
        <v>405</v>
      </c>
      <c r="C283" s="7" t="s">
        <v>23</v>
      </c>
      <c r="D283" s="8">
        <v>17153</v>
      </c>
      <c r="E283" s="131">
        <v>2</v>
      </c>
      <c r="F283" s="500">
        <v>44</v>
      </c>
      <c r="G283" s="500">
        <v>1.1000000000000001</v>
      </c>
      <c r="H283" s="131">
        <v>0</v>
      </c>
      <c r="I283" s="500">
        <v>0</v>
      </c>
      <c r="J283" s="500">
        <v>0</v>
      </c>
      <c r="K283" s="131">
        <v>2</v>
      </c>
      <c r="L283" s="500">
        <v>44</v>
      </c>
      <c r="M283" s="500">
        <v>1.1000000000000001</v>
      </c>
      <c r="N283" s="131">
        <v>8</v>
      </c>
      <c r="O283" s="500">
        <v>180</v>
      </c>
      <c r="P283" s="500">
        <v>4.5</v>
      </c>
      <c r="Q283" s="131">
        <v>10</v>
      </c>
      <c r="R283" s="500">
        <v>224</v>
      </c>
      <c r="S283" s="500">
        <v>5.6</v>
      </c>
    </row>
    <row r="284" spans="1:19" ht="13.8" thickBot="1" x14ac:dyDescent="0.3">
      <c r="A284" s="7" t="s">
        <v>425</v>
      </c>
      <c r="B284" s="1" t="s">
        <v>424</v>
      </c>
      <c r="C284" s="7" t="s">
        <v>23</v>
      </c>
      <c r="D284" s="8">
        <v>25369</v>
      </c>
      <c r="E284" s="131">
        <v>0</v>
      </c>
      <c r="F284" s="500">
        <v>0</v>
      </c>
      <c r="G284" s="500">
        <v>0</v>
      </c>
      <c r="H284" s="131">
        <v>0</v>
      </c>
      <c r="I284" s="500">
        <v>0</v>
      </c>
      <c r="J284" s="500">
        <v>0</v>
      </c>
      <c r="K284" s="131">
        <v>0</v>
      </c>
      <c r="L284" s="500">
        <v>0</v>
      </c>
      <c r="M284" s="500">
        <v>0</v>
      </c>
      <c r="N284" s="131">
        <v>6</v>
      </c>
      <c r="O284" s="500">
        <v>153</v>
      </c>
      <c r="P284" s="500">
        <v>3.8250000000000002</v>
      </c>
      <c r="Q284" s="131">
        <v>7</v>
      </c>
      <c r="R284" s="500">
        <v>153</v>
      </c>
      <c r="S284" s="500">
        <v>3.8250000000000002</v>
      </c>
    </row>
    <row r="285" spans="1:19" ht="13.8" thickBot="1" x14ac:dyDescent="0.3">
      <c r="A285" s="7" t="s">
        <v>441</v>
      </c>
      <c r="B285" s="1" t="s">
        <v>440</v>
      </c>
      <c r="C285" s="7" t="s">
        <v>23</v>
      </c>
      <c r="D285" s="8">
        <v>22258</v>
      </c>
      <c r="E285" s="131">
        <v>4</v>
      </c>
      <c r="F285" s="500">
        <v>160</v>
      </c>
      <c r="G285" s="500">
        <v>4</v>
      </c>
      <c r="H285" s="131">
        <v>0</v>
      </c>
      <c r="I285" s="500">
        <v>0</v>
      </c>
      <c r="J285" s="500">
        <v>0</v>
      </c>
      <c r="K285" s="131">
        <v>4</v>
      </c>
      <c r="L285" s="500">
        <v>160</v>
      </c>
      <c r="M285" s="500">
        <v>4</v>
      </c>
      <c r="N285" s="131">
        <v>16</v>
      </c>
      <c r="O285" s="500">
        <v>460.5</v>
      </c>
      <c r="P285" s="500">
        <v>11.512499999999999</v>
      </c>
      <c r="Q285" s="131">
        <v>20</v>
      </c>
      <c r="R285" s="500">
        <v>620.5</v>
      </c>
      <c r="S285" s="500">
        <v>15.512499999999999</v>
      </c>
    </row>
    <row r="286" spans="1:19" ht="13.8" thickBot="1" x14ac:dyDescent="0.3">
      <c r="A286" s="7" t="s">
        <v>453</v>
      </c>
      <c r="B286" s="1" t="s">
        <v>452</v>
      </c>
      <c r="C286" s="7" t="s">
        <v>23</v>
      </c>
      <c r="D286" s="8">
        <v>14545</v>
      </c>
      <c r="E286" s="131">
        <v>2</v>
      </c>
      <c r="F286" s="500">
        <v>65</v>
      </c>
      <c r="G286" s="500">
        <v>1.625</v>
      </c>
      <c r="H286" s="131">
        <v>0</v>
      </c>
      <c r="I286" s="500">
        <v>0</v>
      </c>
      <c r="J286" s="500">
        <v>0</v>
      </c>
      <c r="K286" s="131">
        <v>2</v>
      </c>
      <c r="L286" s="500">
        <v>65</v>
      </c>
      <c r="M286" s="500">
        <v>1.625</v>
      </c>
      <c r="N286" s="131">
        <v>11</v>
      </c>
      <c r="O286" s="500">
        <v>220</v>
      </c>
      <c r="P286" s="500">
        <v>5.5</v>
      </c>
      <c r="Q286" s="131">
        <v>13</v>
      </c>
      <c r="R286" s="500">
        <v>285</v>
      </c>
      <c r="S286" s="500">
        <v>7.125</v>
      </c>
    </row>
    <row r="287" spans="1:19" ht="13.8" thickBot="1" x14ac:dyDescent="0.3">
      <c r="A287" s="7" t="s">
        <v>459</v>
      </c>
      <c r="B287" s="1" t="s">
        <v>458</v>
      </c>
      <c r="C287" s="7" t="s">
        <v>23</v>
      </c>
      <c r="D287" s="8">
        <v>13452</v>
      </c>
      <c r="E287" s="131">
        <v>4</v>
      </c>
      <c r="F287" s="500">
        <v>160</v>
      </c>
      <c r="G287" s="500">
        <v>4</v>
      </c>
      <c r="H287" s="131">
        <v>0</v>
      </c>
      <c r="I287" s="500">
        <v>0</v>
      </c>
      <c r="J287" s="500">
        <v>0</v>
      </c>
      <c r="K287" s="131">
        <v>4</v>
      </c>
      <c r="L287" s="500">
        <v>160</v>
      </c>
      <c r="M287" s="500">
        <v>4</v>
      </c>
      <c r="N287" s="131">
        <v>5</v>
      </c>
      <c r="O287" s="500">
        <v>91</v>
      </c>
      <c r="P287" s="500">
        <v>2.2749999999999999</v>
      </c>
      <c r="Q287" s="131">
        <v>9</v>
      </c>
      <c r="R287" s="500">
        <v>251</v>
      </c>
      <c r="S287" s="500">
        <v>6.2750000000000004</v>
      </c>
    </row>
    <row r="288" spans="1:19" ht="13.8" thickBot="1" x14ac:dyDescent="0.3">
      <c r="A288" s="7" t="s">
        <v>473</v>
      </c>
      <c r="B288" s="1" t="s">
        <v>472</v>
      </c>
      <c r="C288" s="7" t="s">
        <v>23</v>
      </c>
      <c r="D288" s="8">
        <v>22995</v>
      </c>
      <c r="E288" s="131">
        <v>3</v>
      </c>
      <c r="F288" s="500">
        <v>115</v>
      </c>
      <c r="G288" s="500">
        <v>2.875</v>
      </c>
      <c r="H288" s="131">
        <v>4</v>
      </c>
      <c r="I288" s="500">
        <v>150</v>
      </c>
      <c r="J288" s="500">
        <v>3.75</v>
      </c>
      <c r="K288" s="131">
        <v>7</v>
      </c>
      <c r="L288" s="500">
        <v>265</v>
      </c>
      <c r="M288" s="500">
        <v>6.625</v>
      </c>
      <c r="N288" s="131">
        <v>12</v>
      </c>
      <c r="O288" s="500">
        <v>315</v>
      </c>
      <c r="P288" s="500">
        <v>7.875</v>
      </c>
      <c r="Q288" s="131">
        <v>19</v>
      </c>
      <c r="R288" s="500">
        <v>580</v>
      </c>
      <c r="S288" s="500">
        <v>14.5</v>
      </c>
    </row>
    <row r="289" spans="1:19" ht="13.8" thickBot="1" x14ac:dyDescent="0.3">
      <c r="A289" s="7" t="s">
        <v>484</v>
      </c>
      <c r="B289" s="1" t="s">
        <v>483</v>
      </c>
      <c r="C289" s="7" t="s">
        <v>23</v>
      </c>
      <c r="D289" s="8">
        <v>14948</v>
      </c>
      <c r="E289" s="131">
        <v>5</v>
      </c>
      <c r="F289" s="500">
        <v>200</v>
      </c>
      <c r="G289" s="500">
        <v>5</v>
      </c>
      <c r="H289" s="131">
        <v>0</v>
      </c>
      <c r="I289" s="500">
        <v>0</v>
      </c>
      <c r="J289" s="500">
        <v>0</v>
      </c>
      <c r="K289" s="131">
        <v>5</v>
      </c>
      <c r="L289" s="500">
        <v>200</v>
      </c>
      <c r="M289" s="500">
        <v>5</v>
      </c>
      <c r="N289" s="131">
        <v>19</v>
      </c>
      <c r="O289" s="500">
        <v>422</v>
      </c>
      <c r="P289" s="500">
        <v>10.55</v>
      </c>
      <c r="Q289" s="131">
        <v>24</v>
      </c>
      <c r="R289" s="500">
        <v>622</v>
      </c>
      <c r="S289" s="500">
        <v>15.55</v>
      </c>
    </row>
    <row r="290" spans="1:19" ht="13.8" thickBot="1" x14ac:dyDescent="0.3">
      <c r="A290" s="7" t="s">
        <v>488</v>
      </c>
      <c r="B290" s="1" t="s">
        <v>487</v>
      </c>
      <c r="C290" s="7" t="s">
        <v>23</v>
      </c>
      <c r="D290" s="8">
        <v>18393</v>
      </c>
      <c r="E290" s="131">
        <v>4</v>
      </c>
      <c r="F290" s="500">
        <v>132</v>
      </c>
      <c r="G290" s="500">
        <v>3.3</v>
      </c>
      <c r="H290" s="131">
        <v>9</v>
      </c>
      <c r="I290" s="500">
        <v>261</v>
      </c>
      <c r="J290" s="500">
        <v>6.5250000000000004</v>
      </c>
      <c r="K290" s="131">
        <v>13</v>
      </c>
      <c r="L290" s="500">
        <v>393</v>
      </c>
      <c r="M290" s="500">
        <v>9.8249999999999993</v>
      </c>
      <c r="N290" s="131">
        <v>7</v>
      </c>
      <c r="O290" s="500">
        <v>99</v>
      </c>
      <c r="P290" s="500">
        <v>2.4750000000000001</v>
      </c>
      <c r="Q290" s="167">
        <v>0</v>
      </c>
      <c r="R290" s="500">
        <v>492</v>
      </c>
      <c r="S290" s="500">
        <v>12.3</v>
      </c>
    </row>
    <row r="291" spans="1:19" ht="13.8" thickBot="1" x14ac:dyDescent="0.3">
      <c r="A291" s="7" t="s">
        <v>499</v>
      </c>
      <c r="B291" s="1" t="s">
        <v>498</v>
      </c>
      <c r="C291" s="7" t="s">
        <v>23</v>
      </c>
      <c r="D291" s="8">
        <v>14384</v>
      </c>
      <c r="E291" s="131">
        <v>1</v>
      </c>
      <c r="F291" s="500">
        <v>40</v>
      </c>
      <c r="G291" s="500">
        <v>1</v>
      </c>
      <c r="H291" s="131">
        <v>0</v>
      </c>
      <c r="I291" s="500">
        <v>0</v>
      </c>
      <c r="J291" s="500">
        <v>0</v>
      </c>
      <c r="K291" s="131">
        <v>1</v>
      </c>
      <c r="L291" s="500">
        <v>40</v>
      </c>
      <c r="M291" s="500">
        <v>1</v>
      </c>
      <c r="N291" s="131">
        <v>4</v>
      </c>
      <c r="O291" s="500">
        <v>136</v>
      </c>
      <c r="P291" s="500">
        <v>3.4</v>
      </c>
      <c r="Q291" s="131">
        <v>5</v>
      </c>
      <c r="R291" s="500">
        <v>176</v>
      </c>
      <c r="S291" s="500">
        <v>4.4000000000000004</v>
      </c>
    </row>
    <row r="292" spans="1:19" ht="13.8" thickBot="1" x14ac:dyDescent="0.3">
      <c r="A292" s="7" t="s">
        <v>503</v>
      </c>
      <c r="B292" s="1" t="s">
        <v>502</v>
      </c>
      <c r="C292" s="7" t="s">
        <v>23</v>
      </c>
      <c r="D292" s="8">
        <v>17511</v>
      </c>
      <c r="E292" s="131">
        <v>3</v>
      </c>
      <c r="F292" s="500">
        <v>80</v>
      </c>
      <c r="G292" s="500">
        <v>2</v>
      </c>
      <c r="H292" s="131">
        <v>2</v>
      </c>
      <c r="I292" s="500">
        <v>61</v>
      </c>
      <c r="J292" s="500">
        <v>1.5249999999999999</v>
      </c>
      <c r="K292" s="131">
        <v>5</v>
      </c>
      <c r="L292" s="500">
        <v>141</v>
      </c>
      <c r="M292" s="500">
        <v>3.5249999999999999</v>
      </c>
      <c r="N292" s="131">
        <v>3</v>
      </c>
      <c r="O292" s="500">
        <v>68</v>
      </c>
      <c r="P292" s="500">
        <v>1.7</v>
      </c>
      <c r="Q292" s="131">
        <v>8</v>
      </c>
      <c r="R292" s="500">
        <v>209</v>
      </c>
      <c r="S292" s="500">
        <v>5.2249999999999996</v>
      </c>
    </row>
    <row r="293" spans="1:19" ht="13.8" thickBot="1" x14ac:dyDescent="0.3">
      <c r="A293" s="7" t="s">
        <v>505</v>
      </c>
      <c r="B293" s="1" t="s">
        <v>504</v>
      </c>
      <c r="C293" s="7" t="s">
        <v>23</v>
      </c>
      <c r="D293" s="8">
        <v>15736</v>
      </c>
      <c r="E293" s="131">
        <v>9</v>
      </c>
      <c r="F293" s="500">
        <v>271</v>
      </c>
      <c r="G293" s="500">
        <v>6.7750000000000004</v>
      </c>
      <c r="H293" s="131">
        <v>0</v>
      </c>
      <c r="I293" s="500">
        <v>0</v>
      </c>
      <c r="J293" s="500">
        <v>0</v>
      </c>
      <c r="K293" s="131">
        <v>9</v>
      </c>
      <c r="L293" s="500">
        <v>271</v>
      </c>
      <c r="M293" s="500">
        <v>6.7750000000000004</v>
      </c>
      <c r="N293" s="131">
        <v>14</v>
      </c>
      <c r="O293" s="500">
        <v>260</v>
      </c>
      <c r="P293" s="500">
        <v>6.5</v>
      </c>
      <c r="Q293" s="131">
        <v>23</v>
      </c>
      <c r="R293" s="500">
        <v>531</v>
      </c>
      <c r="S293" s="500">
        <v>13.275</v>
      </c>
    </row>
    <row r="294" spans="1:19" ht="13.8" thickBot="1" x14ac:dyDescent="0.3">
      <c r="A294" s="7" t="s">
        <v>509</v>
      </c>
      <c r="B294" s="1" t="s">
        <v>508</v>
      </c>
      <c r="C294" s="7" t="s">
        <v>23</v>
      </c>
      <c r="D294" s="8">
        <v>13097</v>
      </c>
      <c r="E294" s="131">
        <v>1</v>
      </c>
      <c r="F294" s="500">
        <v>40</v>
      </c>
      <c r="G294" s="500">
        <v>1</v>
      </c>
      <c r="H294" s="131">
        <v>0</v>
      </c>
      <c r="I294" s="500">
        <v>0</v>
      </c>
      <c r="J294" s="500">
        <v>0</v>
      </c>
      <c r="K294" s="131">
        <v>1</v>
      </c>
      <c r="L294" s="500">
        <v>40</v>
      </c>
      <c r="M294" s="500">
        <v>1</v>
      </c>
      <c r="N294" s="131">
        <v>6</v>
      </c>
      <c r="O294" s="500">
        <v>109</v>
      </c>
      <c r="P294" s="500">
        <v>2.7250000000000001</v>
      </c>
      <c r="Q294" s="131">
        <v>7</v>
      </c>
      <c r="R294" s="500">
        <v>149</v>
      </c>
      <c r="S294" s="500">
        <v>3.7250000000000001</v>
      </c>
    </row>
    <row r="295" spans="1:19" ht="13.8" thickBot="1" x14ac:dyDescent="0.3">
      <c r="A295" s="7" t="s">
        <v>519</v>
      </c>
      <c r="B295" s="1" t="s">
        <v>518</v>
      </c>
      <c r="C295" s="7" t="s">
        <v>23</v>
      </c>
      <c r="D295" s="8">
        <v>22857</v>
      </c>
      <c r="E295" s="131">
        <v>7</v>
      </c>
      <c r="F295" s="500">
        <v>188</v>
      </c>
      <c r="G295" s="500">
        <v>4.7</v>
      </c>
      <c r="H295" s="131">
        <v>0</v>
      </c>
      <c r="I295" s="500">
        <v>0</v>
      </c>
      <c r="J295" s="500">
        <v>0</v>
      </c>
      <c r="K295" s="131">
        <v>7</v>
      </c>
      <c r="L295" s="500">
        <v>188</v>
      </c>
      <c r="M295" s="500">
        <v>4.7</v>
      </c>
      <c r="N295" s="131">
        <v>10</v>
      </c>
      <c r="O295" s="500">
        <v>340</v>
      </c>
      <c r="P295" s="500">
        <v>8.5</v>
      </c>
      <c r="Q295" s="131">
        <v>17</v>
      </c>
      <c r="R295" s="500">
        <v>528</v>
      </c>
      <c r="S295" s="500">
        <v>13.2</v>
      </c>
    </row>
    <row r="296" spans="1:19" ht="13.8" thickBot="1" x14ac:dyDescent="0.3">
      <c r="A296" s="7" t="s">
        <v>533</v>
      </c>
      <c r="B296" s="1" t="s">
        <v>532</v>
      </c>
      <c r="C296" s="7" t="s">
        <v>23</v>
      </c>
      <c r="D296" s="8">
        <v>25686</v>
      </c>
      <c r="E296" s="131">
        <v>2</v>
      </c>
      <c r="F296" s="500">
        <v>65</v>
      </c>
      <c r="G296" s="500">
        <v>1.625</v>
      </c>
      <c r="H296" s="131">
        <v>3</v>
      </c>
      <c r="I296" s="500">
        <v>120</v>
      </c>
      <c r="J296" s="500">
        <v>3</v>
      </c>
      <c r="K296" s="131">
        <v>5</v>
      </c>
      <c r="L296" s="500">
        <v>200</v>
      </c>
      <c r="M296" s="500">
        <v>5</v>
      </c>
      <c r="N296" s="131">
        <v>20</v>
      </c>
      <c r="O296" s="500">
        <v>495</v>
      </c>
      <c r="P296" s="500">
        <v>12.375</v>
      </c>
      <c r="Q296" s="131">
        <v>25</v>
      </c>
      <c r="R296" s="500">
        <v>695</v>
      </c>
      <c r="S296" s="500">
        <v>17.375</v>
      </c>
    </row>
    <row r="297" spans="1:19" ht="13.8" thickBot="1" x14ac:dyDescent="0.3">
      <c r="A297" s="7" t="s">
        <v>551</v>
      </c>
      <c r="B297" s="1" t="s">
        <v>550</v>
      </c>
      <c r="C297" s="7" t="s">
        <v>23</v>
      </c>
      <c r="D297" s="8">
        <v>12561</v>
      </c>
      <c r="E297" s="131">
        <v>1</v>
      </c>
      <c r="F297" s="500">
        <v>40</v>
      </c>
      <c r="G297" s="500">
        <v>1</v>
      </c>
      <c r="H297" s="131">
        <v>4</v>
      </c>
      <c r="I297" s="500">
        <v>140</v>
      </c>
      <c r="J297" s="500">
        <v>3.5</v>
      </c>
      <c r="K297" s="131">
        <v>5</v>
      </c>
      <c r="L297" s="500">
        <v>180</v>
      </c>
      <c r="M297" s="500">
        <v>4.5</v>
      </c>
      <c r="N297" s="131">
        <v>3</v>
      </c>
      <c r="O297" s="500">
        <v>59</v>
      </c>
      <c r="P297" s="500">
        <v>1.4750000000000001</v>
      </c>
      <c r="Q297" s="131">
        <v>8</v>
      </c>
      <c r="R297" s="500">
        <v>239</v>
      </c>
      <c r="S297" s="500">
        <v>5.9749999999999996</v>
      </c>
    </row>
    <row r="298" spans="1:19" ht="13.8" thickBot="1" x14ac:dyDescent="0.3">
      <c r="A298" s="7" t="s">
        <v>561</v>
      </c>
      <c r="B298" s="1" t="s">
        <v>560</v>
      </c>
      <c r="C298" s="7" t="s">
        <v>23</v>
      </c>
      <c r="D298" s="8">
        <v>24164</v>
      </c>
      <c r="E298" s="131">
        <v>2</v>
      </c>
      <c r="F298" s="500">
        <v>80</v>
      </c>
      <c r="G298" s="500">
        <v>2</v>
      </c>
      <c r="H298" s="131">
        <v>1</v>
      </c>
      <c r="I298" s="500">
        <v>38.700000000000003</v>
      </c>
      <c r="J298" s="500">
        <v>0.96750000000000003</v>
      </c>
      <c r="K298" s="131">
        <v>3</v>
      </c>
      <c r="L298" s="500">
        <v>118.7</v>
      </c>
      <c r="M298" s="500">
        <v>2.9674999999999998</v>
      </c>
      <c r="N298" s="131">
        <v>17</v>
      </c>
      <c r="O298" s="500">
        <v>349.13</v>
      </c>
      <c r="P298" s="500">
        <v>8.7282499999999992</v>
      </c>
      <c r="Q298" s="131">
        <v>20</v>
      </c>
      <c r="R298" s="500">
        <v>467.83</v>
      </c>
      <c r="S298" s="500">
        <v>11.69575</v>
      </c>
    </row>
    <row r="299" spans="1:19" ht="13.8" thickBot="1" x14ac:dyDescent="0.3">
      <c r="A299" s="7" t="s">
        <v>563</v>
      </c>
      <c r="B299" s="1" t="s">
        <v>562</v>
      </c>
      <c r="C299" s="7" t="s">
        <v>23</v>
      </c>
      <c r="D299" s="8">
        <v>14230</v>
      </c>
      <c r="E299" s="131">
        <v>1</v>
      </c>
      <c r="F299" s="500">
        <v>40</v>
      </c>
      <c r="G299" s="500">
        <v>1</v>
      </c>
      <c r="H299" s="131">
        <v>1</v>
      </c>
      <c r="I299" s="500">
        <v>40</v>
      </c>
      <c r="J299" s="500">
        <v>1</v>
      </c>
      <c r="K299" s="131">
        <v>2</v>
      </c>
      <c r="L299" s="500">
        <v>80</v>
      </c>
      <c r="M299" s="500">
        <v>2</v>
      </c>
      <c r="N299" s="131">
        <v>14</v>
      </c>
      <c r="O299" s="500">
        <v>277</v>
      </c>
      <c r="P299" s="500">
        <v>6.9249999999999998</v>
      </c>
      <c r="Q299" s="131">
        <v>17</v>
      </c>
      <c r="R299" s="500">
        <v>357</v>
      </c>
      <c r="S299" s="500">
        <v>8.9250000000000007</v>
      </c>
    </row>
    <row r="300" spans="1:19" ht="13.8" thickBot="1" x14ac:dyDescent="0.3">
      <c r="A300" s="7" t="s">
        <v>567</v>
      </c>
      <c r="B300" s="1" t="s">
        <v>566</v>
      </c>
      <c r="C300" s="7" t="s">
        <v>23</v>
      </c>
      <c r="D300" s="8">
        <v>20526</v>
      </c>
      <c r="E300" s="131">
        <v>9</v>
      </c>
      <c r="F300" s="500">
        <v>271</v>
      </c>
      <c r="G300" s="500">
        <v>6.7750000000000004</v>
      </c>
      <c r="H300" s="131">
        <v>7</v>
      </c>
      <c r="I300" s="500">
        <v>135</v>
      </c>
      <c r="J300" s="500">
        <v>3.375</v>
      </c>
      <c r="K300" s="131">
        <v>16</v>
      </c>
      <c r="L300" s="500">
        <v>406</v>
      </c>
      <c r="M300" s="500">
        <v>10.15</v>
      </c>
      <c r="N300" s="131">
        <v>12</v>
      </c>
      <c r="O300" s="500">
        <v>142</v>
      </c>
      <c r="P300" s="500">
        <v>3.55</v>
      </c>
      <c r="Q300" s="131">
        <v>28</v>
      </c>
      <c r="R300" s="500">
        <v>548</v>
      </c>
      <c r="S300" s="500">
        <v>13.7</v>
      </c>
    </row>
    <row r="301" spans="1:19" ht="13.8" thickBot="1" x14ac:dyDescent="0.3">
      <c r="A301" s="7" t="s">
        <v>575</v>
      </c>
      <c r="B301" s="1" t="s">
        <v>574</v>
      </c>
      <c r="C301" s="7" t="s">
        <v>23</v>
      </c>
      <c r="D301" s="8">
        <v>13579</v>
      </c>
      <c r="E301" s="131">
        <v>3</v>
      </c>
      <c r="F301" s="500">
        <v>120</v>
      </c>
      <c r="G301" s="500">
        <v>3</v>
      </c>
      <c r="H301" s="131">
        <v>0</v>
      </c>
      <c r="I301" s="500">
        <v>0</v>
      </c>
      <c r="J301" s="500">
        <v>0</v>
      </c>
      <c r="K301" s="131">
        <v>3</v>
      </c>
      <c r="L301" s="500">
        <v>120</v>
      </c>
      <c r="M301" s="500">
        <v>3</v>
      </c>
      <c r="N301" s="131">
        <v>16</v>
      </c>
      <c r="O301" s="500">
        <v>322</v>
      </c>
      <c r="P301" s="500">
        <v>8.0500000000000007</v>
      </c>
      <c r="Q301" s="131">
        <v>19</v>
      </c>
      <c r="R301" s="500">
        <v>442</v>
      </c>
      <c r="S301" s="500">
        <v>11.05</v>
      </c>
    </row>
    <row r="302" spans="1:19" ht="13.8" thickBot="1" x14ac:dyDescent="0.3">
      <c r="A302" s="7" t="s">
        <v>585</v>
      </c>
      <c r="B302" s="1" t="s">
        <v>584</v>
      </c>
      <c r="C302" s="7" t="s">
        <v>23</v>
      </c>
      <c r="D302" s="8">
        <v>14568</v>
      </c>
      <c r="E302" s="131">
        <v>3</v>
      </c>
      <c r="F302" s="500">
        <v>100</v>
      </c>
      <c r="G302" s="500">
        <v>2.5</v>
      </c>
      <c r="H302" s="131">
        <v>2</v>
      </c>
      <c r="I302" s="500">
        <v>80</v>
      </c>
      <c r="J302" s="500">
        <v>2</v>
      </c>
      <c r="K302" s="131">
        <v>5</v>
      </c>
      <c r="L302" s="500">
        <v>180</v>
      </c>
      <c r="M302" s="500">
        <v>4.5</v>
      </c>
      <c r="N302" s="131">
        <v>13</v>
      </c>
      <c r="O302" s="500">
        <v>165</v>
      </c>
      <c r="P302" s="500">
        <v>4.125</v>
      </c>
      <c r="Q302" s="131">
        <v>18</v>
      </c>
      <c r="R302" s="500">
        <v>345</v>
      </c>
      <c r="S302" s="500">
        <v>8.625</v>
      </c>
    </row>
    <row r="303" spans="1:19" ht="13.8" thickBot="1" x14ac:dyDescent="0.3">
      <c r="A303" s="7" t="s">
        <v>601</v>
      </c>
      <c r="B303" s="1" t="s">
        <v>600</v>
      </c>
      <c r="C303" s="7" t="s">
        <v>23</v>
      </c>
      <c r="D303" s="8">
        <v>12798</v>
      </c>
      <c r="E303" s="131">
        <v>0</v>
      </c>
      <c r="F303" s="500">
        <v>0</v>
      </c>
      <c r="G303" s="500">
        <v>0</v>
      </c>
      <c r="H303" s="131">
        <v>11</v>
      </c>
      <c r="I303" s="500">
        <v>300</v>
      </c>
      <c r="J303" s="500">
        <v>7.5</v>
      </c>
      <c r="K303" s="131">
        <v>11</v>
      </c>
      <c r="L303" s="500">
        <v>300</v>
      </c>
      <c r="M303" s="500">
        <v>7.5</v>
      </c>
      <c r="N303" s="131">
        <v>7</v>
      </c>
      <c r="O303" s="500">
        <v>100</v>
      </c>
      <c r="P303" s="500">
        <v>2.5</v>
      </c>
      <c r="Q303" s="131">
        <v>18</v>
      </c>
      <c r="R303" s="500">
        <v>400</v>
      </c>
      <c r="S303" s="500">
        <v>10</v>
      </c>
    </row>
    <row r="304" spans="1:19" ht="13.8" thickBot="1" x14ac:dyDescent="0.3">
      <c r="A304" s="7" t="s">
        <v>603</v>
      </c>
      <c r="B304" s="1" t="s">
        <v>602</v>
      </c>
      <c r="C304" s="7" t="s">
        <v>23</v>
      </c>
      <c r="D304" s="8">
        <v>13912</v>
      </c>
      <c r="E304" s="131">
        <v>2</v>
      </c>
      <c r="F304" s="500">
        <v>78</v>
      </c>
      <c r="G304" s="500">
        <v>1.95</v>
      </c>
      <c r="H304" s="131">
        <v>0</v>
      </c>
      <c r="I304" s="500">
        <v>0</v>
      </c>
      <c r="J304" s="500">
        <v>0</v>
      </c>
      <c r="K304" s="131">
        <v>2</v>
      </c>
      <c r="L304" s="500">
        <v>78</v>
      </c>
      <c r="M304" s="500">
        <v>1.95</v>
      </c>
      <c r="N304" s="131">
        <v>9</v>
      </c>
      <c r="O304" s="500">
        <v>205</v>
      </c>
      <c r="P304" s="500">
        <v>5.125</v>
      </c>
      <c r="Q304" s="131">
        <v>11</v>
      </c>
      <c r="R304" s="500">
        <v>283</v>
      </c>
      <c r="S304" s="500">
        <v>7.0750000000000002</v>
      </c>
    </row>
    <row r="305" spans="1:19" ht="13.8" thickBot="1" x14ac:dyDescent="0.3">
      <c r="A305" s="7" t="s">
        <v>607</v>
      </c>
      <c r="B305" s="1" t="s">
        <v>606</v>
      </c>
      <c r="C305" s="7" t="s">
        <v>23</v>
      </c>
      <c r="D305" s="8">
        <v>14878</v>
      </c>
      <c r="E305" s="131">
        <v>1</v>
      </c>
      <c r="F305" s="500">
        <v>40</v>
      </c>
      <c r="G305" s="500">
        <v>1</v>
      </c>
      <c r="H305" s="131">
        <v>13</v>
      </c>
      <c r="I305" s="500">
        <v>520</v>
      </c>
      <c r="J305" s="500">
        <v>13</v>
      </c>
      <c r="K305" s="131">
        <v>15</v>
      </c>
      <c r="L305" s="500">
        <v>560</v>
      </c>
      <c r="M305" s="500">
        <v>14</v>
      </c>
      <c r="N305" s="131">
        <v>5</v>
      </c>
      <c r="O305" s="500">
        <v>94</v>
      </c>
      <c r="P305" s="500">
        <v>2.35</v>
      </c>
      <c r="Q305" s="131">
        <v>19</v>
      </c>
      <c r="R305" s="500">
        <v>654</v>
      </c>
      <c r="S305" s="500">
        <v>16.350000000000001</v>
      </c>
    </row>
    <row r="306" spans="1:19" ht="13.8" thickBot="1" x14ac:dyDescent="0.3">
      <c r="A306" s="7" t="s">
        <v>641</v>
      </c>
      <c r="B306" s="1" t="s">
        <v>640</v>
      </c>
      <c r="C306" s="7" t="s">
        <v>23</v>
      </c>
      <c r="D306" s="8">
        <v>12486</v>
      </c>
      <c r="E306" s="131">
        <v>1</v>
      </c>
      <c r="F306" s="500">
        <v>40</v>
      </c>
      <c r="G306" s="500">
        <v>1</v>
      </c>
      <c r="H306" s="131">
        <v>0</v>
      </c>
      <c r="I306" s="500">
        <v>0</v>
      </c>
      <c r="J306" s="500">
        <v>0</v>
      </c>
      <c r="K306" s="131">
        <v>1</v>
      </c>
      <c r="L306" s="500">
        <v>40</v>
      </c>
      <c r="M306" s="500">
        <v>1</v>
      </c>
      <c r="N306" s="131">
        <v>7</v>
      </c>
      <c r="O306" s="500">
        <v>119</v>
      </c>
      <c r="P306" s="500">
        <v>2.9750000000000001</v>
      </c>
      <c r="Q306" s="131">
        <v>8</v>
      </c>
      <c r="R306" s="500">
        <v>159</v>
      </c>
      <c r="S306" s="500">
        <v>3.9750000000000001</v>
      </c>
    </row>
    <row r="307" spans="1:19" ht="13.8" thickBot="1" x14ac:dyDescent="0.3">
      <c r="A307" s="7" t="s">
        <v>669</v>
      </c>
      <c r="B307" s="1" t="s">
        <v>668</v>
      </c>
      <c r="C307" s="7" t="s">
        <v>23</v>
      </c>
      <c r="D307" s="8">
        <v>16753</v>
      </c>
      <c r="E307" s="131">
        <v>6</v>
      </c>
      <c r="F307" s="500">
        <v>240</v>
      </c>
      <c r="G307" s="500">
        <v>6</v>
      </c>
      <c r="H307" s="131">
        <v>6</v>
      </c>
      <c r="I307" s="500">
        <v>40</v>
      </c>
      <c r="J307" s="500">
        <v>1</v>
      </c>
      <c r="K307" s="131">
        <v>12</v>
      </c>
      <c r="L307" s="500">
        <v>280</v>
      </c>
      <c r="M307" s="500">
        <v>7</v>
      </c>
      <c r="N307" s="131">
        <v>35</v>
      </c>
      <c r="O307" s="500">
        <v>697</v>
      </c>
      <c r="P307" s="500">
        <v>17.425000000000001</v>
      </c>
      <c r="Q307" s="131">
        <v>50</v>
      </c>
      <c r="R307" s="500">
        <v>977</v>
      </c>
      <c r="S307" s="500">
        <v>24.425000000000001</v>
      </c>
    </row>
    <row r="308" spans="1:19" ht="13.8" thickBot="1" x14ac:dyDescent="0.3">
      <c r="A308" s="7" t="s">
        <v>711</v>
      </c>
      <c r="B308" s="1" t="s">
        <v>710</v>
      </c>
      <c r="C308" s="7" t="s">
        <v>23</v>
      </c>
      <c r="D308" s="8">
        <v>18260</v>
      </c>
      <c r="E308" s="131">
        <v>3</v>
      </c>
      <c r="F308" s="500">
        <v>120</v>
      </c>
      <c r="G308" s="500">
        <v>3</v>
      </c>
      <c r="H308" s="131">
        <v>5</v>
      </c>
      <c r="I308" s="500">
        <v>163</v>
      </c>
      <c r="J308" s="500">
        <v>4.0750000000000002</v>
      </c>
      <c r="K308" s="131">
        <v>8</v>
      </c>
      <c r="L308" s="500">
        <v>283</v>
      </c>
      <c r="M308" s="500">
        <v>7.0750000000000002</v>
      </c>
      <c r="N308" s="131">
        <v>27</v>
      </c>
      <c r="O308" s="500">
        <v>521.65</v>
      </c>
      <c r="P308" s="500">
        <v>13.04125</v>
      </c>
      <c r="Q308" s="131">
        <v>31</v>
      </c>
      <c r="R308" s="500">
        <v>804.65</v>
      </c>
      <c r="S308" s="500">
        <v>20.116250000000001</v>
      </c>
    </row>
    <row r="309" spans="1:19" ht="13.8" thickBot="1" x14ac:dyDescent="0.3">
      <c r="A309" s="7" t="s">
        <v>713</v>
      </c>
      <c r="B309" s="1" t="s">
        <v>712</v>
      </c>
      <c r="C309" s="7" t="s">
        <v>23</v>
      </c>
      <c r="D309" s="8">
        <v>13940</v>
      </c>
      <c r="E309" s="131">
        <v>2</v>
      </c>
      <c r="F309" s="500">
        <v>75</v>
      </c>
      <c r="G309" s="500">
        <v>1.875</v>
      </c>
      <c r="H309" s="131">
        <v>4</v>
      </c>
      <c r="I309" s="500">
        <v>106</v>
      </c>
      <c r="J309" s="500">
        <v>2.65</v>
      </c>
      <c r="K309" s="131">
        <v>6</v>
      </c>
      <c r="L309" s="500">
        <v>181</v>
      </c>
      <c r="M309" s="500">
        <v>4.5250000000000004</v>
      </c>
      <c r="N309" s="131">
        <v>9</v>
      </c>
      <c r="O309" s="500">
        <v>169</v>
      </c>
      <c r="P309" s="500">
        <v>4.2249999999999996</v>
      </c>
      <c r="Q309" s="131">
        <v>15</v>
      </c>
      <c r="R309" s="500">
        <v>350</v>
      </c>
      <c r="S309" s="500">
        <v>8.75</v>
      </c>
    </row>
    <row r="310" spans="1:19" ht="13.8" thickBot="1" x14ac:dyDescent="0.3">
      <c r="A310" s="7" t="s">
        <v>719</v>
      </c>
      <c r="B310" s="1" t="s">
        <v>718</v>
      </c>
      <c r="C310" s="7" t="s">
        <v>23</v>
      </c>
      <c r="D310" s="8">
        <v>17937</v>
      </c>
      <c r="E310" s="131">
        <v>1</v>
      </c>
      <c r="F310" s="500">
        <v>40</v>
      </c>
      <c r="G310" s="500">
        <v>1</v>
      </c>
      <c r="H310" s="131">
        <v>2</v>
      </c>
      <c r="I310" s="500">
        <v>75</v>
      </c>
      <c r="J310" s="500">
        <v>1.875</v>
      </c>
      <c r="K310" s="131">
        <v>3</v>
      </c>
      <c r="L310" s="500">
        <v>115</v>
      </c>
      <c r="M310" s="500">
        <v>2.875</v>
      </c>
      <c r="N310" s="131">
        <v>11</v>
      </c>
      <c r="O310" s="500">
        <v>225</v>
      </c>
      <c r="P310" s="500">
        <v>5.625</v>
      </c>
      <c r="Q310" s="131">
        <v>14</v>
      </c>
      <c r="R310" s="500">
        <v>340</v>
      </c>
      <c r="S310" s="500">
        <v>8.5</v>
      </c>
    </row>
    <row r="311" spans="1:19" ht="13.8" thickBot="1" x14ac:dyDescent="0.3">
      <c r="A311" s="7" t="s">
        <v>737</v>
      </c>
      <c r="B311" s="1" t="s">
        <v>736</v>
      </c>
      <c r="C311" s="7" t="s">
        <v>23</v>
      </c>
      <c r="D311" s="8">
        <v>18134</v>
      </c>
      <c r="E311" s="131">
        <v>3</v>
      </c>
      <c r="F311" s="500">
        <v>120</v>
      </c>
      <c r="G311" s="500">
        <v>3</v>
      </c>
      <c r="H311" s="131">
        <v>3</v>
      </c>
      <c r="I311" s="500">
        <v>120</v>
      </c>
      <c r="J311" s="500">
        <v>3</v>
      </c>
      <c r="K311" s="131">
        <v>3</v>
      </c>
      <c r="L311" s="500">
        <v>240</v>
      </c>
      <c r="M311" s="500">
        <v>6</v>
      </c>
      <c r="N311" s="131">
        <v>8</v>
      </c>
      <c r="O311" s="500">
        <v>218</v>
      </c>
      <c r="P311" s="500">
        <v>5.45</v>
      </c>
      <c r="Q311" s="131">
        <v>14</v>
      </c>
      <c r="R311" s="500">
        <v>458</v>
      </c>
      <c r="S311" s="500">
        <v>11.45</v>
      </c>
    </row>
    <row r="312" spans="1:19" ht="13.8" thickBot="1" x14ac:dyDescent="0.3">
      <c r="A312" s="7" t="s">
        <v>749</v>
      </c>
      <c r="B312" s="1" t="s">
        <v>748</v>
      </c>
      <c r="C312" s="7" t="s">
        <v>23</v>
      </c>
      <c r="D312" s="8">
        <v>16881</v>
      </c>
      <c r="E312" s="131">
        <v>1</v>
      </c>
      <c r="F312" s="500">
        <v>40</v>
      </c>
      <c r="G312" s="500">
        <v>1</v>
      </c>
      <c r="H312" s="131">
        <v>1</v>
      </c>
      <c r="I312" s="500">
        <v>5</v>
      </c>
      <c r="J312" s="500">
        <v>0.125</v>
      </c>
      <c r="K312" s="131">
        <v>2</v>
      </c>
      <c r="L312" s="500">
        <v>45</v>
      </c>
      <c r="M312" s="500">
        <v>1.125</v>
      </c>
      <c r="N312" s="131">
        <v>2</v>
      </c>
      <c r="O312" s="500">
        <v>8</v>
      </c>
      <c r="P312" s="500">
        <v>0.2</v>
      </c>
      <c r="Q312" s="131">
        <v>4</v>
      </c>
      <c r="R312" s="500">
        <v>53</v>
      </c>
      <c r="S312" s="500">
        <v>1.325</v>
      </c>
    </row>
    <row r="313" spans="1:19" ht="13.8" thickBot="1" x14ac:dyDescent="0.3">
      <c r="A313" s="7" t="s">
        <v>753</v>
      </c>
      <c r="B313" s="1" t="s">
        <v>752</v>
      </c>
      <c r="C313" s="7" t="s">
        <v>23</v>
      </c>
      <c r="D313" s="8">
        <v>14253</v>
      </c>
      <c r="E313" s="131">
        <v>2</v>
      </c>
      <c r="F313" s="500">
        <v>69</v>
      </c>
      <c r="G313" s="500">
        <v>1.7250000000000001</v>
      </c>
      <c r="H313" s="131">
        <v>1</v>
      </c>
      <c r="I313" s="500">
        <v>29</v>
      </c>
      <c r="J313" s="500">
        <v>0.72499999999999998</v>
      </c>
      <c r="K313" s="131">
        <v>3</v>
      </c>
      <c r="L313" s="500">
        <v>98</v>
      </c>
      <c r="M313" s="500">
        <v>2.4500000000000002</v>
      </c>
      <c r="N313" s="131">
        <v>9</v>
      </c>
      <c r="O313" s="500">
        <v>200</v>
      </c>
      <c r="P313" s="500">
        <v>5</v>
      </c>
      <c r="Q313" s="131">
        <v>12</v>
      </c>
      <c r="R313" s="500">
        <v>298</v>
      </c>
      <c r="S313" s="500">
        <v>7.45</v>
      </c>
    </row>
    <row r="314" spans="1:19" ht="13.8" thickBot="1" x14ac:dyDescent="0.3">
      <c r="A314" s="7" t="s">
        <v>773</v>
      </c>
      <c r="B314" s="1" t="s">
        <v>772</v>
      </c>
      <c r="C314" s="7" t="s">
        <v>23</v>
      </c>
      <c r="D314" s="8">
        <v>12238</v>
      </c>
      <c r="E314" s="131">
        <v>3</v>
      </c>
      <c r="F314" s="500">
        <v>100</v>
      </c>
      <c r="G314" s="500">
        <v>2.5</v>
      </c>
      <c r="H314" s="131">
        <v>1</v>
      </c>
      <c r="I314" s="500">
        <v>22</v>
      </c>
      <c r="J314" s="500">
        <v>0.55000000000000004</v>
      </c>
      <c r="K314" s="131">
        <v>4</v>
      </c>
      <c r="L314" s="500">
        <v>122</v>
      </c>
      <c r="M314" s="500">
        <v>3.05</v>
      </c>
      <c r="N314" s="131">
        <v>10</v>
      </c>
      <c r="O314" s="500">
        <v>104</v>
      </c>
      <c r="P314" s="500">
        <v>2.6</v>
      </c>
      <c r="Q314" s="131">
        <v>14</v>
      </c>
      <c r="R314" s="500">
        <v>226</v>
      </c>
      <c r="S314" s="500">
        <v>5.65</v>
      </c>
    </row>
    <row r="315" spans="1:19" ht="13.8" thickBot="1" x14ac:dyDescent="0.3">
      <c r="A315" s="7" t="s">
        <v>793</v>
      </c>
      <c r="B315" s="1" t="s">
        <v>792</v>
      </c>
      <c r="C315" s="7" t="s">
        <v>23</v>
      </c>
      <c r="D315" s="8">
        <v>17593</v>
      </c>
      <c r="E315" s="131">
        <v>8</v>
      </c>
      <c r="F315" s="500">
        <v>135</v>
      </c>
      <c r="G315" s="500">
        <v>3.375</v>
      </c>
      <c r="H315" s="131">
        <v>2</v>
      </c>
      <c r="I315" s="500">
        <v>52.5</v>
      </c>
      <c r="J315" s="500">
        <v>1.3125</v>
      </c>
      <c r="K315" s="131">
        <v>10</v>
      </c>
      <c r="L315" s="500">
        <v>187.5</v>
      </c>
      <c r="M315" s="500">
        <v>4.6875</v>
      </c>
      <c r="N315" s="131">
        <v>10</v>
      </c>
      <c r="O315" s="500">
        <v>147.5</v>
      </c>
      <c r="P315" s="500">
        <v>3.6875</v>
      </c>
      <c r="Q315" s="131">
        <v>20</v>
      </c>
      <c r="R315" s="500">
        <v>335</v>
      </c>
      <c r="S315" s="500">
        <v>8.375</v>
      </c>
    </row>
    <row r="316" spans="1:19" ht="13.8" thickBot="1" x14ac:dyDescent="0.3">
      <c r="A316" s="7" t="s">
        <v>819</v>
      </c>
      <c r="B316" s="1" t="s">
        <v>818</v>
      </c>
      <c r="C316" s="7" t="s">
        <v>23</v>
      </c>
      <c r="D316" s="8">
        <v>13498</v>
      </c>
      <c r="E316" s="131">
        <v>5</v>
      </c>
      <c r="F316" s="500">
        <v>200</v>
      </c>
      <c r="G316" s="500">
        <v>5</v>
      </c>
      <c r="H316" s="131">
        <v>2</v>
      </c>
      <c r="I316" s="500">
        <v>7.5</v>
      </c>
      <c r="J316" s="500">
        <v>0.1875</v>
      </c>
      <c r="K316" s="131">
        <v>7</v>
      </c>
      <c r="L316" s="500">
        <v>207.5</v>
      </c>
      <c r="M316" s="500">
        <v>5.1875</v>
      </c>
      <c r="N316" s="131">
        <v>12</v>
      </c>
      <c r="O316" s="500">
        <v>197</v>
      </c>
      <c r="P316" s="500">
        <v>4.9249999999999998</v>
      </c>
      <c r="Q316" s="131">
        <v>19</v>
      </c>
      <c r="R316" s="500">
        <v>404.5</v>
      </c>
      <c r="S316" s="500">
        <v>10.112500000000001</v>
      </c>
    </row>
    <row r="317" spans="1:19" x14ac:dyDescent="0.25">
      <c r="A317" s="7"/>
      <c r="B317" s="358" t="s">
        <v>3881</v>
      </c>
      <c r="C317" s="82"/>
      <c r="D317" s="380">
        <f>SUM(D240:D316)</f>
        <v>1340024</v>
      </c>
      <c r="E317" s="505">
        <f t="shared" ref="E317:M317" si="12">SUM(E240:E316)</f>
        <v>252</v>
      </c>
      <c r="F317" s="505">
        <f t="shared" si="12"/>
        <v>7828.49</v>
      </c>
      <c r="G317" s="505">
        <f t="shared" si="12"/>
        <v>195.71224999999998</v>
      </c>
      <c r="H317" s="505">
        <f t="shared" si="12"/>
        <v>154</v>
      </c>
      <c r="I317" s="505">
        <f t="shared" si="12"/>
        <v>4440.8899999999994</v>
      </c>
      <c r="J317" s="505">
        <f t="shared" si="12"/>
        <v>111.02225</v>
      </c>
      <c r="K317" s="505">
        <f t="shared" si="12"/>
        <v>404</v>
      </c>
      <c r="L317" s="505">
        <f t="shared" si="12"/>
        <v>12336.380000000001</v>
      </c>
      <c r="M317" s="505">
        <f t="shared" si="12"/>
        <v>308.40949999999992</v>
      </c>
      <c r="N317" s="505">
        <f>SUM(N240:N316)</f>
        <v>783</v>
      </c>
      <c r="O317" s="505">
        <f t="shared" ref="O317:S317" si="13">SUM(O240:O316)</f>
        <v>15454.279999999999</v>
      </c>
      <c r="P317" s="505">
        <f t="shared" si="13"/>
        <v>386.35700000000014</v>
      </c>
      <c r="Q317" s="505">
        <f t="shared" si="13"/>
        <v>1160</v>
      </c>
      <c r="R317" s="505">
        <f t="shared" si="13"/>
        <v>27790.660000000003</v>
      </c>
      <c r="S317" s="506">
        <f t="shared" si="13"/>
        <v>694.76650000000018</v>
      </c>
    </row>
    <row r="318" spans="1:19" ht="13.8" thickBot="1" x14ac:dyDescent="0.3">
      <c r="A318" s="7"/>
      <c r="B318" s="359" t="s">
        <v>3882</v>
      </c>
      <c r="C318" s="84"/>
      <c r="D318" s="383">
        <f>AVERAGE(D240:D316)</f>
        <v>17402.909090909092</v>
      </c>
      <c r="E318" s="507">
        <f t="shared" ref="E318:N318" si="14">AVERAGE(E240:E316)</f>
        <v>3.2727272727272729</v>
      </c>
      <c r="F318" s="507">
        <f t="shared" si="14"/>
        <v>101.66870129870129</v>
      </c>
      <c r="G318" s="507">
        <f t="shared" si="14"/>
        <v>2.5417175324675321</v>
      </c>
      <c r="H318" s="507">
        <f t="shared" si="14"/>
        <v>2</v>
      </c>
      <c r="I318" s="507">
        <f t="shared" si="14"/>
        <v>57.673896103896098</v>
      </c>
      <c r="J318" s="507">
        <f t="shared" si="14"/>
        <v>1.4418474025974026</v>
      </c>
      <c r="K318" s="507">
        <f t="shared" si="14"/>
        <v>5.2467532467532472</v>
      </c>
      <c r="L318" s="507">
        <f t="shared" si="14"/>
        <v>160.21272727272728</v>
      </c>
      <c r="M318" s="507">
        <f t="shared" si="14"/>
        <v>4.0053181818181809</v>
      </c>
      <c r="N318" s="507">
        <f t="shared" si="14"/>
        <v>10.168831168831169</v>
      </c>
      <c r="O318" s="507">
        <f t="shared" ref="O318:S318" si="15">AVERAGE(O240:O316)</f>
        <v>200.70493506493506</v>
      </c>
      <c r="P318" s="507">
        <f t="shared" si="15"/>
        <v>5.0176233766233782</v>
      </c>
      <c r="Q318" s="507">
        <f t="shared" si="15"/>
        <v>15.064935064935066</v>
      </c>
      <c r="R318" s="507">
        <f t="shared" si="15"/>
        <v>360.91766233766236</v>
      </c>
      <c r="S318" s="508">
        <f t="shared" si="15"/>
        <v>9.0229415584415609</v>
      </c>
    </row>
    <row r="319" spans="1:19" ht="13.8" thickBot="1" x14ac:dyDescent="0.3">
      <c r="A319" s="7"/>
      <c r="B319" s="85"/>
      <c r="C319" s="152"/>
      <c r="D319" s="153"/>
      <c r="E319" s="517"/>
      <c r="F319" s="518"/>
      <c r="G319" s="518"/>
      <c r="H319" s="517"/>
      <c r="I319" s="518"/>
      <c r="J319" s="518"/>
      <c r="K319" s="517"/>
      <c r="L319" s="518"/>
      <c r="M319" s="518"/>
      <c r="N319" s="517"/>
      <c r="O319" s="518"/>
      <c r="P319" s="518"/>
      <c r="Q319" s="517"/>
      <c r="R319" s="518"/>
      <c r="S319" s="518"/>
    </row>
    <row r="320" spans="1:19" ht="13.8" thickBot="1" x14ac:dyDescent="0.3">
      <c r="A320" s="7" t="s">
        <v>39</v>
      </c>
      <c r="B320" s="143" t="s">
        <v>38</v>
      </c>
      <c r="C320" s="7" t="s">
        <v>40</v>
      </c>
      <c r="D320" s="8">
        <v>28210</v>
      </c>
      <c r="E320" s="131">
        <v>2</v>
      </c>
      <c r="F320" s="500">
        <v>63</v>
      </c>
      <c r="G320" s="500">
        <v>1.575</v>
      </c>
      <c r="H320" s="131">
        <v>0</v>
      </c>
      <c r="I320" s="500">
        <v>0</v>
      </c>
      <c r="J320" s="500">
        <v>0</v>
      </c>
      <c r="K320" s="131">
        <v>2</v>
      </c>
      <c r="L320" s="500">
        <v>63</v>
      </c>
      <c r="M320" s="500">
        <v>1.575</v>
      </c>
      <c r="N320" s="131">
        <v>22</v>
      </c>
      <c r="O320" s="500">
        <v>348.4</v>
      </c>
      <c r="P320" s="500">
        <v>8.7100000000000009</v>
      </c>
      <c r="Q320" s="131">
        <v>24</v>
      </c>
      <c r="R320" s="500">
        <v>411.4</v>
      </c>
      <c r="S320" s="500">
        <v>10.285</v>
      </c>
    </row>
    <row r="321" spans="1:19" ht="13.8" thickBot="1" x14ac:dyDescent="0.3">
      <c r="A321" s="7" t="s">
        <v>42</v>
      </c>
      <c r="B321" s="1" t="s">
        <v>41</v>
      </c>
      <c r="C321" s="7" t="s">
        <v>40</v>
      </c>
      <c r="D321" s="8">
        <v>28283</v>
      </c>
      <c r="E321" s="131">
        <v>1</v>
      </c>
      <c r="F321" s="500">
        <v>45</v>
      </c>
      <c r="G321" s="500">
        <v>1.125</v>
      </c>
      <c r="H321" s="131">
        <v>5</v>
      </c>
      <c r="I321" s="500">
        <v>170</v>
      </c>
      <c r="J321" s="500">
        <v>4.25</v>
      </c>
      <c r="K321" s="131">
        <v>6</v>
      </c>
      <c r="L321" s="500">
        <v>215</v>
      </c>
      <c r="M321" s="500">
        <v>5.375</v>
      </c>
      <c r="N321" s="131">
        <v>2</v>
      </c>
      <c r="O321" s="500">
        <v>24</v>
      </c>
      <c r="P321" s="500">
        <v>0.6</v>
      </c>
      <c r="Q321" s="131">
        <v>9</v>
      </c>
      <c r="R321" s="500">
        <v>239</v>
      </c>
      <c r="S321" s="500">
        <v>5.9749999999999996</v>
      </c>
    </row>
    <row r="322" spans="1:19" ht="13.8" thickBot="1" x14ac:dyDescent="0.3">
      <c r="A322" s="7" t="s">
        <v>50</v>
      </c>
      <c r="B322" s="1" t="s">
        <v>49</v>
      </c>
      <c r="C322" s="7" t="s">
        <v>40</v>
      </c>
      <c r="D322" s="8">
        <v>29598</v>
      </c>
      <c r="E322" s="131">
        <v>2</v>
      </c>
      <c r="F322" s="500">
        <v>80</v>
      </c>
      <c r="G322" s="500">
        <v>2</v>
      </c>
      <c r="H322" s="131">
        <v>10</v>
      </c>
      <c r="I322" s="500">
        <v>256</v>
      </c>
      <c r="J322" s="500">
        <v>6.4</v>
      </c>
      <c r="K322" s="131">
        <v>13</v>
      </c>
      <c r="L322" s="500">
        <v>336</v>
      </c>
      <c r="M322" s="500">
        <v>8.4</v>
      </c>
      <c r="N322" s="131">
        <v>13</v>
      </c>
      <c r="O322" s="500">
        <v>345</v>
      </c>
      <c r="P322" s="500">
        <v>8.625</v>
      </c>
      <c r="Q322" s="131">
        <v>25</v>
      </c>
      <c r="R322" s="500">
        <v>681</v>
      </c>
      <c r="S322" s="500">
        <v>17.024999999999999</v>
      </c>
    </row>
    <row r="323" spans="1:19" ht="13.8" thickBot="1" x14ac:dyDescent="0.3">
      <c r="A323" s="7" t="s">
        <v>73</v>
      </c>
      <c r="B323" s="1" t="s">
        <v>72</v>
      </c>
      <c r="C323" s="7" t="s">
        <v>40</v>
      </c>
      <c r="D323" s="8">
        <v>35350</v>
      </c>
      <c r="E323" s="131">
        <v>44</v>
      </c>
      <c r="F323" s="500">
        <v>577.65</v>
      </c>
      <c r="G323" s="500">
        <v>14.44125</v>
      </c>
      <c r="H323" s="131">
        <v>0</v>
      </c>
      <c r="I323" s="500">
        <v>0</v>
      </c>
      <c r="J323" s="500">
        <v>0</v>
      </c>
      <c r="K323" s="131">
        <v>44</v>
      </c>
      <c r="L323" s="500">
        <v>577.65</v>
      </c>
      <c r="M323" s="500">
        <v>14.44125</v>
      </c>
      <c r="N323" s="131">
        <v>39</v>
      </c>
      <c r="O323" s="500">
        <v>725.32</v>
      </c>
      <c r="P323" s="500">
        <v>18.132999999999999</v>
      </c>
      <c r="Q323" s="131">
        <v>83</v>
      </c>
      <c r="R323" s="500">
        <v>1302.97</v>
      </c>
      <c r="S323" s="500">
        <v>32.574249999999999</v>
      </c>
    </row>
    <row r="324" spans="1:19" ht="13.8" thickBot="1" x14ac:dyDescent="0.3">
      <c r="A324" s="7" t="s">
        <v>83</v>
      </c>
      <c r="B324" s="1" t="s">
        <v>82</v>
      </c>
      <c r="C324" s="7" t="s">
        <v>40</v>
      </c>
      <c r="D324" s="8">
        <v>42361</v>
      </c>
      <c r="E324" s="131">
        <v>7</v>
      </c>
      <c r="F324" s="500">
        <v>196</v>
      </c>
      <c r="G324" s="500">
        <v>4.9000000000000004</v>
      </c>
      <c r="H324" s="131">
        <v>0</v>
      </c>
      <c r="I324" s="500">
        <v>0</v>
      </c>
      <c r="J324" s="500">
        <v>0</v>
      </c>
      <c r="K324" s="131">
        <v>7</v>
      </c>
      <c r="L324" s="500">
        <v>196</v>
      </c>
      <c r="M324" s="500">
        <v>4.9000000000000004</v>
      </c>
      <c r="N324" s="131">
        <v>17</v>
      </c>
      <c r="O324" s="500">
        <v>298</v>
      </c>
      <c r="P324" s="500">
        <v>7.45</v>
      </c>
      <c r="Q324" s="131">
        <v>24</v>
      </c>
      <c r="R324" s="500">
        <v>494</v>
      </c>
      <c r="S324" s="500">
        <v>12.35</v>
      </c>
    </row>
    <row r="325" spans="1:19" ht="13.8" thickBot="1" x14ac:dyDescent="0.3">
      <c r="A325" s="7" t="s">
        <v>108</v>
      </c>
      <c r="B325" s="1" t="s">
        <v>107</v>
      </c>
      <c r="C325" s="7" t="s">
        <v>40</v>
      </c>
      <c r="D325" s="8">
        <v>41070</v>
      </c>
      <c r="E325" s="131">
        <v>23</v>
      </c>
      <c r="F325" s="500">
        <v>725</v>
      </c>
      <c r="G325" s="500">
        <v>18.125</v>
      </c>
      <c r="H325" s="131">
        <v>0</v>
      </c>
      <c r="I325" s="500">
        <v>0</v>
      </c>
      <c r="J325" s="500">
        <v>0</v>
      </c>
      <c r="K325" s="131">
        <v>23</v>
      </c>
      <c r="L325" s="500">
        <v>725</v>
      </c>
      <c r="M325" s="500">
        <v>18.125</v>
      </c>
      <c r="N325" s="131">
        <v>67</v>
      </c>
      <c r="O325" s="500">
        <v>1345</v>
      </c>
      <c r="P325" s="500">
        <v>33.625</v>
      </c>
      <c r="Q325" s="131">
        <v>90</v>
      </c>
      <c r="R325" s="500">
        <v>2070</v>
      </c>
      <c r="S325" s="500">
        <v>51.75</v>
      </c>
    </row>
    <row r="326" spans="1:19" ht="13.8" thickBot="1" x14ac:dyDescent="0.3">
      <c r="A326" s="7" t="s">
        <v>114</v>
      </c>
      <c r="B326" s="1" t="s">
        <v>113</v>
      </c>
      <c r="C326" s="7" t="s">
        <v>40</v>
      </c>
      <c r="D326" s="8">
        <v>46905</v>
      </c>
      <c r="E326" s="131">
        <v>3</v>
      </c>
      <c r="F326" s="500">
        <v>106</v>
      </c>
      <c r="G326" s="500">
        <v>2.65</v>
      </c>
      <c r="H326" s="131">
        <v>8</v>
      </c>
      <c r="I326" s="500">
        <v>205</v>
      </c>
      <c r="J326" s="500">
        <v>5.125</v>
      </c>
      <c r="K326" s="131">
        <v>11</v>
      </c>
      <c r="L326" s="500">
        <v>311</v>
      </c>
      <c r="M326" s="500">
        <v>7.7750000000000004</v>
      </c>
      <c r="N326" s="131">
        <v>28</v>
      </c>
      <c r="O326" s="500">
        <v>491</v>
      </c>
      <c r="P326" s="500">
        <v>12.275</v>
      </c>
      <c r="Q326" s="131">
        <v>39</v>
      </c>
      <c r="R326" s="500">
        <v>802</v>
      </c>
      <c r="S326" s="500">
        <v>20.05</v>
      </c>
    </row>
    <row r="327" spans="1:19" ht="13.8" thickBot="1" x14ac:dyDescent="0.3">
      <c r="A327" s="7" t="s">
        <v>124</v>
      </c>
      <c r="B327" s="1" t="s">
        <v>123</v>
      </c>
      <c r="C327" s="7" t="s">
        <v>40</v>
      </c>
      <c r="D327" s="8">
        <v>43254</v>
      </c>
      <c r="E327" s="131">
        <v>15</v>
      </c>
      <c r="F327" s="500">
        <v>412</v>
      </c>
      <c r="G327" s="500">
        <v>10.3</v>
      </c>
      <c r="H327" s="131">
        <v>0</v>
      </c>
      <c r="I327" s="500">
        <v>0</v>
      </c>
      <c r="J327" s="500">
        <v>0</v>
      </c>
      <c r="K327" s="131">
        <v>15</v>
      </c>
      <c r="L327" s="500">
        <v>412</v>
      </c>
      <c r="M327" s="500">
        <v>10.3</v>
      </c>
      <c r="N327" s="131">
        <v>42</v>
      </c>
      <c r="O327" s="500">
        <v>750.73</v>
      </c>
      <c r="P327" s="500">
        <v>18.768249999999998</v>
      </c>
      <c r="Q327" s="131">
        <v>57</v>
      </c>
      <c r="R327" s="500">
        <v>1162.73</v>
      </c>
      <c r="S327" s="500">
        <v>29.068249999999999</v>
      </c>
    </row>
    <row r="328" spans="1:19" ht="13.8" thickBot="1" x14ac:dyDescent="0.3">
      <c r="A328" s="7" t="s">
        <v>134</v>
      </c>
      <c r="B328" s="1" t="s">
        <v>133</v>
      </c>
      <c r="C328" s="7" t="s">
        <v>40</v>
      </c>
      <c r="D328" s="8">
        <v>35087</v>
      </c>
      <c r="E328" s="131">
        <v>3</v>
      </c>
      <c r="F328" s="500">
        <v>120</v>
      </c>
      <c r="G328" s="500">
        <v>3</v>
      </c>
      <c r="H328" s="131">
        <v>2</v>
      </c>
      <c r="I328" s="500">
        <v>40</v>
      </c>
      <c r="J328" s="500">
        <v>1</v>
      </c>
      <c r="K328" s="131">
        <v>5</v>
      </c>
      <c r="L328" s="500">
        <v>160</v>
      </c>
      <c r="M328" s="500">
        <v>4</v>
      </c>
      <c r="N328" s="131">
        <v>32</v>
      </c>
      <c r="O328" s="500">
        <v>520.21</v>
      </c>
      <c r="P328" s="500">
        <v>13.00525</v>
      </c>
      <c r="Q328" s="131">
        <v>37</v>
      </c>
      <c r="R328" s="500">
        <v>680.21</v>
      </c>
      <c r="S328" s="500">
        <v>17.00525</v>
      </c>
    </row>
    <row r="329" spans="1:19" ht="13.8" thickBot="1" x14ac:dyDescent="0.3">
      <c r="A329" s="7" t="s">
        <v>150</v>
      </c>
      <c r="B329" s="1" t="s">
        <v>149</v>
      </c>
      <c r="C329" s="7" t="s">
        <v>40</v>
      </c>
      <c r="D329" s="8">
        <v>38002</v>
      </c>
      <c r="E329" s="131">
        <v>2</v>
      </c>
      <c r="F329" s="500">
        <v>66</v>
      </c>
      <c r="G329" s="500">
        <v>1.65</v>
      </c>
      <c r="H329" s="131">
        <v>11</v>
      </c>
      <c r="I329" s="500">
        <v>440</v>
      </c>
      <c r="J329" s="500">
        <v>11</v>
      </c>
      <c r="K329" s="131">
        <v>13</v>
      </c>
      <c r="L329" s="500">
        <v>495</v>
      </c>
      <c r="M329" s="500">
        <v>12.375</v>
      </c>
      <c r="N329" s="131">
        <v>9</v>
      </c>
      <c r="O329" s="500">
        <v>124</v>
      </c>
      <c r="P329" s="500">
        <v>3.1</v>
      </c>
      <c r="Q329" s="131">
        <v>23</v>
      </c>
      <c r="R329" s="500">
        <v>619</v>
      </c>
      <c r="S329" s="500">
        <v>15.475</v>
      </c>
    </row>
    <row r="330" spans="1:19" ht="13.8" thickBot="1" x14ac:dyDescent="0.3">
      <c r="A330" s="7" t="s">
        <v>170</v>
      </c>
      <c r="B330" s="1" t="s">
        <v>169</v>
      </c>
      <c r="C330" s="7" t="s">
        <v>40</v>
      </c>
      <c r="D330" s="8">
        <v>43381</v>
      </c>
      <c r="E330" s="131">
        <v>10</v>
      </c>
      <c r="F330" s="500">
        <v>179.89</v>
      </c>
      <c r="G330" s="500">
        <v>4.4972500000000002</v>
      </c>
      <c r="H330" s="131">
        <v>0</v>
      </c>
      <c r="I330" s="500">
        <v>0</v>
      </c>
      <c r="J330" s="500">
        <v>0</v>
      </c>
      <c r="K330" s="131">
        <v>10</v>
      </c>
      <c r="L330" s="500">
        <v>179.89</v>
      </c>
      <c r="M330" s="500">
        <v>4.4972500000000002</v>
      </c>
      <c r="N330" s="131">
        <v>28</v>
      </c>
      <c r="O330" s="500">
        <v>377.83</v>
      </c>
      <c r="P330" s="500">
        <v>9.4457500000000003</v>
      </c>
      <c r="Q330" s="131">
        <v>38</v>
      </c>
      <c r="R330" s="500">
        <v>557.72</v>
      </c>
      <c r="S330" s="500">
        <v>13.943</v>
      </c>
    </row>
    <row r="331" spans="1:19" ht="13.8" thickBot="1" x14ac:dyDescent="0.3">
      <c r="A331" s="7" t="s">
        <v>174</v>
      </c>
      <c r="B331" s="1" t="s">
        <v>173</v>
      </c>
      <c r="C331" s="7" t="s">
        <v>40</v>
      </c>
      <c r="D331" s="8">
        <v>35563</v>
      </c>
      <c r="E331" s="131">
        <v>15</v>
      </c>
      <c r="F331" s="500">
        <v>362</v>
      </c>
      <c r="G331" s="500">
        <v>9.0500000000000007</v>
      </c>
      <c r="H331" s="131">
        <v>0</v>
      </c>
      <c r="I331" s="500">
        <v>0</v>
      </c>
      <c r="J331" s="500">
        <v>0</v>
      </c>
      <c r="K331" s="131">
        <v>15</v>
      </c>
      <c r="L331" s="500">
        <v>362</v>
      </c>
      <c r="M331" s="500">
        <v>9.0500000000000007</v>
      </c>
      <c r="N331" s="131">
        <v>32</v>
      </c>
      <c r="O331" s="500">
        <v>419.5</v>
      </c>
      <c r="P331" s="500">
        <v>10.487500000000001</v>
      </c>
      <c r="Q331" s="131">
        <v>47</v>
      </c>
      <c r="R331" s="500">
        <v>781.5</v>
      </c>
      <c r="S331" s="500">
        <v>19.537500000000001</v>
      </c>
    </row>
    <row r="332" spans="1:19" ht="13.8" thickBot="1" x14ac:dyDescent="0.3">
      <c r="A332" s="7" t="s">
        <v>188</v>
      </c>
      <c r="B332" s="1" t="s">
        <v>187</v>
      </c>
      <c r="C332" s="7" t="s">
        <v>40</v>
      </c>
      <c r="D332" s="8">
        <v>40186</v>
      </c>
      <c r="E332" s="131">
        <v>9</v>
      </c>
      <c r="F332" s="500">
        <v>337.5</v>
      </c>
      <c r="G332" s="500">
        <v>8.4375</v>
      </c>
      <c r="H332" s="167">
        <v>0</v>
      </c>
      <c r="I332" s="167">
        <v>0</v>
      </c>
      <c r="J332" s="167">
        <v>0</v>
      </c>
      <c r="K332" s="131">
        <v>9</v>
      </c>
      <c r="L332" s="500">
        <v>337.5</v>
      </c>
      <c r="M332" s="500">
        <v>8.4375</v>
      </c>
      <c r="N332" s="131">
        <v>14</v>
      </c>
      <c r="O332" s="500">
        <v>297</v>
      </c>
      <c r="P332" s="500">
        <v>7.4249999999999998</v>
      </c>
      <c r="Q332" s="131">
        <v>23</v>
      </c>
      <c r="R332" s="500">
        <v>634.5</v>
      </c>
      <c r="S332" s="500">
        <v>15.862500000000001</v>
      </c>
    </row>
    <row r="333" spans="1:19" ht="13.8" thickBot="1" x14ac:dyDescent="0.3">
      <c r="A333" s="7" t="s">
        <v>190</v>
      </c>
      <c r="B333" s="1" t="s">
        <v>189</v>
      </c>
      <c r="C333" s="7" t="s">
        <v>40</v>
      </c>
      <c r="D333" s="8">
        <v>28263</v>
      </c>
      <c r="E333" s="131">
        <v>1</v>
      </c>
      <c r="F333" s="500">
        <v>40</v>
      </c>
      <c r="G333" s="500">
        <v>1</v>
      </c>
      <c r="H333" s="131">
        <v>7</v>
      </c>
      <c r="I333" s="500">
        <v>180</v>
      </c>
      <c r="J333" s="500">
        <v>4.5</v>
      </c>
      <c r="K333" s="131">
        <v>8</v>
      </c>
      <c r="L333" s="500">
        <v>220</v>
      </c>
      <c r="M333" s="500">
        <v>5.5</v>
      </c>
      <c r="N333" s="131">
        <v>3</v>
      </c>
      <c r="O333" s="500">
        <v>110</v>
      </c>
      <c r="P333" s="500">
        <v>2.75</v>
      </c>
      <c r="Q333" s="131">
        <v>11</v>
      </c>
      <c r="R333" s="500">
        <v>330</v>
      </c>
      <c r="S333" s="500">
        <v>8.25</v>
      </c>
    </row>
    <row r="334" spans="1:19" ht="13.8" thickBot="1" x14ac:dyDescent="0.3">
      <c r="A334" s="7" t="s">
        <v>200</v>
      </c>
      <c r="B334" s="1" t="s">
        <v>199</v>
      </c>
      <c r="C334" s="7" t="s">
        <v>40</v>
      </c>
      <c r="D334" s="8">
        <v>26391</v>
      </c>
      <c r="E334" s="131">
        <v>11</v>
      </c>
      <c r="F334" s="500">
        <v>360</v>
      </c>
      <c r="G334" s="500">
        <v>9</v>
      </c>
      <c r="H334" s="131">
        <v>0</v>
      </c>
      <c r="I334" s="500">
        <v>0</v>
      </c>
      <c r="J334" s="500">
        <v>0</v>
      </c>
      <c r="K334" s="131">
        <v>11</v>
      </c>
      <c r="L334" s="500">
        <v>360</v>
      </c>
      <c r="M334" s="500">
        <v>9</v>
      </c>
      <c r="N334" s="131">
        <v>21</v>
      </c>
      <c r="O334" s="500">
        <v>445</v>
      </c>
      <c r="P334" s="500">
        <v>11.125</v>
      </c>
      <c r="Q334" s="131">
        <v>31</v>
      </c>
      <c r="R334" s="500">
        <v>805</v>
      </c>
      <c r="S334" s="500">
        <v>20.125</v>
      </c>
    </row>
    <row r="335" spans="1:19" ht="13.8" thickBot="1" x14ac:dyDescent="0.3">
      <c r="A335" s="7" t="s">
        <v>218</v>
      </c>
      <c r="B335" s="1" t="s">
        <v>217</v>
      </c>
      <c r="C335" s="7" t="s">
        <v>40</v>
      </c>
      <c r="D335" s="8">
        <v>32799</v>
      </c>
      <c r="E335" s="131">
        <v>5</v>
      </c>
      <c r="F335" s="500">
        <v>200</v>
      </c>
      <c r="G335" s="500">
        <v>5</v>
      </c>
      <c r="H335" s="131">
        <v>7</v>
      </c>
      <c r="I335" s="500">
        <v>154</v>
      </c>
      <c r="J335" s="500">
        <v>3.85</v>
      </c>
      <c r="K335" s="131">
        <v>12</v>
      </c>
      <c r="L335" s="500">
        <v>354</v>
      </c>
      <c r="M335" s="500">
        <v>8.85</v>
      </c>
      <c r="N335" s="131">
        <v>15</v>
      </c>
      <c r="O335" s="500">
        <v>270</v>
      </c>
      <c r="P335" s="500">
        <v>6.75</v>
      </c>
      <c r="Q335" s="131">
        <v>27</v>
      </c>
      <c r="R335" s="500">
        <v>624</v>
      </c>
      <c r="S335" s="500">
        <v>15.6</v>
      </c>
    </row>
    <row r="336" spans="1:19" ht="13.8" thickBot="1" x14ac:dyDescent="0.3">
      <c r="A336" s="7" t="s">
        <v>226</v>
      </c>
      <c r="B336" s="1" t="s">
        <v>225</v>
      </c>
      <c r="C336" s="7" t="s">
        <v>40</v>
      </c>
      <c r="D336" s="8">
        <v>32140</v>
      </c>
      <c r="E336" s="131">
        <v>3</v>
      </c>
      <c r="F336" s="500">
        <v>106</v>
      </c>
      <c r="G336" s="500">
        <v>2.65</v>
      </c>
      <c r="H336" s="131">
        <v>1</v>
      </c>
      <c r="I336" s="500">
        <v>40</v>
      </c>
      <c r="J336" s="500">
        <v>1</v>
      </c>
      <c r="K336" s="131">
        <v>4</v>
      </c>
      <c r="L336" s="500">
        <v>146</v>
      </c>
      <c r="M336" s="500">
        <v>3.65</v>
      </c>
      <c r="N336" s="131">
        <v>12</v>
      </c>
      <c r="O336" s="500">
        <v>335</v>
      </c>
      <c r="P336" s="500">
        <v>8.375</v>
      </c>
      <c r="Q336" s="131">
        <v>16</v>
      </c>
      <c r="R336" s="500">
        <v>481</v>
      </c>
      <c r="S336" s="500">
        <v>12.025</v>
      </c>
    </row>
    <row r="337" spans="1:19" ht="13.8" thickBot="1" x14ac:dyDescent="0.3">
      <c r="A337" s="7" t="s">
        <v>230</v>
      </c>
      <c r="B337" s="1" t="s">
        <v>229</v>
      </c>
      <c r="C337" s="7" t="s">
        <v>40</v>
      </c>
      <c r="D337" s="8">
        <v>26168</v>
      </c>
      <c r="E337" s="131">
        <v>1</v>
      </c>
      <c r="F337" s="500">
        <v>40</v>
      </c>
      <c r="G337" s="500">
        <v>1</v>
      </c>
      <c r="H337" s="131">
        <v>1</v>
      </c>
      <c r="I337" s="500">
        <v>37.5</v>
      </c>
      <c r="J337" s="500">
        <v>0.9375</v>
      </c>
      <c r="K337" s="131">
        <v>2</v>
      </c>
      <c r="L337" s="500">
        <v>77.5</v>
      </c>
      <c r="M337" s="500">
        <v>1.9375</v>
      </c>
      <c r="N337" s="131">
        <v>23</v>
      </c>
      <c r="O337" s="500">
        <v>449</v>
      </c>
      <c r="P337" s="500">
        <v>11.225</v>
      </c>
      <c r="Q337" s="131">
        <v>25</v>
      </c>
      <c r="R337" s="500">
        <v>526.5</v>
      </c>
      <c r="S337" s="500">
        <v>13.1625</v>
      </c>
    </row>
    <row r="338" spans="1:19" ht="13.8" thickBot="1" x14ac:dyDescent="0.3">
      <c r="A338" s="7" t="s">
        <v>242</v>
      </c>
      <c r="B338" s="1" t="s">
        <v>241</v>
      </c>
      <c r="C338" s="7" t="s">
        <v>40</v>
      </c>
      <c r="D338" s="8">
        <v>48579</v>
      </c>
      <c r="E338" s="131">
        <v>7</v>
      </c>
      <c r="F338" s="500">
        <v>244</v>
      </c>
      <c r="G338" s="500">
        <v>6.1</v>
      </c>
      <c r="H338" s="131">
        <v>5</v>
      </c>
      <c r="I338" s="500">
        <v>125</v>
      </c>
      <c r="J338" s="500">
        <v>3.125</v>
      </c>
      <c r="K338" s="131">
        <v>12</v>
      </c>
      <c r="L338" s="500">
        <v>369</v>
      </c>
      <c r="M338" s="500">
        <v>9.2249999999999996</v>
      </c>
      <c r="N338" s="131">
        <v>16</v>
      </c>
      <c r="O338" s="500">
        <v>270</v>
      </c>
      <c r="P338" s="500">
        <v>6.75</v>
      </c>
      <c r="Q338" s="131">
        <v>28</v>
      </c>
      <c r="R338" s="500">
        <v>639</v>
      </c>
      <c r="S338" s="500">
        <v>15.975</v>
      </c>
    </row>
    <row r="339" spans="1:19" ht="13.8" thickBot="1" x14ac:dyDescent="0.3">
      <c r="A339" s="7" t="s">
        <v>244</v>
      </c>
      <c r="B339" s="1" t="s">
        <v>243</v>
      </c>
      <c r="C339" s="7" t="s">
        <v>40</v>
      </c>
      <c r="D339" s="8">
        <v>32442</v>
      </c>
      <c r="E339" s="131">
        <v>5</v>
      </c>
      <c r="F339" s="500">
        <v>168.75</v>
      </c>
      <c r="G339" s="500">
        <v>4.21875</v>
      </c>
      <c r="H339" s="131">
        <v>0</v>
      </c>
      <c r="I339" s="500">
        <v>0</v>
      </c>
      <c r="J339" s="500">
        <v>0</v>
      </c>
      <c r="K339" s="131">
        <v>5</v>
      </c>
      <c r="L339" s="500">
        <v>168.75</v>
      </c>
      <c r="M339" s="500">
        <v>4.21875</v>
      </c>
      <c r="N339" s="131">
        <v>9</v>
      </c>
      <c r="O339" s="500">
        <v>172</v>
      </c>
      <c r="P339" s="500">
        <v>4.3</v>
      </c>
      <c r="Q339" s="167">
        <v>0</v>
      </c>
      <c r="R339" s="500">
        <v>340.75</v>
      </c>
      <c r="S339" s="500">
        <v>8.5187500000000007</v>
      </c>
    </row>
    <row r="340" spans="1:19" ht="13.8" thickBot="1" x14ac:dyDescent="0.3">
      <c r="A340" s="7" t="s">
        <v>300</v>
      </c>
      <c r="B340" s="1" t="s">
        <v>299</v>
      </c>
      <c r="C340" s="7" t="s">
        <v>40</v>
      </c>
      <c r="D340" s="8">
        <v>27692</v>
      </c>
      <c r="E340" s="131">
        <v>2</v>
      </c>
      <c r="F340" s="500">
        <v>80</v>
      </c>
      <c r="G340" s="500">
        <v>2</v>
      </c>
      <c r="H340" s="131">
        <v>1</v>
      </c>
      <c r="I340" s="500">
        <v>29</v>
      </c>
      <c r="J340" s="500">
        <v>0.72499999999999998</v>
      </c>
      <c r="K340" s="131">
        <v>3</v>
      </c>
      <c r="L340" s="500">
        <v>109</v>
      </c>
      <c r="M340" s="500">
        <v>2.7250000000000001</v>
      </c>
      <c r="N340" s="131">
        <v>6</v>
      </c>
      <c r="O340" s="500">
        <v>134.5</v>
      </c>
      <c r="P340" s="500">
        <v>3.3624999999999998</v>
      </c>
      <c r="Q340" s="131">
        <v>9</v>
      </c>
      <c r="R340" s="500">
        <v>243.5</v>
      </c>
      <c r="S340" s="500">
        <v>6.0875000000000004</v>
      </c>
    </row>
    <row r="341" spans="1:19" ht="13.8" thickBot="1" x14ac:dyDescent="0.3">
      <c r="A341" s="7" t="s">
        <v>308</v>
      </c>
      <c r="B341" s="1" t="s">
        <v>307</v>
      </c>
      <c r="C341" s="7" t="s">
        <v>40</v>
      </c>
      <c r="D341" s="8">
        <v>46985</v>
      </c>
      <c r="E341" s="131">
        <v>3</v>
      </c>
      <c r="F341" s="500">
        <v>80</v>
      </c>
      <c r="G341" s="500">
        <v>2</v>
      </c>
      <c r="H341" s="131">
        <v>0</v>
      </c>
      <c r="I341" s="500">
        <v>0</v>
      </c>
      <c r="J341" s="500">
        <v>0</v>
      </c>
      <c r="K341" s="131">
        <v>3</v>
      </c>
      <c r="L341" s="500">
        <v>80</v>
      </c>
      <c r="M341" s="500">
        <v>2</v>
      </c>
      <c r="N341" s="131">
        <v>19</v>
      </c>
      <c r="O341" s="500">
        <v>516.49</v>
      </c>
      <c r="P341" s="500">
        <v>12.91225</v>
      </c>
      <c r="Q341" s="131">
        <v>22</v>
      </c>
      <c r="R341" s="500">
        <v>596.49</v>
      </c>
      <c r="S341" s="500">
        <v>14.91225</v>
      </c>
    </row>
    <row r="342" spans="1:19" ht="13.8" thickBot="1" x14ac:dyDescent="0.3">
      <c r="A342" s="7" t="s">
        <v>328</v>
      </c>
      <c r="B342" s="1" t="s">
        <v>327</v>
      </c>
      <c r="C342" s="7" t="s">
        <v>40</v>
      </c>
      <c r="D342" s="8">
        <v>40898</v>
      </c>
      <c r="E342" s="131">
        <v>6</v>
      </c>
      <c r="F342" s="500">
        <v>202.75</v>
      </c>
      <c r="G342" s="500">
        <v>5.0687499999999996</v>
      </c>
      <c r="H342" s="131">
        <v>0</v>
      </c>
      <c r="I342" s="500">
        <v>0</v>
      </c>
      <c r="J342" s="500">
        <v>0</v>
      </c>
      <c r="K342" s="131">
        <v>6</v>
      </c>
      <c r="L342" s="500">
        <v>202.75</v>
      </c>
      <c r="M342" s="500">
        <v>5.0687499999999996</v>
      </c>
      <c r="N342" s="131">
        <v>22</v>
      </c>
      <c r="O342" s="500">
        <v>509.5</v>
      </c>
      <c r="P342" s="500">
        <v>12.737500000000001</v>
      </c>
      <c r="Q342" s="131">
        <v>28</v>
      </c>
      <c r="R342" s="500">
        <v>712.25</v>
      </c>
      <c r="S342" s="500">
        <v>17.806249999999999</v>
      </c>
    </row>
    <row r="343" spans="1:19" ht="13.8" thickBot="1" x14ac:dyDescent="0.3">
      <c r="A343" s="7" t="s">
        <v>388</v>
      </c>
      <c r="B343" s="1" t="s">
        <v>387</v>
      </c>
      <c r="C343" s="7" t="s">
        <v>40</v>
      </c>
      <c r="D343" s="8">
        <v>41786</v>
      </c>
      <c r="E343" s="131">
        <v>2</v>
      </c>
      <c r="F343" s="500">
        <v>80</v>
      </c>
      <c r="G343" s="500">
        <v>2</v>
      </c>
      <c r="H343" s="131">
        <v>1</v>
      </c>
      <c r="I343" s="500">
        <v>40</v>
      </c>
      <c r="J343" s="500">
        <v>1</v>
      </c>
      <c r="K343" s="131">
        <v>3</v>
      </c>
      <c r="L343" s="500">
        <v>120</v>
      </c>
      <c r="M343" s="500">
        <v>3</v>
      </c>
      <c r="N343" s="131">
        <v>6</v>
      </c>
      <c r="O343" s="500">
        <v>200</v>
      </c>
      <c r="P343" s="500">
        <v>5</v>
      </c>
      <c r="Q343" s="131">
        <v>9</v>
      </c>
      <c r="R343" s="500">
        <v>320</v>
      </c>
      <c r="S343" s="500">
        <v>8</v>
      </c>
    </row>
    <row r="344" spans="1:19" ht="13.8" thickBot="1" x14ac:dyDescent="0.3">
      <c r="A344" s="7" t="s">
        <v>433</v>
      </c>
      <c r="B344" s="1" t="s">
        <v>432</v>
      </c>
      <c r="C344" s="7" t="s">
        <v>40</v>
      </c>
      <c r="D344" s="8">
        <v>40771</v>
      </c>
      <c r="E344" s="131">
        <v>2</v>
      </c>
      <c r="F344" s="500">
        <v>75</v>
      </c>
      <c r="G344" s="500">
        <v>1.875</v>
      </c>
      <c r="H344" s="131">
        <v>15</v>
      </c>
      <c r="I344" s="500">
        <v>339</v>
      </c>
      <c r="J344" s="500">
        <v>8.4749999999999996</v>
      </c>
      <c r="K344" s="131">
        <v>17</v>
      </c>
      <c r="L344" s="500">
        <v>414</v>
      </c>
      <c r="M344" s="500">
        <v>10.35</v>
      </c>
      <c r="N344" s="131">
        <v>4</v>
      </c>
      <c r="O344" s="500">
        <v>61</v>
      </c>
      <c r="P344" s="500">
        <v>1.5249999999999999</v>
      </c>
      <c r="Q344" s="131">
        <v>21</v>
      </c>
      <c r="R344" s="500">
        <v>475</v>
      </c>
      <c r="S344" s="500">
        <v>11.875</v>
      </c>
    </row>
    <row r="345" spans="1:19" ht="13.8" thickBot="1" x14ac:dyDescent="0.3">
      <c r="A345" s="7" t="s">
        <v>439</v>
      </c>
      <c r="B345" s="1" t="s">
        <v>438</v>
      </c>
      <c r="C345" s="7" t="s">
        <v>40</v>
      </c>
      <c r="D345" s="8">
        <v>38144</v>
      </c>
      <c r="E345" s="131">
        <v>1</v>
      </c>
      <c r="F345" s="500">
        <v>40</v>
      </c>
      <c r="G345" s="500">
        <v>1</v>
      </c>
      <c r="H345" s="131">
        <v>2</v>
      </c>
      <c r="I345" s="500">
        <v>56</v>
      </c>
      <c r="J345" s="500">
        <v>1.4</v>
      </c>
      <c r="K345" s="131">
        <v>2</v>
      </c>
      <c r="L345" s="500">
        <v>96</v>
      </c>
      <c r="M345" s="500">
        <v>2.4</v>
      </c>
      <c r="N345" s="131">
        <v>3</v>
      </c>
      <c r="O345" s="500">
        <v>72</v>
      </c>
      <c r="P345" s="500">
        <v>1.8</v>
      </c>
      <c r="Q345" s="131">
        <v>6</v>
      </c>
      <c r="R345" s="500">
        <v>168</v>
      </c>
      <c r="S345" s="500">
        <v>4.2</v>
      </c>
    </row>
    <row r="346" spans="1:19" ht="13.8" thickBot="1" x14ac:dyDescent="0.3">
      <c r="A346" s="7" t="s">
        <v>449</v>
      </c>
      <c r="B346" s="1" t="s">
        <v>448</v>
      </c>
      <c r="C346" s="7" t="s">
        <v>40</v>
      </c>
      <c r="D346" s="8">
        <v>35540</v>
      </c>
      <c r="E346" s="131">
        <v>5</v>
      </c>
      <c r="F346" s="500">
        <v>192</v>
      </c>
      <c r="G346" s="500">
        <v>4.8</v>
      </c>
      <c r="H346" s="131">
        <v>5</v>
      </c>
      <c r="I346" s="500">
        <v>148</v>
      </c>
      <c r="J346" s="500">
        <v>3.7</v>
      </c>
      <c r="K346" s="131">
        <v>10</v>
      </c>
      <c r="L346" s="500">
        <v>344</v>
      </c>
      <c r="M346" s="500">
        <v>8.6</v>
      </c>
      <c r="N346" s="131">
        <v>18</v>
      </c>
      <c r="O346" s="500">
        <v>516</v>
      </c>
      <c r="P346" s="500">
        <v>12.9</v>
      </c>
      <c r="Q346" s="131">
        <v>28</v>
      </c>
      <c r="R346" s="500">
        <v>860</v>
      </c>
      <c r="S346" s="500">
        <v>21.5</v>
      </c>
    </row>
    <row r="347" spans="1:19" ht="13.8" thickBot="1" x14ac:dyDescent="0.3">
      <c r="A347" s="7" t="s">
        <v>465</v>
      </c>
      <c r="B347" s="1" t="s">
        <v>464</v>
      </c>
      <c r="C347" s="7" t="s">
        <v>40</v>
      </c>
      <c r="D347" s="8">
        <v>29694</v>
      </c>
      <c r="E347" s="131">
        <v>4</v>
      </c>
      <c r="F347" s="500">
        <v>115</v>
      </c>
      <c r="G347" s="500">
        <v>2.875</v>
      </c>
      <c r="H347" s="131">
        <v>1</v>
      </c>
      <c r="I347" s="500">
        <v>20</v>
      </c>
      <c r="J347" s="500">
        <v>0.5</v>
      </c>
      <c r="K347" s="131">
        <v>5</v>
      </c>
      <c r="L347" s="500">
        <v>135</v>
      </c>
      <c r="M347" s="500">
        <v>3.375</v>
      </c>
      <c r="N347" s="131">
        <v>8</v>
      </c>
      <c r="O347" s="500">
        <v>150.5</v>
      </c>
      <c r="P347" s="500">
        <v>3.7625000000000002</v>
      </c>
      <c r="Q347" s="131">
        <v>13</v>
      </c>
      <c r="R347" s="500">
        <v>285.5</v>
      </c>
      <c r="S347" s="500">
        <v>7.1375000000000002</v>
      </c>
    </row>
    <row r="348" spans="1:19" ht="13.8" thickBot="1" x14ac:dyDescent="0.3">
      <c r="A348" s="7" t="s">
        <v>486</v>
      </c>
      <c r="B348" s="1" t="s">
        <v>485</v>
      </c>
      <c r="C348" s="7" t="s">
        <v>40</v>
      </c>
      <c r="D348" s="8">
        <v>28646</v>
      </c>
      <c r="E348" s="131">
        <v>2</v>
      </c>
      <c r="F348" s="500">
        <v>70</v>
      </c>
      <c r="G348" s="500">
        <v>1.75</v>
      </c>
      <c r="H348" s="131">
        <v>1</v>
      </c>
      <c r="I348" s="500">
        <v>40</v>
      </c>
      <c r="J348" s="500">
        <v>1</v>
      </c>
      <c r="K348" s="131">
        <v>3</v>
      </c>
      <c r="L348" s="500">
        <v>110</v>
      </c>
      <c r="M348" s="500">
        <v>2.75</v>
      </c>
      <c r="N348" s="131">
        <v>32</v>
      </c>
      <c r="O348" s="500">
        <v>483</v>
      </c>
      <c r="P348" s="500">
        <v>12.074999999999999</v>
      </c>
      <c r="Q348" s="131">
        <v>35</v>
      </c>
      <c r="R348" s="500">
        <v>593</v>
      </c>
      <c r="S348" s="500">
        <v>14.824999999999999</v>
      </c>
    </row>
    <row r="349" spans="1:19" ht="13.8" thickBot="1" x14ac:dyDescent="0.3">
      <c r="A349" s="7" t="s">
        <v>541</v>
      </c>
      <c r="B349" s="1" t="s">
        <v>540</v>
      </c>
      <c r="C349" s="7" t="s">
        <v>40</v>
      </c>
      <c r="D349" s="8">
        <v>34467</v>
      </c>
      <c r="E349" s="131">
        <v>18</v>
      </c>
      <c r="F349" s="500">
        <v>450</v>
      </c>
      <c r="G349" s="500">
        <v>11.25</v>
      </c>
      <c r="H349" s="131">
        <v>12</v>
      </c>
      <c r="I349" s="500">
        <v>0</v>
      </c>
      <c r="J349" s="500">
        <v>0</v>
      </c>
      <c r="K349" s="131">
        <v>18</v>
      </c>
      <c r="L349" s="500">
        <v>450</v>
      </c>
      <c r="M349" s="500">
        <v>11.25</v>
      </c>
      <c r="N349" s="131">
        <v>38</v>
      </c>
      <c r="O349" s="500">
        <v>651</v>
      </c>
      <c r="P349" s="500">
        <v>16.274999999999999</v>
      </c>
      <c r="Q349" s="131">
        <v>56</v>
      </c>
      <c r="R349" s="500">
        <v>1101</v>
      </c>
      <c r="S349" s="500">
        <v>27.524999999999999</v>
      </c>
    </row>
    <row r="350" spans="1:19" ht="13.8" thickBot="1" x14ac:dyDescent="0.3">
      <c r="A350" s="7" t="s">
        <v>547</v>
      </c>
      <c r="B350" s="1" t="s">
        <v>546</v>
      </c>
      <c r="C350" s="7" t="s">
        <v>40</v>
      </c>
      <c r="D350" s="8">
        <v>29319</v>
      </c>
      <c r="E350" s="131">
        <v>7</v>
      </c>
      <c r="F350" s="500">
        <v>182</v>
      </c>
      <c r="G350" s="500">
        <v>4.55</v>
      </c>
      <c r="H350" s="131">
        <v>0</v>
      </c>
      <c r="I350" s="500">
        <v>0</v>
      </c>
      <c r="J350" s="500">
        <v>0</v>
      </c>
      <c r="K350" s="131">
        <v>8</v>
      </c>
      <c r="L350" s="500">
        <v>182</v>
      </c>
      <c r="M350" s="500">
        <v>4.55</v>
      </c>
      <c r="N350" s="131">
        <v>13</v>
      </c>
      <c r="O350" s="500">
        <v>244</v>
      </c>
      <c r="P350" s="500">
        <v>6.1</v>
      </c>
      <c r="Q350" s="131">
        <v>20</v>
      </c>
      <c r="R350" s="500">
        <v>426</v>
      </c>
      <c r="S350" s="500">
        <v>10.65</v>
      </c>
    </row>
    <row r="351" spans="1:19" ht="13.8" thickBot="1" x14ac:dyDescent="0.3">
      <c r="A351" s="7" t="s">
        <v>555</v>
      </c>
      <c r="B351" s="1" t="s">
        <v>554</v>
      </c>
      <c r="C351" s="7" t="s">
        <v>40</v>
      </c>
      <c r="D351" s="8">
        <v>35394</v>
      </c>
      <c r="E351" s="131">
        <v>14</v>
      </c>
      <c r="F351" s="500">
        <v>423.5</v>
      </c>
      <c r="G351" s="500">
        <v>10.5875</v>
      </c>
      <c r="H351" s="131">
        <v>0</v>
      </c>
      <c r="I351" s="500">
        <v>0</v>
      </c>
      <c r="J351" s="500">
        <v>0</v>
      </c>
      <c r="K351" s="131">
        <v>14</v>
      </c>
      <c r="L351" s="500">
        <v>423.5</v>
      </c>
      <c r="M351" s="500">
        <v>10.5875</v>
      </c>
      <c r="N351" s="131">
        <v>30</v>
      </c>
      <c r="O351" s="500">
        <v>682.5</v>
      </c>
      <c r="P351" s="500">
        <v>17.0625</v>
      </c>
      <c r="Q351" s="131">
        <v>44</v>
      </c>
      <c r="R351" s="500">
        <v>1106</v>
      </c>
      <c r="S351" s="500">
        <v>27.65</v>
      </c>
    </row>
    <row r="352" spans="1:19" ht="13.8" thickBot="1" x14ac:dyDescent="0.3">
      <c r="A352" s="7" t="s">
        <v>583</v>
      </c>
      <c r="B352" s="1" t="s">
        <v>582</v>
      </c>
      <c r="C352" s="7" t="s">
        <v>40</v>
      </c>
      <c r="D352" s="8">
        <v>36441</v>
      </c>
      <c r="E352" s="131">
        <v>6</v>
      </c>
      <c r="F352" s="500">
        <v>216</v>
      </c>
      <c r="G352" s="500">
        <v>5.4</v>
      </c>
      <c r="H352" s="131">
        <v>18</v>
      </c>
      <c r="I352" s="500">
        <v>479</v>
      </c>
      <c r="J352" s="500">
        <v>11.975</v>
      </c>
      <c r="K352" s="131">
        <v>24</v>
      </c>
      <c r="L352" s="500">
        <v>695</v>
      </c>
      <c r="M352" s="500">
        <v>17.375</v>
      </c>
      <c r="N352" s="131">
        <v>15</v>
      </c>
      <c r="O352" s="500">
        <v>324</v>
      </c>
      <c r="P352" s="500">
        <v>8.1</v>
      </c>
      <c r="Q352" s="131">
        <v>39</v>
      </c>
      <c r="R352" s="500">
        <v>1019</v>
      </c>
      <c r="S352" s="500">
        <v>25.475000000000001</v>
      </c>
    </row>
    <row r="353" spans="1:19" ht="13.8" thickBot="1" x14ac:dyDescent="0.3">
      <c r="A353" s="7" t="s">
        <v>593</v>
      </c>
      <c r="B353" s="1" t="s">
        <v>592</v>
      </c>
      <c r="C353" s="7" t="s">
        <v>40</v>
      </c>
      <c r="D353" s="8">
        <v>36656</v>
      </c>
      <c r="E353" s="131">
        <v>16</v>
      </c>
      <c r="F353" s="500">
        <v>530</v>
      </c>
      <c r="G353" s="500">
        <v>13.25</v>
      </c>
      <c r="H353" s="131">
        <v>0</v>
      </c>
      <c r="I353" s="500">
        <v>0</v>
      </c>
      <c r="J353" s="500">
        <v>0</v>
      </c>
      <c r="K353" s="131">
        <v>16</v>
      </c>
      <c r="L353" s="500">
        <v>530</v>
      </c>
      <c r="M353" s="500">
        <v>13.25</v>
      </c>
      <c r="N353" s="131">
        <v>50</v>
      </c>
      <c r="O353" s="500">
        <v>1230</v>
      </c>
      <c r="P353" s="500">
        <v>30.75</v>
      </c>
      <c r="Q353" s="131">
        <v>66</v>
      </c>
      <c r="R353" s="500">
        <v>1760</v>
      </c>
      <c r="S353" s="500">
        <v>44</v>
      </c>
    </row>
    <row r="354" spans="1:19" ht="13.8" thickBot="1" x14ac:dyDescent="0.3">
      <c r="A354" s="7" t="s">
        <v>621</v>
      </c>
      <c r="B354" s="1" t="s">
        <v>620</v>
      </c>
      <c r="C354" s="7" t="s">
        <v>40</v>
      </c>
      <c r="D354" s="8">
        <v>48362</v>
      </c>
      <c r="E354" s="131">
        <v>9</v>
      </c>
      <c r="F354" s="500">
        <v>280.75</v>
      </c>
      <c r="G354" s="500">
        <v>7.0187499999999998</v>
      </c>
      <c r="H354" s="131">
        <v>5</v>
      </c>
      <c r="I354" s="500">
        <v>97.5</v>
      </c>
      <c r="J354" s="500">
        <v>2.4375</v>
      </c>
      <c r="K354" s="131">
        <v>14</v>
      </c>
      <c r="L354" s="500">
        <v>378.25</v>
      </c>
      <c r="M354" s="500">
        <v>9.4562500000000007</v>
      </c>
      <c r="N354" s="131">
        <v>24</v>
      </c>
      <c r="O354" s="500">
        <v>483</v>
      </c>
      <c r="P354" s="500">
        <v>12.074999999999999</v>
      </c>
      <c r="Q354" s="131">
        <v>37</v>
      </c>
      <c r="R354" s="500">
        <v>861.25</v>
      </c>
      <c r="S354" s="500">
        <v>21.53125</v>
      </c>
    </row>
    <row r="355" spans="1:19" ht="13.8" thickBot="1" x14ac:dyDescent="0.3">
      <c r="A355" s="7" t="s">
        <v>645</v>
      </c>
      <c r="B355" s="1" t="s">
        <v>644</v>
      </c>
      <c r="C355" s="7" t="s">
        <v>40</v>
      </c>
      <c r="D355" s="8">
        <v>33839</v>
      </c>
      <c r="E355" s="131">
        <v>6</v>
      </c>
      <c r="F355" s="500">
        <v>240</v>
      </c>
      <c r="G355" s="500">
        <v>6</v>
      </c>
      <c r="H355" s="131">
        <v>3</v>
      </c>
      <c r="I355" s="500">
        <v>93</v>
      </c>
      <c r="J355" s="500">
        <v>2.3250000000000002</v>
      </c>
      <c r="K355" s="131">
        <v>9</v>
      </c>
      <c r="L355" s="500">
        <v>333</v>
      </c>
      <c r="M355" s="500">
        <v>8.3249999999999993</v>
      </c>
      <c r="N355" s="131">
        <v>21</v>
      </c>
      <c r="O355" s="500">
        <v>386</v>
      </c>
      <c r="P355" s="500">
        <v>9.65</v>
      </c>
      <c r="Q355" s="131">
        <v>29</v>
      </c>
      <c r="R355" s="500">
        <v>719</v>
      </c>
      <c r="S355" s="500">
        <v>17.975000000000001</v>
      </c>
    </row>
    <row r="356" spans="1:19" ht="13.8" thickBot="1" x14ac:dyDescent="0.3">
      <c r="A356" s="7" t="s">
        <v>647</v>
      </c>
      <c r="B356" s="1" t="s">
        <v>646</v>
      </c>
      <c r="C356" s="7" t="s">
        <v>40</v>
      </c>
      <c r="D356" s="8">
        <v>39868</v>
      </c>
      <c r="E356" s="131">
        <v>3</v>
      </c>
      <c r="F356" s="500">
        <v>98</v>
      </c>
      <c r="G356" s="500">
        <v>2.4500000000000002</v>
      </c>
      <c r="H356" s="131">
        <v>0</v>
      </c>
      <c r="I356" s="500">
        <v>0</v>
      </c>
      <c r="J356" s="500">
        <v>0</v>
      </c>
      <c r="K356" s="131">
        <v>3</v>
      </c>
      <c r="L356" s="500">
        <v>98</v>
      </c>
      <c r="M356" s="500">
        <v>2.4500000000000002</v>
      </c>
      <c r="N356" s="131">
        <v>7</v>
      </c>
      <c r="O356" s="500">
        <v>163</v>
      </c>
      <c r="P356" s="500">
        <v>4.0750000000000002</v>
      </c>
      <c r="Q356" s="131">
        <v>10</v>
      </c>
      <c r="R356" s="500">
        <v>261</v>
      </c>
      <c r="S356" s="500">
        <v>6.5250000000000004</v>
      </c>
    </row>
    <row r="357" spans="1:19" ht="13.8" thickBot="1" x14ac:dyDescent="0.3">
      <c r="A357" s="7" t="s">
        <v>651</v>
      </c>
      <c r="B357" s="1" t="s">
        <v>650</v>
      </c>
      <c r="C357" s="7" t="s">
        <v>40</v>
      </c>
      <c r="D357" s="8">
        <v>47299</v>
      </c>
      <c r="E357" s="131">
        <v>8</v>
      </c>
      <c r="F357" s="500">
        <v>236</v>
      </c>
      <c r="G357" s="500">
        <v>5.9</v>
      </c>
      <c r="H357" s="131">
        <v>0</v>
      </c>
      <c r="I357" s="500">
        <v>0</v>
      </c>
      <c r="J357" s="500">
        <v>0</v>
      </c>
      <c r="K357" s="131">
        <v>8</v>
      </c>
      <c r="L357" s="500">
        <v>236</v>
      </c>
      <c r="M357" s="500">
        <v>5.9</v>
      </c>
      <c r="N357" s="131">
        <v>13</v>
      </c>
      <c r="O357" s="500">
        <v>263</v>
      </c>
      <c r="P357" s="500">
        <v>6.5750000000000002</v>
      </c>
      <c r="Q357" s="131">
        <v>21</v>
      </c>
      <c r="R357" s="500">
        <v>499</v>
      </c>
      <c r="S357" s="500">
        <v>12.475</v>
      </c>
    </row>
    <row r="358" spans="1:19" ht="13.8" thickBot="1" x14ac:dyDescent="0.3">
      <c r="A358" s="7" t="s">
        <v>671</v>
      </c>
      <c r="B358" s="1" t="s">
        <v>670</v>
      </c>
      <c r="C358" s="7" t="s">
        <v>40</v>
      </c>
      <c r="D358" s="8">
        <v>26376</v>
      </c>
      <c r="E358" s="131">
        <v>9</v>
      </c>
      <c r="F358" s="500">
        <v>240</v>
      </c>
      <c r="G358" s="500">
        <v>6</v>
      </c>
      <c r="H358" s="131">
        <v>0</v>
      </c>
      <c r="I358" s="500">
        <v>0</v>
      </c>
      <c r="J358" s="500">
        <v>0</v>
      </c>
      <c r="K358" s="131">
        <v>9</v>
      </c>
      <c r="L358" s="500">
        <v>240</v>
      </c>
      <c r="M358" s="500">
        <v>6</v>
      </c>
      <c r="N358" s="131">
        <v>33</v>
      </c>
      <c r="O358" s="500">
        <v>562</v>
      </c>
      <c r="P358" s="500">
        <v>14.05</v>
      </c>
      <c r="Q358" s="131">
        <v>42</v>
      </c>
      <c r="R358" s="500">
        <v>802</v>
      </c>
      <c r="S358" s="500">
        <v>20.05</v>
      </c>
    </row>
    <row r="359" spans="1:19" ht="13.8" thickBot="1" x14ac:dyDescent="0.3">
      <c r="A359" s="7" t="s">
        <v>695</v>
      </c>
      <c r="B359" s="1" t="s">
        <v>694</v>
      </c>
      <c r="C359" s="7" t="s">
        <v>40</v>
      </c>
      <c r="D359" s="8">
        <v>27920</v>
      </c>
      <c r="E359" s="131">
        <v>2</v>
      </c>
      <c r="F359" s="500">
        <v>80</v>
      </c>
      <c r="G359" s="500">
        <v>2</v>
      </c>
      <c r="H359" s="131">
        <v>4</v>
      </c>
      <c r="I359" s="500">
        <v>160</v>
      </c>
      <c r="J359" s="500">
        <v>4</v>
      </c>
      <c r="K359" s="131">
        <v>6</v>
      </c>
      <c r="L359" s="500">
        <v>240</v>
      </c>
      <c r="M359" s="500">
        <v>6</v>
      </c>
      <c r="N359" s="131">
        <v>18</v>
      </c>
      <c r="O359" s="500">
        <v>470</v>
      </c>
      <c r="P359" s="500">
        <v>11.75</v>
      </c>
      <c r="Q359" s="131">
        <v>24</v>
      </c>
      <c r="R359" s="500">
        <v>710</v>
      </c>
      <c r="S359" s="500">
        <v>17.75</v>
      </c>
    </row>
    <row r="360" spans="1:19" ht="13.8" thickBot="1" x14ac:dyDescent="0.3">
      <c r="A360" s="7" t="s">
        <v>705</v>
      </c>
      <c r="B360" s="1" t="s">
        <v>704</v>
      </c>
      <c r="C360" s="7" t="s">
        <v>40</v>
      </c>
      <c r="D360" s="8">
        <v>30047</v>
      </c>
      <c r="E360" s="131">
        <v>3</v>
      </c>
      <c r="F360" s="500">
        <v>104</v>
      </c>
      <c r="G360" s="500">
        <v>2.6</v>
      </c>
      <c r="H360" s="131">
        <v>0</v>
      </c>
      <c r="I360" s="500">
        <v>0</v>
      </c>
      <c r="J360" s="500">
        <v>0</v>
      </c>
      <c r="K360" s="131">
        <v>3</v>
      </c>
      <c r="L360" s="500">
        <v>104</v>
      </c>
      <c r="M360" s="500">
        <v>2.6</v>
      </c>
      <c r="N360" s="131">
        <v>8</v>
      </c>
      <c r="O360" s="500">
        <v>168</v>
      </c>
      <c r="P360" s="500">
        <v>4.2</v>
      </c>
      <c r="Q360" s="131">
        <v>11</v>
      </c>
      <c r="R360" s="500">
        <v>272</v>
      </c>
      <c r="S360" s="500">
        <v>6.8</v>
      </c>
    </row>
    <row r="361" spans="1:19" ht="13.8" thickBot="1" x14ac:dyDescent="0.3">
      <c r="A361" s="7" t="s">
        <v>723</v>
      </c>
      <c r="B361" s="1" t="s">
        <v>722</v>
      </c>
      <c r="C361" s="7" t="s">
        <v>40</v>
      </c>
      <c r="D361" s="8">
        <v>40841</v>
      </c>
      <c r="E361" s="131">
        <v>2</v>
      </c>
      <c r="F361" s="500">
        <v>77.5</v>
      </c>
      <c r="G361" s="500">
        <v>1.9375</v>
      </c>
      <c r="H361" s="131">
        <v>15</v>
      </c>
      <c r="I361" s="500">
        <v>210</v>
      </c>
      <c r="J361" s="500">
        <v>5.25</v>
      </c>
      <c r="K361" s="131">
        <v>17</v>
      </c>
      <c r="L361" s="500">
        <v>287.5</v>
      </c>
      <c r="M361" s="500">
        <v>7.1875</v>
      </c>
      <c r="N361" s="131">
        <v>21</v>
      </c>
      <c r="O361" s="500">
        <v>215</v>
      </c>
      <c r="P361" s="500">
        <v>5.375</v>
      </c>
      <c r="Q361" s="131">
        <v>38</v>
      </c>
      <c r="R361" s="500">
        <v>502.5</v>
      </c>
      <c r="S361" s="500">
        <v>12.5625</v>
      </c>
    </row>
    <row r="362" spans="1:19" ht="13.8" thickBot="1" x14ac:dyDescent="0.3">
      <c r="A362" s="7" t="s">
        <v>767</v>
      </c>
      <c r="B362" s="1" t="s">
        <v>766</v>
      </c>
      <c r="C362" s="7" t="s">
        <v>40</v>
      </c>
      <c r="D362" s="8">
        <v>44265</v>
      </c>
      <c r="E362" s="131">
        <v>5</v>
      </c>
      <c r="F362" s="500">
        <v>166</v>
      </c>
      <c r="G362" s="500">
        <v>4.1500000000000004</v>
      </c>
      <c r="H362" s="131">
        <v>9</v>
      </c>
      <c r="I362" s="500">
        <v>247</v>
      </c>
      <c r="J362" s="500">
        <v>6.1749999999999998</v>
      </c>
      <c r="K362" s="131">
        <v>14</v>
      </c>
      <c r="L362" s="500">
        <v>413</v>
      </c>
      <c r="M362" s="500">
        <v>10.324999999999999</v>
      </c>
      <c r="N362" s="131">
        <v>34</v>
      </c>
      <c r="O362" s="500">
        <v>763</v>
      </c>
      <c r="P362" s="500">
        <v>19.074999999999999</v>
      </c>
      <c r="Q362" s="131">
        <v>48</v>
      </c>
      <c r="R362" s="500">
        <v>1176</v>
      </c>
      <c r="S362" s="500">
        <v>29.4</v>
      </c>
    </row>
    <row r="363" spans="1:19" ht="13.8" thickBot="1" x14ac:dyDescent="0.3">
      <c r="A363" s="7" t="s">
        <v>807</v>
      </c>
      <c r="B363" s="1" t="s">
        <v>806</v>
      </c>
      <c r="C363" s="7" t="s">
        <v>40</v>
      </c>
      <c r="D363" s="8">
        <v>30019</v>
      </c>
      <c r="E363" s="131">
        <v>5</v>
      </c>
      <c r="F363" s="500">
        <v>200</v>
      </c>
      <c r="G363" s="500">
        <v>5</v>
      </c>
      <c r="H363" s="131">
        <v>2</v>
      </c>
      <c r="I363" s="500">
        <v>80</v>
      </c>
      <c r="J363" s="500">
        <v>2</v>
      </c>
      <c r="K363" s="131">
        <v>7</v>
      </c>
      <c r="L363" s="500">
        <v>280</v>
      </c>
      <c r="M363" s="500">
        <v>7</v>
      </c>
      <c r="N363" s="131">
        <v>14</v>
      </c>
      <c r="O363" s="500">
        <v>238</v>
      </c>
      <c r="P363" s="500">
        <v>5.95</v>
      </c>
      <c r="Q363" s="131">
        <v>21</v>
      </c>
      <c r="R363" s="500">
        <v>518</v>
      </c>
      <c r="S363" s="500">
        <v>12.95</v>
      </c>
    </row>
    <row r="364" spans="1:19" x14ac:dyDescent="0.25">
      <c r="A364" s="7"/>
      <c r="B364" s="358" t="s">
        <v>3883</v>
      </c>
      <c r="C364" s="82"/>
      <c r="D364" s="380">
        <f>SUM(D320:D363)</f>
        <v>1585301</v>
      </c>
      <c r="E364" s="505">
        <f>SUM(E320:E363)</f>
        <v>309</v>
      </c>
      <c r="F364" s="505">
        <f>SUM(F320:F363)</f>
        <v>8887.2900000000009</v>
      </c>
      <c r="G364" s="505">
        <f>SUM(G320:G363)</f>
        <v>222.18225000000001</v>
      </c>
      <c r="H364" s="505">
        <f>SUM(H320:H363)</f>
        <v>151</v>
      </c>
      <c r="I364" s="505">
        <f>SUM(I320:I363)</f>
        <v>3686</v>
      </c>
      <c r="J364" s="505">
        <f>SUM(J320:J363)</f>
        <v>92.15</v>
      </c>
      <c r="K364" s="505">
        <f>SUM(K320:K363)</f>
        <v>449</v>
      </c>
      <c r="L364" s="505">
        <f>SUM(L320:L363)</f>
        <v>12566.29</v>
      </c>
      <c r="M364" s="505">
        <f>SUM(M320:M363)</f>
        <v>314.15724999999998</v>
      </c>
      <c r="N364" s="505">
        <f>SUM(N320:N363)</f>
        <v>901</v>
      </c>
      <c r="O364" s="505">
        <f t="shared" ref="O364:S364" si="16">SUM(O320:O363)</f>
        <v>17602.480000000003</v>
      </c>
      <c r="P364" s="505">
        <f t="shared" si="16"/>
        <v>440.06200000000001</v>
      </c>
      <c r="Q364" s="505">
        <f t="shared" si="16"/>
        <v>1334</v>
      </c>
      <c r="R364" s="505">
        <f t="shared" si="16"/>
        <v>30168.77</v>
      </c>
      <c r="S364" s="506">
        <f t="shared" si="16"/>
        <v>754.21924999999999</v>
      </c>
    </row>
    <row r="365" spans="1:19" ht="13.8" thickBot="1" x14ac:dyDescent="0.3">
      <c r="A365" s="7"/>
      <c r="B365" s="359" t="s">
        <v>3884</v>
      </c>
      <c r="C365" s="84"/>
      <c r="D365" s="383">
        <f>AVERAGE(D320:D363)</f>
        <v>36029.568181818184</v>
      </c>
      <c r="E365" s="507">
        <f>AVERAGE(E320:E363)</f>
        <v>7.0227272727272725</v>
      </c>
      <c r="F365" s="507">
        <f>AVERAGE(F320:F363)</f>
        <v>201.98386363636365</v>
      </c>
      <c r="G365" s="507">
        <f>AVERAGE(G320:G363)</f>
        <v>5.0495965909090907</v>
      </c>
      <c r="H365" s="507">
        <f>AVERAGE(H320:H363)</f>
        <v>3.4318181818181817</v>
      </c>
      <c r="I365" s="507">
        <f>AVERAGE(I320:I363)</f>
        <v>83.772727272727266</v>
      </c>
      <c r="J365" s="507">
        <f>AVERAGE(J320:J363)</f>
        <v>2.0943181818181817</v>
      </c>
      <c r="K365" s="507">
        <f>AVERAGE(K320:K363)</f>
        <v>10.204545454545455</v>
      </c>
      <c r="L365" s="507">
        <f>AVERAGE(L320:L363)</f>
        <v>285.59750000000003</v>
      </c>
      <c r="M365" s="507">
        <f>AVERAGE(M320:M363)</f>
        <v>7.1399374999999994</v>
      </c>
      <c r="N365" s="507">
        <f>AVERAGE(N320:N363)</f>
        <v>20.477272727272727</v>
      </c>
      <c r="O365" s="507">
        <f t="shared" ref="O365:S365" si="17">AVERAGE(O320:O363)</f>
        <v>400.0563636363637</v>
      </c>
      <c r="P365" s="507">
        <f t="shared" si="17"/>
        <v>10.001409090909091</v>
      </c>
      <c r="Q365" s="507">
        <f t="shared" si="17"/>
        <v>30.318181818181817</v>
      </c>
      <c r="R365" s="507">
        <f t="shared" si="17"/>
        <v>685.65386363636367</v>
      </c>
      <c r="S365" s="508">
        <f t="shared" si="17"/>
        <v>17.141346590909091</v>
      </c>
    </row>
    <row r="366" spans="1:19" ht="13.8" thickBot="1" x14ac:dyDescent="0.3">
      <c r="A366" s="7"/>
      <c r="B366" s="85"/>
      <c r="C366" s="152"/>
      <c r="D366" s="153"/>
      <c r="E366" s="517"/>
      <c r="F366" s="518"/>
      <c r="G366" s="518"/>
      <c r="H366" s="517"/>
      <c r="I366" s="518"/>
      <c r="J366" s="518"/>
      <c r="K366" s="517"/>
      <c r="L366" s="518"/>
      <c r="M366" s="518"/>
      <c r="N366" s="517"/>
      <c r="O366" s="518"/>
      <c r="P366" s="518"/>
      <c r="Q366" s="517"/>
      <c r="R366" s="518"/>
      <c r="S366" s="518"/>
    </row>
    <row r="367" spans="1:19" ht="13.8" thickBot="1" x14ac:dyDescent="0.3">
      <c r="A367" s="7" t="s">
        <v>54</v>
      </c>
      <c r="B367" s="143" t="s">
        <v>53</v>
      </c>
      <c r="C367" s="7" t="s">
        <v>55</v>
      </c>
      <c r="D367" s="8">
        <v>163590</v>
      </c>
      <c r="E367" s="131">
        <v>23</v>
      </c>
      <c r="F367" s="500">
        <v>920</v>
      </c>
      <c r="G367" s="500">
        <v>23</v>
      </c>
      <c r="H367" s="131">
        <v>0</v>
      </c>
      <c r="I367" s="500">
        <v>0</v>
      </c>
      <c r="J367" s="500">
        <v>0</v>
      </c>
      <c r="K367" s="131">
        <v>23</v>
      </c>
      <c r="L367" s="500">
        <v>920</v>
      </c>
      <c r="M367" s="500">
        <v>23</v>
      </c>
      <c r="N367" s="131">
        <v>210</v>
      </c>
      <c r="O367" s="500">
        <v>5880</v>
      </c>
      <c r="P367" s="500">
        <v>147</v>
      </c>
      <c r="Q367" s="131">
        <v>233</v>
      </c>
      <c r="R367" s="500">
        <v>6800</v>
      </c>
      <c r="S367" s="500">
        <v>170</v>
      </c>
    </row>
    <row r="368" spans="1:19" ht="13.8" thickBot="1" x14ac:dyDescent="0.3">
      <c r="A368" s="7" t="s">
        <v>77</v>
      </c>
      <c r="B368" s="1" t="s">
        <v>76</v>
      </c>
      <c r="C368" s="7" t="s">
        <v>55</v>
      </c>
      <c r="D368" s="8">
        <v>107681</v>
      </c>
      <c r="E368" s="131">
        <v>11</v>
      </c>
      <c r="F368" s="500">
        <v>440</v>
      </c>
      <c r="G368" s="500">
        <v>11</v>
      </c>
      <c r="H368" s="131">
        <v>3</v>
      </c>
      <c r="I368" s="500">
        <v>15</v>
      </c>
      <c r="J368" s="500">
        <v>0.375</v>
      </c>
      <c r="K368" s="131">
        <v>14</v>
      </c>
      <c r="L368" s="500">
        <v>455</v>
      </c>
      <c r="M368" s="500">
        <v>11.375</v>
      </c>
      <c r="N368" s="131">
        <v>111</v>
      </c>
      <c r="O368" s="500">
        <v>2253.5</v>
      </c>
      <c r="P368" s="500">
        <v>56.337499999999999</v>
      </c>
      <c r="Q368" s="131">
        <v>125</v>
      </c>
      <c r="R368" s="500">
        <v>2708.5</v>
      </c>
      <c r="S368" s="500">
        <v>67.712500000000006</v>
      </c>
    </row>
    <row r="369" spans="1:19" ht="13.8" thickBot="1" x14ac:dyDescent="0.3">
      <c r="A369" s="7" t="s">
        <v>140</v>
      </c>
      <c r="B369" s="1" t="s">
        <v>139</v>
      </c>
      <c r="C369" s="7" t="s">
        <v>55</v>
      </c>
      <c r="D369" s="8">
        <v>90173</v>
      </c>
      <c r="E369" s="131">
        <v>27</v>
      </c>
      <c r="F369" s="500">
        <v>842</v>
      </c>
      <c r="G369" s="500">
        <v>21.05</v>
      </c>
      <c r="H369" s="131">
        <v>0</v>
      </c>
      <c r="I369" s="500">
        <v>0</v>
      </c>
      <c r="J369" s="500">
        <v>0</v>
      </c>
      <c r="K369" s="131">
        <v>27</v>
      </c>
      <c r="L369" s="500">
        <v>842</v>
      </c>
      <c r="M369" s="500">
        <v>21.05</v>
      </c>
      <c r="N369" s="131">
        <v>71</v>
      </c>
      <c r="O369" s="500">
        <v>1411</v>
      </c>
      <c r="P369" s="500">
        <v>35.274999999999999</v>
      </c>
      <c r="Q369" s="131">
        <v>98</v>
      </c>
      <c r="R369" s="500">
        <v>2253</v>
      </c>
      <c r="S369" s="500">
        <v>56.325000000000003</v>
      </c>
    </row>
    <row r="370" spans="1:19" ht="13.8" thickBot="1" x14ac:dyDescent="0.3">
      <c r="A370" s="7" t="s">
        <v>142</v>
      </c>
      <c r="B370" s="1" t="s">
        <v>141</v>
      </c>
      <c r="C370" s="7" t="s">
        <v>55</v>
      </c>
      <c r="D370" s="8">
        <v>238859</v>
      </c>
      <c r="E370" s="131">
        <v>41</v>
      </c>
      <c r="F370" s="500">
        <v>1555</v>
      </c>
      <c r="G370" s="500">
        <v>38.875</v>
      </c>
      <c r="H370" s="131">
        <v>0</v>
      </c>
      <c r="I370" s="500">
        <v>0</v>
      </c>
      <c r="J370" s="500">
        <v>0</v>
      </c>
      <c r="K370" s="131">
        <v>41</v>
      </c>
      <c r="L370" s="500">
        <v>1555</v>
      </c>
      <c r="M370" s="500">
        <v>38.875</v>
      </c>
      <c r="N370" s="131">
        <v>181</v>
      </c>
      <c r="O370" s="500">
        <v>4131</v>
      </c>
      <c r="P370" s="500">
        <v>103.27500000000001</v>
      </c>
      <c r="Q370" s="131">
        <v>222</v>
      </c>
      <c r="R370" s="500">
        <v>5686</v>
      </c>
      <c r="S370" s="500">
        <v>142.15</v>
      </c>
    </row>
    <row r="371" spans="1:19" ht="13.8" thickBot="1" x14ac:dyDescent="0.3">
      <c r="A371" s="7" t="s">
        <v>172</v>
      </c>
      <c r="B371" s="1" t="s">
        <v>171</v>
      </c>
      <c r="C371" s="7" t="s">
        <v>55</v>
      </c>
      <c r="D371" s="8">
        <v>51640</v>
      </c>
      <c r="E371" s="131">
        <v>6</v>
      </c>
      <c r="F371" s="500">
        <v>240</v>
      </c>
      <c r="G371" s="500">
        <v>6</v>
      </c>
      <c r="H371" s="131">
        <v>3</v>
      </c>
      <c r="I371" s="500">
        <v>120</v>
      </c>
      <c r="J371" s="500">
        <v>3</v>
      </c>
      <c r="K371" s="131">
        <v>9</v>
      </c>
      <c r="L371" s="500">
        <v>360</v>
      </c>
      <c r="M371" s="500">
        <v>9</v>
      </c>
      <c r="N371" s="131">
        <v>31</v>
      </c>
      <c r="O371" s="500">
        <v>752</v>
      </c>
      <c r="P371" s="500">
        <v>18.8</v>
      </c>
      <c r="Q371" s="131">
        <v>40</v>
      </c>
      <c r="R371" s="500">
        <v>1112</v>
      </c>
      <c r="S371" s="500">
        <v>27.8</v>
      </c>
    </row>
    <row r="372" spans="1:19" ht="13.8" thickBot="1" x14ac:dyDescent="0.3">
      <c r="A372" s="7" t="s">
        <v>178</v>
      </c>
      <c r="B372" s="1" t="s">
        <v>177</v>
      </c>
      <c r="C372" s="7" t="s">
        <v>55</v>
      </c>
      <c r="D372" s="8">
        <v>169833</v>
      </c>
      <c r="E372" s="131">
        <v>53</v>
      </c>
      <c r="F372" s="500">
        <v>875</v>
      </c>
      <c r="G372" s="500">
        <v>21.875</v>
      </c>
      <c r="H372" s="131">
        <v>0</v>
      </c>
      <c r="I372" s="500">
        <v>0</v>
      </c>
      <c r="J372" s="500">
        <v>0</v>
      </c>
      <c r="K372" s="131">
        <v>53</v>
      </c>
      <c r="L372" s="500">
        <v>945</v>
      </c>
      <c r="M372" s="500">
        <v>23.625</v>
      </c>
      <c r="N372" s="131">
        <v>95</v>
      </c>
      <c r="O372" s="500">
        <v>1100</v>
      </c>
      <c r="P372" s="500">
        <v>27.5</v>
      </c>
      <c r="Q372" s="131">
        <v>148</v>
      </c>
      <c r="R372" s="500">
        <v>2045</v>
      </c>
      <c r="S372" s="500">
        <v>51.125</v>
      </c>
    </row>
    <row r="373" spans="1:19" ht="13.8" thickBot="1" x14ac:dyDescent="0.3">
      <c r="A373" s="7" t="s">
        <v>212</v>
      </c>
      <c r="B373" s="1" t="s">
        <v>211</v>
      </c>
      <c r="C373" s="7" t="s">
        <v>55</v>
      </c>
      <c r="D373" s="8">
        <v>57774</v>
      </c>
      <c r="E373" s="131">
        <v>10</v>
      </c>
      <c r="F373" s="500">
        <v>320</v>
      </c>
      <c r="G373" s="500">
        <v>8</v>
      </c>
      <c r="H373" s="131">
        <v>0</v>
      </c>
      <c r="I373" s="167">
        <v>0</v>
      </c>
      <c r="J373" s="167">
        <v>0</v>
      </c>
      <c r="K373" s="131">
        <v>10</v>
      </c>
      <c r="L373" s="500">
        <v>320</v>
      </c>
      <c r="M373" s="500">
        <v>8</v>
      </c>
      <c r="N373" s="131">
        <v>33</v>
      </c>
      <c r="O373" s="500">
        <v>380</v>
      </c>
      <c r="P373" s="500">
        <v>9.5</v>
      </c>
      <c r="Q373" s="131">
        <v>41</v>
      </c>
      <c r="R373" s="500">
        <v>700</v>
      </c>
      <c r="S373" s="500">
        <v>17.5</v>
      </c>
    </row>
    <row r="374" spans="1:19" ht="13.8" thickBot="1" x14ac:dyDescent="0.3">
      <c r="A374" s="7" t="s">
        <v>214</v>
      </c>
      <c r="B374" s="1" t="s">
        <v>213</v>
      </c>
      <c r="C374" s="7" t="s">
        <v>55</v>
      </c>
      <c r="D374" s="8">
        <v>98153</v>
      </c>
      <c r="E374" s="131">
        <v>17</v>
      </c>
      <c r="F374" s="500">
        <v>652</v>
      </c>
      <c r="G374" s="500">
        <v>16.3</v>
      </c>
      <c r="H374" s="131">
        <v>0</v>
      </c>
      <c r="I374" s="500">
        <v>0</v>
      </c>
      <c r="J374" s="500">
        <v>0</v>
      </c>
      <c r="K374" s="131">
        <v>17</v>
      </c>
      <c r="L374" s="500">
        <v>652</v>
      </c>
      <c r="M374" s="500">
        <v>16.3</v>
      </c>
      <c r="N374" s="131">
        <v>68</v>
      </c>
      <c r="O374" s="500">
        <v>1618</v>
      </c>
      <c r="P374" s="500">
        <v>40.450000000000003</v>
      </c>
      <c r="Q374" s="131">
        <v>86</v>
      </c>
      <c r="R374" s="500">
        <v>2270</v>
      </c>
      <c r="S374" s="500">
        <v>56.75</v>
      </c>
    </row>
    <row r="375" spans="1:19" ht="13.8" thickBot="1" x14ac:dyDescent="0.3">
      <c r="A375" s="7" t="s">
        <v>224</v>
      </c>
      <c r="B375" s="1" t="s">
        <v>223</v>
      </c>
      <c r="C375" s="7" t="s">
        <v>55</v>
      </c>
      <c r="D375" s="8">
        <v>713777</v>
      </c>
      <c r="E375" s="131">
        <v>78</v>
      </c>
      <c r="F375" s="500">
        <v>3120</v>
      </c>
      <c r="G375" s="500">
        <v>78</v>
      </c>
      <c r="H375" s="131">
        <v>0</v>
      </c>
      <c r="I375" s="500">
        <v>0</v>
      </c>
      <c r="J375" s="500">
        <v>0</v>
      </c>
      <c r="K375" s="131">
        <v>78</v>
      </c>
      <c r="L375" s="500">
        <v>3120</v>
      </c>
      <c r="M375" s="500">
        <v>78</v>
      </c>
      <c r="N375" s="131">
        <v>210</v>
      </c>
      <c r="O375" s="500">
        <v>8400</v>
      </c>
      <c r="P375" s="500">
        <v>210</v>
      </c>
      <c r="Q375" s="131">
        <v>288</v>
      </c>
      <c r="R375" s="500">
        <v>11520</v>
      </c>
      <c r="S375" s="500">
        <v>288</v>
      </c>
    </row>
    <row r="376" spans="1:19" ht="13.8" thickBot="1" x14ac:dyDescent="0.3">
      <c r="A376" s="7" t="s">
        <v>268</v>
      </c>
      <c r="B376" s="1" t="s">
        <v>267</v>
      </c>
      <c r="C376" s="7" t="s">
        <v>55</v>
      </c>
      <c r="D376" s="8">
        <v>90112</v>
      </c>
      <c r="E376" s="131">
        <v>23</v>
      </c>
      <c r="F376" s="500">
        <v>744</v>
      </c>
      <c r="G376" s="500">
        <v>18.600000000000001</v>
      </c>
      <c r="H376" s="131">
        <v>11</v>
      </c>
      <c r="I376" s="500">
        <v>296</v>
      </c>
      <c r="J376" s="500">
        <v>7.4</v>
      </c>
      <c r="K376" s="131">
        <v>35</v>
      </c>
      <c r="L376" s="500">
        <v>1040</v>
      </c>
      <c r="M376" s="500">
        <v>26</v>
      </c>
      <c r="N376" s="131">
        <v>106</v>
      </c>
      <c r="O376" s="500">
        <v>1849</v>
      </c>
      <c r="P376" s="500">
        <v>46.225000000000001</v>
      </c>
      <c r="Q376" s="131">
        <v>140</v>
      </c>
      <c r="R376" s="500">
        <v>2889</v>
      </c>
      <c r="S376" s="500">
        <v>72.224999999999994</v>
      </c>
    </row>
    <row r="377" spans="1:19" ht="13.8" thickBot="1" x14ac:dyDescent="0.3">
      <c r="A377" s="7" t="s">
        <v>280</v>
      </c>
      <c r="B377" s="1" t="s">
        <v>279</v>
      </c>
      <c r="C377" s="7" t="s">
        <v>55</v>
      </c>
      <c r="D377" s="8">
        <v>102434</v>
      </c>
      <c r="E377" s="131">
        <v>14</v>
      </c>
      <c r="F377" s="500">
        <v>560</v>
      </c>
      <c r="G377" s="500">
        <v>14</v>
      </c>
      <c r="H377" s="131">
        <v>1</v>
      </c>
      <c r="I377" s="500">
        <v>40</v>
      </c>
      <c r="J377" s="500">
        <v>1</v>
      </c>
      <c r="K377" s="131">
        <v>15</v>
      </c>
      <c r="L377" s="500">
        <v>600</v>
      </c>
      <c r="M377" s="500">
        <v>15</v>
      </c>
      <c r="N377" s="131">
        <v>21</v>
      </c>
      <c r="O377" s="500">
        <v>646</v>
      </c>
      <c r="P377" s="500">
        <v>16.149999999999999</v>
      </c>
      <c r="Q377" s="131">
        <v>36</v>
      </c>
      <c r="R377" s="500">
        <v>1246</v>
      </c>
      <c r="S377" s="500">
        <v>31.15</v>
      </c>
    </row>
    <row r="378" spans="1:19" ht="13.8" thickBot="1" x14ac:dyDescent="0.3">
      <c r="A378" s="7" t="s">
        <v>304</v>
      </c>
      <c r="B378" s="1" t="s">
        <v>303</v>
      </c>
      <c r="C378" s="7" t="s">
        <v>55</v>
      </c>
      <c r="D378" s="8">
        <v>332567</v>
      </c>
      <c r="E378" s="131">
        <v>26</v>
      </c>
      <c r="F378" s="500">
        <v>1040</v>
      </c>
      <c r="G378" s="500">
        <v>26</v>
      </c>
      <c r="H378" s="131">
        <v>0</v>
      </c>
      <c r="I378" s="500">
        <v>0</v>
      </c>
      <c r="J378" s="500">
        <v>0</v>
      </c>
      <c r="K378" s="131">
        <v>26</v>
      </c>
      <c r="L378" s="500">
        <v>1040</v>
      </c>
      <c r="M378" s="500">
        <v>26</v>
      </c>
      <c r="N378" s="131">
        <v>108</v>
      </c>
      <c r="O378" s="500">
        <v>2262</v>
      </c>
      <c r="P378" s="500">
        <v>56.55</v>
      </c>
      <c r="Q378" s="131">
        <v>134</v>
      </c>
      <c r="R378" s="500">
        <v>3302</v>
      </c>
      <c r="S378" s="500">
        <v>82.55</v>
      </c>
    </row>
    <row r="379" spans="1:19" ht="13.8" thickBot="1" x14ac:dyDescent="0.3">
      <c r="A379" s="7" t="s">
        <v>318</v>
      </c>
      <c r="B379" s="1" t="s">
        <v>317</v>
      </c>
      <c r="C379" s="7" t="s">
        <v>55</v>
      </c>
      <c r="D379" s="8">
        <v>76707</v>
      </c>
      <c r="E379" s="131">
        <v>15</v>
      </c>
      <c r="F379" s="500">
        <v>496</v>
      </c>
      <c r="G379" s="500">
        <v>12.4</v>
      </c>
      <c r="H379" s="131">
        <v>3</v>
      </c>
      <c r="I379" s="500">
        <v>58</v>
      </c>
      <c r="J379" s="500">
        <v>1.45</v>
      </c>
      <c r="K379" s="131">
        <v>18</v>
      </c>
      <c r="L379" s="500">
        <v>554</v>
      </c>
      <c r="M379" s="500">
        <v>13.85</v>
      </c>
      <c r="N379" s="131">
        <v>36</v>
      </c>
      <c r="O379" s="500">
        <v>906</v>
      </c>
      <c r="P379" s="500">
        <v>22.65</v>
      </c>
      <c r="Q379" s="131">
        <v>54</v>
      </c>
      <c r="R379" s="500">
        <v>1460</v>
      </c>
      <c r="S379" s="500">
        <v>36.5</v>
      </c>
    </row>
    <row r="380" spans="1:19" ht="13.8" thickBot="1" x14ac:dyDescent="0.3">
      <c r="A380" s="7" t="s">
        <v>322</v>
      </c>
      <c r="B380" s="1" t="s">
        <v>321</v>
      </c>
      <c r="C380" s="7" t="s">
        <v>55</v>
      </c>
      <c r="D380" s="8">
        <v>188040</v>
      </c>
      <c r="E380" s="131">
        <v>25</v>
      </c>
      <c r="F380" s="500">
        <v>1000</v>
      </c>
      <c r="G380" s="500">
        <v>25</v>
      </c>
      <c r="H380" s="131">
        <v>0</v>
      </c>
      <c r="I380" s="500">
        <v>0</v>
      </c>
      <c r="J380" s="500">
        <v>0</v>
      </c>
      <c r="K380" s="131">
        <v>25</v>
      </c>
      <c r="L380" s="500">
        <v>1000</v>
      </c>
      <c r="M380" s="500">
        <v>25</v>
      </c>
      <c r="N380" s="131">
        <v>126</v>
      </c>
      <c r="O380" s="500">
        <v>2920</v>
      </c>
      <c r="P380" s="500">
        <v>73</v>
      </c>
      <c r="Q380" s="131">
        <v>151</v>
      </c>
      <c r="R380" s="500">
        <v>3920</v>
      </c>
      <c r="S380" s="500">
        <v>98</v>
      </c>
    </row>
    <row r="381" spans="1:19" ht="13.8" thickBot="1" x14ac:dyDescent="0.3">
      <c r="A381" s="7" t="s">
        <v>326</v>
      </c>
      <c r="B381" s="1" t="s">
        <v>325</v>
      </c>
      <c r="C381" s="7" t="s">
        <v>55</v>
      </c>
      <c r="D381" s="8">
        <v>51133</v>
      </c>
      <c r="E381" s="131">
        <v>18</v>
      </c>
      <c r="F381" s="500">
        <v>626</v>
      </c>
      <c r="G381" s="500">
        <v>15.65</v>
      </c>
      <c r="H381" s="131">
        <v>0</v>
      </c>
      <c r="I381" s="500">
        <v>0</v>
      </c>
      <c r="J381" s="500">
        <v>0</v>
      </c>
      <c r="K381" s="131">
        <v>18</v>
      </c>
      <c r="L381" s="500">
        <v>626</v>
      </c>
      <c r="M381" s="500">
        <v>15.65</v>
      </c>
      <c r="N381" s="131">
        <v>85</v>
      </c>
      <c r="O381" s="500">
        <v>946</v>
      </c>
      <c r="P381" s="500">
        <v>23.65</v>
      </c>
      <c r="Q381" s="131">
        <v>103</v>
      </c>
      <c r="R381" s="500">
        <v>1572</v>
      </c>
      <c r="S381" s="500">
        <v>39.299999999999997</v>
      </c>
    </row>
    <row r="382" spans="1:19" ht="13.8" thickBot="1" x14ac:dyDescent="0.3">
      <c r="A382" s="7" t="s">
        <v>354</v>
      </c>
      <c r="B382" s="1" t="s">
        <v>353</v>
      </c>
      <c r="C382" s="7" t="s">
        <v>55</v>
      </c>
      <c r="D382" s="8">
        <v>102423</v>
      </c>
      <c r="E382" s="131">
        <v>15</v>
      </c>
      <c r="F382" s="500">
        <v>458</v>
      </c>
      <c r="G382" s="500">
        <v>11.45</v>
      </c>
      <c r="H382" s="131">
        <v>0</v>
      </c>
      <c r="I382" s="500">
        <v>0</v>
      </c>
      <c r="J382" s="500">
        <v>0</v>
      </c>
      <c r="K382" s="131">
        <v>15</v>
      </c>
      <c r="L382" s="500">
        <v>458</v>
      </c>
      <c r="M382" s="500">
        <v>11.45</v>
      </c>
      <c r="N382" s="131">
        <v>74</v>
      </c>
      <c r="O382" s="500">
        <v>1382.4</v>
      </c>
      <c r="P382" s="500">
        <v>34.56</v>
      </c>
      <c r="Q382" s="131">
        <v>89</v>
      </c>
      <c r="R382" s="500">
        <v>1840.4</v>
      </c>
      <c r="S382" s="500">
        <v>46.01</v>
      </c>
    </row>
    <row r="383" spans="1:19" ht="13.8" thickBot="1" x14ac:dyDescent="0.3">
      <c r="A383" s="7" t="s">
        <v>376</v>
      </c>
      <c r="B383" s="1" t="s">
        <v>375</v>
      </c>
      <c r="C383" s="7" t="s">
        <v>55</v>
      </c>
      <c r="D383" s="8">
        <v>52529</v>
      </c>
      <c r="E383" s="131">
        <v>8</v>
      </c>
      <c r="F383" s="500">
        <v>263.5</v>
      </c>
      <c r="G383" s="500">
        <v>6.5875000000000004</v>
      </c>
      <c r="H383" s="131">
        <v>0</v>
      </c>
      <c r="I383" s="500">
        <v>0</v>
      </c>
      <c r="J383" s="500">
        <v>0</v>
      </c>
      <c r="K383" s="131">
        <v>8</v>
      </c>
      <c r="L383" s="500">
        <v>263.5</v>
      </c>
      <c r="M383" s="500">
        <v>6.5875000000000004</v>
      </c>
      <c r="N383" s="131">
        <v>30</v>
      </c>
      <c r="O383" s="500">
        <v>606.5</v>
      </c>
      <c r="P383" s="500">
        <v>15.1625</v>
      </c>
      <c r="Q383" s="131">
        <v>38</v>
      </c>
      <c r="R383" s="500">
        <v>870</v>
      </c>
      <c r="S383" s="500">
        <v>21.75</v>
      </c>
    </row>
    <row r="384" spans="1:19" ht="13.8" thickBot="1" x14ac:dyDescent="0.3">
      <c r="A384" s="7" t="s">
        <v>396</v>
      </c>
      <c r="B384" s="1" t="s">
        <v>395</v>
      </c>
      <c r="C384" s="7" t="s">
        <v>55</v>
      </c>
      <c r="D384" s="8">
        <v>160248</v>
      </c>
      <c r="E384" s="131">
        <v>17</v>
      </c>
      <c r="F384" s="500">
        <v>545</v>
      </c>
      <c r="G384" s="500">
        <v>13.625</v>
      </c>
      <c r="H384" s="131">
        <v>7</v>
      </c>
      <c r="I384" s="500">
        <v>229</v>
      </c>
      <c r="J384" s="500">
        <v>5.7249999999999996</v>
      </c>
      <c r="K384" s="131">
        <v>26</v>
      </c>
      <c r="L384" s="500">
        <v>618</v>
      </c>
      <c r="M384" s="500">
        <v>15.45</v>
      </c>
      <c r="N384" s="131">
        <v>130</v>
      </c>
      <c r="O384" s="500">
        <v>2746</v>
      </c>
      <c r="P384" s="500">
        <v>68.650000000000006</v>
      </c>
      <c r="Q384" s="131">
        <v>153</v>
      </c>
      <c r="R384" s="500">
        <v>3364</v>
      </c>
      <c r="S384" s="500">
        <v>84.1</v>
      </c>
    </row>
    <row r="385" spans="1:19" ht="13.8" thickBot="1" x14ac:dyDescent="0.3">
      <c r="A385" s="7" t="s">
        <v>404</v>
      </c>
      <c r="B385" s="1" t="s">
        <v>403</v>
      </c>
      <c r="C385" s="7" t="s">
        <v>55</v>
      </c>
      <c r="D385" s="8">
        <v>123979</v>
      </c>
      <c r="E385" s="131">
        <v>20</v>
      </c>
      <c r="F385" s="500">
        <v>780</v>
      </c>
      <c r="G385" s="500">
        <v>19.5</v>
      </c>
      <c r="H385" s="131">
        <v>0</v>
      </c>
      <c r="I385" s="500">
        <v>0</v>
      </c>
      <c r="J385" s="500">
        <v>0</v>
      </c>
      <c r="K385" s="131">
        <v>20</v>
      </c>
      <c r="L385" s="500">
        <v>780</v>
      </c>
      <c r="M385" s="500">
        <v>19.5</v>
      </c>
      <c r="N385" s="131">
        <v>150</v>
      </c>
      <c r="O385" s="500">
        <v>4060</v>
      </c>
      <c r="P385" s="500">
        <v>101.5</v>
      </c>
      <c r="Q385" s="131">
        <v>170</v>
      </c>
      <c r="R385" s="500">
        <v>4840</v>
      </c>
      <c r="S385" s="500">
        <v>121</v>
      </c>
    </row>
    <row r="386" spans="1:19" ht="13.8" thickBot="1" x14ac:dyDescent="0.3">
      <c r="A386" s="7" t="s">
        <v>408</v>
      </c>
      <c r="B386" s="1" t="s">
        <v>407</v>
      </c>
      <c r="C386" s="7" t="s">
        <v>55</v>
      </c>
      <c r="D386" s="8">
        <v>395660</v>
      </c>
      <c r="E386" s="131">
        <v>67</v>
      </c>
      <c r="F386" s="500">
        <v>2373</v>
      </c>
      <c r="G386" s="500">
        <v>59.325000000000003</v>
      </c>
      <c r="H386" s="131">
        <v>2</v>
      </c>
      <c r="I386" s="500">
        <v>80</v>
      </c>
      <c r="J386" s="500">
        <v>2</v>
      </c>
      <c r="K386" s="131">
        <v>69</v>
      </c>
      <c r="L386" s="500">
        <v>2453</v>
      </c>
      <c r="M386" s="500">
        <v>61.325000000000003</v>
      </c>
      <c r="N386" s="131">
        <v>229</v>
      </c>
      <c r="O386" s="500">
        <v>6021</v>
      </c>
      <c r="P386" s="500">
        <v>150.52500000000001</v>
      </c>
      <c r="Q386" s="131">
        <v>298</v>
      </c>
      <c r="R386" s="500">
        <v>8474</v>
      </c>
      <c r="S386" s="500">
        <v>211.85</v>
      </c>
    </row>
    <row r="387" spans="1:19" ht="13.8" thickBot="1" x14ac:dyDescent="0.3">
      <c r="A387" s="7" t="s">
        <v>418</v>
      </c>
      <c r="B387" s="1" t="s">
        <v>417</v>
      </c>
      <c r="C387" s="7" t="s">
        <v>55</v>
      </c>
      <c r="D387" s="8">
        <v>60006</v>
      </c>
      <c r="E387" s="131">
        <v>5</v>
      </c>
      <c r="F387" s="500">
        <v>200</v>
      </c>
      <c r="G387" s="500">
        <v>5</v>
      </c>
      <c r="H387" s="131">
        <v>13</v>
      </c>
      <c r="I387" s="500">
        <v>306.16000000000003</v>
      </c>
      <c r="J387" s="500">
        <v>7.6539999999999999</v>
      </c>
      <c r="K387" s="131">
        <v>18</v>
      </c>
      <c r="L387" s="500">
        <v>506.16</v>
      </c>
      <c r="M387" s="500">
        <v>12.654</v>
      </c>
      <c r="N387" s="131">
        <v>29</v>
      </c>
      <c r="O387" s="500">
        <v>358.03</v>
      </c>
      <c r="P387" s="500">
        <v>8.9507499999999993</v>
      </c>
      <c r="Q387" s="131">
        <v>47</v>
      </c>
      <c r="R387" s="500">
        <v>864.19</v>
      </c>
      <c r="S387" s="500">
        <v>21.604749999999999</v>
      </c>
    </row>
    <row r="388" spans="1:19" ht="13.8" thickBot="1" x14ac:dyDescent="0.3">
      <c r="A388" s="7" t="s">
        <v>445</v>
      </c>
      <c r="B388" s="1" t="s">
        <v>444</v>
      </c>
      <c r="C388" s="7" t="s">
        <v>55</v>
      </c>
      <c r="D388" s="8">
        <v>96942</v>
      </c>
      <c r="E388" s="131">
        <v>17</v>
      </c>
      <c r="F388" s="500">
        <v>640</v>
      </c>
      <c r="G388" s="500">
        <v>16</v>
      </c>
      <c r="H388" s="131">
        <v>2</v>
      </c>
      <c r="I388" s="500">
        <v>40</v>
      </c>
      <c r="J388" s="500">
        <v>1</v>
      </c>
      <c r="K388" s="131">
        <v>17</v>
      </c>
      <c r="L388" s="500">
        <v>640</v>
      </c>
      <c r="M388" s="500">
        <v>16</v>
      </c>
      <c r="N388" s="131">
        <v>35</v>
      </c>
      <c r="O388" s="500">
        <v>1020</v>
      </c>
      <c r="P388" s="500">
        <v>25.5</v>
      </c>
      <c r="Q388" s="131">
        <v>52</v>
      </c>
      <c r="R388" s="500">
        <v>1660</v>
      </c>
      <c r="S388" s="500">
        <v>41.5</v>
      </c>
    </row>
    <row r="389" spans="1:19" ht="13.8" thickBot="1" x14ac:dyDescent="0.3">
      <c r="A389" s="7" t="s">
        <v>511</v>
      </c>
      <c r="B389" s="1" t="s">
        <v>510</v>
      </c>
      <c r="C389" s="7" t="s">
        <v>55</v>
      </c>
      <c r="D389" s="8">
        <v>149955</v>
      </c>
      <c r="E389" s="131">
        <v>24</v>
      </c>
      <c r="F389" s="500">
        <v>940</v>
      </c>
      <c r="G389" s="500">
        <v>23.5</v>
      </c>
      <c r="H389" s="131">
        <v>1</v>
      </c>
      <c r="I389" s="500">
        <v>40</v>
      </c>
      <c r="J389" s="500">
        <v>1</v>
      </c>
      <c r="K389" s="131">
        <v>25</v>
      </c>
      <c r="L389" s="500">
        <v>980</v>
      </c>
      <c r="M389" s="500">
        <v>24.5</v>
      </c>
      <c r="N389" s="131">
        <v>107</v>
      </c>
      <c r="O389" s="500">
        <v>2577.5</v>
      </c>
      <c r="P389" s="500">
        <v>64.4375</v>
      </c>
      <c r="Q389" s="131">
        <v>132</v>
      </c>
      <c r="R389" s="500">
        <v>3557.5</v>
      </c>
      <c r="S389" s="500">
        <v>88.9375</v>
      </c>
    </row>
    <row r="390" spans="1:19" ht="13.8" thickBot="1" x14ac:dyDescent="0.3">
      <c r="A390" s="7" t="s">
        <v>525</v>
      </c>
      <c r="B390" s="1" t="s">
        <v>524</v>
      </c>
      <c r="C390" s="7" t="s">
        <v>55</v>
      </c>
      <c r="D390" s="8">
        <v>119450</v>
      </c>
      <c r="E390" s="131">
        <v>9</v>
      </c>
      <c r="F390" s="500">
        <v>360</v>
      </c>
      <c r="G390" s="500">
        <v>9</v>
      </c>
      <c r="H390" s="131">
        <v>2</v>
      </c>
      <c r="I390" s="500">
        <v>80</v>
      </c>
      <c r="J390" s="500">
        <v>2</v>
      </c>
      <c r="K390" s="131">
        <v>11</v>
      </c>
      <c r="L390" s="500">
        <v>440</v>
      </c>
      <c r="M390" s="500">
        <v>11</v>
      </c>
      <c r="N390" s="131">
        <v>39</v>
      </c>
      <c r="O390" s="500">
        <v>765</v>
      </c>
      <c r="P390" s="500">
        <v>19.125</v>
      </c>
      <c r="Q390" s="131">
        <v>50</v>
      </c>
      <c r="R390" s="500">
        <v>1205</v>
      </c>
      <c r="S390" s="500">
        <v>30.125</v>
      </c>
    </row>
    <row r="391" spans="1:19" ht="13.8" thickBot="1" x14ac:dyDescent="0.3">
      <c r="A391" s="7" t="s">
        <v>545</v>
      </c>
      <c r="B391" s="1" t="s">
        <v>544</v>
      </c>
      <c r="C391" s="7" t="s">
        <v>55</v>
      </c>
      <c r="D391" s="8">
        <v>55374</v>
      </c>
      <c r="E391" s="131">
        <v>21</v>
      </c>
      <c r="F391" s="500">
        <v>584</v>
      </c>
      <c r="G391" s="500">
        <v>14.6</v>
      </c>
      <c r="H391" s="131">
        <v>0</v>
      </c>
      <c r="I391" s="500">
        <v>0</v>
      </c>
      <c r="J391" s="500">
        <v>0</v>
      </c>
      <c r="K391" s="131">
        <v>21</v>
      </c>
      <c r="L391" s="500">
        <v>584</v>
      </c>
      <c r="M391" s="500">
        <v>14.6</v>
      </c>
      <c r="N391" s="131">
        <v>47</v>
      </c>
      <c r="O391" s="500">
        <v>1042</v>
      </c>
      <c r="P391" s="500">
        <v>26.05</v>
      </c>
      <c r="Q391" s="131">
        <v>68</v>
      </c>
      <c r="R391" s="500">
        <v>1626</v>
      </c>
      <c r="S391" s="500">
        <v>40.65</v>
      </c>
    </row>
    <row r="392" spans="1:19" ht="13.8" thickBot="1" x14ac:dyDescent="0.3">
      <c r="A392" s="7" t="s">
        <v>595</v>
      </c>
      <c r="B392" s="1" t="s">
        <v>594</v>
      </c>
      <c r="C392" s="7" t="s">
        <v>55</v>
      </c>
      <c r="D392" s="8">
        <v>59515</v>
      </c>
      <c r="E392" s="131">
        <v>5</v>
      </c>
      <c r="F392" s="500">
        <v>200</v>
      </c>
      <c r="G392" s="500">
        <v>5</v>
      </c>
      <c r="H392" s="131">
        <v>1</v>
      </c>
      <c r="I392" s="500">
        <v>40</v>
      </c>
      <c r="J392" s="500">
        <v>1</v>
      </c>
      <c r="K392" s="131">
        <v>6</v>
      </c>
      <c r="L392" s="500">
        <v>240</v>
      </c>
      <c r="M392" s="500">
        <v>6</v>
      </c>
      <c r="N392" s="131">
        <v>11</v>
      </c>
      <c r="O392" s="500">
        <v>290</v>
      </c>
      <c r="P392" s="500">
        <v>7.25</v>
      </c>
      <c r="Q392" s="131">
        <v>17</v>
      </c>
      <c r="R392" s="500">
        <v>530</v>
      </c>
      <c r="S392" s="500">
        <v>13.25</v>
      </c>
    </row>
    <row r="393" spans="1:19" ht="13.8" thickBot="1" x14ac:dyDescent="0.3">
      <c r="A393" s="7" t="s">
        <v>599</v>
      </c>
      <c r="B393" s="1" t="s">
        <v>598</v>
      </c>
      <c r="C393" s="7" t="s">
        <v>55</v>
      </c>
      <c r="D393" s="8">
        <v>52170</v>
      </c>
      <c r="E393" s="131">
        <v>12</v>
      </c>
      <c r="F393" s="500">
        <v>440</v>
      </c>
      <c r="G393" s="500">
        <v>11</v>
      </c>
      <c r="H393" s="131">
        <v>3</v>
      </c>
      <c r="I393" s="500">
        <v>100</v>
      </c>
      <c r="J393" s="500">
        <v>2.5</v>
      </c>
      <c r="K393" s="131">
        <v>15</v>
      </c>
      <c r="L393" s="500">
        <v>540</v>
      </c>
      <c r="M393" s="500">
        <v>13.5</v>
      </c>
      <c r="N393" s="131">
        <v>29</v>
      </c>
      <c r="O393" s="500">
        <v>701.25</v>
      </c>
      <c r="P393" s="500">
        <v>17.53125</v>
      </c>
      <c r="Q393" s="131">
        <v>43</v>
      </c>
      <c r="R393" s="500">
        <v>1241.25</v>
      </c>
      <c r="S393" s="500">
        <v>31.03125</v>
      </c>
    </row>
    <row r="394" spans="1:19" ht="13.8" thickBot="1" x14ac:dyDescent="0.3">
      <c r="A394" s="7" t="s">
        <v>609</v>
      </c>
      <c r="B394" s="1" t="s">
        <v>608</v>
      </c>
      <c r="C394" s="7" t="s">
        <v>55</v>
      </c>
      <c r="D394" s="8">
        <v>124690</v>
      </c>
      <c r="E394" s="131">
        <v>13</v>
      </c>
      <c r="F394" s="500">
        <v>520</v>
      </c>
      <c r="G394" s="500">
        <v>13</v>
      </c>
      <c r="H394" s="131">
        <v>0</v>
      </c>
      <c r="I394" s="500">
        <v>0</v>
      </c>
      <c r="J394" s="500">
        <v>0</v>
      </c>
      <c r="K394" s="131">
        <v>13</v>
      </c>
      <c r="L394" s="500">
        <v>520</v>
      </c>
      <c r="M394" s="500">
        <v>13</v>
      </c>
      <c r="N394" s="131">
        <v>72</v>
      </c>
      <c r="O394" s="500">
        <v>1429</v>
      </c>
      <c r="P394" s="500">
        <v>35.725000000000001</v>
      </c>
      <c r="Q394" s="131">
        <v>85</v>
      </c>
      <c r="R394" s="500">
        <v>1949</v>
      </c>
      <c r="S394" s="500">
        <v>48.725000000000001</v>
      </c>
    </row>
    <row r="395" spans="1:19" ht="13.8" thickBot="1" x14ac:dyDescent="0.3">
      <c r="A395" s="7" t="s">
        <v>643</v>
      </c>
      <c r="B395" s="1" t="s">
        <v>642</v>
      </c>
      <c r="C395" s="7" t="s">
        <v>55</v>
      </c>
      <c r="D395" s="8">
        <v>100485</v>
      </c>
      <c r="E395" s="131">
        <v>46</v>
      </c>
      <c r="F395" s="500">
        <v>898</v>
      </c>
      <c r="G395" s="500">
        <v>22.45</v>
      </c>
      <c r="H395" s="131">
        <v>2</v>
      </c>
      <c r="I395" s="500">
        <v>47</v>
      </c>
      <c r="J395" s="500">
        <v>1.175</v>
      </c>
      <c r="K395" s="131">
        <v>48</v>
      </c>
      <c r="L395" s="500">
        <v>945</v>
      </c>
      <c r="M395" s="500">
        <v>23.625</v>
      </c>
      <c r="N395" s="131">
        <v>105</v>
      </c>
      <c r="O395" s="500">
        <v>1456</v>
      </c>
      <c r="P395" s="500">
        <v>36.4</v>
      </c>
      <c r="Q395" s="131">
        <v>153</v>
      </c>
      <c r="R395" s="500">
        <v>2401</v>
      </c>
      <c r="S395" s="500">
        <v>60.024999999999999</v>
      </c>
    </row>
    <row r="396" spans="1:19" ht="13.8" thickBot="1" x14ac:dyDescent="0.3">
      <c r="A396" s="7" t="s">
        <v>653</v>
      </c>
      <c r="B396" s="1" t="s">
        <v>652</v>
      </c>
      <c r="C396" s="7" t="s">
        <v>55</v>
      </c>
      <c r="D396" s="8">
        <v>57236</v>
      </c>
      <c r="E396" s="131">
        <v>13</v>
      </c>
      <c r="F396" s="500">
        <v>340</v>
      </c>
      <c r="G396" s="500">
        <v>8.5</v>
      </c>
      <c r="H396" s="131">
        <v>0</v>
      </c>
      <c r="I396" s="500">
        <v>0</v>
      </c>
      <c r="J396" s="500">
        <v>0</v>
      </c>
      <c r="K396" s="131">
        <v>13</v>
      </c>
      <c r="L396" s="500">
        <v>340</v>
      </c>
      <c r="M396" s="500">
        <v>8.5</v>
      </c>
      <c r="N396" s="131">
        <v>21</v>
      </c>
      <c r="O396" s="500">
        <v>431</v>
      </c>
      <c r="P396" s="500">
        <v>10.775</v>
      </c>
      <c r="Q396" s="131">
        <v>34</v>
      </c>
      <c r="R396" s="500">
        <v>771</v>
      </c>
      <c r="S396" s="500">
        <v>19.274999999999999</v>
      </c>
    </row>
    <row r="397" spans="1:19" ht="13.8" thickBot="1" x14ac:dyDescent="0.3">
      <c r="A397" s="7" t="s">
        <v>661</v>
      </c>
      <c r="B397" s="1" t="s">
        <v>660</v>
      </c>
      <c r="C397" s="7" t="s">
        <v>55</v>
      </c>
      <c r="D397" s="8">
        <v>160312</v>
      </c>
      <c r="E397" s="131">
        <v>14</v>
      </c>
      <c r="F397" s="500">
        <v>474</v>
      </c>
      <c r="G397" s="500">
        <v>11.85</v>
      </c>
      <c r="H397" s="131">
        <v>9</v>
      </c>
      <c r="I397" s="500">
        <v>337.5</v>
      </c>
      <c r="J397" s="500">
        <v>8.4375</v>
      </c>
      <c r="K397" s="131">
        <v>23</v>
      </c>
      <c r="L397" s="500">
        <v>811.5</v>
      </c>
      <c r="M397" s="500">
        <v>20.287500000000001</v>
      </c>
      <c r="N397" s="131">
        <v>100</v>
      </c>
      <c r="O397" s="500">
        <v>2401</v>
      </c>
      <c r="P397" s="500">
        <v>60.024999999999999</v>
      </c>
      <c r="Q397" s="131">
        <v>123</v>
      </c>
      <c r="R397" s="500">
        <v>3212.5</v>
      </c>
      <c r="S397" s="500">
        <v>80.3125</v>
      </c>
    </row>
    <row r="398" spans="1:19" ht="13.8" thickBot="1" x14ac:dyDescent="0.3">
      <c r="A398" s="7" t="s">
        <v>663</v>
      </c>
      <c r="B398" s="1" t="s">
        <v>662</v>
      </c>
      <c r="C398" s="7" t="s">
        <v>55</v>
      </c>
      <c r="D398" s="8">
        <v>59715</v>
      </c>
      <c r="E398" s="131">
        <v>8</v>
      </c>
      <c r="F398" s="500">
        <v>250</v>
      </c>
      <c r="G398" s="500">
        <v>6.25</v>
      </c>
      <c r="H398" s="131">
        <v>0</v>
      </c>
      <c r="I398" s="500">
        <v>0</v>
      </c>
      <c r="J398" s="500">
        <v>0</v>
      </c>
      <c r="K398" s="131">
        <v>8</v>
      </c>
      <c r="L398" s="500">
        <v>250</v>
      </c>
      <c r="M398" s="500">
        <v>6.25</v>
      </c>
      <c r="N398" s="131">
        <v>14</v>
      </c>
      <c r="O398" s="500">
        <v>390</v>
      </c>
      <c r="P398" s="500">
        <v>9.75</v>
      </c>
      <c r="Q398" s="131">
        <v>22</v>
      </c>
      <c r="R398" s="500">
        <v>640</v>
      </c>
      <c r="S398" s="500">
        <v>16</v>
      </c>
    </row>
    <row r="399" spans="1:19" ht="13.8" thickBot="1" x14ac:dyDescent="0.3">
      <c r="A399" s="7" t="s">
        <v>691</v>
      </c>
      <c r="B399" s="1" t="s">
        <v>690</v>
      </c>
      <c r="C399" s="7" t="s">
        <v>55</v>
      </c>
      <c r="D399" s="8">
        <v>73804</v>
      </c>
      <c r="E399" s="131">
        <v>5</v>
      </c>
      <c r="F399" s="500">
        <v>187.5</v>
      </c>
      <c r="G399" s="500">
        <v>4.6875</v>
      </c>
      <c r="H399" s="131">
        <v>0</v>
      </c>
      <c r="I399" s="500">
        <v>0</v>
      </c>
      <c r="J399" s="500">
        <v>0</v>
      </c>
      <c r="K399" s="131">
        <v>5</v>
      </c>
      <c r="L399" s="500">
        <v>187.5</v>
      </c>
      <c r="M399" s="500">
        <v>4.6875</v>
      </c>
      <c r="N399" s="131">
        <v>15</v>
      </c>
      <c r="O399" s="500">
        <v>292</v>
      </c>
      <c r="P399" s="500">
        <v>7.3</v>
      </c>
      <c r="Q399" s="131">
        <v>20</v>
      </c>
      <c r="R399" s="500">
        <v>479.5</v>
      </c>
      <c r="S399" s="500">
        <v>11.987500000000001</v>
      </c>
    </row>
    <row r="400" spans="1:19" ht="13.8" thickBot="1" x14ac:dyDescent="0.3">
      <c r="A400" s="7" t="s">
        <v>703</v>
      </c>
      <c r="B400" s="1" t="s">
        <v>702</v>
      </c>
      <c r="C400" s="7" t="s">
        <v>55</v>
      </c>
      <c r="D400" s="8">
        <v>75814</v>
      </c>
      <c r="E400" s="131">
        <v>14</v>
      </c>
      <c r="F400" s="500">
        <v>560</v>
      </c>
      <c r="G400" s="500">
        <v>14</v>
      </c>
      <c r="H400" s="131">
        <v>0</v>
      </c>
      <c r="I400" s="500">
        <v>0</v>
      </c>
      <c r="J400" s="500">
        <v>0</v>
      </c>
      <c r="K400" s="131">
        <v>14</v>
      </c>
      <c r="L400" s="500">
        <v>560</v>
      </c>
      <c r="M400" s="500">
        <v>14</v>
      </c>
      <c r="N400" s="131">
        <v>79</v>
      </c>
      <c r="O400" s="500">
        <v>1350</v>
      </c>
      <c r="P400" s="500">
        <v>33.75</v>
      </c>
      <c r="Q400" s="131">
        <v>93</v>
      </c>
      <c r="R400" s="500">
        <v>1910</v>
      </c>
      <c r="S400" s="500">
        <v>47.75</v>
      </c>
    </row>
    <row r="401" spans="1:19" ht="13.8" thickBot="1" x14ac:dyDescent="0.3">
      <c r="A401" s="7" t="s">
        <v>717</v>
      </c>
      <c r="B401" s="1" t="s">
        <v>716</v>
      </c>
      <c r="C401" s="7" t="s">
        <v>55</v>
      </c>
      <c r="D401" s="8">
        <v>129699</v>
      </c>
      <c r="E401" s="131">
        <v>16</v>
      </c>
      <c r="F401" s="500">
        <v>460</v>
      </c>
      <c r="G401" s="500">
        <v>11.5</v>
      </c>
      <c r="H401" s="131">
        <v>0</v>
      </c>
      <c r="I401" s="500">
        <v>0</v>
      </c>
      <c r="J401" s="500">
        <v>0</v>
      </c>
      <c r="K401" s="131">
        <v>16</v>
      </c>
      <c r="L401" s="500">
        <v>460</v>
      </c>
      <c r="M401" s="500">
        <v>11.5</v>
      </c>
      <c r="N401" s="131">
        <v>25</v>
      </c>
      <c r="O401" s="500">
        <v>618</v>
      </c>
      <c r="P401" s="500">
        <v>15.45</v>
      </c>
      <c r="Q401" s="131">
        <v>41</v>
      </c>
      <c r="R401" s="500">
        <v>1078</v>
      </c>
      <c r="S401" s="500">
        <v>26.95</v>
      </c>
    </row>
    <row r="402" spans="1:19" ht="13.8" thickBot="1" x14ac:dyDescent="0.3">
      <c r="A402" s="7" t="s">
        <v>733</v>
      </c>
      <c r="B402" s="1" t="s">
        <v>732</v>
      </c>
      <c r="C402" s="7" t="s">
        <v>55</v>
      </c>
      <c r="D402" s="8">
        <v>63131</v>
      </c>
      <c r="E402" s="131">
        <v>4</v>
      </c>
      <c r="F402" s="500">
        <v>160</v>
      </c>
      <c r="G402" s="500">
        <v>4</v>
      </c>
      <c r="H402" s="131">
        <v>0</v>
      </c>
      <c r="I402" s="500">
        <v>0</v>
      </c>
      <c r="J402" s="500">
        <v>0</v>
      </c>
      <c r="K402" s="131">
        <v>4</v>
      </c>
      <c r="L402" s="500">
        <v>160</v>
      </c>
      <c r="M402" s="500">
        <v>4</v>
      </c>
      <c r="N402" s="131">
        <v>13</v>
      </c>
      <c r="O402" s="500">
        <v>280</v>
      </c>
      <c r="P402" s="500">
        <v>7</v>
      </c>
      <c r="Q402" s="131">
        <v>17</v>
      </c>
      <c r="R402" s="500">
        <v>440</v>
      </c>
      <c r="S402" s="500">
        <v>11</v>
      </c>
    </row>
    <row r="403" spans="1:19" ht="13.8" thickBot="1" x14ac:dyDescent="0.3">
      <c r="A403" s="7" t="s">
        <v>759</v>
      </c>
      <c r="B403" s="1" t="s">
        <v>758</v>
      </c>
      <c r="C403" s="7" t="s">
        <v>55</v>
      </c>
      <c r="D403" s="8">
        <v>97396</v>
      </c>
      <c r="E403" s="131">
        <v>7</v>
      </c>
      <c r="F403" s="500">
        <v>280</v>
      </c>
      <c r="G403" s="500">
        <v>7</v>
      </c>
      <c r="H403" s="131">
        <v>1</v>
      </c>
      <c r="I403" s="500">
        <v>40</v>
      </c>
      <c r="J403" s="500">
        <v>1</v>
      </c>
      <c r="K403" s="131">
        <v>8</v>
      </c>
      <c r="L403" s="500">
        <v>320</v>
      </c>
      <c r="M403" s="500">
        <v>8</v>
      </c>
      <c r="N403" s="131">
        <v>63</v>
      </c>
      <c r="O403" s="500">
        <v>1593</v>
      </c>
      <c r="P403" s="500">
        <v>39.825000000000003</v>
      </c>
      <c r="Q403" s="131">
        <v>73</v>
      </c>
      <c r="R403" s="500">
        <v>1913</v>
      </c>
      <c r="S403" s="500">
        <v>47.825000000000003</v>
      </c>
    </row>
    <row r="404" spans="1:19" ht="13.8" thickBot="1" x14ac:dyDescent="0.3">
      <c r="A404" s="7" t="s">
        <v>761</v>
      </c>
      <c r="B404" s="1" t="s">
        <v>760</v>
      </c>
      <c r="C404" s="7" t="s">
        <v>55</v>
      </c>
      <c r="D404" s="8">
        <v>72726</v>
      </c>
      <c r="E404" s="131">
        <v>3</v>
      </c>
      <c r="F404" s="500">
        <v>120</v>
      </c>
      <c r="G404" s="500">
        <v>3</v>
      </c>
      <c r="H404" s="131">
        <v>0</v>
      </c>
      <c r="I404" s="500">
        <v>0</v>
      </c>
      <c r="J404" s="500">
        <v>0</v>
      </c>
      <c r="K404" s="131">
        <v>3</v>
      </c>
      <c r="L404" s="500">
        <v>120</v>
      </c>
      <c r="M404" s="500">
        <v>3</v>
      </c>
      <c r="N404" s="131">
        <v>13</v>
      </c>
      <c r="O404" s="500">
        <v>294</v>
      </c>
      <c r="P404" s="500">
        <v>7.35</v>
      </c>
      <c r="Q404" s="131">
        <v>16</v>
      </c>
      <c r="R404" s="500">
        <v>414</v>
      </c>
      <c r="S404" s="500">
        <v>10.35</v>
      </c>
    </row>
    <row r="405" spans="1:19" ht="13.8" thickBot="1" x14ac:dyDescent="0.3">
      <c r="A405" s="7" t="s">
        <v>763</v>
      </c>
      <c r="B405" s="1" t="s">
        <v>762</v>
      </c>
      <c r="C405" s="7" t="s">
        <v>55</v>
      </c>
      <c r="D405" s="8">
        <v>80980</v>
      </c>
      <c r="E405" s="131">
        <v>23</v>
      </c>
      <c r="F405" s="500">
        <v>580</v>
      </c>
      <c r="G405" s="500">
        <v>14.5</v>
      </c>
      <c r="H405" s="131">
        <v>0</v>
      </c>
      <c r="I405" s="500">
        <v>0</v>
      </c>
      <c r="J405" s="500">
        <v>0</v>
      </c>
      <c r="K405" s="131">
        <v>23</v>
      </c>
      <c r="L405" s="500">
        <v>580</v>
      </c>
      <c r="M405" s="500">
        <v>14.5</v>
      </c>
      <c r="N405" s="131">
        <v>53</v>
      </c>
      <c r="O405" s="500">
        <v>1325</v>
      </c>
      <c r="P405" s="500">
        <v>33.125</v>
      </c>
      <c r="Q405" s="131">
        <v>76</v>
      </c>
      <c r="R405" s="500">
        <v>1905</v>
      </c>
      <c r="S405" s="500">
        <v>47.625</v>
      </c>
    </row>
    <row r="406" spans="1:19" ht="13.8" thickBot="1" x14ac:dyDescent="0.3">
      <c r="A406" s="7" t="s">
        <v>785</v>
      </c>
      <c r="B406" s="1" t="s">
        <v>784</v>
      </c>
      <c r="C406" s="7" t="s">
        <v>55</v>
      </c>
      <c r="D406" s="8">
        <v>134056</v>
      </c>
      <c r="E406" s="131">
        <v>26</v>
      </c>
      <c r="F406" s="500">
        <v>600</v>
      </c>
      <c r="G406" s="500">
        <v>15</v>
      </c>
      <c r="H406" s="131">
        <v>0</v>
      </c>
      <c r="I406" s="500">
        <v>0</v>
      </c>
      <c r="J406" s="500">
        <v>0</v>
      </c>
      <c r="K406" s="131">
        <v>26</v>
      </c>
      <c r="L406" s="500">
        <v>600</v>
      </c>
      <c r="M406" s="500">
        <v>15</v>
      </c>
      <c r="N406" s="131">
        <v>35</v>
      </c>
      <c r="O406" s="500">
        <v>712</v>
      </c>
      <c r="P406" s="500">
        <v>17.8</v>
      </c>
      <c r="Q406" s="131">
        <v>59</v>
      </c>
      <c r="R406" s="500">
        <v>1312</v>
      </c>
      <c r="S406" s="500">
        <v>32.799999999999997</v>
      </c>
    </row>
    <row r="407" spans="1:19" ht="13.8" thickBot="1" x14ac:dyDescent="0.3">
      <c r="A407" s="7" t="s">
        <v>787</v>
      </c>
      <c r="B407" s="1" t="s">
        <v>786</v>
      </c>
      <c r="C407" s="7" t="s">
        <v>55</v>
      </c>
      <c r="D407" s="8">
        <v>71997</v>
      </c>
      <c r="E407" s="131">
        <v>10</v>
      </c>
      <c r="F407" s="500">
        <v>400</v>
      </c>
      <c r="G407" s="500">
        <v>10</v>
      </c>
      <c r="H407" s="131">
        <v>0</v>
      </c>
      <c r="I407" s="500">
        <v>0</v>
      </c>
      <c r="J407" s="500">
        <v>0</v>
      </c>
      <c r="K407" s="131">
        <v>10</v>
      </c>
      <c r="L407" s="500">
        <v>400</v>
      </c>
      <c r="M407" s="500">
        <v>10</v>
      </c>
      <c r="N407" s="131">
        <v>21</v>
      </c>
      <c r="O407" s="500">
        <v>404</v>
      </c>
      <c r="P407" s="500">
        <v>10.1</v>
      </c>
      <c r="Q407" s="131">
        <v>31</v>
      </c>
      <c r="R407" s="500">
        <v>804</v>
      </c>
      <c r="S407" s="500">
        <v>20.100000000000001</v>
      </c>
    </row>
    <row r="408" spans="1:19" ht="13.8" thickBot="1" x14ac:dyDescent="0.3">
      <c r="A408" s="7" t="s">
        <v>795</v>
      </c>
      <c r="B408" s="1" t="s">
        <v>794</v>
      </c>
      <c r="C408" s="7" t="s">
        <v>55</v>
      </c>
      <c r="D408" s="8">
        <v>71755</v>
      </c>
      <c r="E408" s="131">
        <v>17</v>
      </c>
      <c r="F408" s="500">
        <v>610</v>
      </c>
      <c r="G408" s="500">
        <v>15.25</v>
      </c>
      <c r="H408" s="131">
        <v>1</v>
      </c>
      <c r="I408" s="500">
        <v>28</v>
      </c>
      <c r="J408" s="500">
        <v>0.7</v>
      </c>
      <c r="K408" s="131">
        <v>18</v>
      </c>
      <c r="L408" s="500">
        <v>638</v>
      </c>
      <c r="M408" s="500">
        <v>15.95</v>
      </c>
      <c r="N408" s="131">
        <v>56</v>
      </c>
      <c r="O408" s="500">
        <v>796</v>
      </c>
      <c r="P408" s="500">
        <v>19.899999999999999</v>
      </c>
      <c r="Q408" s="131">
        <v>74</v>
      </c>
      <c r="R408" s="500">
        <v>1434</v>
      </c>
      <c r="S408" s="500">
        <v>35.85</v>
      </c>
    </row>
    <row r="409" spans="1:19" ht="13.8" thickBot="1" x14ac:dyDescent="0.3">
      <c r="A409" s="7" t="s">
        <v>815</v>
      </c>
      <c r="B409" s="1" t="s">
        <v>814</v>
      </c>
      <c r="C409" s="7" t="s">
        <v>55</v>
      </c>
      <c r="D409" s="8">
        <v>89779</v>
      </c>
      <c r="E409" s="131">
        <v>12</v>
      </c>
      <c r="F409" s="500">
        <v>470</v>
      </c>
      <c r="G409" s="500">
        <v>11.75</v>
      </c>
      <c r="H409" s="131">
        <v>7</v>
      </c>
      <c r="I409" s="500">
        <v>260</v>
      </c>
      <c r="J409" s="500">
        <v>6.5</v>
      </c>
      <c r="K409" s="131">
        <v>19</v>
      </c>
      <c r="L409" s="500">
        <v>730</v>
      </c>
      <c r="M409" s="500">
        <v>18.25</v>
      </c>
      <c r="N409" s="131">
        <v>57</v>
      </c>
      <c r="O409" s="500">
        <v>1158</v>
      </c>
      <c r="P409" s="500">
        <v>28.95</v>
      </c>
      <c r="Q409" s="131">
        <v>75</v>
      </c>
      <c r="R409" s="500">
        <v>1888</v>
      </c>
      <c r="S409" s="500">
        <v>47.2</v>
      </c>
    </row>
    <row r="410" spans="1:19" ht="13.8" thickBot="1" x14ac:dyDescent="0.3">
      <c r="A410" s="7" t="s">
        <v>817</v>
      </c>
      <c r="B410" s="1" t="s">
        <v>816</v>
      </c>
      <c r="C410" s="7" t="s">
        <v>55</v>
      </c>
      <c r="D410" s="8">
        <v>84094</v>
      </c>
      <c r="E410" s="131">
        <v>13</v>
      </c>
      <c r="F410" s="500">
        <v>520</v>
      </c>
      <c r="G410" s="500">
        <v>13</v>
      </c>
      <c r="H410" s="131">
        <v>13</v>
      </c>
      <c r="I410" s="167">
        <v>0</v>
      </c>
      <c r="J410" s="167">
        <v>0</v>
      </c>
      <c r="K410" s="131">
        <v>13</v>
      </c>
      <c r="L410" s="500">
        <v>520</v>
      </c>
      <c r="M410" s="500">
        <v>13</v>
      </c>
      <c r="N410" s="131">
        <v>34</v>
      </c>
      <c r="O410" s="500">
        <v>703.38</v>
      </c>
      <c r="P410" s="500">
        <v>17.584499999999998</v>
      </c>
      <c r="Q410" s="131">
        <v>42</v>
      </c>
      <c r="R410" s="500">
        <v>1223.3800000000001</v>
      </c>
      <c r="S410" s="500">
        <v>30.584499999999998</v>
      </c>
    </row>
    <row r="411" spans="1:19" ht="13.8" thickBot="1" x14ac:dyDescent="0.3">
      <c r="A411" s="7" t="s">
        <v>823</v>
      </c>
      <c r="B411" s="1" t="s">
        <v>822</v>
      </c>
      <c r="C411" s="7" t="s">
        <v>55</v>
      </c>
      <c r="D411" s="8">
        <v>82974</v>
      </c>
      <c r="E411" s="131">
        <v>19</v>
      </c>
      <c r="F411" s="500">
        <v>760</v>
      </c>
      <c r="G411" s="500">
        <v>19</v>
      </c>
      <c r="H411" s="131">
        <v>0</v>
      </c>
      <c r="I411" s="500">
        <v>0</v>
      </c>
      <c r="J411" s="500">
        <v>0</v>
      </c>
      <c r="K411" s="131">
        <v>19</v>
      </c>
      <c r="L411" s="500">
        <v>760</v>
      </c>
      <c r="M411" s="500">
        <v>19</v>
      </c>
      <c r="N411" s="131">
        <v>36</v>
      </c>
      <c r="O411" s="500">
        <v>1095</v>
      </c>
      <c r="P411" s="500">
        <v>27.375</v>
      </c>
      <c r="Q411" s="131">
        <v>55</v>
      </c>
      <c r="R411" s="500">
        <v>1855</v>
      </c>
      <c r="S411" s="500">
        <v>46.375</v>
      </c>
    </row>
    <row r="412" spans="1:19" x14ac:dyDescent="0.25">
      <c r="B412" s="61" t="s">
        <v>3885</v>
      </c>
      <c r="C412" s="124"/>
      <c r="D412" s="380">
        <f>SUM(D367:D411)</f>
        <v>5591367</v>
      </c>
      <c r="E412" s="505">
        <f t="shared" ref="E412:M412" si="18">SUM(E367:E411)</f>
        <v>870</v>
      </c>
      <c r="F412" s="505">
        <f t="shared" si="18"/>
        <v>29403</v>
      </c>
      <c r="G412" s="505">
        <f t="shared" si="18"/>
        <v>735.07500000000005</v>
      </c>
      <c r="H412" s="505">
        <f t="shared" si="18"/>
        <v>85</v>
      </c>
      <c r="I412" s="505">
        <f t="shared" si="18"/>
        <v>2156.66</v>
      </c>
      <c r="J412" s="505">
        <f t="shared" si="18"/>
        <v>53.916499999999999</v>
      </c>
      <c r="K412" s="505">
        <f t="shared" si="18"/>
        <v>943</v>
      </c>
      <c r="L412" s="505">
        <f t="shared" si="18"/>
        <v>31433.66</v>
      </c>
      <c r="M412" s="505">
        <f t="shared" si="18"/>
        <v>785.8415</v>
      </c>
      <c r="N412" s="505">
        <f>SUM(N367:N411)</f>
        <v>3214</v>
      </c>
      <c r="O412" s="505">
        <f t="shared" ref="O412:S412" si="19">SUM(O367:O411)</f>
        <v>73751.56</v>
      </c>
      <c r="P412" s="505">
        <f t="shared" si="19"/>
        <v>1843.789</v>
      </c>
      <c r="Q412" s="505">
        <f t="shared" si="19"/>
        <v>4145</v>
      </c>
      <c r="R412" s="505">
        <f t="shared" si="19"/>
        <v>105185.22</v>
      </c>
      <c r="S412" s="506">
        <f t="shared" si="19"/>
        <v>2629.6304999999993</v>
      </c>
    </row>
    <row r="413" spans="1:19" ht="13.8" thickBot="1" x14ac:dyDescent="0.3">
      <c r="B413" s="66" t="s">
        <v>3886</v>
      </c>
      <c r="C413" s="127"/>
      <c r="D413" s="383">
        <f>AVERAGE(D367:D411)</f>
        <v>124252.6</v>
      </c>
      <c r="E413" s="507">
        <f t="shared" ref="E413:N413" si="20">AVERAGE(E367:E411)</f>
        <v>19.333333333333332</v>
      </c>
      <c r="F413" s="507">
        <f t="shared" si="20"/>
        <v>653.4</v>
      </c>
      <c r="G413" s="507">
        <f t="shared" si="20"/>
        <v>16.335000000000001</v>
      </c>
      <c r="H413" s="507">
        <f t="shared" si="20"/>
        <v>1.8888888888888888</v>
      </c>
      <c r="I413" s="507">
        <f t="shared" si="20"/>
        <v>47.925777777777775</v>
      </c>
      <c r="J413" s="507">
        <f t="shared" si="20"/>
        <v>1.1981444444444445</v>
      </c>
      <c r="K413" s="507">
        <f t="shared" si="20"/>
        <v>20.955555555555556</v>
      </c>
      <c r="L413" s="507">
        <f t="shared" si="20"/>
        <v>698.52577777777776</v>
      </c>
      <c r="M413" s="507">
        <f t="shared" si="20"/>
        <v>17.463144444444445</v>
      </c>
      <c r="N413" s="507">
        <f t="shared" si="20"/>
        <v>71.422222222222217</v>
      </c>
      <c r="O413" s="507">
        <f t="shared" ref="O413:S413" si="21">AVERAGE(O367:O411)</f>
        <v>1638.9235555555556</v>
      </c>
      <c r="P413" s="507">
        <f t="shared" si="21"/>
        <v>40.973088888888888</v>
      </c>
      <c r="Q413" s="507">
        <f t="shared" si="21"/>
        <v>92.111111111111114</v>
      </c>
      <c r="R413" s="507">
        <f t="shared" si="21"/>
        <v>2337.4493333333335</v>
      </c>
      <c r="S413" s="508">
        <f t="shared" si="21"/>
        <v>58.43623333333332</v>
      </c>
    </row>
  </sheetData>
  <sortState ref="A4:S411">
    <sortCondition ref="C4:C411"/>
    <sortCondition ref="B4:B411"/>
  </sortState>
  <hyperlinks>
    <hyperlink ref="G1" location="'Table of Contents'!A1" display="Return to Table of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411"/>
  <sheetViews>
    <sheetView zoomScale="75" zoomScaleNormal="75" workbookViewId="0">
      <pane ySplit="3" topLeftCell="A4" activePane="bottomLeft" state="frozen"/>
      <selection pane="bottomLeft"/>
    </sheetView>
  </sheetViews>
  <sheetFormatPr defaultRowHeight="13.2" x14ac:dyDescent="0.25"/>
  <cols>
    <col min="2" max="2" width="50.77734375" bestFit="1" customWidth="1"/>
    <col min="3" max="3" width="26.77734375" bestFit="1" customWidth="1"/>
    <col min="4" max="4" width="13.21875" style="130" customWidth="1"/>
    <col min="5" max="5" width="11.88671875" style="130" customWidth="1"/>
    <col min="6" max="6" width="11.44140625" style="130" customWidth="1"/>
    <col min="7" max="7" width="9.88671875" style="130" customWidth="1"/>
    <col min="8" max="8" width="10.77734375" style="130" customWidth="1"/>
    <col min="9" max="9" width="10.6640625" style="130" customWidth="1"/>
    <col min="10" max="10" width="11.44140625" style="130" customWidth="1"/>
    <col min="11" max="11" width="12.109375" style="130" customWidth="1"/>
    <col min="12" max="12" width="9.88671875" style="130" customWidth="1"/>
    <col min="13" max="13" width="11.5546875" style="130" customWidth="1"/>
    <col min="14" max="14" width="10.21875" style="130" customWidth="1"/>
    <col min="15" max="15" width="10.109375" style="130" customWidth="1"/>
    <col min="16" max="16" width="9.6640625" style="130" customWidth="1"/>
    <col min="17" max="17" width="14.77734375" style="130" customWidth="1"/>
    <col min="18" max="18" width="11.21875" style="130" customWidth="1"/>
    <col min="19" max="19" width="11.6640625" style="130" customWidth="1"/>
  </cols>
  <sheetData>
    <row r="1" spans="1:20" ht="18" x14ac:dyDescent="0.35">
      <c r="B1" s="56" t="s">
        <v>3874</v>
      </c>
      <c r="D1" s="55" t="s">
        <v>3914</v>
      </c>
      <c r="E1"/>
      <c r="F1"/>
      <c r="G1" s="14" t="s">
        <v>3107</v>
      </c>
      <c r="H1"/>
      <c r="I1"/>
      <c r="J1" s="58"/>
      <c r="K1" s="58"/>
      <c r="L1" s="58"/>
      <c r="M1" s="58"/>
      <c r="N1"/>
      <c r="O1"/>
      <c r="P1"/>
      <c r="Q1"/>
      <c r="R1"/>
      <c r="S1"/>
      <c r="T1" s="138"/>
    </row>
    <row r="2" spans="1:20" ht="13.8" thickBot="1" x14ac:dyDescent="0.3"/>
    <row r="3" spans="1:20" s="6" customFormat="1" ht="53.4" thickBot="1" x14ac:dyDescent="0.3">
      <c r="A3" s="5" t="s">
        <v>1</v>
      </c>
      <c r="B3" s="5" t="s">
        <v>0</v>
      </c>
      <c r="C3" s="180" t="s">
        <v>4</v>
      </c>
      <c r="D3" s="521" t="s">
        <v>3058</v>
      </c>
      <c r="E3" s="521" t="s">
        <v>3059</v>
      </c>
      <c r="F3" s="521" t="s">
        <v>3060</v>
      </c>
      <c r="G3" s="521" t="s">
        <v>3061</v>
      </c>
      <c r="H3" s="521" t="s">
        <v>3062</v>
      </c>
      <c r="I3" s="521" t="s">
        <v>3063</v>
      </c>
      <c r="J3" s="521" t="s">
        <v>3064</v>
      </c>
      <c r="K3" s="521" t="s">
        <v>3065</v>
      </c>
      <c r="L3" s="521" t="s">
        <v>3066</v>
      </c>
      <c r="M3" s="521" t="s">
        <v>3067</v>
      </c>
      <c r="N3" s="521" t="s">
        <v>3068</v>
      </c>
      <c r="O3" s="521" t="s">
        <v>3069</v>
      </c>
      <c r="P3" s="521" t="s">
        <v>3070</v>
      </c>
      <c r="Q3" s="521" t="s">
        <v>3071</v>
      </c>
      <c r="R3" s="521" t="s">
        <v>3072</v>
      </c>
      <c r="S3" s="521" t="s">
        <v>3073</v>
      </c>
    </row>
    <row r="4" spans="1:20" ht="13.8" thickBot="1" x14ac:dyDescent="0.3">
      <c r="A4" s="7" t="s">
        <v>34</v>
      </c>
      <c r="B4" s="179" t="s">
        <v>33</v>
      </c>
      <c r="C4" s="535" t="s">
        <v>35</v>
      </c>
      <c r="D4" s="536" t="s">
        <v>1354</v>
      </c>
      <c r="E4" s="537">
        <v>21800</v>
      </c>
      <c r="F4" s="537">
        <v>44800</v>
      </c>
      <c r="G4" s="538">
        <v>40</v>
      </c>
      <c r="H4" s="536" t="s">
        <v>848</v>
      </c>
      <c r="I4" s="536" t="s">
        <v>848</v>
      </c>
      <c r="J4" s="536" t="s">
        <v>848</v>
      </c>
      <c r="K4" s="536" t="s">
        <v>848</v>
      </c>
      <c r="L4" s="536" t="s">
        <v>847</v>
      </c>
      <c r="M4" s="536" t="s">
        <v>847</v>
      </c>
      <c r="N4" s="536" t="s">
        <v>847</v>
      </c>
      <c r="O4" s="536" t="s">
        <v>847</v>
      </c>
      <c r="P4" s="536" t="s">
        <v>847</v>
      </c>
      <c r="Q4" s="536" t="s">
        <v>848</v>
      </c>
      <c r="R4" s="536" t="s">
        <v>848</v>
      </c>
      <c r="S4" s="539" t="s">
        <v>848</v>
      </c>
    </row>
    <row r="5" spans="1:20" ht="13.8" thickBot="1" x14ac:dyDescent="0.3">
      <c r="A5" s="7" t="s">
        <v>59</v>
      </c>
      <c r="B5" s="179" t="s">
        <v>58</v>
      </c>
      <c r="C5" s="540" t="s">
        <v>35</v>
      </c>
      <c r="D5" s="530" t="s">
        <v>1354</v>
      </c>
      <c r="E5" s="531">
        <v>16000</v>
      </c>
      <c r="F5" s="531">
        <v>25000</v>
      </c>
      <c r="G5" s="532">
        <v>25</v>
      </c>
      <c r="H5" s="530" t="s">
        <v>848</v>
      </c>
      <c r="I5" s="530" t="s">
        <v>848</v>
      </c>
      <c r="J5" s="530" t="s">
        <v>848</v>
      </c>
      <c r="K5" s="530" t="s">
        <v>848</v>
      </c>
      <c r="L5" s="530" t="s">
        <v>847</v>
      </c>
      <c r="M5" s="530" t="s">
        <v>847</v>
      </c>
      <c r="N5" s="530" t="s">
        <v>847</v>
      </c>
      <c r="O5" s="530" t="s">
        <v>847</v>
      </c>
      <c r="P5" s="530" t="s">
        <v>847</v>
      </c>
      <c r="Q5" s="530" t="s">
        <v>848</v>
      </c>
      <c r="R5" s="530" t="s">
        <v>848</v>
      </c>
      <c r="S5" s="541" t="s">
        <v>847</v>
      </c>
    </row>
    <row r="6" spans="1:20" ht="13.8" thickBot="1" x14ac:dyDescent="0.3">
      <c r="A6" s="7" t="s">
        <v>79</v>
      </c>
      <c r="B6" s="179" t="s">
        <v>78</v>
      </c>
      <c r="C6" s="540" t="s">
        <v>35</v>
      </c>
      <c r="D6" s="530" t="s">
        <v>1354</v>
      </c>
      <c r="E6" s="531">
        <v>35360</v>
      </c>
      <c r="F6" s="531">
        <v>42250</v>
      </c>
      <c r="G6" s="532">
        <v>35</v>
      </c>
      <c r="H6" s="530" t="s">
        <v>847</v>
      </c>
      <c r="I6" s="530" t="s">
        <v>847</v>
      </c>
      <c r="J6" s="530" t="s">
        <v>848</v>
      </c>
      <c r="K6" s="530" t="s">
        <v>848</v>
      </c>
      <c r="L6" s="530" t="s">
        <v>848</v>
      </c>
      <c r="M6" s="530" t="s">
        <v>847</v>
      </c>
      <c r="N6" s="530" t="s">
        <v>847</v>
      </c>
      <c r="O6" s="530" t="s">
        <v>847</v>
      </c>
      <c r="P6" s="530" t="s">
        <v>847</v>
      </c>
      <c r="Q6" s="530" t="s">
        <v>848</v>
      </c>
      <c r="R6" s="530" t="s">
        <v>848</v>
      </c>
      <c r="S6" s="541" t="s">
        <v>848</v>
      </c>
    </row>
    <row r="7" spans="1:20" ht="13.8" thickBot="1" x14ac:dyDescent="0.3">
      <c r="A7" s="7" t="s">
        <v>81</v>
      </c>
      <c r="B7" s="179" t="s">
        <v>80</v>
      </c>
      <c r="C7" s="540" t="s">
        <v>35</v>
      </c>
      <c r="D7" s="530" t="s">
        <v>3076</v>
      </c>
      <c r="E7" s="531">
        <v>20000</v>
      </c>
      <c r="F7" s="531">
        <v>35000</v>
      </c>
      <c r="G7" s="532">
        <v>40</v>
      </c>
      <c r="H7" s="530" t="s">
        <v>848</v>
      </c>
      <c r="I7" s="530" t="s">
        <v>848</v>
      </c>
      <c r="J7" s="530" t="s">
        <v>848</v>
      </c>
      <c r="K7" s="530" t="s">
        <v>848</v>
      </c>
      <c r="L7" s="530" t="s">
        <v>848</v>
      </c>
      <c r="M7" s="530" t="s">
        <v>848</v>
      </c>
      <c r="N7" s="530" t="s">
        <v>847</v>
      </c>
      <c r="O7" s="530" t="s">
        <v>847</v>
      </c>
      <c r="P7" s="530" t="s">
        <v>847</v>
      </c>
      <c r="Q7" s="530" t="s">
        <v>848</v>
      </c>
      <c r="R7" s="530" t="s">
        <v>848</v>
      </c>
      <c r="S7" s="541" t="s">
        <v>848</v>
      </c>
    </row>
    <row r="8" spans="1:20" ht="13.8" thickBot="1" x14ac:dyDescent="0.3">
      <c r="A8" s="7" t="s">
        <v>85</v>
      </c>
      <c r="B8" s="179" t="s">
        <v>84</v>
      </c>
      <c r="C8" s="540" t="s">
        <v>35</v>
      </c>
      <c r="D8" s="530" t="s">
        <v>1354</v>
      </c>
      <c r="E8" s="531">
        <v>8400</v>
      </c>
      <c r="F8" s="531">
        <v>17000</v>
      </c>
      <c r="G8" s="532">
        <v>25</v>
      </c>
      <c r="H8" s="530" t="s">
        <v>848</v>
      </c>
      <c r="I8" s="530" t="s">
        <v>848</v>
      </c>
      <c r="J8" s="530" t="s">
        <v>848</v>
      </c>
      <c r="K8" s="530" t="s">
        <v>847</v>
      </c>
      <c r="L8" s="530" t="s">
        <v>848</v>
      </c>
      <c r="M8" s="530" t="s">
        <v>847</v>
      </c>
      <c r="N8" s="530" t="s">
        <v>847</v>
      </c>
      <c r="O8" s="530" t="s">
        <v>847</v>
      </c>
      <c r="P8" s="530" t="s">
        <v>847</v>
      </c>
      <c r="Q8" s="530" t="s">
        <v>848</v>
      </c>
      <c r="R8" s="530" t="s">
        <v>848</v>
      </c>
      <c r="S8" s="541" t="s">
        <v>848</v>
      </c>
    </row>
    <row r="9" spans="1:20" ht="13.8" thickBot="1" x14ac:dyDescent="0.3">
      <c r="A9" s="7" t="s">
        <v>89</v>
      </c>
      <c r="B9" s="179" t="s">
        <v>88</v>
      </c>
      <c r="C9" s="540" t="s">
        <v>35</v>
      </c>
      <c r="D9" s="530" t="s">
        <v>3074</v>
      </c>
      <c r="E9" s="531">
        <v>79338</v>
      </c>
      <c r="F9" s="531">
        <v>79338</v>
      </c>
      <c r="G9" s="532">
        <v>38</v>
      </c>
      <c r="H9" s="530" t="s">
        <v>847</v>
      </c>
      <c r="I9" s="530" t="s">
        <v>848</v>
      </c>
      <c r="J9" s="530" t="s">
        <v>848</v>
      </c>
      <c r="K9" s="530" t="s">
        <v>848</v>
      </c>
      <c r="L9" s="530" t="s">
        <v>847</v>
      </c>
      <c r="M9" s="530" t="s">
        <v>847</v>
      </c>
      <c r="N9" s="530" t="s">
        <v>847</v>
      </c>
      <c r="O9" s="530" t="s">
        <v>848</v>
      </c>
      <c r="P9" s="530" t="s">
        <v>847</v>
      </c>
      <c r="Q9" s="530" t="s">
        <v>848</v>
      </c>
      <c r="R9" s="530" t="s">
        <v>847</v>
      </c>
      <c r="S9" s="541" t="s">
        <v>848</v>
      </c>
    </row>
    <row r="10" spans="1:20" ht="13.8" thickBot="1" x14ac:dyDescent="0.3">
      <c r="A10" s="7" t="s">
        <v>92</v>
      </c>
      <c r="B10" s="179" t="s">
        <v>91</v>
      </c>
      <c r="C10" s="540" t="s">
        <v>35</v>
      </c>
      <c r="D10" s="530" t="s">
        <v>3076</v>
      </c>
      <c r="E10" s="531">
        <v>25000</v>
      </c>
      <c r="F10" s="531">
        <v>25000</v>
      </c>
      <c r="G10" s="532">
        <v>32</v>
      </c>
      <c r="H10" s="530" t="s">
        <v>848</v>
      </c>
      <c r="I10" s="530" t="s">
        <v>848</v>
      </c>
      <c r="J10" s="530" t="s">
        <v>848</v>
      </c>
      <c r="K10" s="530" t="s">
        <v>848</v>
      </c>
      <c r="L10" s="530" t="s">
        <v>848</v>
      </c>
      <c r="M10" s="530" t="s">
        <v>847</v>
      </c>
      <c r="N10" s="530" t="s">
        <v>847</v>
      </c>
      <c r="O10" s="530" t="s">
        <v>848</v>
      </c>
      <c r="P10" s="530" t="s">
        <v>847</v>
      </c>
      <c r="Q10" s="530" t="s">
        <v>848</v>
      </c>
      <c r="R10" s="530" t="s">
        <v>848</v>
      </c>
      <c r="S10" s="541" t="s">
        <v>848</v>
      </c>
    </row>
    <row r="11" spans="1:20" ht="13.8" thickBot="1" x14ac:dyDescent="0.3">
      <c r="A11" s="7" t="s">
        <v>100</v>
      </c>
      <c r="B11" s="179" t="s">
        <v>99</v>
      </c>
      <c r="C11" s="540" t="s">
        <v>35</v>
      </c>
      <c r="D11" s="530" t="s">
        <v>3076</v>
      </c>
      <c r="E11" s="531">
        <v>20808</v>
      </c>
      <c r="F11" s="531">
        <v>20808</v>
      </c>
      <c r="G11" s="532">
        <v>24</v>
      </c>
      <c r="H11" s="530" t="s">
        <v>848</v>
      </c>
      <c r="I11" s="530" t="s">
        <v>848</v>
      </c>
      <c r="J11" s="530" t="s">
        <v>848</v>
      </c>
      <c r="K11" s="530" t="s">
        <v>848</v>
      </c>
      <c r="L11" s="530" t="s">
        <v>848</v>
      </c>
      <c r="M11" s="530" t="s">
        <v>848</v>
      </c>
      <c r="N11" s="530" t="s">
        <v>847</v>
      </c>
      <c r="O11" s="530" t="s">
        <v>848</v>
      </c>
      <c r="P11" s="530" t="s">
        <v>847</v>
      </c>
      <c r="Q11" s="530" t="s">
        <v>848</v>
      </c>
      <c r="R11" s="530" t="s">
        <v>848</v>
      </c>
      <c r="S11" s="541" t="s">
        <v>848</v>
      </c>
    </row>
    <row r="12" spans="1:20" ht="13.8" thickBot="1" x14ac:dyDescent="0.3">
      <c r="A12" s="7" t="s">
        <v>132</v>
      </c>
      <c r="B12" s="179" t="s">
        <v>131</v>
      </c>
      <c r="C12" s="540" t="s">
        <v>35</v>
      </c>
      <c r="D12" s="530" t="s">
        <v>3076</v>
      </c>
      <c r="E12" s="531">
        <v>9360</v>
      </c>
      <c r="F12" s="531">
        <v>13104</v>
      </c>
      <c r="G12" s="532">
        <v>18</v>
      </c>
      <c r="H12" s="530" t="s">
        <v>848</v>
      </c>
      <c r="I12" s="530" t="s">
        <v>848</v>
      </c>
      <c r="J12" s="530" t="s">
        <v>848</v>
      </c>
      <c r="K12" s="530" t="s">
        <v>848</v>
      </c>
      <c r="L12" s="530" t="s">
        <v>848</v>
      </c>
      <c r="M12" s="530" t="s">
        <v>848</v>
      </c>
      <c r="N12" s="530" t="s">
        <v>848</v>
      </c>
      <c r="O12" s="530" t="s">
        <v>848</v>
      </c>
      <c r="P12" s="530" t="s">
        <v>848</v>
      </c>
      <c r="Q12" s="530" t="s">
        <v>848</v>
      </c>
      <c r="R12" s="530" t="s">
        <v>848</v>
      </c>
      <c r="S12" s="541" t="s">
        <v>848</v>
      </c>
    </row>
    <row r="13" spans="1:20" ht="13.8" thickBot="1" x14ac:dyDescent="0.3">
      <c r="A13" s="7" t="s">
        <v>146</v>
      </c>
      <c r="B13" s="179" t="s">
        <v>145</v>
      </c>
      <c r="C13" s="540" t="s">
        <v>35</v>
      </c>
      <c r="D13" s="530" t="s">
        <v>3076</v>
      </c>
      <c r="E13" s="531">
        <v>9620</v>
      </c>
      <c r="F13" s="531">
        <v>12012</v>
      </c>
      <c r="G13" s="532">
        <v>20</v>
      </c>
      <c r="H13" s="530" t="s">
        <v>848</v>
      </c>
      <c r="I13" s="530" t="s">
        <v>848</v>
      </c>
      <c r="J13" s="530" t="s">
        <v>848</v>
      </c>
      <c r="K13" s="530" t="s">
        <v>848</v>
      </c>
      <c r="L13" s="530" t="s">
        <v>848</v>
      </c>
      <c r="M13" s="530" t="s">
        <v>848</v>
      </c>
      <c r="N13" s="530" t="s">
        <v>847</v>
      </c>
      <c r="O13" s="530" t="s">
        <v>848</v>
      </c>
      <c r="P13" s="530" t="s">
        <v>847</v>
      </c>
      <c r="Q13" s="530" t="s">
        <v>848</v>
      </c>
      <c r="R13" s="530" t="s">
        <v>848</v>
      </c>
      <c r="S13" s="541" t="s">
        <v>848</v>
      </c>
    </row>
    <row r="14" spans="1:20" ht="13.8" thickBot="1" x14ac:dyDescent="0.3">
      <c r="A14" s="7" t="s">
        <v>156</v>
      </c>
      <c r="B14" s="179" t="s">
        <v>155</v>
      </c>
      <c r="C14" s="540" t="s">
        <v>35</v>
      </c>
      <c r="D14" s="530" t="s">
        <v>3076</v>
      </c>
      <c r="E14" s="531">
        <v>33324</v>
      </c>
      <c r="F14" s="531">
        <v>37133</v>
      </c>
      <c r="G14" s="532">
        <v>39</v>
      </c>
      <c r="H14" s="530" t="s">
        <v>848</v>
      </c>
      <c r="I14" s="530" t="s">
        <v>848</v>
      </c>
      <c r="J14" s="530" t="s">
        <v>848</v>
      </c>
      <c r="K14" s="530" t="s">
        <v>848</v>
      </c>
      <c r="L14" s="530" t="s">
        <v>848</v>
      </c>
      <c r="M14" s="530" t="s">
        <v>847</v>
      </c>
      <c r="N14" s="530" t="s">
        <v>847</v>
      </c>
      <c r="O14" s="530" t="s">
        <v>848</v>
      </c>
      <c r="P14" s="530" t="s">
        <v>848</v>
      </c>
      <c r="Q14" s="530" t="s">
        <v>848</v>
      </c>
      <c r="R14" s="530" t="s">
        <v>848</v>
      </c>
      <c r="S14" s="541" t="s">
        <v>848</v>
      </c>
    </row>
    <row r="15" spans="1:20" ht="13.8" thickBot="1" x14ac:dyDescent="0.3">
      <c r="A15" s="7" t="s">
        <v>164</v>
      </c>
      <c r="B15" s="179" t="s">
        <v>163</v>
      </c>
      <c r="C15" s="540" t="s">
        <v>35</v>
      </c>
      <c r="D15" s="530" t="s">
        <v>3076</v>
      </c>
      <c r="E15" s="531">
        <v>15743</v>
      </c>
      <c r="F15" s="531">
        <v>16348</v>
      </c>
      <c r="G15" s="532">
        <v>35</v>
      </c>
      <c r="H15" s="530" t="s">
        <v>848</v>
      </c>
      <c r="I15" s="530" t="s">
        <v>848</v>
      </c>
      <c r="J15" s="530" t="s">
        <v>848</v>
      </c>
      <c r="K15" s="530" t="s">
        <v>848</v>
      </c>
      <c r="L15" s="530" t="s">
        <v>848</v>
      </c>
      <c r="M15" s="530" t="s">
        <v>848</v>
      </c>
      <c r="N15" s="530" t="s">
        <v>848</v>
      </c>
      <c r="O15" s="530" t="s">
        <v>848</v>
      </c>
      <c r="P15" s="530" t="s">
        <v>848</v>
      </c>
      <c r="Q15" s="530" t="s">
        <v>848</v>
      </c>
      <c r="R15" s="530" t="s">
        <v>848</v>
      </c>
      <c r="S15" s="541" t="s">
        <v>848</v>
      </c>
    </row>
    <row r="16" spans="1:20" ht="13.8" thickBot="1" x14ac:dyDescent="0.3">
      <c r="A16" s="7" t="s">
        <v>176</v>
      </c>
      <c r="B16" s="179" t="s">
        <v>175</v>
      </c>
      <c r="C16" s="540" t="s">
        <v>35</v>
      </c>
      <c r="D16" s="530" t="s">
        <v>1354</v>
      </c>
      <c r="E16" s="531">
        <v>30000</v>
      </c>
      <c r="F16" s="531">
        <v>60000</v>
      </c>
      <c r="G16" s="532">
        <v>40</v>
      </c>
      <c r="H16" s="530" t="s">
        <v>848</v>
      </c>
      <c r="I16" s="530" t="s">
        <v>848</v>
      </c>
      <c r="J16" s="530" t="s">
        <v>848</v>
      </c>
      <c r="K16" s="530" t="s">
        <v>848</v>
      </c>
      <c r="L16" s="530" t="s">
        <v>848</v>
      </c>
      <c r="M16" s="530" t="s">
        <v>847</v>
      </c>
      <c r="N16" s="530" t="s">
        <v>847</v>
      </c>
      <c r="O16" s="530" t="s">
        <v>847</v>
      </c>
      <c r="P16" s="530" t="s">
        <v>847</v>
      </c>
      <c r="Q16" s="530" t="s">
        <v>848</v>
      </c>
      <c r="R16" s="530" t="s">
        <v>848</v>
      </c>
      <c r="S16" s="541" t="s">
        <v>848</v>
      </c>
    </row>
    <row r="17" spans="1:19" ht="13.8" thickBot="1" x14ac:dyDescent="0.3">
      <c r="A17" s="7" t="s">
        <v>184</v>
      </c>
      <c r="B17" s="179" t="s">
        <v>183</v>
      </c>
      <c r="C17" s="540" t="s">
        <v>35</v>
      </c>
      <c r="D17" s="530" t="s">
        <v>3076</v>
      </c>
      <c r="E17" s="531">
        <v>30000</v>
      </c>
      <c r="F17" s="531">
        <v>30000</v>
      </c>
      <c r="G17" s="532">
        <v>32</v>
      </c>
      <c r="H17" s="530" t="s">
        <v>848</v>
      </c>
      <c r="I17" s="530" t="s">
        <v>848</v>
      </c>
      <c r="J17" s="530" t="s">
        <v>848</v>
      </c>
      <c r="K17" s="530" t="s">
        <v>848</v>
      </c>
      <c r="L17" s="530" t="s">
        <v>848</v>
      </c>
      <c r="M17" s="530" t="s">
        <v>847</v>
      </c>
      <c r="N17" s="530" t="s">
        <v>847</v>
      </c>
      <c r="O17" s="530" t="s">
        <v>847</v>
      </c>
      <c r="P17" s="530" t="s">
        <v>847</v>
      </c>
      <c r="Q17" s="530" t="s">
        <v>848</v>
      </c>
      <c r="R17" s="530" t="s">
        <v>848</v>
      </c>
      <c r="S17" s="541" t="s">
        <v>848</v>
      </c>
    </row>
    <row r="18" spans="1:19" ht="13.8" thickBot="1" x14ac:dyDescent="0.3">
      <c r="A18" s="7" t="s">
        <v>186</v>
      </c>
      <c r="B18" s="179" t="s">
        <v>185</v>
      </c>
      <c r="C18" s="540" t="s">
        <v>35</v>
      </c>
      <c r="D18" s="530" t="s">
        <v>3075</v>
      </c>
      <c r="E18" s="531">
        <v>12000</v>
      </c>
      <c r="F18" s="531">
        <v>20000</v>
      </c>
      <c r="G18" s="532">
        <v>26</v>
      </c>
      <c r="H18" s="530" t="s">
        <v>848</v>
      </c>
      <c r="I18" s="530" t="s">
        <v>848</v>
      </c>
      <c r="J18" s="530" t="s">
        <v>848</v>
      </c>
      <c r="K18" s="530" t="s">
        <v>848</v>
      </c>
      <c r="L18" s="530" t="s">
        <v>848</v>
      </c>
      <c r="M18" s="530" t="s">
        <v>848</v>
      </c>
      <c r="N18" s="530" t="s">
        <v>848</v>
      </c>
      <c r="O18" s="530" t="s">
        <v>848</v>
      </c>
      <c r="P18" s="530" t="s">
        <v>848</v>
      </c>
      <c r="Q18" s="530" t="s">
        <v>848</v>
      </c>
      <c r="R18" s="530" t="s">
        <v>848</v>
      </c>
      <c r="S18" s="541" t="s">
        <v>848</v>
      </c>
    </row>
    <row r="19" spans="1:19" ht="13.8" thickBot="1" x14ac:dyDescent="0.3">
      <c r="A19" s="7" t="s">
        <v>202</v>
      </c>
      <c r="B19" s="179" t="s">
        <v>201</v>
      </c>
      <c r="C19" s="540" t="s">
        <v>35</v>
      </c>
      <c r="D19" s="530" t="s">
        <v>3074</v>
      </c>
      <c r="E19" s="531">
        <v>33000</v>
      </c>
      <c r="F19" s="531">
        <v>36000</v>
      </c>
      <c r="G19" s="532">
        <v>42</v>
      </c>
      <c r="H19" s="530" t="s">
        <v>848</v>
      </c>
      <c r="I19" s="530" t="s">
        <v>848</v>
      </c>
      <c r="J19" s="530" t="s">
        <v>848</v>
      </c>
      <c r="K19" s="530" t="s">
        <v>848</v>
      </c>
      <c r="L19" s="530" t="s">
        <v>848</v>
      </c>
      <c r="M19" s="530" t="s">
        <v>848</v>
      </c>
      <c r="N19" s="530" t="s">
        <v>848</v>
      </c>
      <c r="O19" s="530" t="s">
        <v>847</v>
      </c>
      <c r="P19" s="530" t="s">
        <v>848</v>
      </c>
      <c r="Q19" s="530" t="s">
        <v>848</v>
      </c>
      <c r="R19" s="530" t="s">
        <v>848</v>
      </c>
      <c r="S19" s="541" t="s">
        <v>848</v>
      </c>
    </row>
    <row r="20" spans="1:19" ht="13.8" thickBot="1" x14ac:dyDescent="0.3">
      <c r="A20" s="7" t="s">
        <v>204</v>
      </c>
      <c r="B20" s="179" t="s">
        <v>203</v>
      </c>
      <c r="C20" s="540" t="s">
        <v>35</v>
      </c>
      <c r="D20" s="530" t="s">
        <v>1354</v>
      </c>
      <c r="E20" s="531">
        <v>19500</v>
      </c>
      <c r="F20" s="531">
        <v>20250</v>
      </c>
      <c r="G20" s="532">
        <v>25</v>
      </c>
      <c r="H20" s="530" t="s">
        <v>848</v>
      </c>
      <c r="I20" s="530" t="s">
        <v>848</v>
      </c>
      <c r="J20" s="530" t="s">
        <v>848</v>
      </c>
      <c r="K20" s="530" t="s">
        <v>848</v>
      </c>
      <c r="L20" s="530" t="s">
        <v>848</v>
      </c>
      <c r="M20" s="530" t="s">
        <v>848</v>
      </c>
      <c r="N20" s="530" t="s">
        <v>847</v>
      </c>
      <c r="O20" s="530" t="s">
        <v>848</v>
      </c>
      <c r="P20" s="530" t="s">
        <v>847</v>
      </c>
      <c r="Q20" s="530" t="s">
        <v>848</v>
      </c>
      <c r="R20" s="530" t="s">
        <v>848</v>
      </c>
      <c r="S20" s="541" t="s">
        <v>848</v>
      </c>
    </row>
    <row r="21" spans="1:19" ht="13.8" thickBot="1" x14ac:dyDescent="0.3">
      <c r="A21" s="7" t="s">
        <v>206</v>
      </c>
      <c r="B21" s="179" t="s">
        <v>205</v>
      </c>
      <c r="C21" s="540" t="s">
        <v>35</v>
      </c>
      <c r="D21" s="530" t="s">
        <v>3076</v>
      </c>
      <c r="E21" s="531">
        <v>26800</v>
      </c>
      <c r="F21" s="531">
        <v>31268</v>
      </c>
      <c r="G21" s="532">
        <v>30</v>
      </c>
      <c r="H21" s="530" t="s">
        <v>848</v>
      </c>
      <c r="I21" s="530" t="s">
        <v>848</v>
      </c>
      <c r="J21" s="530" t="s">
        <v>848</v>
      </c>
      <c r="K21" s="530" t="s">
        <v>848</v>
      </c>
      <c r="L21" s="530" t="s">
        <v>848</v>
      </c>
      <c r="M21" s="530" t="s">
        <v>848</v>
      </c>
      <c r="N21" s="530" t="s">
        <v>847</v>
      </c>
      <c r="O21" s="530" t="s">
        <v>848</v>
      </c>
      <c r="P21" s="530" t="s">
        <v>847</v>
      </c>
      <c r="Q21" s="530" t="s">
        <v>848</v>
      </c>
      <c r="R21" s="530" t="s">
        <v>848</v>
      </c>
      <c r="S21" s="541" t="s">
        <v>847</v>
      </c>
    </row>
    <row r="22" spans="1:19" ht="13.8" thickBot="1" x14ac:dyDescent="0.3">
      <c r="A22" s="7" t="s">
        <v>208</v>
      </c>
      <c r="B22" s="179" t="s">
        <v>207</v>
      </c>
      <c r="C22" s="540" t="s">
        <v>35</v>
      </c>
      <c r="D22" s="530" t="s">
        <v>3076</v>
      </c>
      <c r="E22" s="531">
        <v>6500</v>
      </c>
      <c r="F22" s="531">
        <v>10067</v>
      </c>
      <c r="G22" s="532">
        <v>8</v>
      </c>
      <c r="H22" s="530" t="s">
        <v>848</v>
      </c>
      <c r="I22" s="530" t="s">
        <v>848</v>
      </c>
      <c r="J22" s="530" t="s">
        <v>848</v>
      </c>
      <c r="K22" s="530" t="s">
        <v>848</v>
      </c>
      <c r="L22" s="530" t="s">
        <v>848</v>
      </c>
      <c r="M22" s="530" t="s">
        <v>848</v>
      </c>
      <c r="N22" s="530" t="s">
        <v>848</v>
      </c>
      <c r="O22" s="530" t="s">
        <v>848</v>
      </c>
      <c r="P22" s="530" t="s">
        <v>848</v>
      </c>
      <c r="Q22" s="530" t="s">
        <v>848</v>
      </c>
      <c r="R22" s="530" t="s">
        <v>848</v>
      </c>
      <c r="S22" s="541" t="s">
        <v>848</v>
      </c>
    </row>
    <row r="23" spans="1:19" ht="13.8" thickBot="1" x14ac:dyDescent="0.3">
      <c r="A23" s="7" t="s">
        <v>210</v>
      </c>
      <c r="B23" s="179" t="s">
        <v>209</v>
      </c>
      <c r="C23" s="540" t="s">
        <v>35</v>
      </c>
      <c r="D23" s="530" t="s">
        <v>3074</v>
      </c>
      <c r="E23" s="531">
        <v>30000</v>
      </c>
      <c r="F23" s="531">
        <v>30000</v>
      </c>
      <c r="G23" s="532">
        <v>37</v>
      </c>
      <c r="H23" s="530" t="s">
        <v>848</v>
      </c>
      <c r="I23" s="530" t="s">
        <v>848</v>
      </c>
      <c r="J23" s="530" t="s">
        <v>848</v>
      </c>
      <c r="K23" s="530" t="s">
        <v>848</v>
      </c>
      <c r="L23" s="530" t="s">
        <v>848</v>
      </c>
      <c r="M23" s="530" t="s">
        <v>847</v>
      </c>
      <c r="N23" s="530" t="s">
        <v>847</v>
      </c>
      <c r="O23" s="530" t="s">
        <v>848</v>
      </c>
      <c r="P23" s="530" t="s">
        <v>847</v>
      </c>
      <c r="Q23" s="530" t="s">
        <v>848</v>
      </c>
      <c r="R23" s="530" t="s">
        <v>848</v>
      </c>
      <c r="S23" s="541" t="s">
        <v>848</v>
      </c>
    </row>
    <row r="24" spans="1:19" ht="13.8" thickBot="1" x14ac:dyDescent="0.3">
      <c r="A24" s="7" t="s">
        <v>222</v>
      </c>
      <c r="B24" s="179" t="s">
        <v>221</v>
      </c>
      <c r="C24" s="540" t="s">
        <v>35</v>
      </c>
      <c r="D24" s="530" t="s">
        <v>3076</v>
      </c>
      <c r="E24" s="531">
        <v>14000</v>
      </c>
      <c r="F24" s="531">
        <v>20000</v>
      </c>
      <c r="G24" s="532">
        <v>37</v>
      </c>
      <c r="H24" s="530" t="s">
        <v>848</v>
      </c>
      <c r="I24" s="530" t="s">
        <v>848</v>
      </c>
      <c r="J24" s="530" t="s">
        <v>848</v>
      </c>
      <c r="K24" s="530" t="s">
        <v>848</v>
      </c>
      <c r="L24" s="530" t="s">
        <v>847</v>
      </c>
      <c r="M24" s="530" t="s">
        <v>847</v>
      </c>
      <c r="N24" s="530" t="s">
        <v>847</v>
      </c>
      <c r="O24" s="530" t="s">
        <v>847</v>
      </c>
      <c r="P24" s="530" t="s">
        <v>848</v>
      </c>
      <c r="Q24" s="530" t="s">
        <v>848</v>
      </c>
      <c r="R24" s="530" t="s">
        <v>847</v>
      </c>
      <c r="S24" s="541" t="s">
        <v>848</v>
      </c>
    </row>
    <row r="25" spans="1:19" ht="13.8" thickBot="1" x14ac:dyDescent="0.3">
      <c r="A25" s="7" t="s">
        <v>258</v>
      </c>
      <c r="B25" s="179" t="s">
        <v>257</v>
      </c>
      <c r="C25" s="540" t="s">
        <v>35</v>
      </c>
      <c r="D25" s="530" t="s">
        <v>3076</v>
      </c>
      <c r="E25" s="531">
        <v>26503</v>
      </c>
      <c r="F25" s="531">
        <v>26503</v>
      </c>
      <c r="G25" s="532">
        <v>35</v>
      </c>
      <c r="H25" s="530" t="s">
        <v>848</v>
      </c>
      <c r="I25" s="530" t="s">
        <v>848</v>
      </c>
      <c r="J25" s="530" t="s">
        <v>848</v>
      </c>
      <c r="K25" s="530" t="s">
        <v>848</v>
      </c>
      <c r="L25" s="530" t="s">
        <v>848</v>
      </c>
      <c r="M25" s="530" t="s">
        <v>848</v>
      </c>
      <c r="N25" s="530" t="s">
        <v>847</v>
      </c>
      <c r="O25" s="530" t="s">
        <v>848</v>
      </c>
      <c r="P25" s="530" t="s">
        <v>847</v>
      </c>
      <c r="Q25" s="530" t="s">
        <v>848</v>
      </c>
      <c r="R25" s="530" t="s">
        <v>848</v>
      </c>
      <c r="S25" s="541" t="s">
        <v>848</v>
      </c>
    </row>
    <row r="26" spans="1:19" ht="13.8" thickBot="1" x14ac:dyDescent="0.3">
      <c r="A26" s="7" t="s">
        <v>260</v>
      </c>
      <c r="B26" s="179" t="s">
        <v>259</v>
      </c>
      <c r="C26" s="540" t="s">
        <v>35</v>
      </c>
      <c r="D26" s="530" t="s">
        <v>3076</v>
      </c>
      <c r="E26" s="531">
        <v>18000</v>
      </c>
      <c r="F26" s="531">
        <v>25000</v>
      </c>
      <c r="G26" s="532">
        <v>30</v>
      </c>
      <c r="H26" s="530" t="s">
        <v>848</v>
      </c>
      <c r="I26" s="530" t="s">
        <v>848</v>
      </c>
      <c r="J26" s="530" t="s">
        <v>848</v>
      </c>
      <c r="K26" s="530" t="s">
        <v>848</v>
      </c>
      <c r="L26" s="530" t="s">
        <v>848</v>
      </c>
      <c r="M26" s="530" t="s">
        <v>847</v>
      </c>
      <c r="N26" s="530" t="s">
        <v>847</v>
      </c>
      <c r="O26" s="530" t="s">
        <v>847</v>
      </c>
      <c r="P26" s="530" t="s">
        <v>847</v>
      </c>
      <c r="Q26" s="530" t="s">
        <v>848</v>
      </c>
      <c r="R26" s="530" t="s">
        <v>848</v>
      </c>
      <c r="S26" s="541" t="s">
        <v>848</v>
      </c>
    </row>
    <row r="27" spans="1:19" ht="13.8" thickBot="1" x14ac:dyDescent="0.3">
      <c r="A27" s="7" t="s">
        <v>266</v>
      </c>
      <c r="B27" s="179" t="s">
        <v>265</v>
      </c>
      <c r="C27" s="540" t="s">
        <v>35</v>
      </c>
      <c r="D27" s="530" t="s">
        <v>3076</v>
      </c>
      <c r="E27" s="531">
        <v>33800</v>
      </c>
      <c r="F27" s="531">
        <v>33800</v>
      </c>
      <c r="G27" s="532">
        <v>30</v>
      </c>
      <c r="H27" s="530" t="s">
        <v>848</v>
      </c>
      <c r="I27" s="530" t="s">
        <v>848</v>
      </c>
      <c r="J27" s="530" t="s">
        <v>848</v>
      </c>
      <c r="K27" s="530" t="s">
        <v>848</v>
      </c>
      <c r="L27" s="530" t="s">
        <v>848</v>
      </c>
      <c r="M27" s="530" t="s">
        <v>847</v>
      </c>
      <c r="N27" s="530" t="s">
        <v>847</v>
      </c>
      <c r="O27" s="530" t="s">
        <v>847</v>
      </c>
      <c r="P27" s="530" t="s">
        <v>847</v>
      </c>
      <c r="Q27" s="530" t="s">
        <v>848</v>
      </c>
      <c r="R27" s="530" t="s">
        <v>848</v>
      </c>
      <c r="S27" s="541" t="s">
        <v>848</v>
      </c>
    </row>
    <row r="28" spans="1:19" ht="13.8" thickBot="1" x14ac:dyDescent="0.3">
      <c r="A28" s="7" t="s">
        <v>274</v>
      </c>
      <c r="B28" s="179" t="s">
        <v>273</v>
      </c>
      <c r="C28" s="540" t="s">
        <v>35</v>
      </c>
      <c r="D28" s="530" t="s">
        <v>3076</v>
      </c>
      <c r="E28" s="531">
        <v>25000</v>
      </c>
      <c r="F28" s="531">
        <v>35149</v>
      </c>
      <c r="G28" s="532">
        <v>35</v>
      </c>
      <c r="H28" s="530" t="s">
        <v>848</v>
      </c>
      <c r="I28" s="530" t="s">
        <v>848</v>
      </c>
      <c r="J28" s="530" t="s">
        <v>848</v>
      </c>
      <c r="K28" s="530" t="s">
        <v>848</v>
      </c>
      <c r="L28" s="530" t="s">
        <v>848</v>
      </c>
      <c r="M28" s="530" t="s">
        <v>848</v>
      </c>
      <c r="N28" s="530" t="s">
        <v>848</v>
      </c>
      <c r="O28" s="530" t="s">
        <v>847</v>
      </c>
      <c r="P28" s="530" t="s">
        <v>847</v>
      </c>
      <c r="Q28" s="530" t="s">
        <v>848</v>
      </c>
      <c r="R28" s="530" t="s">
        <v>848</v>
      </c>
      <c r="S28" s="541" t="s">
        <v>848</v>
      </c>
    </row>
    <row r="29" spans="1:19" ht="13.8" thickBot="1" x14ac:dyDescent="0.3">
      <c r="A29" s="7" t="s">
        <v>288</v>
      </c>
      <c r="B29" s="179" t="s">
        <v>287</v>
      </c>
      <c r="C29" s="540" t="s">
        <v>35</v>
      </c>
      <c r="D29" s="530" t="s">
        <v>3075</v>
      </c>
      <c r="E29" s="531">
        <v>44849</v>
      </c>
      <c r="F29" s="531">
        <v>46936</v>
      </c>
      <c r="G29" s="532">
        <v>29</v>
      </c>
      <c r="H29" s="530" t="s">
        <v>848</v>
      </c>
      <c r="I29" s="530" t="s">
        <v>848</v>
      </c>
      <c r="J29" s="530" t="s">
        <v>848</v>
      </c>
      <c r="K29" s="530" t="s">
        <v>848</v>
      </c>
      <c r="L29" s="530" t="s">
        <v>848</v>
      </c>
      <c r="M29" s="530" t="s">
        <v>848</v>
      </c>
      <c r="N29" s="530" t="s">
        <v>847</v>
      </c>
      <c r="O29" s="530" t="s">
        <v>847</v>
      </c>
      <c r="P29" s="530" t="s">
        <v>848</v>
      </c>
      <c r="Q29" s="530" t="s">
        <v>848</v>
      </c>
      <c r="R29" s="530" t="s">
        <v>848</v>
      </c>
      <c r="S29" s="541" t="s">
        <v>848</v>
      </c>
    </row>
    <row r="30" spans="1:19" ht="13.8" thickBot="1" x14ac:dyDescent="0.3">
      <c r="A30" s="7" t="s">
        <v>298</v>
      </c>
      <c r="B30" s="179" t="s">
        <v>297</v>
      </c>
      <c r="C30" s="540" t="s">
        <v>35</v>
      </c>
      <c r="D30" s="530" t="s">
        <v>3076</v>
      </c>
      <c r="E30" s="531">
        <v>27000</v>
      </c>
      <c r="F30" s="531">
        <v>29000</v>
      </c>
      <c r="G30" s="532">
        <v>40</v>
      </c>
      <c r="H30" s="530" t="s">
        <v>848</v>
      </c>
      <c r="I30" s="530" t="s">
        <v>848</v>
      </c>
      <c r="J30" s="530" t="s">
        <v>848</v>
      </c>
      <c r="K30" s="530" t="s">
        <v>848</v>
      </c>
      <c r="L30" s="530" t="s">
        <v>848</v>
      </c>
      <c r="M30" s="530" t="s">
        <v>848</v>
      </c>
      <c r="N30" s="530" t="s">
        <v>847</v>
      </c>
      <c r="O30" s="530" t="s">
        <v>848</v>
      </c>
      <c r="P30" s="530" t="s">
        <v>847</v>
      </c>
      <c r="Q30" s="530" t="s">
        <v>848</v>
      </c>
      <c r="R30" s="530" t="s">
        <v>848</v>
      </c>
      <c r="S30" s="541" t="s">
        <v>848</v>
      </c>
    </row>
    <row r="31" spans="1:19" ht="13.8" thickBot="1" x14ac:dyDescent="0.3">
      <c r="A31" s="7" t="s">
        <v>306</v>
      </c>
      <c r="B31" s="179" t="s">
        <v>305</v>
      </c>
      <c r="C31" s="540" t="s">
        <v>35</v>
      </c>
      <c r="D31" s="530" t="s">
        <v>3076</v>
      </c>
      <c r="E31" s="533" t="s">
        <v>3890</v>
      </c>
      <c r="F31" s="533" t="s">
        <v>3890</v>
      </c>
      <c r="G31" s="534" t="s">
        <v>3890</v>
      </c>
      <c r="H31" s="530" t="s">
        <v>848</v>
      </c>
      <c r="I31" s="530" t="s">
        <v>848</v>
      </c>
      <c r="J31" s="530" t="s">
        <v>848</v>
      </c>
      <c r="K31" s="530" t="s">
        <v>848</v>
      </c>
      <c r="L31" s="530" t="s">
        <v>848</v>
      </c>
      <c r="M31" s="530" t="s">
        <v>848</v>
      </c>
      <c r="N31" s="530" t="s">
        <v>848</v>
      </c>
      <c r="O31" s="530" t="s">
        <v>848</v>
      </c>
      <c r="P31" s="530" t="s">
        <v>848</v>
      </c>
      <c r="Q31" s="530" t="s">
        <v>848</v>
      </c>
      <c r="R31" s="530" t="s">
        <v>848</v>
      </c>
      <c r="S31" s="541" t="s">
        <v>848</v>
      </c>
    </row>
    <row r="32" spans="1:19" ht="13.8" thickBot="1" x14ac:dyDescent="0.3">
      <c r="A32" s="7" t="s">
        <v>314</v>
      </c>
      <c r="B32" s="179" t="s">
        <v>313</v>
      </c>
      <c r="C32" s="540" t="s">
        <v>35</v>
      </c>
      <c r="D32" s="530" t="s">
        <v>3074</v>
      </c>
      <c r="E32" s="531">
        <v>38580</v>
      </c>
      <c r="F32" s="531">
        <v>58000</v>
      </c>
      <c r="G32" s="532">
        <v>40</v>
      </c>
      <c r="H32" s="530" t="s">
        <v>847</v>
      </c>
      <c r="I32" s="530" t="s">
        <v>848</v>
      </c>
      <c r="J32" s="530" t="s">
        <v>848</v>
      </c>
      <c r="K32" s="530" t="s">
        <v>848</v>
      </c>
      <c r="L32" s="530" t="s">
        <v>848</v>
      </c>
      <c r="M32" s="530" t="s">
        <v>847</v>
      </c>
      <c r="N32" s="530" t="s">
        <v>847</v>
      </c>
      <c r="O32" s="530" t="s">
        <v>847</v>
      </c>
      <c r="P32" s="530" t="s">
        <v>847</v>
      </c>
      <c r="Q32" s="530" t="s">
        <v>847</v>
      </c>
      <c r="R32" s="530" t="s">
        <v>848</v>
      </c>
      <c r="S32" s="541" t="s">
        <v>848</v>
      </c>
    </row>
    <row r="33" spans="1:19" ht="13.8" thickBot="1" x14ac:dyDescent="0.3">
      <c r="A33" s="7" t="s">
        <v>316</v>
      </c>
      <c r="B33" s="179" t="s">
        <v>315</v>
      </c>
      <c r="C33" s="540" t="s">
        <v>35</v>
      </c>
      <c r="D33" s="530" t="s">
        <v>1354</v>
      </c>
      <c r="E33" s="531">
        <v>12480</v>
      </c>
      <c r="F33" s="531">
        <v>14976</v>
      </c>
      <c r="G33" s="532">
        <v>24</v>
      </c>
      <c r="H33" s="530" t="s">
        <v>848</v>
      </c>
      <c r="I33" s="530" t="s">
        <v>848</v>
      </c>
      <c r="J33" s="530" t="s">
        <v>848</v>
      </c>
      <c r="K33" s="530" t="s">
        <v>848</v>
      </c>
      <c r="L33" s="530" t="s">
        <v>848</v>
      </c>
      <c r="M33" s="530" t="s">
        <v>848</v>
      </c>
      <c r="N33" s="530" t="s">
        <v>848</v>
      </c>
      <c r="O33" s="530" t="s">
        <v>848</v>
      </c>
      <c r="P33" s="530" t="s">
        <v>848</v>
      </c>
      <c r="Q33" s="530" t="s">
        <v>848</v>
      </c>
      <c r="R33" s="530" t="s">
        <v>848</v>
      </c>
      <c r="S33" s="541" t="s">
        <v>848</v>
      </c>
    </row>
    <row r="34" spans="1:19" ht="13.8" thickBot="1" x14ac:dyDescent="0.3">
      <c r="A34" s="7" t="s">
        <v>366</v>
      </c>
      <c r="B34" s="179" t="s">
        <v>365</v>
      </c>
      <c r="C34" s="540" t="s">
        <v>35</v>
      </c>
      <c r="D34" s="530" t="s">
        <v>3076</v>
      </c>
      <c r="E34" s="531">
        <v>18000</v>
      </c>
      <c r="F34" s="531">
        <v>35000</v>
      </c>
      <c r="G34" s="532">
        <v>45</v>
      </c>
      <c r="H34" s="530" t="s">
        <v>847</v>
      </c>
      <c r="I34" s="530" t="s">
        <v>847</v>
      </c>
      <c r="J34" s="530" t="s">
        <v>847</v>
      </c>
      <c r="K34" s="530" t="s">
        <v>847</v>
      </c>
      <c r="L34" s="530" t="s">
        <v>847</v>
      </c>
      <c r="M34" s="530" t="s">
        <v>847</v>
      </c>
      <c r="N34" s="530" t="s">
        <v>847</v>
      </c>
      <c r="O34" s="530" t="s">
        <v>847</v>
      </c>
      <c r="P34" s="530" t="s">
        <v>847</v>
      </c>
      <c r="Q34" s="530" t="s">
        <v>848</v>
      </c>
      <c r="R34" s="530" t="s">
        <v>847</v>
      </c>
      <c r="S34" s="541" t="s">
        <v>847</v>
      </c>
    </row>
    <row r="35" spans="1:19" ht="13.8" thickBot="1" x14ac:dyDescent="0.3">
      <c r="A35" s="7" t="s">
        <v>382</v>
      </c>
      <c r="B35" s="179" t="s">
        <v>381</v>
      </c>
      <c r="C35" s="540" t="s">
        <v>35</v>
      </c>
      <c r="D35" s="530" t="s">
        <v>3076</v>
      </c>
      <c r="E35" s="531">
        <v>28000</v>
      </c>
      <c r="F35" s="531">
        <v>28500</v>
      </c>
      <c r="G35" s="532">
        <v>40</v>
      </c>
      <c r="H35" s="530" t="s">
        <v>847</v>
      </c>
      <c r="I35" s="530" t="s">
        <v>847</v>
      </c>
      <c r="J35" s="530" t="s">
        <v>847</v>
      </c>
      <c r="K35" s="530" t="s">
        <v>848</v>
      </c>
      <c r="L35" s="530" t="s">
        <v>848</v>
      </c>
      <c r="M35" s="530" t="s">
        <v>847</v>
      </c>
      <c r="N35" s="530" t="s">
        <v>847</v>
      </c>
      <c r="O35" s="530" t="s">
        <v>848</v>
      </c>
      <c r="P35" s="530" t="s">
        <v>847</v>
      </c>
      <c r="Q35" s="530" t="s">
        <v>848</v>
      </c>
      <c r="R35" s="530" t="s">
        <v>848</v>
      </c>
      <c r="S35" s="541" t="s">
        <v>848</v>
      </c>
    </row>
    <row r="36" spans="1:19" ht="13.8" thickBot="1" x14ac:dyDescent="0.3">
      <c r="A36" s="7" t="s">
        <v>414</v>
      </c>
      <c r="B36" s="179" t="s">
        <v>413</v>
      </c>
      <c r="C36" s="540" t="s">
        <v>35</v>
      </c>
      <c r="D36" s="530" t="s">
        <v>3076</v>
      </c>
      <c r="E36" s="531">
        <v>10000</v>
      </c>
      <c r="F36" s="531">
        <v>20000</v>
      </c>
      <c r="G36" s="532">
        <v>20</v>
      </c>
      <c r="H36" s="530" t="s">
        <v>848</v>
      </c>
      <c r="I36" s="530" t="s">
        <v>848</v>
      </c>
      <c r="J36" s="530" t="s">
        <v>848</v>
      </c>
      <c r="K36" s="530" t="s">
        <v>848</v>
      </c>
      <c r="L36" s="530" t="s">
        <v>848</v>
      </c>
      <c r="M36" s="530" t="s">
        <v>848</v>
      </c>
      <c r="N36" s="530" t="s">
        <v>848</v>
      </c>
      <c r="O36" s="530" t="s">
        <v>848</v>
      </c>
      <c r="P36" s="530" t="s">
        <v>848</v>
      </c>
      <c r="Q36" s="530" t="s">
        <v>848</v>
      </c>
      <c r="R36" s="530" t="s">
        <v>848</v>
      </c>
      <c r="S36" s="541" t="s">
        <v>848</v>
      </c>
    </row>
    <row r="37" spans="1:19" ht="13.8" thickBot="1" x14ac:dyDescent="0.3">
      <c r="A37" s="7" t="s">
        <v>420</v>
      </c>
      <c r="B37" s="179" t="s">
        <v>419</v>
      </c>
      <c r="C37" s="540" t="s">
        <v>35</v>
      </c>
      <c r="D37" s="530" t="s">
        <v>3076</v>
      </c>
      <c r="E37" s="531">
        <v>100</v>
      </c>
      <c r="F37" s="531">
        <v>100</v>
      </c>
      <c r="G37" s="532">
        <v>32</v>
      </c>
      <c r="H37" s="530" t="s">
        <v>848</v>
      </c>
      <c r="I37" s="530" t="s">
        <v>848</v>
      </c>
      <c r="J37" s="530" t="s">
        <v>848</v>
      </c>
      <c r="K37" s="530" t="s">
        <v>848</v>
      </c>
      <c r="L37" s="530" t="s">
        <v>848</v>
      </c>
      <c r="M37" s="530" t="s">
        <v>848</v>
      </c>
      <c r="N37" s="530" t="s">
        <v>848</v>
      </c>
      <c r="O37" s="530" t="s">
        <v>848</v>
      </c>
      <c r="P37" s="530" t="s">
        <v>848</v>
      </c>
      <c r="Q37" s="530" t="s">
        <v>848</v>
      </c>
      <c r="R37" s="530" t="s">
        <v>848</v>
      </c>
      <c r="S37" s="541" t="s">
        <v>848</v>
      </c>
    </row>
    <row r="38" spans="1:19" ht="13.8" thickBot="1" x14ac:dyDescent="0.3">
      <c r="A38" s="7" t="s">
        <v>422</v>
      </c>
      <c r="B38" s="179" t="s">
        <v>421</v>
      </c>
      <c r="C38" s="540" t="s">
        <v>35</v>
      </c>
      <c r="D38" s="530" t="s">
        <v>3075</v>
      </c>
      <c r="E38" s="531">
        <v>30000</v>
      </c>
      <c r="F38" s="531">
        <v>34000</v>
      </c>
      <c r="G38" s="532">
        <v>40</v>
      </c>
      <c r="H38" s="530" t="s">
        <v>847</v>
      </c>
      <c r="I38" s="530" t="s">
        <v>847</v>
      </c>
      <c r="J38" s="530" t="s">
        <v>847</v>
      </c>
      <c r="K38" s="530" t="s">
        <v>847</v>
      </c>
      <c r="L38" s="530" t="s">
        <v>847</v>
      </c>
      <c r="M38" s="530" t="s">
        <v>847</v>
      </c>
      <c r="N38" s="530" t="s">
        <v>847</v>
      </c>
      <c r="O38" s="530" t="s">
        <v>847</v>
      </c>
      <c r="P38" s="530" t="s">
        <v>847</v>
      </c>
      <c r="Q38" s="530" t="s">
        <v>847</v>
      </c>
      <c r="R38" s="530" t="s">
        <v>847</v>
      </c>
      <c r="S38" s="541" t="s">
        <v>848</v>
      </c>
    </row>
    <row r="39" spans="1:19" ht="13.8" thickBot="1" x14ac:dyDescent="0.3">
      <c r="A39" s="7" t="s">
        <v>427</v>
      </c>
      <c r="B39" s="179" t="s">
        <v>426</v>
      </c>
      <c r="C39" s="540" t="s">
        <v>35</v>
      </c>
      <c r="D39" s="530" t="s">
        <v>1354</v>
      </c>
      <c r="E39" s="531">
        <v>38500</v>
      </c>
      <c r="F39" s="531">
        <v>39270</v>
      </c>
      <c r="G39" s="532">
        <v>35</v>
      </c>
      <c r="H39" s="530" t="s">
        <v>848</v>
      </c>
      <c r="I39" s="530" t="s">
        <v>848</v>
      </c>
      <c r="J39" s="530" t="s">
        <v>848</v>
      </c>
      <c r="K39" s="530" t="s">
        <v>847</v>
      </c>
      <c r="L39" s="530" t="s">
        <v>848</v>
      </c>
      <c r="M39" s="530" t="s">
        <v>847</v>
      </c>
      <c r="N39" s="530" t="s">
        <v>847</v>
      </c>
      <c r="O39" s="530" t="s">
        <v>847</v>
      </c>
      <c r="P39" s="530" t="s">
        <v>847</v>
      </c>
      <c r="Q39" s="530" t="s">
        <v>847</v>
      </c>
      <c r="R39" s="530" t="s">
        <v>848</v>
      </c>
      <c r="S39" s="541" t="s">
        <v>848</v>
      </c>
    </row>
    <row r="40" spans="1:19" ht="13.8" thickBot="1" x14ac:dyDescent="0.3">
      <c r="A40" s="7" t="s">
        <v>437</v>
      </c>
      <c r="B40" s="179" t="s">
        <v>436</v>
      </c>
      <c r="C40" s="540" t="s">
        <v>35</v>
      </c>
      <c r="D40" s="530" t="s">
        <v>1354</v>
      </c>
      <c r="E40" s="531">
        <v>12220</v>
      </c>
      <c r="F40" s="531">
        <v>20800</v>
      </c>
      <c r="G40" s="532">
        <v>20</v>
      </c>
      <c r="H40" s="530" t="s">
        <v>848</v>
      </c>
      <c r="I40" s="530" t="s">
        <v>848</v>
      </c>
      <c r="J40" s="530" t="s">
        <v>848</v>
      </c>
      <c r="K40" s="530" t="s">
        <v>848</v>
      </c>
      <c r="L40" s="530" t="s">
        <v>848</v>
      </c>
      <c r="M40" s="530" t="s">
        <v>848</v>
      </c>
      <c r="N40" s="530" t="s">
        <v>847</v>
      </c>
      <c r="O40" s="530" t="s">
        <v>848</v>
      </c>
      <c r="P40" s="530" t="s">
        <v>848</v>
      </c>
      <c r="Q40" s="530" t="s">
        <v>848</v>
      </c>
      <c r="R40" s="530" t="s">
        <v>848</v>
      </c>
      <c r="S40" s="541" t="s">
        <v>848</v>
      </c>
    </row>
    <row r="41" spans="1:19" ht="13.8" thickBot="1" x14ac:dyDescent="0.3">
      <c r="A41" s="7" t="s">
        <v>443</v>
      </c>
      <c r="B41" s="179" t="s">
        <v>442</v>
      </c>
      <c r="C41" s="540" t="s">
        <v>35</v>
      </c>
      <c r="D41" s="530" t="s">
        <v>3076</v>
      </c>
      <c r="E41" s="534" t="s">
        <v>3890</v>
      </c>
      <c r="F41" s="534" t="s">
        <v>3890</v>
      </c>
      <c r="G41" s="534" t="s">
        <v>3890</v>
      </c>
      <c r="H41" s="530" t="s">
        <v>848</v>
      </c>
      <c r="I41" s="530" t="s">
        <v>848</v>
      </c>
      <c r="J41" s="530" t="s">
        <v>848</v>
      </c>
      <c r="K41" s="530" t="s">
        <v>848</v>
      </c>
      <c r="L41" s="530" t="s">
        <v>848</v>
      </c>
      <c r="M41" s="530" t="s">
        <v>848</v>
      </c>
      <c r="N41" s="530" t="s">
        <v>847</v>
      </c>
      <c r="O41" s="530" t="s">
        <v>848</v>
      </c>
      <c r="P41" s="530" t="s">
        <v>848</v>
      </c>
      <c r="Q41" s="530" t="s">
        <v>848</v>
      </c>
      <c r="R41" s="530" t="s">
        <v>848</v>
      </c>
      <c r="S41" s="541" t="s">
        <v>848</v>
      </c>
    </row>
    <row r="42" spans="1:19" ht="13.8" thickBot="1" x14ac:dyDescent="0.3">
      <c r="A42" s="7" t="s">
        <v>455</v>
      </c>
      <c r="B42" s="179" t="s">
        <v>454</v>
      </c>
      <c r="C42" s="540" t="s">
        <v>35</v>
      </c>
      <c r="D42" s="530" t="s">
        <v>3075</v>
      </c>
      <c r="E42" s="531">
        <v>30976</v>
      </c>
      <c r="F42" s="531">
        <v>30976</v>
      </c>
      <c r="G42" s="532">
        <v>41</v>
      </c>
      <c r="H42" s="530" t="s">
        <v>848</v>
      </c>
      <c r="I42" s="530" t="s">
        <v>848</v>
      </c>
      <c r="J42" s="530" t="s">
        <v>848</v>
      </c>
      <c r="K42" s="530" t="s">
        <v>848</v>
      </c>
      <c r="L42" s="530" t="s">
        <v>848</v>
      </c>
      <c r="M42" s="530" t="s">
        <v>848</v>
      </c>
      <c r="N42" s="530" t="s">
        <v>848</v>
      </c>
      <c r="O42" s="530" t="s">
        <v>847</v>
      </c>
      <c r="P42" s="530" t="s">
        <v>847</v>
      </c>
      <c r="Q42" s="530" t="s">
        <v>848</v>
      </c>
      <c r="R42" s="530" t="s">
        <v>848</v>
      </c>
      <c r="S42" s="541" t="s">
        <v>848</v>
      </c>
    </row>
    <row r="43" spans="1:19" ht="13.8" thickBot="1" x14ac:dyDescent="0.3">
      <c r="A43" s="7" t="s">
        <v>461</v>
      </c>
      <c r="B43" s="179" t="s">
        <v>460</v>
      </c>
      <c r="C43" s="540" t="s">
        <v>35</v>
      </c>
      <c r="D43" s="530" t="s">
        <v>3076</v>
      </c>
      <c r="E43" s="531">
        <v>31500</v>
      </c>
      <c r="F43" s="531">
        <v>36000</v>
      </c>
      <c r="G43" s="532">
        <v>38</v>
      </c>
      <c r="H43" s="530" t="s">
        <v>847</v>
      </c>
      <c r="I43" s="530" t="s">
        <v>847</v>
      </c>
      <c r="J43" s="530" t="s">
        <v>848</v>
      </c>
      <c r="K43" s="530" t="s">
        <v>847</v>
      </c>
      <c r="L43" s="530" t="s">
        <v>847</v>
      </c>
      <c r="M43" s="530" t="s">
        <v>847</v>
      </c>
      <c r="N43" s="530" t="s">
        <v>847</v>
      </c>
      <c r="O43" s="530" t="s">
        <v>848</v>
      </c>
      <c r="P43" s="530" t="s">
        <v>847</v>
      </c>
      <c r="Q43" s="530" t="s">
        <v>848</v>
      </c>
      <c r="R43" s="530" t="s">
        <v>848</v>
      </c>
      <c r="S43" s="541" t="s">
        <v>848</v>
      </c>
    </row>
    <row r="44" spans="1:19" ht="13.8" thickBot="1" x14ac:dyDescent="0.3">
      <c r="A44" s="7" t="s">
        <v>477</v>
      </c>
      <c r="B44" s="179" t="s">
        <v>476</v>
      </c>
      <c r="C44" s="540" t="s">
        <v>35</v>
      </c>
      <c r="D44" s="530" t="s">
        <v>3076</v>
      </c>
      <c r="E44" s="531">
        <v>12365</v>
      </c>
      <c r="F44" s="531">
        <v>12365</v>
      </c>
      <c r="G44" s="532">
        <v>20</v>
      </c>
      <c r="H44" s="530" t="s">
        <v>848</v>
      </c>
      <c r="I44" s="530" t="s">
        <v>848</v>
      </c>
      <c r="J44" s="530" t="s">
        <v>848</v>
      </c>
      <c r="K44" s="530" t="s">
        <v>848</v>
      </c>
      <c r="L44" s="530" t="s">
        <v>848</v>
      </c>
      <c r="M44" s="530" t="s">
        <v>848</v>
      </c>
      <c r="N44" s="530" t="s">
        <v>848</v>
      </c>
      <c r="O44" s="530" t="s">
        <v>848</v>
      </c>
      <c r="P44" s="530" t="s">
        <v>848</v>
      </c>
      <c r="Q44" s="530" t="s">
        <v>848</v>
      </c>
      <c r="R44" s="530" t="s">
        <v>848</v>
      </c>
      <c r="S44" s="541" t="s">
        <v>848</v>
      </c>
    </row>
    <row r="45" spans="1:19" ht="13.8" thickBot="1" x14ac:dyDescent="0.3">
      <c r="A45" s="7" t="s">
        <v>494</v>
      </c>
      <c r="B45" s="179" t="s">
        <v>493</v>
      </c>
      <c r="C45" s="540" t="s">
        <v>35</v>
      </c>
      <c r="D45" s="530" t="s">
        <v>3076</v>
      </c>
      <c r="E45" s="531">
        <v>11960</v>
      </c>
      <c r="F45" s="531">
        <v>1400</v>
      </c>
      <c r="G45" s="532">
        <v>23</v>
      </c>
      <c r="H45" s="530" t="s">
        <v>848</v>
      </c>
      <c r="I45" s="530" t="s">
        <v>848</v>
      </c>
      <c r="J45" s="530" t="s">
        <v>848</v>
      </c>
      <c r="K45" s="530" t="s">
        <v>848</v>
      </c>
      <c r="L45" s="530" t="s">
        <v>848</v>
      </c>
      <c r="M45" s="530" t="s">
        <v>848</v>
      </c>
      <c r="N45" s="530" t="s">
        <v>847</v>
      </c>
      <c r="O45" s="530" t="s">
        <v>848</v>
      </c>
      <c r="P45" s="530" t="s">
        <v>848</v>
      </c>
      <c r="Q45" s="530" t="s">
        <v>848</v>
      </c>
      <c r="R45" s="530" t="s">
        <v>848</v>
      </c>
      <c r="S45" s="541" t="s">
        <v>848</v>
      </c>
    </row>
    <row r="46" spans="1:19" ht="13.8" thickBot="1" x14ac:dyDescent="0.3">
      <c r="A46" s="7" t="s">
        <v>501</v>
      </c>
      <c r="B46" s="179" t="s">
        <v>500</v>
      </c>
      <c r="C46" s="540" t="s">
        <v>35</v>
      </c>
      <c r="D46" s="530" t="s">
        <v>3076</v>
      </c>
      <c r="E46" s="531">
        <v>13000</v>
      </c>
      <c r="F46" s="531">
        <v>18000</v>
      </c>
      <c r="G46" s="532">
        <v>30</v>
      </c>
      <c r="H46" s="530" t="s">
        <v>848</v>
      </c>
      <c r="I46" s="530" t="s">
        <v>848</v>
      </c>
      <c r="J46" s="530" t="s">
        <v>848</v>
      </c>
      <c r="K46" s="530" t="s">
        <v>848</v>
      </c>
      <c r="L46" s="530" t="s">
        <v>848</v>
      </c>
      <c r="M46" s="530" t="s">
        <v>847</v>
      </c>
      <c r="N46" s="530" t="s">
        <v>847</v>
      </c>
      <c r="O46" s="530" t="s">
        <v>848</v>
      </c>
      <c r="P46" s="530" t="s">
        <v>847</v>
      </c>
      <c r="Q46" s="530" t="s">
        <v>848</v>
      </c>
      <c r="R46" s="530" t="s">
        <v>848</v>
      </c>
      <c r="S46" s="541" t="s">
        <v>848</v>
      </c>
    </row>
    <row r="47" spans="1:19" ht="13.8" thickBot="1" x14ac:dyDescent="0.3">
      <c r="A47" s="7" t="s">
        <v>521</v>
      </c>
      <c r="B47" s="179" t="s">
        <v>520</v>
      </c>
      <c r="C47" s="540" t="s">
        <v>35</v>
      </c>
      <c r="D47" s="530" t="s">
        <v>3076</v>
      </c>
      <c r="E47" s="531">
        <v>13635</v>
      </c>
      <c r="F47" s="531">
        <v>14283</v>
      </c>
      <c r="G47" s="532">
        <v>20</v>
      </c>
      <c r="H47" s="530" t="s">
        <v>848</v>
      </c>
      <c r="I47" s="530" t="s">
        <v>848</v>
      </c>
      <c r="J47" s="530" t="s">
        <v>848</v>
      </c>
      <c r="K47" s="530" t="s">
        <v>848</v>
      </c>
      <c r="L47" s="530" t="s">
        <v>848</v>
      </c>
      <c r="M47" s="530" t="s">
        <v>848</v>
      </c>
      <c r="N47" s="530" t="s">
        <v>847</v>
      </c>
      <c r="O47" s="530" t="s">
        <v>847</v>
      </c>
      <c r="P47" s="530" t="s">
        <v>847</v>
      </c>
      <c r="Q47" s="530" t="s">
        <v>848</v>
      </c>
      <c r="R47" s="530" t="s">
        <v>848</v>
      </c>
      <c r="S47" s="541" t="s">
        <v>848</v>
      </c>
    </row>
    <row r="48" spans="1:19" ht="13.8" thickBot="1" x14ac:dyDescent="0.3">
      <c r="A48" s="7" t="s">
        <v>537</v>
      </c>
      <c r="B48" s="179" t="s">
        <v>536</v>
      </c>
      <c r="C48" s="540" t="s">
        <v>35</v>
      </c>
      <c r="D48" s="530" t="s">
        <v>3076</v>
      </c>
      <c r="E48" s="531">
        <v>37000</v>
      </c>
      <c r="F48" s="531">
        <v>37000</v>
      </c>
      <c r="G48" s="532">
        <v>40</v>
      </c>
      <c r="H48" s="530" t="s">
        <v>848</v>
      </c>
      <c r="I48" s="530" t="s">
        <v>848</v>
      </c>
      <c r="J48" s="530" t="s">
        <v>848</v>
      </c>
      <c r="K48" s="530" t="s">
        <v>848</v>
      </c>
      <c r="L48" s="530" t="s">
        <v>848</v>
      </c>
      <c r="M48" s="530" t="s">
        <v>847</v>
      </c>
      <c r="N48" s="530" t="s">
        <v>847</v>
      </c>
      <c r="O48" s="530" t="s">
        <v>847</v>
      </c>
      <c r="P48" s="530" t="s">
        <v>847</v>
      </c>
      <c r="Q48" s="530" t="s">
        <v>848</v>
      </c>
      <c r="R48" s="530" t="s">
        <v>848</v>
      </c>
      <c r="S48" s="541" t="s">
        <v>847</v>
      </c>
    </row>
    <row r="49" spans="1:19" ht="13.8" thickBot="1" x14ac:dyDescent="0.3">
      <c r="A49" s="7" t="s">
        <v>549</v>
      </c>
      <c r="B49" s="179" t="s">
        <v>548</v>
      </c>
      <c r="C49" s="540" t="s">
        <v>35</v>
      </c>
      <c r="D49" s="530" t="s">
        <v>3074</v>
      </c>
      <c r="E49" s="531">
        <v>63918</v>
      </c>
      <c r="F49" s="531">
        <v>83171</v>
      </c>
      <c r="G49" s="532">
        <v>40</v>
      </c>
      <c r="H49" s="530" t="s">
        <v>847</v>
      </c>
      <c r="I49" s="530" t="s">
        <v>847</v>
      </c>
      <c r="J49" s="530" t="s">
        <v>847</v>
      </c>
      <c r="K49" s="530" t="s">
        <v>847</v>
      </c>
      <c r="L49" s="530" t="s">
        <v>848</v>
      </c>
      <c r="M49" s="530" t="s">
        <v>847</v>
      </c>
      <c r="N49" s="530" t="s">
        <v>847</v>
      </c>
      <c r="O49" s="530" t="s">
        <v>847</v>
      </c>
      <c r="P49" s="530" t="s">
        <v>847</v>
      </c>
      <c r="Q49" s="530" t="s">
        <v>847</v>
      </c>
      <c r="R49" s="530" t="s">
        <v>847</v>
      </c>
      <c r="S49" s="541" t="s">
        <v>848</v>
      </c>
    </row>
    <row r="50" spans="1:19" ht="13.8" thickBot="1" x14ac:dyDescent="0.3">
      <c r="A50" s="7" t="s">
        <v>553</v>
      </c>
      <c r="B50" s="179" t="s">
        <v>552</v>
      </c>
      <c r="C50" s="540" t="s">
        <v>35</v>
      </c>
      <c r="D50" s="530" t="s">
        <v>1354</v>
      </c>
      <c r="E50" s="531">
        <v>15000</v>
      </c>
      <c r="F50" s="531">
        <v>30000</v>
      </c>
      <c r="G50" s="532">
        <v>40</v>
      </c>
      <c r="H50" s="530" t="s">
        <v>848</v>
      </c>
      <c r="I50" s="530" t="s">
        <v>848</v>
      </c>
      <c r="J50" s="530" t="s">
        <v>848</v>
      </c>
      <c r="K50" s="530" t="s">
        <v>848</v>
      </c>
      <c r="L50" s="530" t="s">
        <v>848</v>
      </c>
      <c r="M50" s="530" t="s">
        <v>847</v>
      </c>
      <c r="N50" s="530" t="s">
        <v>847</v>
      </c>
      <c r="O50" s="530" t="s">
        <v>847</v>
      </c>
      <c r="P50" s="530" t="s">
        <v>847</v>
      </c>
      <c r="Q50" s="530" t="s">
        <v>848</v>
      </c>
      <c r="R50" s="530" t="s">
        <v>848</v>
      </c>
      <c r="S50" s="541" t="s">
        <v>848</v>
      </c>
    </row>
    <row r="51" spans="1:19" ht="13.8" thickBot="1" x14ac:dyDescent="0.3">
      <c r="A51" s="7" t="s">
        <v>557</v>
      </c>
      <c r="B51" s="179" t="s">
        <v>556</v>
      </c>
      <c r="C51" s="540" t="s">
        <v>35</v>
      </c>
      <c r="D51" s="530" t="s">
        <v>3076</v>
      </c>
      <c r="E51" s="531">
        <v>25000</v>
      </c>
      <c r="F51" s="531">
        <v>27000</v>
      </c>
      <c r="G51" s="532">
        <v>40</v>
      </c>
      <c r="H51" s="530" t="s">
        <v>847</v>
      </c>
      <c r="I51" s="530" t="s">
        <v>847</v>
      </c>
      <c r="J51" s="530" t="s">
        <v>847</v>
      </c>
      <c r="K51" s="530" t="s">
        <v>847</v>
      </c>
      <c r="L51" s="530" t="s">
        <v>847</v>
      </c>
      <c r="M51" s="530" t="s">
        <v>847</v>
      </c>
      <c r="N51" s="530" t="s">
        <v>848</v>
      </c>
      <c r="O51" s="530" t="s">
        <v>847</v>
      </c>
      <c r="P51" s="530" t="s">
        <v>847</v>
      </c>
      <c r="Q51" s="530" t="s">
        <v>848</v>
      </c>
      <c r="R51" s="530" t="s">
        <v>848</v>
      </c>
      <c r="S51" s="541" t="s">
        <v>847</v>
      </c>
    </row>
    <row r="52" spans="1:19" ht="13.8" thickBot="1" x14ac:dyDescent="0.3">
      <c r="A52" s="7" t="s">
        <v>579</v>
      </c>
      <c r="B52" s="179" t="s">
        <v>578</v>
      </c>
      <c r="C52" s="540" t="s">
        <v>35</v>
      </c>
      <c r="D52" s="530" t="s">
        <v>3076</v>
      </c>
      <c r="E52" s="531">
        <v>34500</v>
      </c>
      <c r="F52" s="531">
        <v>35534</v>
      </c>
      <c r="G52" s="532">
        <v>40</v>
      </c>
      <c r="H52" s="530" t="s">
        <v>848</v>
      </c>
      <c r="I52" s="530" t="s">
        <v>848</v>
      </c>
      <c r="J52" s="530" t="s">
        <v>848</v>
      </c>
      <c r="K52" s="530" t="s">
        <v>848</v>
      </c>
      <c r="L52" s="530" t="s">
        <v>848</v>
      </c>
      <c r="M52" s="530" t="s">
        <v>847</v>
      </c>
      <c r="N52" s="530" t="s">
        <v>847</v>
      </c>
      <c r="O52" s="530" t="s">
        <v>847</v>
      </c>
      <c r="P52" s="530" t="s">
        <v>847</v>
      </c>
      <c r="Q52" s="530" t="s">
        <v>848</v>
      </c>
      <c r="R52" s="530" t="s">
        <v>848</v>
      </c>
      <c r="S52" s="541" t="s">
        <v>847</v>
      </c>
    </row>
    <row r="53" spans="1:19" ht="13.8" thickBot="1" x14ac:dyDescent="0.3">
      <c r="A53" s="7" t="s">
        <v>617</v>
      </c>
      <c r="B53" s="179" t="s">
        <v>616</v>
      </c>
      <c r="C53" s="540" t="s">
        <v>35</v>
      </c>
      <c r="D53" s="530" t="s">
        <v>3076</v>
      </c>
      <c r="E53" s="531">
        <v>9828</v>
      </c>
      <c r="F53" s="531">
        <v>23166</v>
      </c>
      <c r="G53" s="532">
        <v>16</v>
      </c>
      <c r="H53" s="530" t="s">
        <v>848</v>
      </c>
      <c r="I53" s="530" t="s">
        <v>848</v>
      </c>
      <c r="J53" s="530" t="s">
        <v>848</v>
      </c>
      <c r="K53" s="530" t="s">
        <v>848</v>
      </c>
      <c r="L53" s="530" t="s">
        <v>848</v>
      </c>
      <c r="M53" s="530" t="s">
        <v>848</v>
      </c>
      <c r="N53" s="530" t="s">
        <v>848</v>
      </c>
      <c r="O53" s="530" t="s">
        <v>848</v>
      </c>
      <c r="P53" s="530" t="s">
        <v>848</v>
      </c>
      <c r="Q53" s="530" t="s">
        <v>848</v>
      </c>
      <c r="R53" s="530" t="s">
        <v>848</v>
      </c>
      <c r="S53" s="541" t="s">
        <v>848</v>
      </c>
    </row>
    <row r="54" spans="1:19" ht="13.8" thickBot="1" x14ac:dyDescent="0.3">
      <c r="A54" s="7" t="s">
        <v>627</v>
      </c>
      <c r="B54" s="179" t="s">
        <v>626</v>
      </c>
      <c r="C54" s="540" t="s">
        <v>35</v>
      </c>
      <c r="D54" s="530" t="s">
        <v>1354</v>
      </c>
      <c r="E54" s="531">
        <v>11466</v>
      </c>
      <c r="F54" s="531">
        <v>16287</v>
      </c>
      <c r="G54" s="532">
        <v>17</v>
      </c>
      <c r="H54" s="530" t="s">
        <v>848</v>
      </c>
      <c r="I54" s="530" t="s">
        <v>848</v>
      </c>
      <c r="J54" s="530" t="s">
        <v>848</v>
      </c>
      <c r="K54" s="530" t="s">
        <v>848</v>
      </c>
      <c r="L54" s="530" t="s">
        <v>848</v>
      </c>
      <c r="M54" s="530" t="s">
        <v>847</v>
      </c>
      <c r="N54" s="530" t="s">
        <v>847</v>
      </c>
      <c r="O54" s="530" t="s">
        <v>847</v>
      </c>
      <c r="P54" s="530" t="s">
        <v>847</v>
      </c>
      <c r="Q54" s="530" t="s">
        <v>848</v>
      </c>
      <c r="R54" s="530" t="s">
        <v>848</v>
      </c>
      <c r="S54" s="541" t="s">
        <v>848</v>
      </c>
    </row>
    <row r="55" spans="1:19" ht="13.8" thickBot="1" x14ac:dyDescent="0.3">
      <c r="A55" s="7" t="s">
        <v>629</v>
      </c>
      <c r="B55" s="179" t="s">
        <v>628</v>
      </c>
      <c r="C55" s="540" t="s">
        <v>35</v>
      </c>
      <c r="D55" s="530" t="s">
        <v>3076</v>
      </c>
      <c r="E55" s="531">
        <v>21840</v>
      </c>
      <c r="F55" s="531">
        <v>30000</v>
      </c>
      <c r="G55" s="532">
        <v>28</v>
      </c>
      <c r="H55" s="530" t="s">
        <v>848</v>
      </c>
      <c r="I55" s="530" t="s">
        <v>848</v>
      </c>
      <c r="J55" s="530" t="s">
        <v>848</v>
      </c>
      <c r="K55" s="530" t="s">
        <v>848</v>
      </c>
      <c r="L55" s="530" t="s">
        <v>848</v>
      </c>
      <c r="M55" s="530" t="s">
        <v>848</v>
      </c>
      <c r="N55" s="530" t="s">
        <v>847</v>
      </c>
      <c r="O55" s="530" t="s">
        <v>848</v>
      </c>
      <c r="P55" s="530" t="s">
        <v>848</v>
      </c>
      <c r="Q55" s="530" t="s">
        <v>848</v>
      </c>
      <c r="R55" s="530" t="s">
        <v>848</v>
      </c>
      <c r="S55" s="541" t="s">
        <v>848</v>
      </c>
    </row>
    <row r="56" spans="1:19" ht="13.8" thickBot="1" x14ac:dyDescent="0.3">
      <c r="A56" s="7" t="s">
        <v>633</v>
      </c>
      <c r="B56" s="179" t="s">
        <v>632</v>
      </c>
      <c r="C56" s="540" t="s">
        <v>35</v>
      </c>
      <c r="D56" s="530" t="s">
        <v>3076</v>
      </c>
      <c r="E56" s="531">
        <v>21320</v>
      </c>
      <c r="F56" s="531">
        <v>21320</v>
      </c>
      <c r="G56" s="532">
        <v>32</v>
      </c>
      <c r="H56" s="530" t="s">
        <v>848</v>
      </c>
      <c r="I56" s="530" t="s">
        <v>848</v>
      </c>
      <c r="J56" s="530" t="s">
        <v>848</v>
      </c>
      <c r="K56" s="530" t="s">
        <v>848</v>
      </c>
      <c r="L56" s="530" t="s">
        <v>848</v>
      </c>
      <c r="M56" s="530" t="s">
        <v>848</v>
      </c>
      <c r="N56" s="530" t="s">
        <v>847</v>
      </c>
      <c r="O56" s="530" t="s">
        <v>848</v>
      </c>
      <c r="P56" s="530" t="s">
        <v>848</v>
      </c>
      <c r="Q56" s="530" t="s">
        <v>848</v>
      </c>
      <c r="R56" s="530" t="s">
        <v>848</v>
      </c>
      <c r="S56" s="541" t="s">
        <v>848</v>
      </c>
    </row>
    <row r="57" spans="1:19" ht="13.8" thickBot="1" x14ac:dyDescent="0.3">
      <c r="A57" s="7" t="s">
        <v>635</v>
      </c>
      <c r="B57" s="179" t="s">
        <v>634</v>
      </c>
      <c r="C57" s="540" t="s">
        <v>35</v>
      </c>
      <c r="D57" s="530" t="s">
        <v>3076</v>
      </c>
      <c r="E57" s="531">
        <v>8400</v>
      </c>
      <c r="F57" s="531">
        <v>17000</v>
      </c>
      <c r="G57" s="532">
        <v>26</v>
      </c>
      <c r="H57" s="530" t="s">
        <v>848</v>
      </c>
      <c r="I57" s="530" t="s">
        <v>848</v>
      </c>
      <c r="J57" s="530" t="s">
        <v>848</v>
      </c>
      <c r="K57" s="530" t="s">
        <v>848</v>
      </c>
      <c r="L57" s="530" t="s">
        <v>847</v>
      </c>
      <c r="M57" s="530" t="s">
        <v>847</v>
      </c>
      <c r="N57" s="530" t="s">
        <v>847</v>
      </c>
      <c r="O57" s="530" t="s">
        <v>848</v>
      </c>
      <c r="P57" s="530" t="s">
        <v>847</v>
      </c>
      <c r="Q57" s="530" t="s">
        <v>848</v>
      </c>
      <c r="R57" s="530" t="s">
        <v>848</v>
      </c>
      <c r="S57" s="541" t="s">
        <v>848</v>
      </c>
    </row>
    <row r="58" spans="1:19" ht="13.8" thickBot="1" x14ac:dyDescent="0.3">
      <c r="A58" s="7" t="s">
        <v>655</v>
      </c>
      <c r="B58" s="179" t="s">
        <v>654</v>
      </c>
      <c r="C58" s="540" t="s">
        <v>35</v>
      </c>
      <c r="D58" s="530" t="s">
        <v>13</v>
      </c>
      <c r="E58" s="531">
        <v>25899</v>
      </c>
      <c r="F58" s="531">
        <v>25899</v>
      </c>
      <c r="G58" s="532">
        <v>22</v>
      </c>
      <c r="H58" s="530" t="s">
        <v>848</v>
      </c>
      <c r="I58" s="530" t="s">
        <v>848</v>
      </c>
      <c r="J58" s="530" t="s">
        <v>848</v>
      </c>
      <c r="K58" s="530" t="s">
        <v>848</v>
      </c>
      <c r="L58" s="530" t="s">
        <v>848</v>
      </c>
      <c r="M58" s="530" t="s">
        <v>848</v>
      </c>
      <c r="N58" s="530" t="s">
        <v>848</v>
      </c>
      <c r="O58" s="530" t="s">
        <v>847</v>
      </c>
      <c r="P58" s="530" t="s">
        <v>848</v>
      </c>
      <c r="Q58" s="530" t="s">
        <v>848</v>
      </c>
      <c r="R58" s="530" t="s">
        <v>848</v>
      </c>
      <c r="S58" s="541" t="s">
        <v>848</v>
      </c>
    </row>
    <row r="59" spans="1:19" ht="13.8" thickBot="1" x14ac:dyDescent="0.3">
      <c r="A59" s="7" t="s">
        <v>681</v>
      </c>
      <c r="B59" s="179" t="s">
        <v>680</v>
      </c>
      <c r="C59" s="540" t="s">
        <v>35</v>
      </c>
      <c r="D59" s="530" t="s">
        <v>3075</v>
      </c>
      <c r="E59" s="531">
        <v>31200</v>
      </c>
      <c r="F59" s="531">
        <v>39766</v>
      </c>
      <c r="G59" s="532">
        <v>40</v>
      </c>
      <c r="H59" s="530" t="s">
        <v>848</v>
      </c>
      <c r="I59" s="530" t="s">
        <v>848</v>
      </c>
      <c r="J59" s="530" t="s">
        <v>848</v>
      </c>
      <c r="K59" s="530" t="s">
        <v>848</v>
      </c>
      <c r="L59" s="530" t="s">
        <v>848</v>
      </c>
      <c r="M59" s="530" t="s">
        <v>848</v>
      </c>
      <c r="N59" s="530" t="s">
        <v>848</v>
      </c>
      <c r="O59" s="530" t="s">
        <v>847</v>
      </c>
      <c r="P59" s="530" t="s">
        <v>848</v>
      </c>
      <c r="Q59" s="530" t="s">
        <v>847</v>
      </c>
      <c r="R59" s="530" t="s">
        <v>848</v>
      </c>
      <c r="S59" s="541" t="s">
        <v>848</v>
      </c>
    </row>
    <row r="60" spans="1:19" ht="13.8" thickBot="1" x14ac:dyDescent="0.3">
      <c r="A60" s="7" t="s">
        <v>687</v>
      </c>
      <c r="B60" s="179" t="s">
        <v>686</v>
      </c>
      <c r="C60" s="540" t="s">
        <v>35</v>
      </c>
      <c r="D60" s="530" t="s">
        <v>3076</v>
      </c>
      <c r="E60" s="531">
        <v>10000</v>
      </c>
      <c r="F60" s="531">
        <v>14300</v>
      </c>
      <c r="G60" s="532">
        <v>22</v>
      </c>
      <c r="H60" s="530" t="s">
        <v>848</v>
      </c>
      <c r="I60" s="530" t="s">
        <v>848</v>
      </c>
      <c r="J60" s="530" t="s">
        <v>848</v>
      </c>
      <c r="K60" s="530" t="s">
        <v>848</v>
      </c>
      <c r="L60" s="530" t="s">
        <v>847</v>
      </c>
      <c r="M60" s="530" t="s">
        <v>848</v>
      </c>
      <c r="N60" s="530" t="s">
        <v>848</v>
      </c>
      <c r="O60" s="530" t="s">
        <v>848</v>
      </c>
      <c r="P60" s="530" t="s">
        <v>847</v>
      </c>
      <c r="Q60" s="530" t="s">
        <v>848</v>
      </c>
      <c r="R60" s="530" t="s">
        <v>848</v>
      </c>
      <c r="S60" s="541" t="s">
        <v>848</v>
      </c>
    </row>
    <row r="61" spans="1:19" ht="13.8" thickBot="1" x14ac:dyDescent="0.3">
      <c r="A61" s="7" t="s">
        <v>697</v>
      </c>
      <c r="B61" s="179" t="s">
        <v>696</v>
      </c>
      <c r="C61" s="540" t="s">
        <v>35</v>
      </c>
      <c r="D61" s="530" t="s">
        <v>3076</v>
      </c>
      <c r="E61" s="531">
        <v>25500</v>
      </c>
      <c r="F61" s="531">
        <v>27500</v>
      </c>
      <c r="G61" s="532">
        <v>37</v>
      </c>
      <c r="H61" s="530" t="s">
        <v>848</v>
      </c>
      <c r="I61" s="530" t="s">
        <v>848</v>
      </c>
      <c r="J61" s="530" t="s">
        <v>848</v>
      </c>
      <c r="K61" s="530" t="s">
        <v>848</v>
      </c>
      <c r="L61" s="530" t="s">
        <v>848</v>
      </c>
      <c r="M61" s="530" t="s">
        <v>848</v>
      </c>
      <c r="N61" s="530" t="s">
        <v>847</v>
      </c>
      <c r="O61" s="530" t="s">
        <v>848</v>
      </c>
      <c r="P61" s="530" t="s">
        <v>848</v>
      </c>
      <c r="Q61" s="530" t="s">
        <v>848</v>
      </c>
      <c r="R61" s="530" t="s">
        <v>848</v>
      </c>
      <c r="S61" s="541" t="s">
        <v>848</v>
      </c>
    </row>
    <row r="62" spans="1:19" ht="13.8" thickBot="1" x14ac:dyDescent="0.3">
      <c r="A62" s="7" t="s">
        <v>699</v>
      </c>
      <c r="B62" s="179" t="s">
        <v>698</v>
      </c>
      <c r="C62" s="540" t="s">
        <v>35</v>
      </c>
      <c r="D62" s="530" t="s">
        <v>1354</v>
      </c>
      <c r="E62" s="531">
        <v>20000</v>
      </c>
      <c r="F62" s="531">
        <v>23000</v>
      </c>
      <c r="G62" s="532">
        <v>27</v>
      </c>
      <c r="H62" s="530" t="s">
        <v>848</v>
      </c>
      <c r="I62" s="530" t="s">
        <v>848</v>
      </c>
      <c r="J62" s="530" t="s">
        <v>848</v>
      </c>
      <c r="K62" s="530" t="s">
        <v>848</v>
      </c>
      <c r="L62" s="530" t="s">
        <v>848</v>
      </c>
      <c r="M62" s="530" t="s">
        <v>848</v>
      </c>
      <c r="N62" s="530" t="s">
        <v>847</v>
      </c>
      <c r="O62" s="530" t="s">
        <v>848</v>
      </c>
      <c r="P62" s="530" t="s">
        <v>848</v>
      </c>
      <c r="Q62" s="530" t="s">
        <v>848</v>
      </c>
      <c r="R62" s="530" t="s">
        <v>848</v>
      </c>
      <c r="S62" s="541" t="s">
        <v>848</v>
      </c>
    </row>
    <row r="63" spans="1:19" ht="13.8" thickBot="1" x14ac:dyDescent="0.3">
      <c r="A63" s="7" t="s">
        <v>721</v>
      </c>
      <c r="B63" s="179" t="s">
        <v>720</v>
      </c>
      <c r="C63" s="540" t="s">
        <v>35</v>
      </c>
      <c r="D63" s="530" t="s">
        <v>1354</v>
      </c>
      <c r="E63" s="531">
        <v>19652</v>
      </c>
      <c r="F63" s="534" t="s">
        <v>3890</v>
      </c>
      <c r="G63" s="532">
        <v>38</v>
      </c>
      <c r="H63" s="530" t="s">
        <v>848</v>
      </c>
      <c r="I63" s="530" t="s">
        <v>848</v>
      </c>
      <c r="J63" s="530" t="s">
        <v>848</v>
      </c>
      <c r="K63" s="530" t="s">
        <v>848</v>
      </c>
      <c r="L63" s="530" t="s">
        <v>848</v>
      </c>
      <c r="M63" s="530" t="s">
        <v>848</v>
      </c>
      <c r="N63" s="530" t="s">
        <v>847</v>
      </c>
      <c r="O63" s="530" t="s">
        <v>848</v>
      </c>
      <c r="P63" s="530" t="s">
        <v>847</v>
      </c>
      <c r="Q63" s="530" t="s">
        <v>848</v>
      </c>
      <c r="R63" s="530" t="s">
        <v>848</v>
      </c>
      <c r="S63" s="541" t="s">
        <v>848</v>
      </c>
    </row>
    <row r="64" spans="1:19" ht="13.8" thickBot="1" x14ac:dyDescent="0.3">
      <c r="A64" s="7" t="s">
        <v>739</v>
      </c>
      <c r="B64" s="179" t="s">
        <v>738</v>
      </c>
      <c r="C64" s="540" t="s">
        <v>35</v>
      </c>
      <c r="D64" s="530" t="s">
        <v>3076</v>
      </c>
      <c r="E64" s="531">
        <v>15000</v>
      </c>
      <c r="F64" s="531">
        <v>18600</v>
      </c>
      <c r="G64" s="532">
        <v>24</v>
      </c>
      <c r="H64" s="530" t="s">
        <v>848</v>
      </c>
      <c r="I64" s="530" t="s">
        <v>848</v>
      </c>
      <c r="J64" s="530" t="s">
        <v>848</v>
      </c>
      <c r="K64" s="530" t="s">
        <v>848</v>
      </c>
      <c r="L64" s="530" t="s">
        <v>848</v>
      </c>
      <c r="M64" s="530" t="s">
        <v>848</v>
      </c>
      <c r="N64" s="530" t="s">
        <v>848</v>
      </c>
      <c r="O64" s="530" t="s">
        <v>848</v>
      </c>
      <c r="P64" s="530" t="s">
        <v>847</v>
      </c>
      <c r="Q64" s="530" t="s">
        <v>848</v>
      </c>
      <c r="R64" s="530" t="s">
        <v>848</v>
      </c>
      <c r="S64" s="541" t="s">
        <v>848</v>
      </c>
    </row>
    <row r="65" spans="1:19" ht="13.8" thickBot="1" x14ac:dyDescent="0.3">
      <c r="A65" s="7" t="s">
        <v>757</v>
      </c>
      <c r="B65" s="179" t="s">
        <v>756</v>
      </c>
      <c r="C65" s="540" t="s">
        <v>35</v>
      </c>
      <c r="D65" s="530" t="s">
        <v>3076</v>
      </c>
      <c r="E65" s="531">
        <v>17050</v>
      </c>
      <c r="F65" s="531">
        <v>18020</v>
      </c>
      <c r="G65" s="532">
        <v>25</v>
      </c>
      <c r="H65" s="530" t="s">
        <v>848</v>
      </c>
      <c r="I65" s="530" t="s">
        <v>848</v>
      </c>
      <c r="J65" s="530" t="s">
        <v>848</v>
      </c>
      <c r="K65" s="530" t="s">
        <v>848</v>
      </c>
      <c r="L65" s="530" t="s">
        <v>848</v>
      </c>
      <c r="M65" s="530" t="s">
        <v>848</v>
      </c>
      <c r="N65" s="530" t="s">
        <v>847</v>
      </c>
      <c r="O65" s="530" t="s">
        <v>848</v>
      </c>
      <c r="P65" s="530" t="s">
        <v>847</v>
      </c>
      <c r="Q65" s="530" t="s">
        <v>848</v>
      </c>
      <c r="R65" s="530" t="s">
        <v>848</v>
      </c>
      <c r="S65" s="541" t="s">
        <v>848</v>
      </c>
    </row>
    <row r="66" spans="1:19" ht="13.8" thickBot="1" x14ac:dyDescent="0.3">
      <c r="A66" s="7" t="s">
        <v>769</v>
      </c>
      <c r="B66" s="179" t="s">
        <v>768</v>
      </c>
      <c r="C66" s="540" t="s">
        <v>35</v>
      </c>
      <c r="D66" s="530" t="s">
        <v>3076</v>
      </c>
      <c r="E66" s="531">
        <v>24200</v>
      </c>
      <c r="F66" s="531">
        <v>25500</v>
      </c>
      <c r="G66" s="532">
        <v>32</v>
      </c>
      <c r="H66" s="530" t="s">
        <v>848</v>
      </c>
      <c r="I66" s="530" t="s">
        <v>848</v>
      </c>
      <c r="J66" s="530" t="s">
        <v>848</v>
      </c>
      <c r="K66" s="530" t="s">
        <v>848</v>
      </c>
      <c r="L66" s="530" t="s">
        <v>848</v>
      </c>
      <c r="M66" s="530" t="s">
        <v>847</v>
      </c>
      <c r="N66" s="530" t="s">
        <v>847</v>
      </c>
      <c r="O66" s="530" t="s">
        <v>848</v>
      </c>
      <c r="P66" s="530" t="s">
        <v>847</v>
      </c>
      <c r="Q66" s="530" t="s">
        <v>848</v>
      </c>
      <c r="R66" s="530" t="s">
        <v>848</v>
      </c>
      <c r="S66" s="541" t="s">
        <v>848</v>
      </c>
    </row>
    <row r="67" spans="1:19" ht="13.8" thickBot="1" x14ac:dyDescent="0.3">
      <c r="A67" s="7" t="s">
        <v>775</v>
      </c>
      <c r="B67" s="179" t="s">
        <v>774</v>
      </c>
      <c r="C67" s="540" t="s">
        <v>35</v>
      </c>
      <c r="D67" s="530" t="s">
        <v>1354</v>
      </c>
      <c r="E67" s="531">
        <v>29952</v>
      </c>
      <c r="F67" s="531">
        <v>29952</v>
      </c>
      <c r="G67" s="532">
        <v>36</v>
      </c>
      <c r="H67" s="530" t="s">
        <v>847</v>
      </c>
      <c r="I67" s="530" t="s">
        <v>847</v>
      </c>
      <c r="J67" s="530" t="s">
        <v>847</v>
      </c>
      <c r="K67" s="530" t="s">
        <v>847</v>
      </c>
      <c r="L67" s="530" t="s">
        <v>847</v>
      </c>
      <c r="M67" s="530" t="s">
        <v>847</v>
      </c>
      <c r="N67" s="530" t="s">
        <v>847</v>
      </c>
      <c r="O67" s="530" t="s">
        <v>847</v>
      </c>
      <c r="P67" s="530" t="s">
        <v>847</v>
      </c>
      <c r="Q67" s="530" t="s">
        <v>847</v>
      </c>
      <c r="R67" s="530" t="s">
        <v>848</v>
      </c>
      <c r="S67" s="541" t="s">
        <v>848</v>
      </c>
    </row>
    <row r="68" spans="1:19" ht="13.8" thickBot="1" x14ac:dyDescent="0.3">
      <c r="A68" s="7" t="s">
        <v>777</v>
      </c>
      <c r="B68" s="179" t="s">
        <v>776</v>
      </c>
      <c r="C68" s="540" t="s">
        <v>35</v>
      </c>
      <c r="D68" s="530" t="s">
        <v>1354</v>
      </c>
      <c r="E68" s="531">
        <v>24115</v>
      </c>
      <c r="F68" s="531">
        <v>24752</v>
      </c>
      <c r="G68" s="532">
        <v>35</v>
      </c>
      <c r="H68" s="530" t="s">
        <v>848</v>
      </c>
      <c r="I68" s="530" t="s">
        <v>848</v>
      </c>
      <c r="J68" s="530" t="s">
        <v>848</v>
      </c>
      <c r="K68" s="530" t="s">
        <v>848</v>
      </c>
      <c r="L68" s="530" t="s">
        <v>848</v>
      </c>
      <c r="M68" s="530" t="s">
        <v>847</v>
      </c>
      <c r="N68" s="530" t="s">
        <v>847</v>
      </c>
      <c r="O68" s="530" t="s">
        <v>848</v>
      </c>
      <c r="P68" s="530" t="s">
        <v>847</v>
      </c>
      <c r="Q68" s="530" t="s">
        <v>848</v>
      </c>
      <c r="R68" s="530" t="s">
        <v>848</v>
      </c>
      <c r="S68" s="541" t="s">
        <v>848</v>
      </c>
    </row>
    <row r="69" spans="1:19" ht="13.8" thickBot="1" x14ac:dyDescent="0.3">
      <c r="A69" s="7" t="s">
        <v>779</v>
      </c>
      <c r="B69" s="179" t="s">
        <v>778</v>
      </c>
      <c r="C69" s="540" t="s">
        <v>35</v>
      </c>
      <c r="D69" s="530" t="s">
        <v>3076</v>
      </c>
      <c r="E69" s="531">
        <v>10000</v>
      </c>
      <c r="F69" s="531">
        <v>15000</v>
      </c>
      <c r="G69" s="532">
        <v>16</v>
      </c>
      <c r="H69" s="530" t="s">
        <v>847</v>
      </c>
      <c r="I69" s="530" t="s">
        <v>847</v>
      </c>
      <c r="J69" s="530" t="s">
        <v>847</v>
      </c>
      <c r="K69" s="530" t="s">
        <v>847</v>
      </c>
      <c r="L69" s="530" t="s">
        <v>847</v>
      </c>
      <c r="M69" s="530" t="s">
        <v>847</v>
      </c>
      <c r="N69" s="530" t="s">
        <v>847</v>
      </c>
      <c r="O69" s="530" t="s">
        <v>847</v>
      </c>
      <c r="P69" s="530" t="s">
        <v>847</v>
      </c>
      <c r="Q69" s="530" t="s">
        <v>847</v>
      </c>
      <c r="R69" s="530" t="s">
        <v>848</v>
      </c>
      <c r="S69" s="541" t="s">
        <v>848</v>
      </c>
    </row>
    <row r="70" spans="1:19" ht="13.8" thickBot="1" x14ac:dyDescent="0.3">
      <c r="A70" s="7" t="s">
        <v>789</v>
      </c>
      <c r="B70" s="179" t="s">
        <v>788</v>
      </c>
      <c r="C70" s="540" t="s">
        <v>35</v>
      </c>
      <c r="D70" s="530" t="s">
        <v>3076</v>
      </c>
      <c r="E70" s="531">
        <v>1000</v>
      </c>
      <c r="F70" s="531">
        <v>1000</v>
      </c>
      <c r="G70" s="532">
        <v>29</v>
      </c>
      <c r="H70" s="530" t="s">
        <v>848</v>
      </c>
      <c r="I70" s="530" t="s">
        <v>848</v>
      </c>
      <c r="J70" s="530" t="s">
        <v>848</v>
      </c>
      <c r="K70" s="530" t="s">
        <v>848</v>
      </c>
      <c r="L70" s="530" t="s">
        <v>848</v>
      </c>
      <c r="M70" s="530" t="s">
        <v>848</v>
      </c>
      <c r="N70" s="530" t="s">
        <v>848</v>
      </c>
      <c r="O70" s="530" t="s">
        <v>848</v>
      </c>
      <c r="P70" s="530" t="s">
        <v>848</v>
      </c>
      <c r="Q70" s="530" t="s">
        <v>848</v>
      </c>
      <c r="R70" s="530" t="s">
        <v>848</v>
      </c>
      <c r="S70" s="541" t="s">
        <v>848</v>
      </c>
    </row>
    <row r="71" spans="1:19" ht="13.8" thickBot="1" x14ac:dyDescent="0.3">
      <c r="A71" s="7" t="s">
        <v>801</v>
      </c>
      <c r="B71" s="179" t="s">
        <v>800</v>
      </c>
      <c r="C71" s="540" t="s">
        <v>35</v>
      </c>
      <c r="D71" s="530" t="s">
        <v>3076</v>
      </c>
      <c r="E71" s="531">
        <v>20553</v>
      </c>
      <c r="F71" s="531">
        <v>21453</v>
      </c>
      <c r="G71" s="532">
        <v>31</v>
      </c>
      <c r="H71" s="530" t="s">
        <v>848</v>
      </c>
      <c r="I71" s="530" t="s">
        <v>848</v>
      </c>
      <c r="J71" s="530" t="s">
        <v>848</v>
      </c>
      <c r="K71" s="530" t="s">
        <v>848</v>
      </c>
      <c r="L71" s="530" t="s">
        <v>847</v>
      </c>
      <c r="M71" s="530" t="s">
        <v>848</v>
      </c>
      <c r="N71" s="530" t="s">
        <v>847</v>
      </c>
      <c r="O71" s="530" t="s">
        <v>847</v>
      </c>
      <c r="P71" s="530" t="s">
        <v>847</v>
      </c>
      <c r="Q71" s="530" t="s">
        <v>848</v>
      </c>
      <c r="R71" s="530" t="s">
        <v>848</v>
      </c>
      <c r="S71" s="541" t="s">
        <v>848</v>
      </c>
    </row>
    <row r="72" spans="1:19" ht="13.8" thickBot="1" x14ac:dyDescent="0.3">
      <c r="A72" s="7" t="s">
        <v>813</v>
      </c>
      <c r="B72" s="179" t="s">
        <v>812</v>
      </c>
      <c r="C72" s="540" t="s">
        <v>35</v>
      </c>
      <c r="D72" s="530" t="s">
        <v>1354</v>
      </c>
      <c r="E72" s="531">
        <v>12480</v>
      </c>
      <c r="F72" s="531">
        <v>21464</v>
      </c>
      <c r="G72" s="532">
        <v>20</v>
      </c>
      <c r="H72" s="530" t="s">
        <v>848</v>
      </c>
      <c r="I72" s="530" t="s">
        <v>848</v>
      </c>
      <c r="J72" s="530" t="s">
        <v>848</v>
      </c>
      <c r="K72" s="530" t="s">
        <v>848</v>
      </c>
      <c r="L72" s="530" t="s">
        <v>848</v>
      </c>
      <c r="M72" s="530" t="s">
        <v>848</v>
      </c>
      <c r="N72" s="530" t="s">
        <v>848</v>
      </c>
      <c r="O72" s="530" t="s">
        <v>848</v>
      </c>
      <c r="P72" s="530" t="s">
        <v>848</v>
      </c>
      <c r="Q72" s="530" t="s">
        <v>848</v>
      </c>
      <c r="R72" s="530" t="s">
        <v>848</v>
      </c>
      <c r="S72" s="541" t="s">
        <v>848</v>
      </c>
    </row>
    <row r="73" spans="1:19" ht="13.8" thickBot="1" x14ac:dyDescent="0.3">
      <c r="A73" s="7" t="s">
        <v>821</v>
      </c>
      <c r="B73" s="179" t="s">
        <v>820</v>
      </c>
      <c r="C73" s="542" t="s">
        <v>35</v>
      </c>
      <c r="D73" s="543" t="s">
        <v>3076</v>
      </c>
      <c r="E73" s="544">
        <v>21840</v>
      </c>
      <c r="F73" s="544">
        <v>26208</v>
      </c>
      <c r="G73" s="545">
        <v>35</v>
      </c>
      <c r="H73" s="543" t="s">
        <v>848</v>
      </c>
      <c r="I73" s="543" t="s">
        <v>848</v>
      </c>
      <c r="J73" s="543" t="s">
        <v>848</v>
      </c>
      <c r="K73" s="543" t="s">
        <v>848</v>
      </c>
      <c r="L73" s="543" t="s">
        <v>848</v>
      </c>
      <c r="M73" s="543" t="s">
        <v>848</v>
      </c>
      <c r="N73" s="543" t="s">
        <v>847</v>
      </c>
      <c r="O73" s="543" t="s">
        <v>847</v>
      </c>
      <c r="P73" s="543" t="s">
        <v>847</v>
      </c>
      <c r="Q73" s="543" t="s">
        <v>848</v>
      </c>
      <c r="R73" s="543" t="s">
        <v>848</v>
      </c>
      <c r="S73" s="546" t="s">
        <v>848</v>
      </c>
    </row>
    <row r="74" spans="1:19" ht="15" thickBot="1" x14ac:dyDescent="0.35">
      <c r="A74" s="7"/>
      <c r="B74" s="547" t="s">
        <v>3875</v>
      </c>
      <c r="C74" s="375"/>
      <c r="D74" s="522"/>
      <c r="E74" s="66" t="s">
        <v>3913</v>
      </c>
      <c r="F74" s="523"/>
      <c r="G74" s="524"/>
      <c r="H74" s="525">
        <v>0.15714285714285714</v>
      </c>
      <c r="I74" s="526">
        <v>0.12857142857142856</v>
      </c>
      <c r="J74" s="526">
        <v>0.1</v>
      </c>
      <c r="K74" s="526">
        <v>0.12857142857142856</v>
      </c>
      <c r="L74" s="526">
        <v>0.18571428571428572</v>
      </c>
      <c r="M74" s="526">
        <v>0.44285714285714284</v>
      </c>
      <c r="N74" s="526">
        <v>0.7142857142857143</v>
      </c>
      <c r="O74" s="526">
        <v>0.44285714285714284</v>
      </c>
      <c r="P74" s="526">
        <v>0.6428571428571429</v>
      </c>
      <c r="Q74" s="526">
        <v>0.1</v>
      </c>
      <c r="R74" s="526">
        <v>7.1428571428571425E-2</v>
      </c>
      <c r="S74" s="527">
        <v>8.5714285714285715E-2</v>
      </c>
    </row>
    <row r="75" spans="1:19" x14ac:dyDescent="0.25">
      <c r="A75" s="7"/>
      <c r="B75" s="73"/>
      <c r="C75" s="7"/>
      <c r="D75" s="167"/>
      <c r="E75" s="519"/>
      <c r="F75" s="519"/>
      <c r="G75" s="131"/>
      <c r="H75" s="167"/>
      <c r="I75" s="167"/>
      <c r="J75" s="167"/>
      <c r="K75" s="167"/>
      <c r="L75" s="167"/>
      <c r="M75" s="167"/>
      <c r="N75" s="167"/>
      <c r="O75" s="167"/>
      <c r="P75" s="167"/>
      <c r="Q75" s="167"/>
      <c r="R75" s="167"/>
      <c r="S75" s="167"/>
    </row>
    <row r="76" spans="1:19" ht="13.8" thickBot="1" x14ac:dyDescent="0.3">
      <c r="A76" s="7"/>
      <c r="B76" s="73"/>
      <c r="C76" s="7"/>
      <c r="D76" s="167"/>
      <c r="E76" s="519"/>
      <c r="F76" s="519"/>
      <c r="G76" s="131"/>
    </row>
    <row r="77" spans="1:19" ht="13.8" thickBot="1" x14ac:dyDescent="0.3">
      <c r="A77" s="7" t="s">
        <v>15</v>
      </c>
      <c r="B77" s="135" t="s">
        <v>14</v>
      </c>
      <c r="C77" s="535" t="s">
        <v>18</v>
      </c>
      <c r="D77" s="536" t="s">
        <v>3074</v>
      </c>
      <c r="E77" s="537">
        <v>33000</v>
      </c>
      <c r="F77" s="537">
        <v>45000</v>
      </c>
      <c r="G77" s="538">
        <v>40</v>
      </c>
      <c r="H77" s="536" t="s">
        <v>848</v>
      </c>
      <c r="I77" s="536" t="s">
        <v>848</v>
      </c>
      <c r="J77" s="536" t="s">
        <v>848</v>
      </c>
      <c r="K77" s="536" t="s">
        <v>848</v>
      </c>
      <c r="L77" s="536" t="s">
        <v>848</v>
      </c>
      <c r="M77" s="536" t="s">
        <v>847</v>
      </c>
      <c r="N77" s="536" t="s">
        <v>848</v>
      </c>
      <c r="O77" s="536" t="s">
        <v>847</v>
      </c>
      <c r="P77" s="536" t="s">
        <v>847</v>
      </c>
      <c r="Q77" s="536" t="s">
        <v>848</v>
      </c>
      <c r="R77" s="536" t="s">
        <v>848</v>
      </c>
      <c r="S77" s="539" t="s">
        <v>848</v>
      </c>
    </row>
    <row r="78" spans="1:19" ht="13.8" thickBot="1" x14ac:dyDescent="0.3">
      <c r="A78" s="7" t="s">
        <v>46</v>
      </c>
      <c r="B78" s="179" t="s">
        <v>45</v>
      </c>
      <c r="C78" s="540" t="s">
        <v>18</v>
      </c>
      <c r="D78" s="530" t="s">
        <v>3076</v>
      </c>
      <c r="E78" s="531">
        <v>35000</v>
      </c>
      <c r="F78" s="531">
        <v>46000</v>
      </c>
      <c r="G78" s="532">
        <v>40</v>
      </c>
      <c r="H78" s="530" t="s">
        <v>847</v>
      </c>
      <c r="I78" s="530" t="s">
        <v>848</v>
      </c>
      <c r="J78" s="530" t="s">
        <v>848</v>
      </c>
      <c r="K78" s="530" t="s">
        <v>848</v>
      </c>
      <c r="L78" s="530" t="s">
        <v>848</v>
      </c>
      <c r="M78" s="530" t="s">
        <v>847</v>
      </c>
      <c r="N78" s="530" t="s">
        <v>847</v>
      </c>
      <c r="O78" s="530" t="s">
        <v>847</v>
      </c>
      <c r="P78" s="530" t="s">
        <v>847</v>
      </c>
      <c r="Q78" s="530" t="s">
        <v>848</v>
      </c>
      <c r="R78" s="530" t="s">
        <v>848</v>
      </c>
      <c r="S78" s="541" t="s">
        <v>848</v>
      </c>
    </row>
    <row r="79" spans="1:19" ht="13.8" thickBot="1" x14ac:dyDescent="0.3">
      <c r="A79" s="7" t="s">
        <v>57</v>
      </c>
      <c r="B79" s="179" t="s">
        <v>56</v>
      </c>
      <c r="C79" s="540" t="s">
        <v>18</v>
      </c>
      <c r="D79" s="530" t="s">
        <v>3074</v>
      </c>
      <c r="E79" s="531">
        <v>35000</v>
      </c>
      <c r="F79" s="531">
        <v>55000</v>
      </c>
      <c r="G79" s="532">
        <v>40</v>
      </c>
      <c r="H79" s="530" t="s">
        <v>848</v>
      </c>
      <c r="I79" s="530" t="s">
        <v>848</v>
      </c>
      <c r="J79" s="530" t="s">
        <v>848</v>
      </c>
      <c r="K79" s="530" t="s">
        <v>848</v>
      </c>
      <c r="L79" s="530" t="s">
        <v>848</v>
      </c>
      <c r="M79" s="530" t="s">
        <v>847</v>
      </c>
      <c r="N79" s="530" t="s">
        <v>847</v>
      </c>
      <c r="O79" s="530" t="s">
        <v>847</v>
      </c>
      <c r="P79" s="530" t="s">
        <v>847</v>
      </c>
      <c r="Q79" s="530" t="s">
        <v>847</v>
      </c>
      <c r="R79" s="530" t="s">
        <v>848</v>
      </c>
      <c r="S79" s="541" t="s">
        <v>848</v>
      </c>
    </row>
    <row r="80" spans="1:19" ht="13.8" thickBot="1" x14ac:dyDescent="0.3">
      <c r="A80" s="7" t="s">
        <v>61</v>
      </c>
      <c r="B80" s="179" t="s">
        <v>60</v>
      </c>
      <c r="C80" s="540" t="s">
        <v>18</v>
      </c>
      <c r="D80" s="530" t="s">
        <v>1354</v>
      </c>
      <c r="E80" s="531">
        <v>11494</v>
      </c>
      <c r="F80" s="531">
        <v>12257</v>
      </c>
      <c r="G80" s="532">
        <v>20</v>
      </c>
      <c r="H80" s="530" t="s">
        <v>848</v>
      </c>
      <c r="I80" s="530" t="s">
        <v>848</v>
      </c>
      <c r="J80" s="530" t="s">
        <v>848</v>
      </c>
      <c r="K80" s="530" t="s">
        <v>848</v>
      </c>
      <c r="L80" s="530" t="s">
        <v>848</v>
      </c>
      <c r="M80" s="530" t="s">
        <v>848</v>
      </c>
      <c r="N80" s="530" t="s">
        <v>848</v>
      </c>
      <c r="O80" s="530" t="s">
        <v>847</v>
      </c>
      <c r="P80" s="530" t="s">
        <v>848</v>
      </c>
      <c r="Q80" s="530" t="s">
        <v>848</v>
      </c>
      <c r="R80" s="530" t="s">
        <v>848</v>
      </c>
      <c r="S80" s="541" t="s">
        <v>848</v>
      </c>
    </row>
    <row r="81" spans="1:19" ht="13.8" thickBot="1" x14ac:dyDescent="0.3">
      <c r="A81" s="7" t="s">
        <v>71</v>
      </c>
      <c r="B81" s="179" t="s">
        <v>70</v>
      </c>
      <c r="C81" s="540" t="s">
        <v>18</v>
      </c>
      <c r="D81" s="530" t="s">
        <v>1354</v>
      </c>
      <c r="E81" s="531">
        <v>32000</v>
      </c>
      <c r="F81" s="531">
        <v>50000</v>
      </c>
      <c r="G81" s="532">
        <v>40</v>
      </c>
      <c r="H81" s="530" t="s">
        <v>847</v>
      </c>
      <c r="I81" s="530" t="s">
        <v>847</v>
      </c>
      <c r="J81" s="530" t="s">
        <v>847</v>
      </c>
      <c r="K81" s="530" t="s">
        <v>847</v>
      </c>
      <c r="L81" s="530" t="s">
        <v>847</v>
      </c>
      <c r="M81" s="530" t="s">
        <v>848</v>
      </c>
      <c r="N81" s="530" t="s">
        <v>847</v>
      </c>
      <c r="O81" s="530" t="s">
        <v>847</v>
      </c>
      <c r="P81" s="530" t="s">
        <v>847</v>
      </c>
      <c r="Q81" s="530" t="s">
        <v>848</v>
      </c>
      <c r="R81" s="530" t="s">
        <v>848</v>
      </c>
      <c r="S81" s="541" t="s">
        <v>848</v>
      </c>
    </row>
    <row r="82" spans="1:19" ht="13.8" thickBot="1" x14ac:dyDescent="0.3">
      <c r="A82" s="7" t="s">
        <v>75</v>
      </c>
      <c r="B82" s="179" t="s">
        <v>74</v>
      </c>
      <c r="C82" s="540" t="s">
        <v>18</v>
      </c>
      <c r="D82" s="530" t="s">
        <v>3076</v>
      </c>
      <c r="E82" s="531">
        <v>40000</v>
      </c>
      <c r="F82" s="531">
        <v>40000</v>
      </c>
      <c r="G82" s="532">
        <v>40</v>
      </c>
      <c r="H82" s="530" t="s">
        <v>848</v>
      </c>
      <c r="I82" s="530" t="s">
        <v>848</v>
      </c>
      <c r="J82" s="530" t="s">
        <v>848</v>
      </c>
      <c r="K82" s="530" t="s">
        <v>848</v>
      </c>
      <c r="L82" s="530" t="s">
        <v>848</v>
      </c>
      <c r="M82" s="530" t="s">
        <v>847</v>
      </c>
      <c r="N82" s="530" t="s">
        <v>847</v>
      </c>
      <c r="O82" s="530" t="s">
        <v>847</v>
      </c>
      <c r="P82" s="530" t="s">
        <v>847</v>
      </c>
      <c r="Q82" s="530" t="s">
        <v>848</v>
      </c>
      <c r="R82" s="530" t="s">
        <v>848</v>
      </c>
      <c r="S82" s="541" t="s">
        <v>848</v>
      </c>
    </row>
    <row r="83" spans="1:19" ht="13.8" thickBot="1" x14ac:dyDescent="0.3">
      <c r="A83" s="7" t="s">
        <v>98</v>
      </c>
      <c r="B83" s="179" t="s">
        <v>97</v>
      </c>
      <c r="C83" s="540" t="s">
        <v>18</v>
      </c>
      <c r="D83" s="530" t="s">
        <v>3074</v>
      </c>
      <c r="E83" s="531">
        <v>42182</v>
      </c>
      <c r="F83" s="531">
        <v>42182</v>
      </c>
      <c r="G83" s="532">
        <v>40</v>
      </c>
      <c r="H83" s="530" t="s">
        <v>847</v>
      </c>
      <c r="I83" s="530" t="s">
        <v>847</v>
      </c>
      <c r="J83" s="530" t="s">
        <v>847</v>
      </c>
      <c r="K83" s="530" t="s">
        <v>847</v>
      </c>
      <c r="L83" s="530" t="s">
        <v>847</v>
      </c>
      <c r="M83" s="530" t="s">
        <v>847</v>
      </c>
      <c r="N83" s="530" t="s">
        <v>847</v>
      </c>
      <c r="O83" s="530" t="s">
        <v>847</v>
      </c>
      <c r="P83" s="530" t="s">
        <v>847</v>
      </c>
      <c r="Q83" s="530" t="s">
        <v>848</v>
      </c>
      <c r="R83" s="530" t="s">
        <v>847</v>
      </c>
      <c r="S83" s="541" t="s">
        <v>847</v>
      </c>
    </row>
    <row r="84" spans="1:19" ht="13.8" thickBot="1" x14ac:dyDescent="0.3">
      <c r="A84" s="7" t="s">
        <v>120</v>
      </c>
      <c r="B84" s="179" t="s">
        <v>119</v>
      </c>
      <c r="C84" s="540" t="s">
        <v>18</v>
      </c>
      <c r="D84" s="530" t="s">
        <v>3074</v>
      </c>
      <c r="E84" s="531">
        <v>48000</v>
      </c>
      <c r="F84" s="531">
        <v>48000</v>
      </c>
      <c r="G84" s="532">
        <v>40</v>
      </c>
      <c r="H84" s="530" t="s">
        <v>848</v>
      </c>
      <c r="I84" s="530" t="s">
        <v>848</v>
      </c>
      <c r="J84" s="530" t="s">
        <v>848</v>
      </c>
      <c r="K84" s="530" t="s">
        <v>848</v>
      </c>
      <c r="L84" s="530" t="s">
        <v>848</v>
      </c>
      <c r="M84" s="530" t="s">
        <v>848</v>
      </c>
      <c r="N84" s="530" t="s">
        <v>847</v>
      </c>
      <c r="O84" s="530" t="s">
        <v>847</v>
      </c>
      <c r="P84" s="530" t="s">
        <v>847</v>
      </c>
      <c r="Q84" s="530" t="s">
        <v>848</v>
      </c>
      <c r="R84" s="530" t="s">
        <v>848</v>
      </c>
      <c r="S84" s="541" t="s">
        <v>848</v>
      </c>
    </row>
    <row r="85" spans="1:19" ht="13.8" thickBot="1" x14ac:dyDescent="0.3">
      <c r="A85" s="7" t="s">
        <v>126</v>
      </c>
      <c r="B85" s="179" t="s">
        <v>125</v>
      </c>
      <c r="C85" s="540" t="s">
        <v>18</v>
      </c>
      <c r="D85" s="530" t="s">
        <v>3076</v>
      </c>
      <c r="E85" s="531">
        <v>24000</v>
      </c>
      <c r="F85" s="531">
        <v>24000</v>
      </c>
      <c r="G85" s="532">
        <v>34</v>
      </c>
      <c r="H85" s="530" t="s">
        <v>848</v>
      </c>
      <c r="I85" s="530" t="s">
        <v>848</v>
      </c>
      <c r="J85" s="530" t="s">
        <v>848</v>
      </c>
      <c r="K85" s="530" t="s">
        <v>848</v>
      </c>
      <c r="L85" s="530" t="s">
        <v>847</v>
      </c>
      <c r="M85" s="530" t="s">
        <v>848</v>
      </c>
      <c r="N85" s="530" t="s">
        <v>847</v>
      </c>
      <c r="O85" s="530" t="s">
        <v>848</v>
      </c>
      <c r="P85" s="530" t="s">
        <v>847</v>
      </c>
      <c r="Q85" s="530" t="s">
        <v>848</v>
      </c>
      <c r="R85" s="530" t="s">
        <v>848</v>
      </c>
      <c r="S85" s="541" t="s">
        <v>848</v>
      </c>
    </row>
    <row r="86" spans="1:19" ht="13.8" thickBot="1" x14ac:dyDescent="0.3">
      <c r="A86" s="7" t="s">
        <v>138</v>
      </c>
      <c r="B86" s="179" t="s">
        <v>137</v>
      </c>
      <c r="C86" s="540" t="s">
        <v>18</v>
      </c>
      <c r="D86" s="530" t="s">
        <v>3076</v>
      </c>
      <c r="E86" s="531">
        <v>20020</v>
      </c>
      <c r="F86" s="531">
        <v>21450</v>
      </c>
      <c r="G86" s="532">
        <v>28</v>
      </c>
      <c r="H86" s="530" t="s">
        <v>848</v>
      </c>
      <c r="I86" s="530" t="s">
        <v>848</v>
      </c>
      <c r="J86" s="530" t="s">
        <v>848</v>
      </c>
      <c r="K86" s="530" t="s">
        <v>848</v>
      </c>
      <c r="L86" s="530" t="s">
        <v>848</v>
      </c>
      <c r="M86" s="530" t="s">
        <v>848</v>
      </c>
      <c r="N86" s="530" t="s">
        <v>847</v>
      </c>
      <c r="O86" s="530" t="s">
        <v>848</v>
      </c>
      <c r="P86" s="530" t="s">
        <v>847</v>
      </c>
      <c r="Q86" s="530" t="s">
        <v>848</v>
      </c>
      <c r="R86" s="530" t="s">
        <v>848</v>
      </c>
      <c r="S86" s="541" t="s">
        <v>848</v>
      </c>
    </row>
    <row r="87" spans="1:19" ht="13.8" thickBot="1" x14ac:dyDescent="0.3">
      <c r="A87" s="7" t="s">
        <v>180</v>
      </c>
      <c r="B87" s="179" t="s">
        <v>179</v>
      </c>
      <c r="C87" s="540" t="s">
        <v>18</v>
      </c>
      <c r="D87" s="530" t="s">
        <v>1354</v>
      </c>
      <c r="E87" s="531">
        <v>30217</v>
      </c>
      <c r="F87" s="531">
        <v>30217</v>
      </c>
      <c r="G87" s="532">
        <v>33</v>
      </c>
      <c r="H87" s="530" t="s">
        <v>848</v>
      </c>
      <c r="I87" s="530" t="s">
        <v>848</v>
      </c>
      <c r="J87" s="530" t="s">
        <v>847</v>
      </c>
      <c r="K87" s="530" t="s">
        <v>848</v>
      </c>
      <c r="L87" s="530" t="s">
        <v>847</v>
      </c>
      <c r="M87" s="530" t="s">
        <v>847</v>
      </c>
      <c r="N87" s="530" t="s">
        <v>847</v>
      </c>
      <c r="O87" s="530" t="s">
        <v>847</v>
      </c>
      <c r="P87" s="530" t="s">
        <v>847</v>
      </c>
      <c r="Q87" s="530" t="s">
        <v>848</v>
      </c>
      <c r="R87" s="530" t="s">
        <v>848</v>
      </c>
      <c r="S87" s="541" t="s">
        <v>848</v>
      </c>
    </row>
    <row r="88" spans="1:19" ht="13.8" thickBot="1" x14ac:dyDescent="0.3">
      <c r="A88" s="7" t="s">
        <v>194</v>
      </c>
      <c r="B88" s="179" t="s">
        <v>193</v>
      </c>
      <c r="C88" s="540" t="s">
        <v>18</v>
      </c>
      <c r="D88" s="530" t="s">
        <v>3076</v>
      </c>
      <c r="E88" s="531">
        <v>32866</v>
      </c>
      <c r="F88" s="531">
        <v>39832</v>
      </c>
      <c r="G88" s="532">
        <v>32</v>
      </c>
      <c r="H88" s="530" t="s">
        <v>848</v>
      </c>
      <c r="I88" s="530" t="s">
        <v>848</v>
      </c>
      <c r="J88" s="530" t="s">
        <v>848</v>
      </c>
      <c r="K88" s="530" t="s">
        <v>848</v>
      </c>
      <c r="L88" s="530" t="s">
        <v>848</v>
      </c>
      <c r="M88" s="530" t="s">
        <v>848</v>
      </c>
      <c r="N88" s="530" t="s">
        <v>847</v>
      </c>
      <c r="O88" s="530" t="s">
        <v>848</v>
      </c>
      <c r="P88" s="530" t="s">
        <v>848</v>
      </c>
      <c r="Q88" s="530" t="s">
        <v>848</v>
      </c>
      <c r="R88" s="530" t="s">
        <v>848</v>
      </c>
      <c r="S88" s="541" t="s">
        <v>848</v>
      </c>
    </row>
    <row r="89" spans="1:19" ht="13.8" thickBot="1" x14ac:dyDescent="0.3">
      <c r="A89" s="7" t="s">
        <v>216</v>
      </c>
      <c r="B89" s="179" t="s">
        <v>215</v>
      </c>
      <c r="C89" s="540" t="s">
        <v>18</v>
      </c>
      <c r="D89" s="530" t="s">
        <v>3075</v>
      </c>
      <c r="E89" s="531">
        <v>14820</v>
      </c>
      <c r="F89" s="531">
        <v>17940</v>
      </c>
      <c r="G89" s="532">
        <v>30</v>
      </c>
      <c r="H89" s="530" t="s">
        <v>848</v>
      </c>
      <c r="I89" s="530" t="s">
        <v>848</v>
      </c>
      <c r="J89" s="530" t="s">
        <v>848</v>
      </c>
      <c r="K89" s="530" t="s">
        <v>848</v>
      </c>
      <c r="L89" s="530" t="s">
        <v>848</v>
      </c>
      <c r="M89" s="530" t="s">
        <v>848</v>
      </c>
      <c r="N89" s="530" t="s">
        <v>847</v>
      </c>
      <c r="O89" s="530" t="s">
        <v>847</v>
      </c>
      <c r="P89" s="530" t="s">
        <v>847</v>
      </c>
      <c r="Q89" s="530" t="s">
        <v>848</v>
      </c>
      <c r="R89" s="530" t="s">
        <v>848</v>
      </c>
      <c r="S89" s="541" t="s">
        <v>848</v>
      </c>
    </row>
    <row r="90" spans="1:19" ht="13.8" thickBot="1" x14ac:dyDescent="0.3">
      <c r="A90" s="7" t="s">
        <v>232</v>
      </c>
      <c r="B90" s="179" t="s">
        <v>231</v>
      </c>
      <c r="C90" s="540" t="s">
        <v>18</v>
      </c>
      <c r="D90" s="530" t="s">
        <v>3074</v>
      </c>
      <c r="E90" s="531">
        <v>40564</v>
      </c>
      <c r="F90" s="531">
        <v>40564</v>
      </c>
      <c r="G90" s="532">
        <v>37</v>
      </c>
      <c r="H90" s="530" t="s">
        <v>848</v>
      </c>
      <c r="I90" s="530" t="s">
        <v>848</v>
      </c>
      <c r="J90" s="530" t="s">
        <v>848</v>
      </c>
      <c r="K90" s="530" t="s">
        <v>848</v>
      </c>
      <c r="L90" s="530" t="s">
        <v>847</v>
      </c>
      <c r="M90" s="530" t="s">
        <v>847</v>
      </c>
      <c r="N90" s="530" t="s">
        <v>847</v>
      </c>
      <c r="O90" s="530" t="s">
        <v>848</v>
      </c>
      <c r="P90" s="530" t="s">
        <v>847</v>
      </c>
      <c r="Q90" s="530" t="s">
        <v>848</v>
      </c>
      <c r="R90" s="530" t="s">
        <v>848</v>
      </c>
      <c r="S90" s="541" t="s">
        <v>848</v>
      </c>
    </row>
    <row r="91" spans="1:19" ht="13.8" thickBot="1" x14ac:dyDescent="0.3">
      <c r="A91" s="7" t="s">
        <v>238</v>
      </c>
      <c r="B91" s="179" t="s">
        <v>237</v>
      </c>
      <c r="C91" s="540" t="s">
        <v>18</v>
      </c>
      <c r="D91" s="530" t="s">
        <v>3076</v>
      </c>
      <c r="E91" s="531">
        <v>15101</v>
      </c>
      <c r="F91" s="531">
        <v>15101</v>
      </c>
      <c r="G91" s="532">
        <v>21</v>
      </c>
      <c r="H91" s="530" t="s">
        <v>848</v>
      </c>
      <c r="I91" s="530" t="s">
        <v>848</v>
      </c>
      <c r="J91" s="530" t="s">
        <v>848</v>
      </c>
      <c r="K91" s="530" t="s">
        <v>848</v>
      </c>
      <c r="L91" s="530" t="s">
        <v>848</v>
      </c>
      <c r="M91" s="530" t="s">
        <v>848</v>
      </c>
      <c r="N91" s="530" t="s">
        <v>848</v>
      </c>
      <c r="O91" s="530" t="s">
        <v>847</v>
      </c>
      <c r="P91" s="530" t="s">
        <v>848</v>
      </c>
      <c r="Q91" s="530" t="s">
        <v>848</v>
      </c>
      <c r="R91" s="530" t="s">
        <v>848</v>
      </c>
      <c r="S91" s="541" t="s">
        <v>848</v>
      </c>
    </row>
    <row r="92" spans="1:19" ht="13.8" thickBot="1" x14ac:dyDescent="0.3">
      <c r="A92" s="7" t="s">
        <v>240</v>
      </c>
      <c r="B92" s="179" t="s">
        <v>239</v>
      </c>
      <c r="C92" s="540" t="s">
        <v>18</v>
      </c>
      <c r="D92" s="530" t="s">
        <v>3076</v>
      </c>
      <c r="E92" s="531">
        <v>37079</v>
      </c>
      <c r="F92" s="531">
        <v>37140</v>
      </c>
      <c r="G92" s="532">
        <v>40</v>
      </c>
      <c r="H92" s="530" t="s">
        <v>848</v>
      </c>
      <c r="I92" s="530" t="s">
        <v>848</v>
      </c>
      <c r="J92" s="530" t="s">
        <v>848</v>
      </c>
      <c r="K92" s="530" t="s">
        <v>848</v>
      </c>
      <c r="L92" s="530" t="s">
        <v>848</v>
      </c>
      <c r="M92" s="530" t="s">
        <v>847</v>
      </c>
      <c r="N92" s="530" t="s">
        <v>847</v>
      </c>
      <c r="O92" s="530" t="s">
        <v>847</v>
      </c>
      <c r="P92" s="530" t="s">
        <v>847</v>
      </c>
      <c r="Q92" s="530" t="s">
        <v>847</v>
      </c>
      <c r="R92" s="530" t="s">
        <v>848</v>
      </c>
      <c r="S92" s="541" t="s">
        <v>848</v>
      </c>
    </row>
    <row r="93" spans="1:19" ht="13.8" thickBot="1" x14ac:dyDescent="0.3">
      <c r="A93" s="7" t="s">
        <v>254</v>
      </c>
      <c r="B93" s="179" t="s">
        <v>253</v>
      </c>
      <c r="C93" s="540" t="s">
        <v>18</v>
      </c>
      <c r="D93" s="530" t="s">
        <v>1354</v>
      </c>
      <c r="E93" s="531">
        <v>47145</v>
      </c>
      <c r="F93" s="531">
        <v>48500</v>
      </c>
      <c r="G93" s="532">
        <v>40</v>
      </c>
      <c r="H93" s="530" t="s">
        <v>847</v>
      </c>
      <c r="I93" s="530" t="s">
        <v>847</v>
      </c>
      <c r="J93" s="530" t="s">
        <v>847</v>
      </c>
      <c r="K93" s="530" t="s">
        <v>848</v>
      </c>
      <c r="L93" s="530" t="s">
        <v>847</v>
      </c>
      <c r="M93" s="530" t="s">
        <v>847</v>
      </c>
      <c r="N93" s="530" t="s">
        <v>847</v>
      </c>
      <c r="O93" s="530" t="s">
        <v>847</v>
      </c>
      <c r="P93" s="530" t="s">
        <v>847</v>
      </c>
      <c r="Q93" s="530" t="s">
        <v>848</v>
      </c>
      <c r="R93" s="530" t="s">
        <v>848</v>
      </c>
      <c r="S93" s="541" t="s">
        <v>848</v>
      </c>
    </row>
    <row r="94" spans="1:19" ht="13.8" thickBot="1" x14ac:dyDescent="0.3">
      <c r="A94" s="7" t="s">
        <v>282</v>
      </c>
      <c r="B94" s="179" t="s">
        <v>281</v>
      </c>
      <c r="C94" s="540" t="s">
        <v>18</v>
      </c>
      <c r="D94" s="530" t="s">
        <v>3075</v>
      </c>
      <c r="E94" s="531">
        <v>16000</v>
      </c>
      <c r="F94" s="531">
        <v>36000</v>
      </c>
      <c r="G94" s="532">
        <v>40</v>
      </c>
      <c r="H94" s="530" t="s">
        <v>848</v>
      </c>
      <c r="I94" s="530" t="s">
        <v>848</v>
      </c>
      <c r="J94" s="530" t="s">
        <v>848</v>
      </c>
      <c r="K94" s="530" t="s">
        <v>848</v>
      </c>
      <c r="L94" s="530" t="s">
        <v>848</v>
      </c>
      <c r="M94" s="530" t="s">
        <v>847</v>
      </c>
      <c r="N94" s="530" t="s">
        <v>847</v>
      </c>
      <c r="O94" s="530" t="s">
        <v>848</v>
      </c>
      <c r="P94" s="530" t="s">
        <v>847</v>
      </c>
      <c r="Q94" s="530" t="s">
        <v>848</v>
      </c>
      <c r="R94" s="530" t="s">
        <v>848</v>
      </c>
      <c r="S94" s="541" t="s">
        <v>848</v>
      </c>
    </row>
    <row r="95" spans="1:19" ht="13.8" thickBot="1" x14ac:dyDescent="0.3">
      <c r="A95" s="7" t="s">
        <v>292</v>
      </c>
      <c r="B95" s="179" t="s">
        <v>291</v>
      </c>
      <c r="C95" s="540" t="s">
        <v>18</v>
      </c>
      <c r="D95" s="530" t="s">
        <v>1354</v>
      </c>
      <c r="E95" s="531">
        <v>19600</v>
      </c>
      <c r="F95" s="531">
        <v>35000</v>
      </c>
      <c r="G95" s="532">
        <v>23</v>
      </c>
      <c r="H95" s="530" t="s">
        <v>848</v>
      </c>
      <c r="I95" s="530" t="s">
        <v>848</v>
      </c>
      <c r="J95" s="530" t="s">
        <v>848</v>
      </c>
      <c r="K95" s="530" t="s">
        <v>848</v>
      </c>
      <c r="L95" s="530" t="s">
        <v>848</v>
      </c>
      <c r="M95" s="530" t="s">
        <v>848</v>
      </c>
      <c r="N95" s="530" t="s">
        <v>847</v>
      </c>
      <c r="O95" s="530" t="s">
        <v>848</v>
      </c>
      <c r="P95" s="530" t="s">
        <v>847</v>
      </c>
      <c r="Q95" s="530" t="s">
        <v>848</v>
      </c>
      <c r="R95" s="530" t="s">
        <v>848</v>
      </c>
      <c r="S95" s="541" t="s">
        <v>848</v>
      </c>
    </row>
    <row r="96" spans="1:19" ht="13.8" thickBot="1" x14ac:dyDescent="0.3">
      <c r="A96" s="7" t="s">
        <v>334</v>
      </c>
      <c r="B96" s="179" t="s">
        <v>333</v>
      </c>
      <c r="C96" s="540" t="s">
        <v>18</v>
      </c>
      <c r="D96" s="530" t="s">
        <v>3074</v>
      </c>
      <c r="E96" s="531">
        <v>20000</v>
      </c>
      <c r="F96" s="531">
        <v>59000</v>
      </c>
      <c r="G96" s="532">
        <v>10</v>
      </c>
      <c r="H96" s="530" t="s">
        <v>847</v>
      </c>
      <c r="I96" s="530" t="s">
        <v>847</v>
      </c>
      <c r="J96" s="530" t="s">
        <v>847</v>
      </c>
      <c r="K96" s="530" t="s">
        <v>847</v>
      </c>
      <c r="L96" s="530" t="s">
        <v>847</v>
      </c>
      <c r="M96" s="530" t="s">
        <v>847</v>
      </c>
      <c r="N96" s="530" t="s">
        <v>847</v>
      </c>
      <c r="O96" s="530" t="s">
        <v>847</v>
      </c>
      <c r="P96" s="530" t="s">
        <v>847</v>
      </c>
      <c r="Q96" s="530" t="s">
        <v>847</v>
      </c>
      <c r="R96" s="530" t="s">
        <v>847</v>
      </c>
      <c r="S96" s="541" t="s">
        <v>848</v>
      </c>
    </row>
    <row r="97" spans="1:19" ht="13.8" thickBot="1" x14ac:dyDescent="0.3">
      <c r="A97" s="7" t="s">
        <v>336</v>
      </c>
      <c r="B97" s="179" t="s">
        <v>335</v>
      </c>
      <c r="C97" s="540" t="s">
        <v>18</v>
      </c>
      <c r="D97" s="530" t="s">
        <v>3076</v>
      </c>
      <c r="E97" s="531">
        <v>25000</v>
      </c>
      <c r="F97" s="531">
        <v>50000</v>
      </c>
      <c r="G97" s="532">
        <v>40</v>
      </c>
      <c r="H97" s="530" t="s">
        <v>847</v>
      </c>
      <c r="I97" s="530" t="s">
        <v>847</v>
      </c>
      <c r="J97" s="530" t="s">
        <v>847</v>
      </c>
      <c r="K97" s="530" t="s">
        <v>847</v>
      </c>
      <c r="L97" s="530" t="s">
        <v>847</v>
      </c>
      <c r="M97" s="530" t="s">
        <v>847</v>
      </c>
      <c r="N97" s="530" t="s">
        <v>847</v>
      </c>
      <c r="O97" s="530" t="s">
        <v>847</v>
      </c>
      <c r="P97" s="530" t="s">
        <v>847</v>
      </c>
      <c r="Q97" s="530" t="s">
        <v>848</v>
      </c>
      <c r="R97" s="530" t="s">
        <v>847</v>
      </c>
      <c r="S97" s="541" t="s">
        <v>848</v>
      </c>
    </row>
    <row r="98" spans="1:19" ht="13.8" thickBot="1" x14ac:dyDescent="0.3">
      <c r="A98" s="7" t="s">
        <v>346</v>
      </c>
      <c r="B98" s="179" t="s">
        <v>345</v>
      </c>
      <c r="C98" s="540" t="s">
        <v>18</v>
      </c>
      <c r="D98" s="530" t="s">
        <v>3076</v>
      </c>
      <c r="E98" s="531">
        <v>28000</v>
      </c>
      <c r="F98" s="531">
        <v>40000</v>
      </c>
      <c r="G98" s="532">
        <v>36</v>
      </c>
      <c r="H98" s="530" t="s">
        <v>847</v>
      </c>
      <c r="I98" s="530" t="s">
        <v>848</v>
      </c>
      <c r="J98" s="530" t="s">
        <v>848</v>
      </c>
      <c r="K98" s="530" t="s">
        <v>848</v>
      </c>
      <c r="L98" s="530" t="s">
        <v>848</v>
      </c>
      <c r="M98" s="530" t="s">
        <v>847</v>
      </c>
      <c r="N98" s="530" t="s">
        <v>847</v>
      </c>
      <c r="O98" s="530" t="s">
        <v>847</v>
      </c>
      <c r="P98" s="530" t="s">
        <v>847</v>
      </c>
      <c r="Q98" s="530" t="s">
        <v>848</v>
      </c>
      <c r="R98" s="530" t="s">
        <v>848</v>
      </c>
      <c r="S98" s="541" t="s">
        <v>848</v>
      </c>
    </row>
    <row r="99" spans="1:19" ht="13.8" thickBot="1" x14ac:dyDescent="0.3">
      <c r="A99" s="7" t="s">
        <v>356</v>
      </c>
      <c r="B99" s="179" t="s">
        <v>355</v>
      </c>
      <c r="C99" s="540" t="s">
        <v>18</v>
      </c>
      <c r="D99" s="530" t="s">
        <v>1354</v>
      </c>
      <c r="E99" s="531">
        <v>30000</v>
      </c>
      <c r="F99" s="531">
        <v>34100</v>
      </c>
      <c r="G99" s="532">
        <v>30</v>
      </c>
      <c r="H99" s="530" t="s">
        <v>848</v>
      </c>
      <c r="I99" s="530" t="s">
        <v>848</v>
      </c>
      <c r="J99" s="530" t="s">
        <v>848</v>
      </c>
      <c r="K99" s="530" t="s">
        <v>848</v>
      </c>
      <c r="L99" s="530" t="s">
        <v>848</v>
      </c>
      <c r="M99" s="530" t="s">
        <v>847</v>
      </c>
      <c r="N99" s="530" t="s">
        <v>847</v>
      </c>
      <c r="O99" s="530" t="s">
        <v>848</v>
      </c>
      <c r="P99" s="530" t="s">
        <v>847</v>
      </c>
      <c r="Q99" s="530" t="s">
        <v>848</v>
      </c>
      <c r="R99" s="530" t="s">
        <v>848</v>
      </c>
      <c r="S99" s="541" t="s">
        <v>848</v>
      </c>
    </row>
    <row r="100" spans="1:19" ht="13.8" thickBot="1" x14ac:dyDescent="0.3">
      <c r="A100" s="7" t="s">
        <v>364</v>
      </c>
      <c r="B100" s="179" t="s">
        <v>363</v>
      </c>
      <c r="C100" s="540" t="s">
        <v>18</v>
      </c>
      <c r="D100" s="530" t="s">
        <v>3076</v>
      </c>
      <c r="E100" s="531">
        <v>20000</v>
      </c>
      <c r="F100" s="531">
        <v>30000</v>
      </c>
      <c r="G100" s="532">
        <v>40</v>
      </c>
      <c r="H100" s="530" t="s">
        <v>848</v>
      </c>
      <c r="I100" s="530" t="s">
        <v>848</v>
      </c>
      <c r="J100" s="530" t="s">
        <v>848</v>
      </c>
      <c r="K100" s="530" t="s">
        <v>848</v>
      </c>
      <c r="L100" s="530" t="s">
        <v>848</v>
      </c>
      <c r="M100" s="530" t="s">
        <v>847</v>
      </c>
      <c r="N100" s="530" t="s">
        <v>847</v>
      </c>
      <c r="O100" s="530" t="s">
        <v>848</v>
      </c>
      <c r="P100" s="530" t="s">
        <v>847</v>
      </c>
      <c r="Q100" s="530" t="s">
        <v>848</v>
      </c>
      <c r="R100" s="530" t="s">
        <v>848</v>
      </c>
      <c r="S100" s="541" t="s">
        <v>848</v>
      </c>
    </row>
    <row r="101" spans="1:19" ht="13.8" thickBot="1" x14ac:dyDescent="0.3">
      <c r="A101" s="7" t="s">
        <v>368</v>
      </c>
      <c r="B101" s="179" t="s">
        <v>367</v>
      </c>
      <c r="C101" s="540" t="s">
        <v>18</v>
      </c>
      <c r="D101" s="530" t="s">
        <v>3075</v>
      </c>
      <c r="E101" s="531">
        <v>15000</v>
      </c>
      <c r="F101" s="531">
        <v>25000</v>
      </c>
      <c r="G101" s="532">
        <v>10</v>
      </c>
      <c r="H101" s="530" t="s">
        <v>848</v>
      </c>
      <c r="I101" s="530" t="s">
        <v>848</v>
      </c>
      <c r="J101" s="530" t="s">
        <v>848</v>
      </c>
      <c r="K101" s="530" t="s">
        <v>848</v>
      </c>
      <c r="L101" s="530" t="s">
        <v>848</v>
      </c>
      <c r="M101" s="530" t="s">
        <v>847</v>
      </c>
      <c r="N101" s="530" t="s">
        <v>847</v>
      </c>
      <c r="O101" s="530" t="s">
        <v>848</v>
      </c>
      <c r="P101" s="530" t="s">
        <v>847</v>
      </c>
      <c r="Q101" s="530" t="s">
        <v>848</v>
      </c>
      <c r="R101" s="530" t="s">
        <v>848</v>
      </c>
      <c r="S101" s="541" t="s">
        <v>848</v>
      </c>
    </row>
    <row r="102" spans="1:19" ht="13.8" thickBot="1" x14ac:dyDescent="0.3">
      <c r="A102" s="7" t="s">
        <v>374</v>
      </c>
      <c r="B102" s="179" t="s">
        <v>373</v>
      </c>
      <c r="C102" s="540" t="s">
        <v>18</v>
      </c>
      <c r="D102" s="530" t="s">
        <v>3076</v>
      </c>
      <c r="E102" s="531">
        <v>24024</v>
      </c>
      <c r="F102" s="531">
        <v>24024</v>
      </c>
      <c r="G102" s="532">
        <v>33</v>
      </c>
      <c r="H102" s="530" t="s">
        <v>848</v>
      </c>
      <c r="I102" s="530" t="s">
        <v>848</v>
      </c>
      <c r="J102" s="530" t="s">
        <v>848</v>
      </c>
      <c r="K102" s="530" t="s">
        <v>848</v>
      </c>
      <c r="L102" s="530" t="s">
        <v>848</v>
      </c>
      <c r="M102" s="530" t="s">
        <v>848</v>
      </c>
      <c r="N102" s="530" t="s">
        <v>848</v>
      </c>
      <c r="O102" s="530" t="s">
        <v>848</v>
      </c>
      <c r="P102" s="530" t="s">
        <v>847</v>
      </c>
      <c r="Q102" s="530" t="s">
        <v>848</v>
      </c>
      <c r="R102" s="530" t="s">
        <v>848</v>
      </c>
      <c r="S102" s="541" t="s">
        <v>848</v>
      </c>
    </row>
    <row r="103" spans="1:19" ht="13.8" thickBot="1" x14ac:dyDescent="0.3">
      <c r="A103" s="7" t="s">
        <v>378</v>
      </c>
      <c r="B103" s="179" t="s">
        <v>377</v>
      </c>
      <c r="C103" s="540" t="s">
        <v>18</v>
      </c>
      <c r="D103" s="530" t="s">
        <v>3076</v>
      </c>
      <c r="E103" s="531">
        <v>31200</v>
      </c>
      <c r="F103" s="531">
        <v>35000</v>
      </c>
      <c r="G103" s="532">
        <v>40</v>
      </c>
      <c r="H103" s="530" t="s">
        <v>848</v>
      </c>
      <c r="I103" s="530" t="s">
        <v>848</v>
      </c>
      <c r="J103" s="530" t="s">
        <v>848</v>
      </c>
      <c r="K103" s="530" t="s">
        <v>848</v>
      </c>
      <c r="L103" s="530" t="s">
        <v>848</v>
      </c>
      <c r="M103" s="530" t="s">
        <v>847</v>
      </c>
      <c r="N103" s="530" t="s">
        <v>847</v>
      </c>
      <c r="O103" s="530" t="s">
        <v>847</v>
      </c>
      <c r="P103" s="530" t="s">
        <v>847</v>
      </c>
      <c r="Q103" s="530" t="s">
        <v>848</v>
      </c>
      <c r="R103" s="530" t="s">
        <v>848</v>
      </c>
      <c r="S103" s="541" t="s">
        <v>848</v>
      </c>
    </row>
    <row r="104" spans="1:19" ht="13.8" thickBot="1" x14ac:dyDescent="0.3">
      <c r="A104" s="7" t="s">
        <v>384</v>
      </c>
      <c r="B104" s="179" t="s">
        <v>383</v>
      </c>
      <c r="C104" s="540" t="s">
        <v>18</v>
      </c>
      <c r="D104" s="530" t="s">
        <v>3076</v>
      </c>
      <c r="E104" s="531">
        <v>43260</v>
      </c>
      <c r="F104" s="531">
        <v>43260</v>
      </c>
      <c r="G104" s="532">
        <v>40</v>
      </c>
      <c r="H104" s="530" t="s">
        <v>848</v>
      </c>
      <c r="I104" s="530" t="s">
        <v>848</v>
      </c>
      <c r="J104" s="530" t="s">
        <v>848</v>
      </c>
      <c r="K104" s="530" t="s">
        <v>848</v>
      </c>
      <c r="L104" s="530" t="s">
        <v>848</v>
      </c>
      <c r="M104" s="530" t="s">
        <v>847</v>
      </c>
      <c r="N104" s="530" t="s">
        <v>847</v>
      </c>
      <c r="O104" s="530" t="s">
        <v>847</v>
      </c>
      <c r="P104" s="530" t="s">
        <v>847</v>
      </c>
      <c r="Q104" s="530" t="s">
        <v>848</v>
      </c>
      <c r="R104" s="530" t="s">
        <v>848</v>
      </c>
      <c r="S104" s="541" t="s">
        <v>848</v>
      </c>
    </row>
    <row r="105" spans="1:19" ht="13.8" thickBot="1" x14ac:dyDescent="0.3">
      <c r="A105" s="7" t="s">
        <v>390</v>
      </c>
      <c r="B105" s="179" t="s">
        <v>389</v>
      </c>
      <c r="C105" s="540" t="s">
        <v>18</v>
      </c>
      <c r="D105" s="530" t="s">
        <v>1354</v>
      </c>
      <c r="E105" s="531">
        <v>23000</v>
      </c>
      <c r="F105" s="531">
        <v>32000</v>
      </c>
      <c r="G105" s="532">
        <v>40</v>
      </c>
      <c r="H105" s="530" t="s">
        <v>847</v>
      </c>
      <c r="I105" s="530" t="s">
        <v>847</v>
      </c>
      <c r="J105" s="530" t="s">
        <v>847</v>
      </c>
      <c r="K105" s="530" t="s">
        <v>847</v>
      </c>
      <c r="L105" s="530" t="s">
        <v>847</v>
      </c>
      <c r="M105" s="530" t="s">
        <v>847</v>
      </c>
      <c r="N105" s="530" t="s">
        <v>847</v>
      </c>
      <c r="O105" s="530" t="s">
        <v>847</v>
      </c>
      <c r="P105" s="530" t="s">
        <v>847</v>
      </c>
      <c r="Q105" s="530" t="s">
        <v>848</v>
      </c>
      <c r="R105" s="530" t="s">
        <v>848</v>
      </c>
      <c r="S105" s="541" t="s">
        <v>848</v>
      </c>
    </row>
    <row r="106" spans="1:19" ht="13.8" thickBot="1" x14ac:dyDescent="0.3">
      <c r="A106" s="7" t="s">
        <v>394</v>
      </c>
      <c r="B106" s="179" t="s">
        <v>393</v>
      </c>
      <c r="C106" s="540" t="s">
        <v>18</v>
      </c>
      <c r="D106" s="530" t="s">
        <v>3076</v>
      </c>
      <c r="E106" s="531">
        <v>23464</v>
      </c>
      <c r="F106" s="531">
        <v>23464</v>
      </c>
      <c r="G106" s="532">
        <v>32</v>
      </c>
      <c r="H106" s="530" t="s">
        <v>848</v>
      </c>
      <c r="I106" s="530" t="s">
        <v>848</v>
      </c>
      <c r="J106" s="530" t="s">
        <v>848</v>
      </c>
      <c r="K106" s="530" t="s">
        <v>847</v>
      </c>
      <c r="L106" s="530" t="s">
        <v>847</v>
      </c>
      <c r="M106" s="530" t="s">
        <v>847</v>
      </c>
      <c r="N106" s="530" t="s">
        <v>847</v>
      </c>
      <c r="O106" s="530" t="s">
        <v>848</v>
      </c>
      <c r="P106" s="530" t="s">
        <v>847</v>
      </c>
      <c r="Q106" s="530" t="s">
        <v>848</v>
      </c>
      <c r="R106" s="530" t="s">
        <v>848</v>
      </c>
      <c r="S106" s="541" t="s">
        <v>848</v>
      </c>
    </row>
    <row r="107" spans="1:19" ht="13.8" thickBot="1" x14ac:dyDescent="0.3">
      <c r="A107" s="7" t="s">
        <v>398</v>
      </c>
      <c r="B107" s="179" t="s">
        <v>397</v>
      </c>
      <c r="C107" s="540" t="s">
        <v>18</v>
      </c>
      <c r="D107" s="530" t="s">
        <v>3076</v>
      </c>
      <c r="E107" s="531">
        <v>15000</v>
      </c>
      <c r="F107" s="531">
        <v>26000</v>
      </c>
      <c r="G107" s="532">
        <v>35</v>
      </c>
      <c r="H107" s="530" t="s">
        <v>848</v>
      </c>
      <c r="I107" s="530" t="s">
        <v>848</v>
      </c>
      <c r="J107" s="530" t="s">
        <v>848</v>
      </c>
      <c r="K107" s="530" t="s">
        <v>848</v>
      </c>
      <c r="L107" s="530" t="s">
        <v>847</v>
      </c>
      <c r="M107" s="530" t="s">
        <v>847</v>
      </c>
      <c r="N107" s="530" t="s">
        <v>848</v>
      </c>
      <c r="O107" s="530" t="s">
        <v>847</v>
      </c>
      <c r="P107" s="530" t="s">
        <v>848</v>
      </c>
      <c r="Q107" s="530" t="s">
        <v>847</v>
      </c>
      <c r="R107" s="530" t="s">
        <v>848</v>
      </c>
      <c r="S107" s="541" t="s">
        <v>848</v>
      </c>
    </row>
    <row r="108" spans="1:19" ht="13.8" thickBot="1" x14ac:dyDescent="0.3">
      <c r="A108" s="7" t="s">
        <v>400</v>
      </c>
      <c r="B108" s="179" t="s">
        <v>399</v>
      </c>
      <c r="C108" s="540" t="s">
        <v>18</v>
      </c>
      <c r="D108" s="530" t="s">
        <v>3074</v>
      </c>
      <c r="E108" s="531">
        <v>25000</v>
      </c>
      <c r="F108" s="531">
        <v>28500</v>
      </c>
      <c r="G108" s="532">
        <v>40</v>
      </c>
      <c r="H108" s="530" t="s">
        <v>848</v>
      </c>
      <c r="I108" s="530" t="s">
        <v>848</v>
      </c>
      <c r="J108" s="530" t="s">
        <v>848</v>
      </c>
      <c r="K108" s="530" t="s">
        <v>848</v>
      </c>
      <c r="L108" s="530" t="s">
        <v>848</v>
      </c>
      <c r="M108" s="530" t="s">
        <v>847</v>
      </c>
      <c r="N108" s="530" t="s">
        <v>847</v>
      </c>
      <c r="O108" s="530" t="s">
        <v>848</v>
      </c>
      <c r="P108" s="530" t="s">
        <v>847</v>
      </c>
      <c r="Q108" s="530" t="s">
        <v>848</v>
      </c>
      <c r="R108" s="530" t="s">
        <v>848</v>
      </c>
      <c r="S108" s="541" t="s">
        <v>848</v>
      </c>
    </row>
    <row r="109" spans="1:19" ht="13.8" thickBot="1" x14ac:dyDescent="0.3">
      <c r="A109" s="7" t="s">
        <v>402</v>
      </c>
      <c r="B109" s="179" t="s">
        <v>401</v>
      </c>
      <c r="C109" s="540" t="s">
        <v>18</v>
      </c>
      <c r="D109" s="530" t="s">
        <v>3074</v>
      </c>
      <c r="E109" s="531">
        <v>21000</v>
      </c>
      <c r="F109" s="531">
        <v>61000</v>
      </c>
      <c r="G109" s="532">
        <v>40</v>
      </c>
      <c r="H109" s="530" t="s">
        <v>847</v>
      </c>
      <c r="I109" s="530" t="s">
        <v>847</v>
      </c>
      <c r="J109" s="530" t="s">
        <v>848</v>
      </c>
      <c r="K109" s="530" t="s">
        <v>847</v>
      </c>
      <c r="L109" s="530" t="s">
        <v>847</v>
      </c>
      <c r="M109" s="530" t="s">
        <v>847</v>
      </c>
      <c r="N109" s="530" t="s">
        <v>847</v>
      </c>
      <c r="O109" s="530" t="s">
        <v>847</v>
      </c>
      <c r="P109" s="530" t="s">
        <v>847</v>
      </c>
      <c r="Q109" s="530" t="s">
        <v>848</v>
      </c>
      <c r="R109" s="530" t="s">
        <v>848</v>
      </c>
      <c r="S109" s="541" t="s">
        <v>848</v>
      </c>
    </row>
    <row r="110" spans="1:19" ht="13.8" thickBot="1" x14ac:dyDescent="0.3">
      <c r="A110" s="7" t="s">
        <v>416</v>
      </c>
      <c r="B110" s="179" t="s">
        <v>415</v>
      </c>
      <c r="C110" s="540" t="s">
        <v>18</v>
      </c>
      <c r="D110" s="530" t="s">
        <v>3075</v>
      </c>
      <c r="E110" s="531">
        <v>28000</v>
      </c>
      <c r="F110" s="531">
        <v>45000</v>
      </c>
      <c r="G110" s="532">
        <v>36</v>
      </c>
      <c r="H110" s="530" t="s">
        <v>848</v>
      </c>
      <c r="I110" s="530" t="s">
        <v>848</v>
      </c>
      <c r="J110" s="530" t="s">
        <v>848</v>
      </c>
      <c r="K110" s="530" t="s">
        <v>848</v>
      </c>
      <c r="L110" s="530" t="s">
        <v>848</v>
      </c>
      <c r="M110" s="530" t="s">
        <v>847</v>
      </c>
      <c r="N110" s="530" t="s">
        <v>847</v>
      </c>
      <c r="O110" s="530" t="s">
        <v>848</v>
      </c>
      <c r="P110" s="530" t="s">
        <v>847</v>
      </c>
      <c r="Q110" s="530" t="s">
        <v>848</v>
      </c>
      <c r="R110" s="530" t="s">
        <v>848</v>
      </c>
      <c r="S110" s="541" t="s">
        <v>848</v>
      </c>
    </row>
    <row r="111" spans="1:19" ht="13.8" thickBot="1" x14ac:dyDescent="0.3">
      <c r="A111" s="7" t="s">
        <v>429</v>
      </c>
      <c r="B111" s="179" t="s">
        <v>428</v>
      </c>
      <c r="C111" s="540" t="s">
        <v>18</v>
      </c>
      <c r="D111" s="530" t="s">
        <v>1354</v>
      </c>
      <c r="E111" s="531">
        <v>29796</v>
      </c>
      <c r="F111" s="531">
        <v>29796</v>
      </c>
      <c r="G111" s="532">
        <v>30</v>
      </c>
      <c r="H111" s="530" t="s">
        <v>848</v>
      </c>
      <c r="I111" s="530" t="s">
        <v>848</v>
      </c>
      <c r="J111" s="530" t="s">
        <v>848</v>
      </c>
      <c r="K111" s="530" t="s">
        <v>848</v>
      </c>
      <c r="L111" s="530" t="s">
        <v>848</v>
      </c>
      <c r="M111" s="530" t="s">
        <v>848</v>
      </c>
      <c r="N111" s="530" t="s">
        <v>847</v>
      </c>
      <c r="O111" s="530" t="s">
        <v>848</v>
      </c>
      <c r="P111" s="530" t="s">
        <v>847</v>
      </c>
      <c r="Q111" s="530" t="s">
        <v>848</v>
      </c>
      <c r="R111" s="530" t="s">
        <v>848</v>
      </c>
      <c r="S111" s="541" t="s">
        <v>848</v>
      </c>
    </row>
    <row r="112" spans="1:19" ht="13.8" thickBot="1" x14ac:dyDescent="0.3">
      <c r="A112" s="7" t="s">
        <v>431</v>
      </c>
      <c r="B112" s="179" t="s">
        <v>430</v>
      </c>
      <c r="C112" s="540" t="s">
        <v>18</v>
      </c>
      <c r="D112" s="530" t="s">
        <v>3076</v>
      </c>
      <c r="E112" s="531">
        <v>21800</v>
      </c>
      <c r="F112" s="531">
        <v>36000</v>
      </c>
      <c r="G112" s="532">
        <v>35</v>
      </c>
      <c r="H112" s="530" t="s">
        <v>848</v>
      </c>
      <c r="I112" s="530" t="s">
        <v>848</v>
      </c>
      <c r="J112" s="530" t="s">
        <v>848</v>
      </c>
      <c r="K112" s="530" t="s">
        <v>848</v>
      </c>
      <c r="L112" s="530" t="s">
        <v>848</v>
      </c>
      <c r="M112" s="530" t="s">
        <v>847</v>
      </c>
      <c r="N112" s="530" t="s">
        <v>847</v>
      </c>
      <c r="O112" s="530" t="s">
        <v>848</v>
      </c>
      <c r="P112" s="530" t="s">
        <v>847</v>
      </c>
      <c r="Q112" s="530" t="s">
        <v>848</v>
      </c>
      <c r="R112" s="530" t="s">
        <v>848</v>
      </c>
      <c r="S112" s="541" t="s">
        <v>848</v>
      </c>
    </row>
    <row r="113" spans="1:19" ht="13.8" thickBot="1" x14ac:dyDescent="0.3">
      <c r="A113" s="7" t="s">
        <v>451</v>
      </c>
      <c r="B113" s="179" t="s">
        <v>450</v>
      </c>
      <c r="C113" s="540" t="s">
        <v>18</v>
      </c>
      <c r="D113" s="530" t="s">
        <v>3076</v>
      </c>
      <c r="E113" s="531">
        <v>10680</v>
      </c>
      <c r="F113" s="531">
        <v>10680</v>
      </c>
      <c r="G113" s="532">
        <v>22</v>
      </c>
      <c r="H113" s="530" t="s">
        <v>848</v>
      </c>
      <c r="I113" s="530" t="s">
        <v>848</v>
      </c>
      <c r="J113" s="530" t="s">
        <v>848</v>
      </c>
      <c r="K113" s="530" t="s">
        <v>848</v>
      </c>
      <c r="L113" s="530" t="s">
        <v>848</v>
      </c>
      <c r="M113" s="530" t="s">
        <v>847</v>
      </c>
      <c r="N113" s="530" t="s">
        <v>847</v>
      </c>
      <c r="O113" s="530" t="s">
        <v>848</v>
      </c>
      <c r="P113" s="530" t="s">
        <v>847</v>
      </c>
      <c r="Q113" s="530" t="s">
        <v>848</v>
      </c>
      <c r="R113" s="530" t="s">
        <v>848</v>
      </c>
      <c r="S113" s="541" t="s">
        <v>848</v>
      </c>
    </row>
    <row r="114" spans="1:19" ht="13.8" thickBot="1" x14ac:dyDescent="0.3">
      <c r="A114" s="7" t="s">
        <v>457</v>
      </c>
      <c r="B114" s="179" t="s">
        <v>456</v>
      </c>
      <c r="C114" s="540" t="s">
        <v>18</v>
      </c>
      <c r="D114" s="530" t="s">
        <v>3076</v>
      </c>
      <c r="E114" s="531">
        <v>26426</v>
      </c>
      <c r="F114" s="531">
        <v>26426</v>
      </c>
      <c r="G114" s="532">
        <v>33</v>
      </c>
      <c r="H114" s="530" t="s">
        <v>848</v>
      </c>
      <c r="I114" s="530" t="s">
        <v>848</v>
      </c>
      <c r="J114" s="530" t="s">
        <v>848</v>
      </c>
      <c r="K114" s="530" t="s">
        <v>847</v>
      </c>
      <c r="L114" s="530" t="s">
        <v>847</v>
      </c>
      <c r="M114" s="530" t="s">
        <v>847</v>
      </c>
      <c r="N114" s="530" t="s">
        <v>847</v>
      </c>
      <c r="O114" s="530" t="s">
        <v>847</v>
      </c>
      <c r="P114" s="530" t="s">
        <v>847</v>
      </c>
      <c r="Q114" s="530" t="s">
        <v>848</v>
      </c>
      <c r="R114" s="530" t="s">
        <v>848</v>
      </c>
      <c r="S114" s="541" t="s">
        <v>848</v>
      </c>
    </row>
    <row r="115" spans="1:19" ht="13.8" thickBot="1" x14ac:dyDescent="0.3">
      <c r="A115" s="7" t="s">
        <v>463</v>
      </c>
      <c r="B115" s="179" t="s">
        <v>462</v>
      </c>
      <c r="C115" s="540" t="s">
        <v>18</v>
      </c>
      <c r="D115" s="530" t="s">
        <v>3076</v>
      </c>
      <c r="E115" s="531">
        <v>25000</v>
      </c>
      <c r="F115" s="531">
        <v>35000</v>
      </c>
      <c r="G115" s="532">
        <v>40</v>
      </c>
      <c r="H115" s="530" t="s">
        <v>847</v>
      </c>
      <c r="I115" s="530" t="s">
        <v>847</v>
      </c>
      <c r="J115" s="530" t="s">
        <v>847</v>
      </c>
      <c r="K115" s="530" t="s">
        <v>848</v>
      </c>
      <c r="L115" s="530" t="s">
        <v>848</v>
      </c>
      <c r="M115" s="530" t="s">
        <v>847</v>
      </c>
      <c r="N115" s="530" t="s">
        <v>847</v>
      </c>
      <c r="O115" s="530" t="s">
        <v>848</v>
      </c>
      <c r="P115" s="530" t="s">
        <v>847</v>
      </c>
      <c r="Q115" s="530" t="s">
        <v>848</v>
      </c>
      <c r="R115" s="530" t="s">
        <v>848</v>
      </c>
      <c r="S115" s="541" t="s">
        <v>848</v>
      </c>
    </row>
    <row r="116" spans="1:19" ht="13.8" thickBot="1" x14ac:dyDescent="0.3">
      <c r="A116" s="7" t="s">
        <v>467</v>
      </c>
      <c r="B116" s="179" t="s">
        <v>466</v>
      </c>
      <c r="C116" s="540" t="s">
        <v>18</v>
      </c>
      <c r="D116" s="530" t="s">
        <v>3076</v>
      </c>
      <c r="E116" s="531">
        <v>20950</v>
      </c>
      <c r="F116" s="531">
        <v>22750</v>
      </c>
      <c r="G116" s="532">
        <v>35</v>
      </c>
      <c r="H116" s="530" t="s">
        <v>848</v>
      </c>
      <c r="I116" s="530" t="s">
        <v>848</v>
      </c>
      <c r="J116" s="530" t="s">
        <v>848</v>
      </c>
      <c r="K116" s="530" t="s">
        <v>848</v>
      </c>
      <c r="L116" s="530" t="s">
        <v>848</v>
      </c>
      <c r="M116" s="530" t="s">
        <v>848</v>
      </c>
      <c r="N116" s="530" t="s">
        <v>848</v>
      </c>
      <c r="O116" s="530" t="s">
        <v>848</v>
      </c>
      <c r="P116" s="530" t="s">
        <v>848</v>
      </c>
      <c r="Q116" s="530" t="s">
        <v>848</v>
      </c>
      <c r="R116" s="530" t="s">
        <v>848</v>
      </c>
      <c r="S116" s="541" t="s">
        <v>848</v>
      </c>
    </row>
    <row r="117" spans="1:19" ht="13.8" thickBot="1" x14ac:dyDescent="0.3">
      <c r="A117" s="7" t="s">
        <v>479</v>
      </c>
      <c r="B117" s="179" t="s">
        <v>478</v>
      </c>
      <c r="C117" s="540" t="s">
        <v>18</v>
      </c>
      <c r="D117" s="530" t="s">
        <v>3074</v>
      </c>
      <c r="E117" s="531">
        <v>41000</v>
      </c>
      <c r="F117" s="531">
        <v>41000</v>
      </c>
      <c r="G117" s="532">
        <v>38</v>
      </c>
      <c r="H117" s="530" t="s">
        <v>847</v>
      </c>
      <c r="I117" s="530" t="s">
        <v>848</v>
      </c>
      <c r="J117" s="530" t="s">
        <v>848</v>
      </c>
      <c r="K117" s="530" t="s">
        <v>848</v>
      </c>
      <c r="L117" s="530" t="s">
        <v>848</v>
      </c>
      <c r="M117" s="530" t="s">
        <v>847</v>
      </c>
      <c r="N117" s="530" t="s">
        <v>847</v>
      </c>
      <c r="O117" s="530" t="s">
        <v>847</v>
      </c>
      <c r="P117" s="530" t="s">
        <v>847</v>
      </c>
      <c r="Q117" s="530" t="s">
        <v>848</v>
      </c>
      <c r="R117" s="530" t="s">
        <v>848</v>
      </c>
      <c r="S117" s="541" t="s">
        <v>848</v>
      </c>
    </row>
    <row r="118" spans="1:19" ht="13.8" thickBot="1" x14ac:dyDescent="0.3">
      <c r="A118" s="7" t="s">
        <v>482</v>
      </c>
      <c r="B118" s="179" t="s">
        <v>481</v>
      </c>
      <c r="C118" s="540" t="s">
        <v>18</v>
      </c>
      <c r="D118" s="530" t="s">
        <v>3076</v>
      </c>
      <c r="E118" s="531">
        <v>22900</v>
      </c>
      <c r="F118" s="531">
        <v>30000</v>
      </c>
      <c r="G118" s="532">
        <v>40</v>
      </c>
      <c r="H118" s="530" t="s">
        <v>848</v>
      </c>
      <c r="I118" s="530" t="s">
        <v>848</v>
      </c>
      <c r="J118" s="530" t="s">
        <v>848</v>
      </c>
      <c r="K118" s="530" t="s">
        <v>848</v>
      </c>
      <c r="L118" s="530" t="s">
        <v>848</v>
      </c>
      <c r="M118" s="530" t="s">
        <v>848</v>
      </c>
      <c r="N118" s="530" t="s">
        <v>847</v>
      </c>
      <c r="O118" s="530" t="s">
        <v>848</v>
      </c>
      <c r="P118" s="530" t="s">
        <v>847</v>
      </c>
      <c r="Q118" s="530" t="s">
        <v>848</v>
      </c>
      <c r="R118" s="530" t="s">
        <v>848</v>
      </c>
      <c r="S118" s="541" t="s">
        <v>848</v>
      </c>
    </row>
    <row r="119" spans="1:19" ht="13.8" thickBot="1" x14ac:dyDescent="0.3">
      <c r="A119" s="7" t="s">
        <v>490</v>
      </c>
      <c r="B119" s="179" t="s">
        <v>489</v>
      </c>
      <c r="C119" s="540" t="s">
        <v>18</v>
      </c>
      <c r="D119" s="530" t="s">
        <v>1354</v>
      </c>
      <c r="E119" s="531">
        <v>35360</v>
      </c>
      <c r="F119" s="531">
        <v>35360</v>
      </c>
      <c r="G119" s="532">
        <v>40</v>
      </c>
      <c r="H119" s="530" t="s">
        <v>848</v>
      </c>
      <c r="I119" s="530" t="s">
        <v>848</v>
      </c>
      <c r="J119" s="530" t="s">
        <v>848</v>
      </c>
      <c r="K119" s="530" t="s">
        <v>848</v>
      </c>
      <c r="L119" s="530" t="s">
        <v>848</v>
      </c>
      <c r="M119" s="530" t="s">
        <v>848</v>
      </c>
      <c r="N119" s="530" t="s">
        <v>847</v>
      </c>
      <c r="O119" s="530" t="s">
        <v>847</v>
      </c>
      <c r="P119" s="530" t="s">
        <v>847</v>
      </c>
      <c r="Q119" s="530" t="s">
        <v>848</v>
      </c>
      <c r="R119" s="530" t="s">
        <v>848</v>
      </c>
      <c r="S119" s="541" t="s">
        <v>848</v>
      </c>
    </row>
    <row r="120" spans="1:19" ht="13.8" thickBot="1" x14ac:dyDescent="0.3">
      <c r="A120" s="7" t="s">
        <v>492</v>
      </c>
      <c r="B120" s="179" t="s">
        <v>491</v>
      </c>
      <c r="C120" s="540" t="s">
        <v>18</v>
      </c>
      <c r="D120" s="530" t="s">
        <v>3076</v>
      </c>
      <c r="E120" s="531">
        <v>27522</v>
      </c>
      <c r="F120" s="531">
        <v>30025</v>
      </c>
      <c r="G120" s="532">
        <v>38</v>
      </c>
      <c r="H120" s="530" t="s">
        <v>848</v>
      </c>
      <c r="I120" s="530" t="s">
        <v>847</v>
      </c>
      <c r="J120" s="530" t="s">
        <v>847</v>
      </c>
      <c r="K120" s="530" t="s">
        <v>847</v>
      </c>
      <c r="L120" s="530" t="s">
        <v>847</v>
      </c>
      <c r="M120" s="530" t="s">
        <v>847</v>
      </c>
      <c r="N120" s="530" t="s">
        <v>848</v>
      </c>
      <c r="O120" s="530" t="s">
        <v>847</v>
      </c>
      <c r="P120" s="530" t="s">
        <v>847</v>
      </c>
      <c r="Q120" s="530" t="s">
        <v>848</v>
      </c>
      <c r="R120" s="530" t="s">
        <v>847</v>
      </c>
      <c r="S120" s="541" t="s">
        <v>847</v>
      </c>
    </row>
    <row r="121" spans="1:19" ht="13.8" thickBot="1" x14ac:dyDescent="0.3">
      <c r="A121" s="7" t="s">
        <v>497</v>
      </c>
      <c r="B121" s="179" t="s">
        <v>496</v>
      </c>
      <c r="C121" s="540" t="s">
        <v>18</v>
      </c>
      <c r="D121" s="530" t="s">
        <v>3076</v>
      </c>
      <c r="E121" s="531">
        <v>19050</v>
      </c>
      <c r="F121" s="531">
        <v>31459</v>
      </c>
      <c r="G121" s="532">
        <v>32</v>
      </c>
      <c r="H121" s="530" t="s">
        <v>848</v>
      </c>
      <c r="I121" s="530" t="s">
        <v>848</v>
      </c>
      <c r="J121" s="530" t="s">
        <v>848</v>
      </c>
      <c r="K121" s="530" t="s">
        <v>848</v>
      </c>
      <c r="L121" s="530" t="s">
        <v>848</v>
      </c>
      <c r="M121" s="530" t="s">
        <v>847</v>
      </c>
      <c r="N121" s="530" t="s">
        <v>847</v>
      </c>
      <c r="O121" s="530" t="s">
        <v>847</v>
      </c>
      <c r="P121" s="530" t="s">
        <v>847</v>
      </c>
      <c r="Q121" s="530" t="s">
        <v>848</v>
      </c>
      <c r="R121" s="530" t="s">
        <v>848</v>
      </c>
      <c r="S121" s="541" t="s">
        <v>848</v>
      </c>
    </row>
    <row r="122" spans="1:19" ht="13.8" thickBot="1" x14ac:dyDescent="0.3">
      <c r="A122" s="7" t="s">
        <v>515</v>
      </c>
      <c r="B122" s="179" t="s">
        <v>514</v>
      </c>
      <c r="C122" s="540" t="s">
        <v>18</v>
      </c>
      <c r="D122" s="530" t="s">
        <v>1354</v>
      </c>
      <c r="E122" s="531">
        <v>34168</v>
      </c>
      <c r="F122" s="531">
        <v>34168</v>
      </c>
      <c r="G122" s="532">
        <v>40</v>
      </c>
      <c r="H122" s="530" t="s">
        <v>847</v>
      </c>
      <c r="I122" s="530" t="s">
        <v>847</v>
      </c>
      <c r="J122" s="530" t="s">
        <v>848</v>
      </c>
      <c r="K122" s="530" t="s">
        <v>848</v>
      </c>
      <c r="L122" s="530" t="s">
        <v>848</v>
      </c>
      <c r="M122" s="530" t="s">
        <v>847</v>
      </c>
      <c r="N122" s="530" t="s">
        <v>847</v>
      </c>
      <c r="O122" s="530" t="s">
        <v>847</v>
      </c>
      <c r="P122" s="530" t="s">
        <v>847</v>
      </c>
      <c r="Q122" s="530" t="s">
        <v>848</v>
      </c>
      <c r="R122" s="530" t="s">
        <v>848</v>
      </c>
      <c r="S122" s="541" t="s">
        <v>847</v>
      </c>
    </row>
    <row r="123" spans="1:19" ht="13.8" thickBot="1" x14ac:dyDescent="0.3">
      <c r="A123" s="7" t="s">
        <v>517</v>
      </c>
      <c r="B123" s="179" t="s">
        <v>516</v>
      </c>
      <c r="C123" s="540" t="s">
        <v>18</v>
      </c>
      <c r="D123" s="530" t="s">
        <v>3076</v>
      </c>
      <c r="E123" s="531">
        <v>35000</v>
      </c>
      <c r="F123" s="531">
        <v>42000</v>
      </c>
      <c r="G123" s="532">
        <v>45</v>
      </c>
      <c r="H123" s="530" t="s">
        <v>847</v>
      </c>
      <c r="I123" s="530" t="s">
        <v>847</v>
      </c>
      <c r="J123" s="530" t="s">
        <v>847</v>
      </c>
      <c r="K123" s="530" t="s">
        <v>848</v>
      </c>
      <c r="L123" s="530" t="s">
        <v>848</v>
      </c>
      <c r="M123" s="530" t="s">
        <v>847</v>
      </c>
      <c r="N123" s="530" t="s">
        <v>847</v>
      </c>
      <c r="O123" s="530" t="s">
        <v>847</v>
      </c>
      <c r="P123" s="530" t="s">
        <v>847</v>
      </c>
      <c r="Q123" s="530" t="s">
        <v>847</v>
      </c>
      <c r="R123" s="530" t="s">
        <v>848</v>
      </c>
      <c r="S123" s="541" t="s">
        <v>848</v>
      </c>
    </row>
    <row r="124" spans="1:19" ht="13.8" thickBot="1" x14ac:dyDescent="0.3">
      <c r="A124" s="7" t="s">
        <v>529</v>
      </c>
      <c r="B124" s="179" t="s">
        <v>528</v>
      </c>
      <c r="C124" s="540" t="s">
        <v>18</v>
      </c>
      <c r="D124" s="530" t="s">
        <v>3076</v>
      </c>
      <c r="E124" s="531">
        <v>42400</v>
      </c>
      <c r="F124" s="531">
        <v>66500</v>
      </c>
      <c r="G124" s="532">
        <v>40</v>
      </c>
      <c r="H124" s="530" t="s">
        <v>847</v>
      </c>
      <c r="I124" s="530" t="s">
        <v>848</v>
      </c>
      <c r="J124" s="530" t="s">
        <v>848</v>
      </c>
      <c r="K124" s="530" t="s">
        <v>848</v>
      </c>
      <c r="L124" s="530" t="s">
        <v>848</v>
      </c>
      <c r="M124" s="530" t="s">
        <v>847</v>
      </c>
      <c r="N124" s="530" t="s">
        <v>847</v>
      </c>
      <c r="O124" s="530" t="s">
        <v>847</v>
      </c>
      <c r="P124" s="530" t="s">
        <v>847</v>
      </c>
      <c r="Q124" s="530" t="s">
        <v>848</v>
      </c>
      <c r="R124" s="530" t="s">
        <v>848</v>
      </c>
      <c r="S124" s="541" t="s">
        <v>848</v>
      </c>
    </row>
    <row r="125" spans="1:19" ht="13.8" thickBot="1" x14ac:dyDescent="0.3">
      <c r="A125" s="7" t="s">
        <v>531</v>
      </c>
      <c r="B125" s="179" t="s">
        <v>530</v>
      </c>
      <c r="C125" s="540" t="s">
        <v>18</v>
      </c>
      <c r="D125" s="530" t="s">
        <v>3075</v>
      </c>
      <c r="E125" s="531">
        <v>32000</v>
      </c>
      <c r="F125" s="531">
        <v>45000</v>
      </c>
      <c r="G125" s="532">
        <v>35</v>
      </c>
      <c r="H125" s="530" t="s">
        <v>848</v>
      </c>
      <c r="I125" s="530" t="s">
        <v>848</v>
      </c>
      <c r="J125" s="530" t="s">
        <v>848</v>
      </c>
      <c r="K125" s="530" t="s">
        <v>848</v>
      </c>
      <c r="L125" s="530" t="s">
        <v>848</v>
      </c>
      <c r="M125" s="530" t="s">
        <v>847</v>
      </c>
      <c r="N125" s="530" t="s">
        <v>847</v>
      </c>
      <c r="O125" s="530" t="s">
        <v>847</v>
      </c>
      <c r="P125" s="530" t="s">
        <v>847</v>
      </c>
      <c r="Q125" s="530" t="s">
        <v>848</v>
      </c>
      <c r="R125" s="530" t="s">
        <v>848</v>
      </c>
      <c r="S125" s="541" t="s">
        <v>848</v>
      </c>
    </row>
    <row r="126" spans="1:19" ht="13.8" thickBot="1" x14ac:dyDescent="0.3">
      <c r="A126" s="7" t="s">
        <v>535</v>
      </c>
      <c r="B126" s="179" t="s">
        <v>534</v>
      </c>
      <c r="C126" s="540" t="s">
        <v>18</v>
      </c>
      <c r="D126" s="530" t="s">
        <v>1354</v>
      </c>
      <c r="E126" s="531">
        <v>9604</v>
      </c>
      <c r="F126" s="531">
        <v>9604</v>
      </c>
      <c r="G126" s="532">
        <v>20</v>
      </c>
      <c r="H126" s="530" t="s">
        <v>848</v>
      </c>
      <c r="I126" s="530" t="s">
        <v>848</v>
      </c>
      <c r="J126" s="530" t="s">
        <v>848</v>
      </c>
      <c r="K126" s="530" t="s">
        <v>848</v>
      </c>
      <c r="L126" s="530" t="s">
        <v>848</v>
      </c>
      <c r="M126" s="530" t="s">
        <v>848</v>
      </c>
      <c r="N126" s="530" t="s">
        <v>847</v>
      </c>
      <c r="O126" s="530" t="s">
        <v>848</v>
      </c>
      <c r="P126" s="530" t="s">
        <v>847</v>
      </c>
      <c r="Q126" s="530" t="s">
        <v>848</v>
      </c>
      <c r="R126" s="530" t="s">
        <v>848</v>
      </c>
      <c r="S126" s="541" t="s">
        <v>848</v>
      </c>
    </row>
    <row r="127" spans="1:19" ht="13.8" thickBot="1" x14ac:dyDescent="0.3">
      <c r="A127" s="7" t="s">
        <v>543</v>
      </c>
      <c r="B127" s="179" t="s">
        <v>542</v>
      </c>
      <c r="C127" s="540" t="s">
        <v>18</v>
      </c>
      <c r="D127" s="530" t="s">
        <v>1354</v>
      </c>
      <c r="E127" s="531">
        <v>29500</v>
      </c>
      <c r="F127" s="531">
        <v>37500</v>
      </c>
      <c r="G127" s="532">
        <v>32</v>
      </c>
      <c r="H127" s="530" t="s">
        <v>848</v>
      </c>
      <c r="I127" s="530" t="s">
        <v>848</v>
      </c>
      <c r="J127" s="530" t="s">
        <v>848</v>
      </c>
      <c r="K127" s="530" t="s">
        <v>848</v>
      </c>
      <c r="L127" s="530" t="s">
        <v>848</v>
      </c>
      <c r="M127" s="530" t="s">
        <v>847</v>
      </c>
      <c r="N127" s="530" t="s">
        <v>847</v>
      </c>
      <c r="O127" s="530" t="s">
        <v>848</v>
      </c>
      <c r="P127" s="530" t="s">
        <v>847</v>
      </c>
      <c r="Q127" s="530" t="s">
        <v>848</v>
      </c>
      <c r="R127" s="530" t="s">
        <v>848</v>
      </c>
      <c r="S127" s="541" t="s">
        <v>848</v>
      </c>
    </row>
    <row r="128" spans="1:19" ht="13.8" thickBot="1" x14ac:dyDescent="0.3">
      <c r="A128" s="7" t="s">
        <v>565</v>
      </c>
      <c r="B128" s="179" t="s">
        <v>564</v>
      </c>
      <c r="C128" s="540" t="s">
        <v>18</v>
      </c>
      <c r="D128" s="530" t="s">
        <v>1354</v>
      </c>
      <c r="E128" s="531">
        <v>28080</v>
      </c>
      <c r="F128" s="531">
        <v>28080</v>
      </c>
      <c r="G128" s="532">
        <v>30</v>
      </c>
      <c r="H128" s="530" t="s">
        <v>848</v>
      </c>
      <c r="I128" s="530" t="s">
        <v>848</v>
      </c>
      <c r="J128" s="530" t="s">
        <v>848</v>
      </c>
      <c r="K128" s="530" t="s">
        <v>848</v>
      </c>
      <c r="L128" s="530" t="s">
        <v>848</v>
      </c>
      <c r="M128" s="530" t="s">
        <v>847</v>
      </c>
      <c r="N128" s="530" t="s">
        <v>847</v>
      </c>
      <c r="O128" s="530" t="s">
        <v>848</v>
      </c>
      <c r="P128" s="530" t="s">
        <v>848</v>
      </c>
      <c r="Q128" s="530" t="s">
        <v>848</v>
      </c>
      <c r="R128" s="530" t="s">
        <v>848</v>
      </c>
      <c r="S128" s="541" t="s">
        <v>848</v>
      </c>
    </row>
    <row r="129" spans="1:19" ht="13.8" thickBot="1" x14ac:dyDescent="0.3">
      <c r="A129" s="7" t="s">
        <v>571</v>
      </c>
      <c r="B129" s="179" t="s">
        <v>570</v>
      </c>
      <c r="C129" s="540" t="s">
        <v>18</v>
      </c>
      <c r="D129" s="530" t="s">
        <v>3076</v>
      </c>
      <c r="E129" s="531">
        <v>22300</v>
      </c>
      <c r="F129" s="531">
        <v>27500</v>
      </c>
      <c r="G129" s="532">
        <v>40</v>
      </c>
      <c r="H129" s="530" t="s">
        <v>848</v>
      </c>
      <c r="I129" s="530" t="s">
        <v>848</v>
      </c>
      <c r="J129" s="530" t="s">
        <v>848</v>
      </c>
      <c r="K129" s="530" t="s">
        <v>848</v>
      </c>
      <c r="L129" s="530" t="s">
        <v>847</v>
      </c>
      <c r="M129" s="530" t="s">
        <v>847</v>
      </c>
      <c r="N129" s="530" t="s">
        <v>847</v>
      </c>
      <c r="O129" s="530" t="s">
        <v>848</v>
      </c>
      <c r="P129" s="530" t="s">
        <v>847</v>
      </c>
      <c r="Q129" s="530" t="s">
        <v>848</v>
      </c>
      <c r="R129" s="530" t="s">
        <v>848</v>
      </c>
      <c r="S129" s="541" t="s">
        <v>848</v>
      </c>
    </row>
    <row r="130" spans="1:19" ht="13.8" thickBot="1" x14ac:dyDescent="0.3">
      <c r="A130" s="7" t="s">
        <v>577</v>
      </c>
      <c r="B130" s="179" t="s">
        <v>576</v>
      </c>
      <c r="C130" s="540" t="s">
        <v>18</v>
      </c>
      <c r="D130" s="530" t="s">
        <v>1354</v>
      </c>
      <c r="E130" s="531">
        <v>53779</v>
      </c>
      <c r="F130" s="531">
        <v>53779</v>
      </c>
      <c r="G130" s="532">
        <v>40</v>
      </c>
      <c r="H130" s="530" t="s">
        <v>848</v>
      </c>
      <c r="I130" s="530" t="s">
        <v>848</v>
      </c>
      <c r="J130" s="530" t="s">
        <v>848</v>
      </c>
      <c r="K130" s="530" t="s">
        <v>847</v>
      </c>
      <c r="L130" s="530" t="s">
        <v>847</v>
      </c>
      <c r="M130" s="530" t="s">
        <v>847</v>
      </c>
      <c r="N130" s="530" t="s">
        <v>847</v>
      </c>
      <c r="O130" s="530" t="s">
        <v>847</v>
      </c>
      <c r="P130" s="530" t="s">
        <v>847</v>
      </c>
      <c r="Q130" s="530" t="s">
        <v>847</v>
      </c>
      <c r="R130" s="530" t="s">
        <v>848</v>
      </c>
      <c r="S130" s="541" t="s">
        <v>848</v>
      </c>
    </row>
    <row r="131" spans="1:19" ht="13.8" thickBot="1" x14ac:dyDescent="0.3">
      <c r="A131" s="7" t="s">
        <v>587</v>
      </c>
      <c r="B131" s="179" t="s">
        <v>586</v>
      </c>
      <c r="C131" s="540" t="s">
        <v>18</v>
      </c>
      <c r="D131" s="530" t="s">
        <v>1354</v>
      </c>
      <c r="E131" s="531">
        <v>35000</v>
      </c>
      <c r="F131" s="531">
        <v>45000</v>
      </c>
      <c r="G131" s="532">
        <v>40</v>
      </c>
      <c r="H131" s="530" t="s">
        <v>847</v>
      </c>
      <c r="I131" s="530" t="s">
        <v>848</v>
      </c>
      <c r="J131" s="530" t="s">
        <v>848</v>
      </c>
      <c r="K131" s="530" t="s">
        <v>848</v>
      </c>
      <c r="L131" s="530" t="s">
        <v>848</v>
      </c>
      <c r="M131" s="530" t="s">
        <v>847</v>
      </c>
      <c r="N131" s="530" t="s">
        <v>847</v>
      </c>
      <c r="O131" s="530" t="s">
        <v>848</v>
      </c>
      <c r="P131" s="530" t="s">
        <v>847</v>
      </c>
      <c r="Q131" s="530" t="s">
        <v>848</v>
      </c>
      <c r="R131" s="530" t="s">
        <v>848</v>
      </c>
      <c r="S131" s="541" t="s">
        <v>848</v>
      </c>
    </row>
    <row r="132" spans="1:19" ht="13.8" thickBot="1" x14ac:dyDescent="0.3">
      <c r="A132" s="7" t="s">
        <v>591</v>
      </c>
      <c r="B132" s="179" t="s">
        <v>590</v>
      </c>
      <c r="C132" s="540" t="s">
        <v>18</v>
      </c>
      <c r="D132" s="530" t="s">
        <v>3076</v>
      </c>
      <c r="E132" s="531">
        <v>22000</v>
      </c>
      <c r="F132" s="531">
        <v>27000</v>
      </c>
      <c r="G132" s="532">
        <v>26</v>
      </c>
      <c r="H132" s="530" t="s">
        <v>848</v>
      </c>
      <c r="I132" s="530" t="s">
        <v>848</v>
      </c>
      <c r="J132" s="530" t="s">
        <v>848</v>
      </c>
      <c r="K132" s="530" t="s">
        <v>848</v>
      </c>
      <c r="L132" s="530" t="s">
        <v>848</v>
      </c>
      <c r="M132" s="530" t="s">
        <v>847</v>
      </c>
      <c r="N132" s="530" t="s">
        <v>847</v>
      </c>
      <c r="O132" s="530" t="s">
        <v>847</v>
      </c>
      <c r="P132" s="530" t="s">
        <v>847</v>
      </c>
      <c r="Q132" s="530" t="s">
        <v>848</v>
      </c>
      <c r="R132" s="530" t="s">
        <v>848</v>
      </c>
      <c r="S132" s="541" t="s">
        <v>848</v>
      </c>
    </row>
    <row r="133" spans="1:19" ht="13.8" thickBot="1" x14ac:dyDescent="0.3">
      <c r="A133" s="7" t="s">
        <v>597</v>
      </c>
      <c r="B133" s="179" t="s">
        <v>596</v>
      </c>
      <c r="C133" s="540" t="s">
        <v>18</v>
      </c>
      <c r="D133" s="530" t="s">
        <v>3076</v>
      </c>
      <c r="E133" s="531">
        <v>15000</v>
      </c>
      <c r="F133" s="531">
        <v>31000</v>
      </c>
      <c r="G133" s="532">
        <v>30</v>
      </c>
      <c r="H133" s="530" t="s">
        <v>848</v>
      </c>
      <c r="I133" s="530" t="s">
        <v>848</v>
      </c>
      <c r="J133" s="530" t="s">
        <v>848</v>
      </c>
      <c r="K133" s="530" t="s">
        <v>848</v>
      </c>
      <c r="L133" s="530" t="s">
        <v>848</v>
      </c>
      <c r="M133" s="530" t="s">
        <v>848</v>
      </c>
      <c r="N133" s="530" t="s">
        <v>847</v>
      </c>
      <c r="O133" s="530" t="s">
        <v>847</v>
      </c>
      <c r="P133" s="530" t="s">
        <v>847</v>
      </c>
      <c r="Q133" s="530" t="s">
        <v>848</v>
      </c>
      <c r="R133" s="530" t="s">
        <v>848</v>
      </c>
      <c r="S133" s="541" t="s">
        <v>848</v>
      </c>
    </row>
    <row r="134" spans="1:19" ht="13.8" thickBot="1" x14ac:dyDescent="0.3">
      <c r="A134" s="7" t="s">
        <v>605</v>
      </c>
      <c r="B134" s="179" t="s">
        <v>604</v>
      </c>
      <c r="C134" s="540" t="s">
        <v>18</v>
      </c>
      <c r="D134" s="530" t="s">
        <v>3076</v>
      </c>
      <c r="E134" s="531">
        <v>18248</v>
      </c>
      <c r="F134" s="531">
        <v>18248</v>
      </c>
      <c r="G134" s="532">
        <v>24</v>
      </c>
      <c r="H134" s="530" t="s">
        <v>848</v>
      </c>
      <c r="I134" s="530" t="s">
        <v>848</v>
      </c>
      <c r="J134" s="530" t="s">
        <v>848</v>
      </c>
      <c r="K134" s="530" t="s">
        <v>848</v>
      </c>
      <c r="L134" s="530" t="s">
        <v>848</v>
      </c>
      <c r="M134" s="530" t="s">
        <v>847</v>
      </c>
      <c r="N134" s="530" t="s">
        <v>847</v>
      </c>
      <c r="O134" s="530" t="s">
        <v>848</v>
      </c>
      <c r="P134" s="530" t="s">
        <v>847</v>
      </c>
      <c r="Q134" s="530" t="s">
        <v>848</v>
      </c>
      <c r="R134" s="530" t="s">
        <v>848</v>
      </c>
      <c r="S134" s="541" t="s">
        <v>848</v>
      </c>
    </row>
    <row r="135" spans="1:19" ht="13.8" thickBot="1" x14ac:dyDescent="0.3">
      <c r="A135" s="7" t="s">
        <v>611</v>
      </c>
      <c r="B135" s="179" t="s">
        <v>610</v>
      </c>
      <c r="C135" s="540" t="s">
        <v>18</v>
      </c>
      <c r="D135" s="530" t="s">
        <v>1354</v>
      </c>
      <c r="E135" s="531">
        <v>16000</v>
      </c>
      <c r="F135" s="531">
        <v>24000</v>
      </c>
      <c r="G135" s="532">
        <v>32</v>
      </c>
      <c r="H135" s="530" t="s">
        <v>847</v>
      </c>
      <c r="I135" s="530" t="s">
        <v>848</v>
      </c>
      <c r="J135" s="530" t="s">
        <v>848</v>
      </c>
      <c r="K135" s="530" t="s">
        <v>848</v>
      </c>
      <c r="L135" s="530" t="s">
        <v>848</v>
      </c>
      <c r="M135" s="530" t="s">
        <v>847</v>
      </c>
      <c r="N135" s="530" t="s">
        <v>847</v>
      </c>
      <c r="O135" s="530" t="s">
        <v>848</v>
      </c>
      <c r="P135" s="530" t="s">
        <v>847</v>
      </c>
      <c r="Q135" s="530" t="s">
        <v>848</v>
      </c>
      <c r="R135" s="530" t="s">
        <v>848</v>
      </c>
      <c r="S135" s="541" t="s">
        <v>848</v>
      </c>
    </row>
    <row r="136" spans="1:19" ht="13.8" thickBot="1" x14ac:dyDescent="0.3">
      <c r="A136" s="7" t="s">
        <v>613</v>
      </c>
      <c r="B136" s="179" t="s">
        <v>612</v>
      </c>
      <c r="C136" s="540" t="s">
        <v>18</v>
      </c>
      <c r="D136" s="530" t="s">
        <v>1354</v>
      </c>
      <c r="E136" s="531">
        <v>21000</v>
      </c>
      <c r="F136" s="531">
        <v>36000</v>
      </c>
      <c r="G136" s="532">
        <v>45</v>
      </c>
      <c r="H136" s="530" t="s">
        <v>847</v>
      </c>
      <c r="I136" s="530" t="s">
        <v>847</v>
      </c>
      <c r="J136" s="530" t="s">
        <v>847</v>
      </c>
      <c r="K136" s="530" t="s">
        <v>848</v>
      </c>
      <c r="L136" s="530" t="s">
        <v>848</v>
      </c>
      <c r="M136" s="530" t="s">
        <v>848</v>
      </c>
      <c r="N136" s="530" t="s">
        <v>847</v>
      </c>
      <c r="O136" s="530" t="s">
        <v>847</v>
      </c>
      <c r="P136" s="530" t="s">
        <v>847</v>
      </c>
      <c r="Q136" s="530" t="s">
        <v>848</v>
      </c>
      <c r="R136" s="530" t="s">
        <v>848</v>
      </c>
      <c r="S136" s="541" t="s">
        <v>848</v>
      </c>
    </row>
    <row r="137" spans="1:19" ht="13.8" thickBot="1" x14ac:dyDescent="0.3">
      <c r="A137" s="7" t="s">
        <v>619</v>
      </c>
      <c r="B137" s="179" t="s">
        <v>618</v>
      </c>
      <c r="C137" s="540" t="s">
        <v>18</v>
      </c>
      <c r="D137" s="530" t="s">
        <v>1354</v>
      </c>
      <c r="E137" s="531">
        <v>25480</v>
      </c>
      <c r="F137" s="531">
        <v>27300</v>
      </c>
      <c r="G137" s="532">
        <v>35</v>
      </c>
      <c r="H137" s="530" t="s">
        <v>848</v>
      </c>
      <c r="I137" s="530" t="s">
        <v>848</v>
      </c>
      <c r="J137" s="530" t="s">
        <v>848</v>
      </c>
      <c r="K137" s="530" t="s">
        <v>848</v>
      </c>
      <c r="L137" s="530" t="s">
        <v>848</v>
      </c>
      <c r="M137" s="530" t="s">
        <v>848</v>
      </c>
      <c r="N137" s="530" t="s">
        <v>847</v>
      </c>
      <c r="O137" s="530" t="s">
        <v>847</v>
      </c>
      <c r="P137" s="530" t="s">
        <v>847</v>
      </c>
      <c r="Q137" s="530" t="s">
        <v>848</v>
      </c>
      <c r="R137" s="530" t="s">
        <v>848</v>
      </c>
      <c r="S137" s="541" t="s">
        <v>848</v>
      </c>
    </row>
    <row r="138" spans="1:19" ht="13.8" thickBot="1" x14ac:dyDescent="0.3">
      <c r="A138" s="7" t="s">
        <v>625</v>
      </c>
      <c r="B138" s="179" t="s">
        <v>624</v>
      </c>
      <c r="C138" s="540" t="s">
        <v>18</v>
      </c>
      <c r="D138" s="530" t="s">
        <v>1354</v>
      </c>
      <c r="E138" s="534" t="s">
        <v>3890</v>
      </c>
      <c r="F138" s="534" t="s">
        <v>3890</v>
      </c>
      <c r="G138" s="534" t="s">
        <v>3890</v>
      </c>
      <c r="H138" s="530" t="s">
        <v>848</v>
      </c>
      <c r="I138" s="530" t="s">
        <v>848</v>
      </c>
      <c r="J138" s="530" t="s">
        <v>848</v>
      </c>
      <c r="K138" s="530" t="s">
        <v>848</v>
      </c>
      <c r="L138" s="530" t="s">
        <v>848</v>
      </c>
      <c r="M138" s="530" t="s">
        <v>848</v>
      </c>
      <c r="N138" s="530" t="s">
        <v>847</v>
      </c>
      <c r="O138" s="530" t="s">
        <v>848</v>
      </c>
      <c r="P138" s="530" t="s">
        <v>847</v>
      </c>
      <c r="Q138" s="530" t="s">
        <v>848</v>
      </c>
      <c r="R138" s="530" t="s">
        <v>848</v>
      </c>
      <c r="S138" s="541" t="s">
        <v>848</v>
      </c>
    </row>
    <row r="139" spans="1:19" ht="13.8" thickBot="1" x14ac:dyDescent="0.3">
      <c r="A139" s="7" t="s">
        <v>637</v>
      </c>
      <c r="B139" s="179" t="s">
        <v>636</v>
      </c>
      <c r="C139" s="540" t="s">
        <v>18</v>
      </c>
      <c r="D139" s="530" t="s">
        <v>3076</v>
      </c>
      <c r="E139" s="531">
        <v>20000</v>
      </c>
      <c r="F139" s="531">
        <v>29000</v>
      </c>
      <c r="G139" s="532">
        <v>40</v>
      </c>
      <c r="H139" s="530" t="s">
        <v>848</v>
      </c>
      <c r="I139" s="530" t="s">
        <v>848</v>
      </c>
      <c r="J139" s="530" t="s">
        <v>848</v>
      </c>
      <c r="K139" s="530" t="s">
        <v>848</v>
      </c>
      <c r="L139" s="530" t="s">
        <v>847</v>
      </c>
      <c r="M139" s="530" t="s">
        <v>847</v>
      </c>
      <c r="N139" s="530" t="s">
        <v>847</v>
      </c>
      <c r="O139" s="530" t="s">
        <v>847</v>
      </c>
      <c r="P139" s="530" t="s">
        <v>847</v>
      </c>
      <c r="Q139" s="530" t="s">
        <v>848</v>
      </c>
      <c r="R139" s="530" t="s">
        <v>848</v>
      </c>
      <c r="S139" s="541" t="s">
        <v>848</v>
      </c>
    </row>
    <row r="140" spans="1:19" ht="13.8" thickBot="1" x14ac:dyDescent="0.3">
      <c r="A140" s="7" t="s">
        <v>649</v>
      </c>
      <c r="B140" s="179" t="s">
        <v>648</v>
      </c>
      <c r="C140" s="540" t="s">
        <v>18</v>
      </c>
      <c r="D140" s="530" t="s">
        <v>3075</v>
      </c>
      <c r="E140" s="531">
        <v>35200</v>
      </c>
      <c r="F140" s="531">
        <v>47477</v>
      </c>
      <c r="G140" s="532">
        <v>40</v>
      </c>
      <c r="H140" s="530" t="s">
        <v>848</v>
      </c>
      <c r="I140" s="530" t="s">
        <v>848</v>
      </c>
      <c r="J140" s="530" t="s">
        <v>848</v>
      </c>
      <c r="K140" s="530" t="s">
        <v>848</v>
      </c>
      <c r="L140" s="530" t="s">
        <v>848</v>
      </c>
      <c r="M140" s="530" t="s">
        <v>847</v>
      </c>
      <c r="N140" s="530" t="s">
        <v>847</v>
      </c>
      <c r="O140" s="530" t="s">
        <v>847</v>
      </c>
      <c r="P140" s="530" t="s">
        <v>847</v>
      </c>
      <c r="Q140" s="530" t="s">
        <v>848</v>
      </c>
      <c r="R140" s="530" t="s">
        <v>848</v>
      </c>
      <c r="S140" s="541" t="s">
        <v>848</v>
      </c>
    </row>
    <row r="141" spans="1:19" ht="13.8" thickBot="1" x14ac:dyDescent="0.3">
      <c r="A141" s="7" t="s">
        <v>665</v>
      </c>
      <c r="B141" s="179" t="s">
        <v>664</v>
      </c>
      <c r="C141" s="540" t="s">
        <v>18</v>
      </c>
      <c r="D141" s="530" t="s">
        <v>1354</v>
      </c>
      <c r="E141" s="531">
        <v>27800</v>
      </c>
      <c r="F141" s="531">
        <v>34000</v>
      </c>
      <c r="G141" s="532">
        <v>40</v>
      </c>
      <c r="H141" s="530" t="s">
        <v>847</v>
      </c>
      <c r="I141" s="530" t="s">
        <v>847</v>
      </c>
      <c r="J141" s="530" t="s">
        <v>847</v>
      </c>
      <c r="K141" s="530" t="s">
        <v>847</v>
      </c>
      <c r="L141" s="530" t="s">
        <v>847</v>
      </c>
      <c r="M141" s="530" t="s">
        <v>847</v>
      </c>
      <c r="N141" s="530" t="s">
        <v>847</v>
      </c>
      <c r="O141" s="530" t="s">
        <v>847</v>
      </c>
      <c r="P141" s="530" t="s">
        <v>847</v>
      </c>
      <c r="Q141" s="530" t="s">
        <v>847</v>
      </c>
      <c r="R141" s="530" t="s">
        <v>847</v>
      </c>
      <c r="S141" s="541" t="s">
        <v>847</v>
      </c>
    </row>
    <row r="142" spans="1:19" ht="13.8" thickBot="1" x14ac:dyDescent="0.3">
      <c r="A142" s="7" t="s">
        <v>675</v>
      </c>
      <c r="B142" s="179" t="s">
        <v>674</v>
      </c>
      <c r="C142" s="540" t="s">
        <v>18</v>
      </c>
      <c r="D142" s="530" t="s">
        <v>3076</v>
      </c>
      <c r="E142" s="531">
        <v>38000</v>
      </c>
      <c r="F142" s="531">
        <v>42000</v>
      </c>
      <c r="G142" s="532">
        <v>40</v>
      </c>
      <c r="H142" s="530" t="s">
        <v>848</v>
      </c>
      <c r="I142" s="530" t="s">
        <v>848</v>
      </c>
      <c r="J142" s="530" t="s">
        <v>848</v>
      </c>
      <c r="K142" s="530" t="s">
        <v>848</v>
      </c>
      <c r="L142" s="530" t="s">
        <v>848</v>
      </c>
      <c r="M142" s="530" t="s">
        <v>847</v>
      </c>
      <c r="N142" s="530" t="s">
        <v>847</v>
      </c>
      <c r="O142" s="530" t="s">
        <v>847</v>
      </c>
      <c r="P142" s="530" t="s">
        <v>847</v>
      </c>
      <c r="Q142" s="530" t="s">
        <v>848</v>
      </c>
      <c r="R142" s="530" t="s">
        <v>848</v>
      </c>
      <c r="S142" s="541" t="s">
        <v>847</v>
      </c>
    </row>
    <row r="143" spans="1:19" ht="13.8" thickBot="1" x14ac:dyDescent="0.3">
      <c r="A143" s="7" t="s">
        <v>679</v>
      </c>
      <c r="B143" s="179" t="s">
        <v>678</v>
      </c>
      <c r="C143" s="540" t="s">
        <v>18</v>
      </c>
      <c r="D143" s="530" t="s">
        <v>3074</v>
      </c>
      <c r="E143" s="531">
        <v>45490</v>
      </c>
      <c r="F143" s="531">
        <v>45490</v>
      </c>
      <c r="G143" s="532">
        <v>35</v>
      </c>
      <c r="H143" s="530" t="s">
        <v>848</v>
      </c>
      <c r="I143" s="530" t="s">
        <v>848</v>
      </c>
      <c r="J143" s="530" t="s">
        <v>848</v>
      </c>
      <c r="K143" s="530" t="s">
        <v>848</v>
      </c>
      <c r="L143" s="530" t="s">
        <v>848</v>
      </c>
      <c r="M143" s="530" t="s">
        <v>847</v>
      </c>
      <c r="N143" s="530" t="s">
        <v>847</v>
      </c>
      <c r="O143" s="530" t="s">
        <v>847</v>
      </c>
      <c r="P143" s="530" t="s">
        <v>847</v>
      </c>
      <c r="Q143" s="530" t="s">
        <v>847</v>
      </c>
      <c r="R143" s="530" t="s">
        <v>848</v>
      </c>
      <c r="S143" s="541" t="s">
        <v>848</v>
      </c>
    </row>
    <row r="144" spans="1:19" ht="13.8" thickBot="1" x14ac:dyDescent="0.3">
      <c r="A144" s="7" t="s">
        <v>685</v>
      </c>
      <c r="B144" s="179" t="s">
        <v>684</v>
      </c>
      <c r="C144" s="540" t="s">
        <v>18</v>
      </c>
      <c r="D144" s="530" t="s">
        <v>3076</v>
      </c>
      <c r="E144" s="531">
        <v>15000</v>
      </c>
      <c r="F144" s="531">
        <v>28000</v>
      </c>
      <c r="G144" s="532">
        <v>33</v>
      </c>
      <c r="H144" s="530" t="s">
        <v>847</v>
      </c>
      <c r="I144" s="530" t="s">
        <v>848</v>
      </c>
      <c r="J144" s="530" t="s">
        <v>848</v>
      </c>
      <c r="K144" s="530" t="s">
        <v>848</v>
      </c>
      <c r="L144" s="530" t="s">
        <v>847</v>
      </c>
      <c r="M144" s="530" t="s">
        <v>848</v>
      </c>
      <c r="N144" s="530" t="s">
        <v>847</v>
      </c>
      <c r="O144" s="530" t="s">
        <v>848</v>
      </c>
      <c r="P144" s="530" t="s">
        <v>847</v>
      </c>
      <c r="Q144" s="530" t="s">
        <v>848</v>
      </c>
      <c r="R144" s="530" t="s">
        <v>848</v>
      </c>
      <c r="S144" s="541" t="s">
        <v>848</v>
      </c>
    </row>
    <row r="145" spans="1:19" ht="13.8" thickBot="1" x14ac:dyDescent="0.3">
      <c r="A145" s="7" t="s">
        <v>693</v>
      </c>
      <c r="B145" s="179" t="s">
        <v>692</v>
      </c>
      <c r="C145" s="540" t="s">
        <v>18</v>
      </c>
      <c r="D145" s="530" t="s">
        <v>1354</v>
      </c>
      <c r="E145" s="531">
        <v>33280</v>
      </c>
      <c r="F145" s="531">
        <v>35360</v>
      </c>
      <c r="G145" s="532">
        <v>40</v>
      </c>
      <c r="H145" s="530" t="s">
        <v>848</v>
      </c>
      <c r="I145" s="530" t="s">
        <v>848</v>
      </c>
      <c r="J145" s="530" t="s">
        <v>848</v>
      </c>
      <c r="K145" s="530" t="s">
        <v>848</v>
      </c>
      <c r="L145" s="530" t="s">
        <v>848</v>
      </c>
      <c r="M145" s="530" t="s">
        <v>848</v>
      </c>
      <c r="N145" s="530" t="s">
        <v>847</v>
      </c>
      <c r="O145" s="530" t="s">
        <v>847</v>
      </c>
      <c r="P145" s="530" t="s">
        <v>847</v>
      </c>
      <c r="Q145" s="530" t="s">
        <v>848</v>
      </c>
      <c r="R145" s="530" t="s">
        <v>848</v>
      </c>
      <c r="S145" s="541" t="s">
        <v>848</v>
      </c>
    </row>
    <row r="146" spans="1:19" ht="13.8" thickBot="1" x14ac:dyDescent="0.3">
      <c r="A146" s="7" t="s">
        <v>715</v>
      </c>
      <c r="B146" s="179" t="s">
        <v>714</v>
      </c>
      <c r="C146" s="540" t="s">
        <v>18</v>
      </c>
      <c r="D146" s="530" t="s">
        <v>1354</v>
      </c>
      <c r="E146" s="531">
        <v>31930</v>
      </c>
      <c r="F146" s="531">
        <v>34008</v>
      </c>
      <c r="G146" s="532">
        <v>40</v>
      </c>
      <c r="H146" s="530" t="s">
        <v>847</v>
      </c>
      <c r="I146" s="530" t="s">
        <v>847</v>
      </c>
      <c r="J146" s="530" t="s">
        <v>847</v>
      </c>
      <c r="K146" s="530" t="s">
        <v>847</v>
      </c>
      <c r="L146" s="530" t="s">
        <v>847</v>
      </c>
      <c r="M146" s="530" t="s">
        <v>847</v>
      </c>
      <c r="N146" s="530" t="s">
        <v>847</v>
      </c>
      <c r="O146" s="530" t="s">
        <v>847</v>
      </c>
      <c r="P146" s="530" t="s">
        <v>847</v>
      </c>
      <c r="Q146" s="530" t="s">
        <v>848</v>
      </c>
      <c r="R146" s="530" t="s">
        <v>847</v>
      </c>
      <c r="S146" s="541" t="s">
        <v>848</v>
      </c>
    </row>
    <row r="147" spans="1:19" ht="13.8" thickBot="1" x14ac:dyDescent="0.3">
      <c r="A147" s="7" t="s">
        <v>727</v>
      </c>
      <c r="B147" s="179" t="s">
        <v>726</v>
      </c>
      <c r="C147" s="540" t="s">
        <v>18</v>
      </c>
      <c r="D147" s="530" t="s">
        <v>3074</v>
      </c>
      <c r="E147" s="531">
        <v>48000</v>
      </c>
      <c r="F147" s="531">
        <v>58000</v>
      </c>
      <c r="G147" s="532">
        <v>40</v>
      </c>
      <c r="H147" s="530" t="s">
        <v>848</v>
      </c>
      <c r="I147" s="530" t="s">
        <v>848</v>
      </c>
      <c r="J147" s="530" t="s">
        <v>848</v>
      </c>
      <c r="K147" s="530" t="s">
        <v>848</v>
      </c>
      <c r="L147" s="530" t="s">
        <v>848</v>
      </c>
      <c r="M147" s="530" t="s">
        <v>847</v>
      </c>
      <c r="N147" s="530" t="s">
        <v>847</v>
      </c>
      <c r="O147" s="530" t="s">
        <v>848</v>
      </c>
      <c r="P147" s="530" t="s">
        <v>847</v>
      </c>
      <c r="Q147" s="530" t="s">
        <v>848</v>
      </c>
      <c r="R147" s="530" t="s">
        <v>848</v>
      </c>
      <c r="S147" s="541" t="s">
        <v>848</v>
      </c>
    </row>
    <row r="148" spans="1:19" ht="13.8" thickBot="1" x14ac:dyDescent="0.3">
      <c r="A148" s="7" t="s">
        <v>735</v>
      </c>
      <c r="B148" s="179" t="s">
        <v>734</v>
      </c>
      <c r="C148" s="540" t="s">
        <v>18</v>
      </c>
      <c r="D148" s="530" t="s">
        <v>3076</v>
      </c>
      <c r="E148" s="531">
        <v>25000</v>
      </c>
      <c r="F148" s="531">
        <v>27300</v>
      </c>
      <c r="G148" s="532">
        <v>35</v>
      </c>
      <c r="H148" s="530" t="s">
        <v>848</v>
      </c>
      <c r="I148" s="530" t="s">
        <v>848</v>
      </c>
      <c r="J148" s="530" t="s">
        <v>848</v>
      </c>
      <c r="K148" s="530" t="s">
        <v>848</v>
      </c>
      <c r="L148" s="530" t="s">
        <v>848</v>
      </c>
      <c r="M148" s="530" t="s">
        <v>847</v>
      </c>
      <c r="N148" s="530" t="s">
        <v>847</v>
      </c>
      <c r="O148" s="530" t="s">
        <v>847</v>
      </c>
      <c r="P148" s="530" t="s">
        <v>847</v>
      </c>
      <c r="Q148" s="530" t="s">
        <v>847</v>
      </c>
      <c r="R148" s="530" t="s">
        <v>848</v>
      </c>
      <c r="S148" s="541" t="s">
        <v>848</v>
      </c>
    </row>
    <row r="149" spans="1:19" ht="13.8" thickBot="1" x14ac:dyDescent="0.3">
      <c r="A149" s="7" t="s">
        <v>743</v>
      </c>
      <c r="B149" s="179" t="s">
        <v>742</v>
      </c>
      <c r="C149" s="540" t="s">
        <v>18</v>
      </c>
      <c r="D149" s="530" t="s">
        <v>1354</v>
      </c>
      <c r="E149" s="531">
        <v>35220</v>
      </c>
      <c r="F149" s="531">
        <v>36629</v>
      </c>
      <c r="G149" s="532">
        <v>40</v>
      </c>
      <c r="H149" s="530" t="s">
        <v>847</v>
      </c>
      <c r="I149" s="530" t="s">
        <v>847</v>
      </c>
      <c r="J149" s="530" t="s">
        <v>847</v>
      </c>
      <c r="K149" s="530" t="s">
        <v>848</v>
      </c>
      <c r="L149" s="530" t="s">
        <v>848</v>
      </c>
      <c r="M149" s="530" t="s">
        <v>847</v>
      </c>
      <c r="N149" s="530" t="s">
        <v>847</v>
      </c>
      <c r="O149" s="530" t="s">
        <v>847</v>
      </c>
      <c r="P149" s="530" t="s">
        <v>847</v>
      </c>
      <c r="Q149" s="530" t="s">
        <v>847</v>
      </c>
      <c r="R149" s="530" t="s">
        <v>848</v>
      </c>
      <c r="S149" s="541" t="s">
        <v>848</v>
      </c>
    </row>
    <row r="150" spans="1:19" ht="13.8" thickBot="1" x14ac:dyDescent="0.3">
      <c r="A150" s="7" t="s">
        <v>751</v>
      </c>
      <c r="B150" s="179" t="s">
        <v>750</v>
      </c>
      <c r="C150" s="540" t="s">
        <v>18</v>
      </c>
      <c r="D150" s="530" t="s">
        <v>3076</v>
      </c>
      <c r="E150" s="531">
        <v>20384</v>
      </c>
      <c r="F150" s="531">
        <v>23400</v>
      </c>
      <c r="G150" s="532">
        <v>30</v>
      </c>
      <c r="H150" s="530" t="s">
        <v>848</v>
      </c>
      <c r="I150" s="530" t="s">
        <v>848</v>
      </c>
      <c r="J150" s="530" t="s">
        <v>848</v>
      </c>
      <c r="K150" s="530" t="s">
        <v>848</v>
      </c>
      <c r="L150" s="530" t="s">
        <v>848</v>
      </c>
      <c r="M150" s="530" t="s">
        <v>848</v>
      </c>
      <c r="N150" s="530" t="s">
        <v>848</v>
      </c>
      <c r="O150" s="530" t="s">
        <v>848</v>
      </c>
      <c r="P150" s="530" t="s">
        <v>848</v>
      </c>
      <c r="Q150" s="530" t="s">
        <v>848</v>
      </c>
      <c r="R150" s="530" t="s">
        <v>848</v>
      </c>
      <c r="S150" s="541" t="s">
        <v>848</v>
      </c>
    </row>
    <row r="151" spans="1:19" ht="13.8" thickBot="1" x14ac:dyDescent="0.3">
      <c r="A151" s="7" t="s">
        <v>765</v>
      </c>
      <c r="B151" s="179" t="s">
        <v>764</v>
      </c>
      <c r="C151" s="540" t="s">
        <v>18</v>
      </c>
      <c r="D151" s="530" t="s">
        <v>1354</v>
      </c>
      <c r="E151" s="531">
        <v>33470</v>
      </c>
      <c r="F151" s="531">
        <v>38190</v>
      </c>
      <c r="G151" s="532">
        <v>40</v>
      </c>
      <c r="H151" s="530" t="s">
        <v>847</v>
      </c>
      <c r="I151" s="530" t="s">
        <v>847</v>
      </c>
      <c r="J151" s="530" t="s">
        <v>847</v>
      </c>
      <c r="K151" s="530" t="s">
        <v>847</v>
      </c>
      <c r="L151" s="530" t="s">
        <v>847</v>
      </c>
      <c r="M151" s="530" t="s">
        <v>847</v>
      </c>
      <c r="N151" s="530" t="s">
        <v>847</v>
      </c>
      <c r="O151" s="530" t="s">
        <v>847</v>
      </c>
      <c r="P151" s="530" t="s">
        <v>847</v>
      </c>
      <c r="Q151" s="530" t="s">
        <v>848</v>
      </c>
      <c r="R151" s="530" t="s">
        <v>847</v>
      </c>
      <c r="S151" s="541" t="s">
        <v>847</v>
      </c>
    </row>
    <row r="152" spans="1:19" ht="13.8" thickBot="1" x14ac:dyDescent="0.3">
      <c r="A152" s="7" t="s">
        <v>771</v>
      </c>
      <c r="B152" s="179" t="s">
        <v>770</v>
      </c>
      <c r="C152" s="540" t="s">
        <v>18</v>
      </c>
      <c r="D152" s="530" t="s">
        <v>3076</v>
      </c>
      <c r="E152" s="531">
        <v>20000</v>
      </c>
      <c r="F152" s="531">
        <v>36000</v>
      </c>
      <c r="G152" s="532">
        <v>32</v>
      </c>
      <c r="H152" s="530" t="s">
        <v>848</v>
      </c>
      <c r="I152" s="530" t="s">
        <v>848</v>
      </c>
      <c r="J152" s="530" t="s">
        <v>848</v>
      </c>
      <c r="K152" s="530" t="s">
        <v>848</v>
      </c>
      <c r="L152" s="530" t="s">
        <v>848</v>
      </c>
      <c r="M152" s="530" t="s">
        <v>848</v>
      </c>
      <c r="N152" s="530" t="s">
        <v>848</v>
      </c>
      <c r="O152" s="530" t="s">
        <v>848</v>
      </c>
      <c r="P152" s="530" t="s">
        <v>848</v>
      </c>
      <c r="Q152" s="530" t="s">
        <v>848</v>
      </c>
      <c r="R152" s="530" t="s">
        <v>848</v>
      </c>
      <c r="S152" s="541" t="s">
        <v>848</v>
      </c>
    </row>
    <row r="153" spans="1:19" ht="13.8" thickBot="1" x14ac:dyDescent="0.3">
      <c r="A153" s="7" t="s">
        <v>781</v>
      </c>
      <c r="B153" s="179" t="s">
        <v>780</v>
      </c>
      <c r="C153" s="540" t="s">
        <v>18</v>
      </c>
      <c r="D153" s="530" t="s">
        <v>3074</v>
      </c>
      <c r="E153" s="531">
        <v>60000</v>
      </c>
      <c r="F153" s="531">
        <v>60000</v>
      </c>
      <c r="G153" s="532">
        <v>40</v>
      </c>
      <c r="H153" s="530" t="s">
        <v>847</v>
      </c>
      <c r="I153" s="530" t="s">
        <v>847</v>
      </c>
      <c r="J153" s="530" t="s">
        <v>848</v>
      </c>
      <c r="K153" s="530" t="s">
        <v>848</v>
      </c>
      <c r="L153" s="530" t="s">
        <v>847</v>
      </c>
      <c r="M153" s="530" t="s">
        <v>847</v>
      </c>
      <c r="N153" s="530" t="s">
        <v>847</v>
      </c>
      <c r="O153" s="530" t="s">
        <v>848</v>
      </c>
      <c r="P153" s="530" t="s">
        <v>847</v>
      </c>
      <c r="Q153" s="530" t="s">
        <v>848</v>
      </c>
      <c r="R153" s="530" t="s">
        <v>847</v>
      </c>
      <c r="S153" s="541" t="s">
        <v>848</v>
      </c>
    </row>
    <row r="154" spans="1:19" ht="13.8" thickBot="1" x14ac:dyDescent="0.3">
      <c r="A154" s="7" t="s">
        <v>791</v>
      </c>
      <c r="B154" s="179" t="s">
        <v>790</v>
      </c>
      <c r="C154" s="540" t="s">
        <v>18</v>
      </c>
      <c r="D154" s="530" t="s">
        <v>1354</v>
      </c>
      <c r="E154" s="531">
        <v>17000</v>
      </c>
      <c r="F154" s="531">
        <v>30000</v>
      </c>
      <c r="G154" s="532">
        <v>30</v>
      </c>
      <c r="H154" s="530" t="s">
        <v>848</v>
      </c>
      <c r="I154" s="530" t="s">
        <v>848</v>
      </c>
      <c r="J154" s="530" t="s">
        <v>848</v>
      </c>
      <c r="K154" s="530" t="s">
        <v>848</v>
      </c>
      <c r="L154" s="530" t="s">
        <v>848</v>
      </c>
      <c r="M154" s="530" t="s">
        <v>847</v>
      </c>
      <c r="N154" s="530" t="s">
        <v>847</v>
      </c>
      <c r="O154" s="530" t="s">
        <v>847</v>
      </c>
      <c r="P154" s="530" t="s">
        <v>847</v>
      </c>
      <c r="Q154" s="530" t="s">
        <v>848</v>
      </c>
      <c r="R154" s="530" t="s">
        <v>848</v>
      </c>
      <c r="S154" s="541" t="s">
        <v>848</v>
      </c>
    </row>
    <row r="155" spans="1:19" ht="13.8" thickBot="1" x14ac:dyDescent="0.3">
      <c r="A155" s="7" t="s">
        <v>809</v>
      </c>
      <c r="B155" s="179" t="s">
        <v>808</v>
      </c>
      <c r="C155" s="542" t="s">
        <v>18</v>
      </c>
      <c r="D155" s="543" t="s">
        <v>3075</v>
      </c>
      <c r="E155" s="544">
        <v>30000</v>
      </c>
      <c r="F155" s="544">
        <v>50000</v>
      </c>
      <c r="G155" s="545">
        <v>32</v>
      </c>
      <c r="H155" s="543" t="s">
        <v>848</v>
      </c>
      <c r="I155" s="543" t="s">
        <v>848</v>
      </c>
      <c r="J155" s="543" t="s">
        <v>848</v>
      </c>
      <c r="K155" s="543" t="s">
        <v>848</v>
      </c>
      <c r="L155" s="543" t="s">
        <v>848</v>
      </c>
      <c r="M155" s="543" t="s">
        <v>847</v>
      </c>
      <c r="N155" s="543" t="s">
        <v>847</v>
      </c>
      <c r="O155" s="543" t="s">
        <v>847</v>
      </c>
      <c r="P155" s="543" t="s">
        <v>847</v>
      </c>
      <c r="Q155" s="543" t="s">
        <v>847</v>
      </c>
      <c r="R155" s="543" t="s">
        <v>848</v>
      </c>
      <c r="S155" s="546" t="s">
        <v>848</v>
      </c>
    </row>
    <row r="156" spans="1:19" ht="13.8" thickBot="1" x14ac:dyDescent="0.3">
      <c r="A156" s="7"/>
      <c r="B156" s="520" t="s">
        <v>3877</v>
      </c>
      <c r="C156" s="375"/>
      <c r="D156" s="522"/>
      <c r="E156" s="66" t="s">
        <v>3913</v>
      </c>
      <c r="F156" s="523"/>
      <c r="G156" s="524"/>
      <c r="H156" s="525">
        <v>0.29113924050632911</v>
      </c>
      <c r="I156" s="526">
        <v>0.21518987341772153</v>
      </c>
      <c r="J156" s="526">
        <v>0.189873417721519</v>
      </c>
      <c r="K156" s="526">
        <v>0.16455696202531644</v>
      </c>
      <c r="L156" s="526">
        <v>0.27848101265822783</v>
      </c>
      <c r="M156" s="526">
        <v>0.70886075949367089</v>
      </c>
      <c r="N156" s="526">
        <v>0.88607594936708856</v>
      </c>
      <c r="O156" s="526">
        <v>0.59493670886075944</v>
      </c>
      <c r="P156" s="526">
        <v>0.89873417721518989</v>
      </c>
      <c r="Q156" s="526">
        <v>0.13924050632911392</v>
      </c>
      <c r="R156" s="526">
        <v>0.10126582278481013</v>
      </c>
      <c r="S156" s="527">
        <v>7.5949367088607597E-2</v>
      </c>
    </row>
    <row r="157" spans="1:19" x14ac:dyDescent="0.25">
      <c r="A157" s="7"/>
      <c r="B157" s="73"/>
      <c r="C157" s="7"/>
      <c r="D157" s="167"/>
      <c r="E157" s="519"/>
      <c r="F157" s="519"/>
      <c r="G157" s="131"/>
      <c r="H157" s="167"/>
      <c r="I157" s="167"/>
      <c r="J157" s="167"/>
      <c r="K157" s="167"/>
      <c r="L157" s="167"/>
      <c r="M157" s="167"/>
      <c r="N157" s="167"/>
      <c r="O157" s="167"/>
      <c r="P157" s="167"/>
      <c r="Q157" s="167"/>
      <c r="R157" s="167"/>
      <c r="S157" s="167"/>
    </row>
    <row r="158" spans="1:19" ht="13.8" thickBot="1" x14ac:dyDescent="0.3">
      <c r="A158" s="7"/>
      <c r="B158" s="73"/>
      <c r="C158" s="7"/>
      <c r="D158" s="167"/>
      <c r="E158" s="519"/>
      <c r="F158" s="519"/>
      <c r="G158" s="131"/>
    </row>
    <row r="159" spans="1:19" ht="13.8" thickBot="1" x14ac:dyDescent="0.3">
      <c r="A159" s="7" t="s">
        <v>25</v>
      </c>
      <c r="B159" s="135" t="s">
        <v>24</v>
      </c>
      <c r="C159" s="535" t="s">
        <v>26</v>
      </c>
      <c r="D159" s="536" t="s">
        <v>3075</v>
      </c>
      <c r="E159" s="537">
        <v>36210</v>
      </c>
      <c r="F159" s="537">
        <v>48960</v>
      </c>
      <c r="G159" s="538">
        <v>40</v>
      </c>
      <c r="H159" s="536" t="s">
        <v>847</v>
      </c>
      <c r="I159" s="536" t="s">
        <v>847</v>
      </c>
      <c r="J159" s="536" t="s">
        <v>848</v>
      </c>
      <c r="K159" s="536" t="s">
        <v>848</v>
      </c>
      <c r="L159" s="536" t="s">
        <v>847</v>
      </c>
      <c r="M159" s="536" t="s">
        <v>847</v>
      </c>
      <c r="N159" s="536" t="s">
        <v>847</v>
      </c>
      <c r="O159" s="536" t="s">
        <v>848</v>
      </c>
      <c r="P159" s="536" t="s">
        <v>847</v>
      </c>
      <c r="Q159" s="536" t="s">
        <v>848</v>
      </c>
      <c r="R159" s="536" t="s">
        <v>848</v>
      </c>
      <c r="S159" s="539" t="s">
        <v>848</v>
      </c>
    </row>
    <row r="160" spans="1:19" ht="13.8" thickBot="1" x14ac:dyDescent="0.3">
      <c r="A160" s="7" t="s">
        <v>30</v>
      </c>
      <c r="B160" s="179" t="s">
        <v>29</v>
      </c>
      <c r="C160" s="540" t="s">
        <v>26</v>
      </c>
      <c r="D160" s="530" t="s">
        <v>3074</v>
      </c>
      <c r="E160" s="531">
        <v>55000</v>
      </c>
      <c r="F160" s="531">
        <v>65000</v>
      </c>
      <c r="G160" s="532">
        <v>35</v>
      </c>
      <c r="H160" s="530" t="s">
        <v>847</v>
      </c>
      <c r="I160" s="530" t="s">
        <v>847</v>
      </c>
      <c r="J160" s="530" t="s">
        <v>847</v>
      </c>
      <c r="K160" s="530" t="s">
        <v>847</v>
      </c>
      <c r="L160" s="530" t="s">
        <v>847</v>
      </c>
      <c r="M160" s="530" t="s">
        <v>847</v>
      </c>
      <c r="N160" s="530" t="s">
        <v>847</v>
      </c>
      <c r="O160" s="530" t="s">
        <v>848</v>
      </c>
      <c r="P160" s="530" t="s">
        <v>847</v>
      </c>
      <c r="Q160" s="530" t="s">
        <v>847</v>
      </c>
      <c r="R160" s="530" t="s">
        <v>847</v>
      </c>
      <c r="S160" s="541" t="s">
        <v>847</v>
      </c>
    </row>
    <row r="161" spans="1:19" ht="13.8" thickBot="1" x14ac:dyDescent="0.3">
      <c r="A161" s="7" t="s">
        <v>32</v>
      </c>
      <c r="B161" s="179" t="s">
        <v>31</v>
      </c>
      <c r="C161" s="540" t="s">
        <v>26</v>
      </c>
      <c r="D161" s="530" t="s">
        <v>3074</v>
      </c>
      <c r="E161" s="531">
        <v>50000</v>
      </c>
      <c r="F161" s="531">
        <v>60000</v>
      </c>
      <c r="G161" s="532">
        <v>40</v>
      </c>
      <c r="H161" s="530" t="s">
        <v>847</v>
      </c>
      <c r="I161" s="530" t="s">
        <v>847</v>
      </c>
      <c r="J161" s="530" t="s">
        <v>847</v>
      </c>
      <c r="K161" s="530" t="s">
        <v>847</v>
      </c>
      <c r="L161" s="530" t="s">
        <v>847</v>
      </c>
      <c r="M161" s="530" t="s">
        <v>848</v>
      </c>
      <c r="N161" s="530" t="s">
        <v>848</v>
      </c>
      <c r="O161" s="530" t="s">
        <v>847</v>
      </c>
      <c r="P161" s="530" t="s">
        <v>847</v>
      </c>
      <c r="Q161" s="530" t="s">
        <v>848</v>
      </c>
      <c r="R161" s="530" t="s">
        <v>847</v>
      </c>
      <c r="S161" s="541" t="s">
        <v>848</v>
      </c>
    </row>
    <row r="162" spans="1:19" ht="13.8" thickBot="1" x14ac:dyDescent="0.3">
      <c r="A162" s="7" t="s">
        <v>44</v>
      </c>
      <c r="B162" s="179" t="s">
        <v>43</v>
      </c>
      <c r="C162" s="540" t="s">
        <v>26</v>
      </c>
      <c r="D162" s="530" t="s">
        <v>3074</v>
      </c>
      <c r="E162" s="531">
        <v>56555</v>
      </c>
      <c r="F162" s="531">
        <v>73507</v>
      </c>
      <c r="G162" s="532">
        <v>40</v>
      </c>
      <c r="H162" s="530" t="s">
        <v>847</v>
      </c>
      <c r="I162" s="530" t="s">
        <v>847</v>
      </c>
      <c r="J162" s="530" t="s">
        <v>848</v>
      </c>
      <c r="K162" s="530" t="s">
        <v>847</v>
      </c>
      <c r="L162" s="530" t="s">
        <v>847</v>
      </c>
      <c r="M162" s="530" t="s">
        <v>847</v>
      </c>
      <c r="N162" s="530" t="s">
        <v>847</v>
      </c>
      <c r="O162" s="530" t="s">
        <v>847</v>
      </c>
      <c r="P162" s="530" t="s">
        <v>847</v>
      </c>
      <c r="Q162" s="530" t="s">
        <v>848</v>
      </c>
      <c r="R162" s="530" t="s">
        <v>848</v>
      </c>
      <c r="S162" s="541" t="s">
        <v>848</v>
      </c>
    </row>
    <row r="163" spans="1:19" ht="13.8" thickBot="1" x14ac:dyDescent="0.3">
      <c r="A163" s="7" t="s">
        <v>52</v>
      </c>
      <c r="B163" s="179" t="s">
        <v>51</v>
      </c>
      <c r="C163" s="540" t="s">
        <v>26</v>
      </c>
      <c r="D163" s="530" t="s">
        <v>1354</v>
      </c>
      <c r="E163" s="531">
        <v>31000</v>
      </c>
      <c r="F163" s="531">
        <v>50186</v>
      </c>
      <c r="G163" s="532">
        <v>40</v>
      </c>
      <c r="H163" s="530" t="s">
        <v>847</v>
      </c>
      <c r="I163" s="530" t="s">
        <v>847</v>
      </c>
      <c r="J163" s="530" t="s">
        <v>847</v>
      </c>
      <c r="K163" s="530" t="s">
        <v>847</v>
      </c>
      <c r="L163" s="530" t="s">
        <v>847</v>
      </c>
      <c r="M163" s="530" t="s">
        <v>847</v>
      </c>
      <c r="N163" s="530" t="s">
        <v>847</v>
      </c>
      <c r="O163" s="530" t="s">
        <v>847</v>
      </c>
      <c r="P163" s="530" t="s">
        <v>847</v>
      </c>
      <c r="Q163" s="530" t="s">
        <v>848</v>
      </c>
      <c r="R163" s="530" t="s">
        <v>847</v>
      </c>
      <c r="S163" s="541" t="s">
        <v>848</v>
      </c>
    </row>
    <row r="164" spans="1:19" ht="13.8" thickBot="1" x14ac:dyDescent="0.3">
      <c r="A164" s="7" t="s">
        <v>67</v>
      </c>
      <c r="B164" s="179" t="s">
        <v>66</v>
      </c>
      <c r="C164" s="540" t="s">
        <v>26</v>
      </c>
      <c r="D164" s="530" t="s">
        <v>1354</v>
      </c>
      <c r="E164" s="531">
        <v>60000</v>
      </c>
      <c r="F164" s="531">
        <v>68000</v>
      </c>
      <c r="G164" s="532">
        <v>43</v>
      </c>
      <c r="H164" s="530" t="s">
        <v>847</v>
      </c>
      <c r="I164" s="530" t="s">
        <v>848</v>
      </c>
      <c r="J164" s="530" t="s">
        <v>848</v>
      </c>
      <c r="K164" s="530" t="s">
        <v>848</v>
      </c>
      <c r="L164" s="530" t="s">
        <v>848</v>
      </c>
      <c r="M164" s="530" t="s">
        <v>847</v>
      </c>
      <c r="N164" s="530" t="s">
        <v>847</v>
      </c>
      <c r="O164" s="530" t="s">
        <v>847</v>
      </c>
      <c r="P164" s="530" t="s">
        <v>847</v>
      </c>
      <c r="Q164" s="530" t="s">
        <v>848</v>
      </c>
      <c r="R164" s="530" t="s">
        <v>848</v>
      </c>
      <c r="S164" s="541" t="s">
        <v>848</v>
      </c>
    </row>
    <row r="165" spans="1:19" ht="13.8" thickBot="1" x14ac:dyDescent="0.3">
      <c r="A165" s="7" t="s">
        <v>96</v>
      </c>
      <c r="B165" s="179" t="s">
        <v>95</v>
      </c>
      <c r="C165" s="540" t="s">
        <v>26</v>
      </c>
      <c r="D165" s="530" t="s">
        <v>1354</v>
      </c>
      <c r="E165" s="531">
        <v>33000</v>
      </c>
      <c r="F165" s="531">
        <v>50000</v>
      </c>
      <c r="G165" s="532">
        <v>40</v>
      </c>
      <c r="H165" s="530" t="s">
        <v>848</v>
      </c>
      <c r="I165" s="530" t="s">
        <v>848</v>
      </c>
      <c r="J165" s="530" t="s">
        <v>848</v>
      </c>
      <c r="K165" s="530" t="s">
        <v>848</v>
      </c>
      <c r="L165" s="530" t="s">
        <v>847</v>
      </c>
      <c r="M165" s="530" t="s">
        <v>847</v>
      </c>
      <c r="N165" s="530" t="s">
        <v>847</v>
      </c>
      <c r="O165" s="530" t="s">
        <v>847</v>
      </c>
      <c r="P165" s="530" t="s">
        <v>847</v>
      </c>
      <c r="Q165" s="530" t="s">
        <v>848</v>
      </c>
      <c r="R165" s="530" t="s">
        <v>848</v>
      </c>
      <c r="S165" s="541" t="s">
        <v>847</v>
      </c>
    </row>
    <row r="166" spans="1:19" ht="13.8" thickBot="1" x14ac:dyDescent="0.3">
      <c r="A166" s="7" t="s">
        <v>106</v>
      </c>
      <c r="B166" s="179" t="s">
        <v>105</v>
      </c>
      <c r="C166" s="540" t="s">
        <v>26</v>
      </c>
      <c r="D166" s="530" t="s">
        <v>3074</v>
      </c>
      <c r="E166" s="531">
        <v>58283</v>
      </c>
      <c r="F166" s="531">
        <v>75137</v>
      </c>
      <c r="G166" s="532">
        <v>36</v>
      </c>
      <c r="H166" s="530" t="s">
        <v>847</v>
      </c>
      <c r="I166" s="530" t="s">
        <v>847</v>
      </c>
      <c r="J166" s="530" t="s">
        <v>847</v>
      </c>
      <c r="K166" s="530" t="s">
        <v>847</v>
      </c>
      <c r="L166" s="530" t="s">
        <v>847</v>
      </c>
      <c r="M166" s="530" t="s">
        <v>847</v>
      </c>
      <c r="N166" s="530" t="s">
        <v>847</v>
      </c>
      <c r="O166" s="530" t="s">
        <v>847</v>
      </c>
      <c r="P166" s="530" t="s">
        <v>847</v>
      </c>
      <c r="Q166" s="530" t="s">
        <v>847</v>
      </c>
      <c r="R166" s="530" t="s">
        <v>847</v>
      </c>
      <c r="S166" s="541" t="s">
        <v>848</v>
      </c>
    </row>
    <row r="167" spans="1:19" ht="13.8" thickBot="1" x14ac:dyDescent="0.3">
      <c r="A167" s="7" t="s">
        <v>110</v>
      </c>
      <c r="B167" s="179" t="s">
        <v>109</v>
      </c>
      <c r="C167" s="540" t="s">
        <v>26</v>
      </c>
      <c r="D167" s="530" t="s">
        <v>1354</v>
      </c>
      <c r="E167" s="531">
        <v>45000</v>
      </c>
      <c r="F167" s="531">
        <v>55000</v>
      </c>
      <c r="G167" s="532">
        <v>40</v>
      </c>
      <c r="H167" s="530" t="s">
        <v>847</v>
      </c>
      <c r="I167" s="530" t="s">
        <v>847</v>
      </c>
      <c r="J167" s="530" t="s">
        <v>847</v>
      </c>
      <c r="K167" s="530" t="s">
        <v>847</v>
      </c>
      <c r="L167" s="530" t="s">
        <v>847</v>
      </c>
      <c r="M167" s="530" t="s">
        <v>847</v>
      </c>
      <c r="N167" s="530" t="s">
        <v>847</v>
      </c>
      <c r="O167" s="530" t="s">
        <v>847</v>
      </c>
      <c r="P167" s="530" t="s">
        <v>847</v>
      </c>
      <c r="Q167" s="530" t="s">
        <v>848</v>
      </c>
      <c r="R167" s="530" t="s">
        <v>848</v>
      </c>
      <c r="S167" s="541" t="s">
        <v>848</v>
      </c>
    </row>
    <row r="168" spans="1:19" ht="13.8" thickBot="1" x14ac:dyDescent="0.3">
      <c r="A168" s="7" t="s">
        <v>128</v>
      </c>
      <c r="B168" s="179" t="s">
        <v>127</v>
      </c>
      <c r="C168" s="540" t="s">
        <v>26</v>
      </c>
      <c r="D168" s="530" t="s">
        <v>3075</v>
      </c>
      <c r="E168" s="531">
        <v>35000</v>
      </c>
      <c r="F168" s="531">
        <v>55000</v>
      </c>
      <c r="G168" s="532">
        <v>40</v>
      </c>
      <c r="H168" s="530" t="s">
        <v>847</v>
      </c>
      <c r="I168" s="530" t="s">
        <v>847</v>
      </c>
      <c r="J168" s="530" t="s">
        <v>847</v>
      </c>
      <c r="K168" s="530" t="s">
        <v>847</v>
      </c>
      <c r="L168" s="530" t="s">
        <v>847</v>
      </c>
      <c r="M168" s="530" t="s">
        <v>847</v>
      </c>
      <c r="N168" s="530" t="s">
        <v>847</v>
      </c>
      <c r="O168" s="530" t="s">
        <v>847</v>
      </c>
      <c r="P168" s="530" t="s">
        <v>847</v>
      </c>
      <c r="Q168" s="530" t="s">
        <v>847</v>
      </c>
      <c r="R168" s="530" t="s">
        <v>847</v>
      </c>
      <c r="S168" s="541" t="s">
        <v>848</v>
      </c>
    </row>
    <row r="169" spans="1:19" ht="13.8" thickBot="1" x14ac:dyDescent="0.3">
      <c r="A169" s="7" t="s">
        <v>130</v>
      </c>
      <c r="B169" s="179" t="s">
        <v>129</v>
      </c>
      <c r="C169" s="540" t="s">
        <v>26</v>
      </c>
      <c r="D169" s="530" t="s">
        <v>1354</v>
      </c>
      <c r="E169" s="531">
        <v>21500</v>
      </c>
      <c r="F169" s="531">
        <v>75000</v>
      </c>
      <c r="G169" s="532">
        <v>40</v>
      </c>
      <c r="H169" s="530" t="s">
        <v>847</v>
      </c>
      <c r="I169" s="530" t="s">
        <v>847</v>
      </c>
      <c r="J169" s="530" t="s">
        <v>847</v>
      </c>
      <c r="K169" s="530" t="s">
        <v>848</v>
      </c>
      <c r="L169" s="530" t="s">
        <v>848</v>
      </c>
      <c r="M169" s="530" t="s">
        <v>847</v>
      </c>
      <c r="N169" s="530" t="s">
        <v>847</v>
      </c>
      <c r="O169" s="530" t="s">
        <v>848</v>
      </c>
      <c r="P169" s="530" t="s">
        <v>847</v>
      </c>
      <c r="Q169" s="530" t="s">
        <v>847</v>
      </c>
      <c r="R169" s="530" t="s">
        <v>848</v>
      </c>
      <c r="S169" s="541" t="s">
        <v>848</v>
      </c>
    </row>
    <row r="170" spans="1:19" ht="13.8" thickBot="1" x14ac:dyDescent="0.3">
      <c r="A170" s="7" t="s">
        <v>136</v>
      </c>
      <c r="B170" s="179" t="s">
        <v>135</v>
      </c>
      <c r="C170" s="540" t="s">
        <v>26</v>
      </c>
      <c r="D170" s="530" t="s">
        <v>1354</v>
      </c>
      <c r="E170" s="531">
        <v>41212</v>
      </c>
      <c r="F170" s="531">
        <v>45394</v>
      </c>
      <c r="G170" s="532">
        <v>38</v>
      </c>
      <c r="H170" s="530" t="s">
        <v>847</v>
      </c>
      <c r="I170" s="530" t="s">
        <v>847</v>
      </c>
      <c r="J170" s="530" t="s">
        <v>847</v>
      </c>
      <c r="K170" s="530" t="s">
        <v>847</v>
      </c>
      <c r="L170" s="530" t="s">
        <v>847</v>
      </c>
      <c r="M170" s="530" t="s">
        <v>847</v>
      </c>
      <c r="N170" s="530" t="s">
        <v>847</v>
      </c>
      <c r="O170" s="530" t="s">
        <v>847</v>
      </c>
      <c r="P170" s="530" t="s">
        <v>847</v>
      </c>
      <c r="Q170" s="530" t="s">
        <v>848</v>
      </c>
      <c r="R170" s="530" t="s">
        <v>848</v>
      </c>
      <c r="S170" s="541" t="s">
        <v>847</v>
      </c>
    </row>
    <row r="171" spans="1:19" ht="13.8" thickBot="1" x14ac:dyDescent="0.3">
      <c r="A171" s="7" t="s">
        <v>144</v>
      </c>
      <c r="B171" s="179" t="s">
        <v>143</v>
      </c>
      <c r="C171" s="540" t="s">
        <v>26</v>
      </c>
      <c r="D171" s="530" t="s">
        <v>3074</v>
      </c>
      <c r="E171" s="531">
        <v>51678</v>
      </c>
      <c r="F171" s="531">
        <v>54999</v>
      </c>
      <c r="G171" s="532">
        <v>40</v>
      </c>
      <c r="H171" s="530" t="s">
        <v>847</v>
      </c>
      <c r="I171" s="530" t="s">
        <v>848</v>
      </c>
      <c r="J171" s="530" t="s">
        <v>848</v>
      </c>
      <c r="K171" s="530" t="s">
        <v>848</v>
      </c>
      <c r="L171" s="530" t="s">
        <v>848</v>
      </c>
      <c r="M171" s="530" t="s">
        <v>847</v>
      </c>
      <c r="N171" s="530" t="s">
        <v>847</v>
      </c>
      <c r="O171" s="530" t="s">
        <v>847</v>
      </c>
      <c r="P171" s="530" t="s">
        <v>847</v>
      </c>
      <c r="Q171" s="530" t="s">
        <v>847</v>
      </c>
      <c r="R171" s="530" t="s">
        <v>848</v>
      </c>
      <c r="S171" s="541" t="s">
        <v>848</v>
      </c>
    </row>
    <row r="172" spans="1:19" ht="13.8" thickBot="1" x14ac:dyDescent="0.3">
      <c r="A172" s="7" t="s">
        <v>148</v>
      </c>
      <c r="B172" s="179" t="s">
        <v>147</v>
      </c>
      <c r="C172" s="540" t="s">
        <v>26</v>
      </c>
      <c r="D172" s="530" t="s">
        <v>1354</v>
      </c>
      <c r="E172" s="531">
        <v>46582</v>
      </c>
      <c r="F172" s="531">
        <v>46582</v>
      </c>
      <c r="G172" s="532">
        <v>40</v>
      </c>
      <c r="H172" s="530" t="s">
        <v>848</v>
      </c>
      <c r="I172" s="530" t="s">
        <v>848</v>
      </c>
      <c r="J172" s="530" t="s">
        <v>848</v>
      </c>
      <c r="K172" s="530" t="s">
        <v>848</v>
      </c>
      <c r="L172" s="530" t="s">
        <v>848</v>
      </c>
      <c r="M172" s="530" t="s">
        <v>847</v>
      </c>
      <c r="N172" s="530" t="s">
        <v>847</v>
      </c>
      <c r="O172" s="530" t="s">
        <v>847</v>
      </c>
      <c r="P172" s="530" t="s">
        <v>847</v>
      </c>
      <c r="Q172" s="530" t="s">
        <v>848</v>
      </c>
      <c r="R172" s="530" t="s">
        <v>848</v>
      </c>
      <c r="S172" s="541" t="s">
        <v>848</v>
      </c>
    </row>
    <row r="173" spans="1:19" ht="13.8" thickBot="1" x14ac:dyDescent="0.3">
      <c r="A173" s="7" t="s">
        <v>152</v>
      </c>
      <c r="B173" s="179" t="s">
        <v>151</v>
      </c>
      <c r="C173" s="540" t="s">
        <v>26</v>
      </c>
      <c r="D173" s="530" t="s">
        <v>1354</v>
      </c>
      <c r="E173" s="531">
        <v>34226</v>
      </c>
      <c r="F173" s="531">
        <v>34226</v>
      </c>
      <c r="G173" s="532">
        <v>40</v>
      </c>
      <c r="H173" s="530" t="s">
        <v>847</v>
      </c>
      <c r="I173" s="530" t="s">
        <v>848</v>
      </c>
      <c r="J173" s="530" t="s">
        <v>848</v>
      </c>
      <c r="K173" s="530" t="s">
        <v>848</v>
      </c>
      <c r="L173" s="530" t="s">
        <v>848</v>
      </c>
      <c r="M173" s="530" t="s">
        <v>847</v>
      </c>
      <c r="N173" s="530" t="s">
        <v>847</v>
      </c>
      <c r="O173" s="530" t="s">
        <v>847</v>
      </c>
      <c r="P173" s="530" t="s">
        <v>847</v>
      </c>
      <c r="Q173" s="530" t="s">
        <v>848</v>
      </c>
      <c r="R173" s="530" t="s">
        <v>848</v>
      </c>
      <c r="S173" s="541" t="s">
        <v>848</v>
      </c>
    </row>
    <row r="174" spans="1:19" ht="13.8" thickBot="1" x14ac:dyDescent="0.3">
      <c r="A174" s="7" t="s">
        <v>154</v>
      </c>
      <c r="B174" s="179" t="s">
        <v>153</v>
      </c>
      <c r="C174" s="540" t="s">
        <v>26</v>
      </c>
      <c r="D174" s="530" t="s">
        <v>3075</v>
      </c>
      <c r="E174" s="531">
        <v>54060</v>
      </c>
      <c r="F174" s="531">
        <v>54060</v>
      </c>
      <c r="G174" s="532">
        <v>40</v>
      </c>
      <c r="H174" s="530" t="s">
        <v>847</v>
      </c>
      <c r="I174" s="530" t="s">
        <v>847</v>
      </c>
      <c r="J174" s="530" t="s">
        <v>847</v>
      </c>
      <c r="K174" s="530" t="s">
        <v>847</v>
      </c>
      <c r="L174" s="530" t="s">
        <v>848</v>
      </c>
      <c r="M174" s="530" t="s">
        <v>847</v>
      </c>
      <c r="N174" s="530" t="s">
        <v>847</v>
      </c>
      <c r="O174" s="530" t="s">
        <v>848</v>
      </c>
      <c r="P174" s="530" t="s">
        <v>847</v>
      </c>
      <c r="Q174" s="530" t="s">
        <v>847</v>
      </c>
      <c r="R174" s="530" t="s">
        <v>847</v>
      </c>
      <c r="S174" s="541" t="s">
        <v>848</v>
      </c>
    </row>
    <row r="175" spans="1:19" ht="13.8" thickBot="1" x14ac:dyDescent="0.3">
      <c r="A175" s="7" t="s">
        <v>160</v>
      </c>
      <c r="B175" s="179" t="s">
        <v>159</v>
      </c>
      <c r="C175" s="540" t="s">
        <v>26</v>
      </c>
      <c r="D175" s="530" t="s">
        <v>3074</v>
      </c>
      <c r="E175" s="531">
        <v>60000</v>
      </c>
      <c r="F175" s="531">
        <v>70000</v>
      </c>
      <c r="G175" s="532">
        <v>40</v>
      </c>
      <c r="H175" s="530" t="s">
        <v>847</v>
      </c>
      <c r="I175" s="530" t="s">
        <v>847</v>
      </c>
      <c r="J175" s="530" t="s">
        <v>847</v>
      </c>
      <c r="K175" s="530" t="s">
        <v>847</v>
      </c>
      <c r="L175" s="530" t="s">
        <v>848</v>
      </c>
      <c r="M175" s="530" t="s">
        <v>847</v>
      </c>
      <c r="N175" s="530" t="s">
        <v>847</v>
      </c>
      <c r="O175" s="530" t="s">
        <v>847</v>
      </c>
      <c r="P175" s="530" t="s">
        <v>847</v>
      </c>
      <c r="Q175" s="530" t="s">
        <v>847</v>
      </c>
      <c r="R175" s="530" t="s">
        <v>847</v>
      </c>
      <c r="S175" s="541" t="s">
        <v>848</v>
      </c>
    </row>
    <row r="176" spans="1:19" ht="13.8" thickBot="1" x14ac:dyDescent="0.3">
      <c r="A176" s="7" t="s">
        <v>196</v>
      </c>
      <c r="B176" s="179" t="s">
        <v>195</v>
      </c>
      <c r="C176" s="540" t="s">
        <v>26</v>
      </c>
      <c r="D176" s="530" t="s">
        <v>1354</v>
      </c>
      <c r="E176" s="531">
        <v>44720</v>
      </c>
      <c r="F176" s="531">
        <v>48000</v>
      </c>
      <c r="G176" s="532">
        <v>40</v>
      </c>
      <c r="H176" s="530" t="s">
        <v>847</v>
      </c>
      <c r="I176" s="530" t="s">
        <v>848</v>
      </c>
      <c r="J176" s="530" t="s">
        <v>848</v>
      </c>
      <c r="K176" s="530" t="s">
        <v>848</v>
      </c>
      <c r="L176" s="530" t="s">
        <v>847</v>
      </c>
      <c r="M176" s="530" t="s">
        <v>847</v>
      </c>
      <c r="N176" s="530" t="s">
        <v>847</v>
      </c>
      <c r="O176" s="530" t="s">
        <v>847</v>
      </c>
      <c r="P176" s="530" t="s">
        <v>847</v>
      </c>
      <c r="Q176" s="530" t="s">
        <v>848</v>
      </c>
      <c r="R176" s="530" t="s">
        <v>848</v>
      </c>
      <c r="S176" s="541" t="s">
        <v>848</v>
      </c>
    </row>
    <row r="177" spans="1:19" ht="13.8" thickBot="1" x14ac:dyDescent="0.3">
      <c r="A177" s="7" t="s">
        <v>220</v>
      </c>
      <c r="B177" s="179" t="s">
        <v>219</v>
      </c>
      <c r="C177" s="540" t="s">
        <v>26</v>
      </c>
      <c r="D177" s="530" t="s">
        <v>1354</v>
      </c>
      <c r="E177" s="531">
        <v>31000</v>
      </c>
      <c r="F177" s="531">
        <v>38000</v>
      </c>
      <c r="G177" s="532">
        <v>35</v>
      </c>
      <c r="H177" s="530" t="s">
        <v>848</v>
      </c>
      <c r="I177" s="530" t="s">
        <v>848</v>
      </c>
      <c r="J177" s="530" t="s">
        <v>848</v>
      </c>
      <c r="K177" s="530" t="s">
        <v>848</v>
      </c>
      <c r="L177" s="530" t="s">
        <v>847</v>
      </c>
      <c r="M177" s="530" t="s">
        <v>848</v>
      </c>
      <c r="N177" s="530" t="s">
        <v>847</v>
      </c>
      <c r="O177" s="530" t="s">
        <v>848</v>
      </c>
      <c r="P177" s="530" t="s">
        <v>848</v>
      </c>
      <c r="Q177" s="530" t="s">
        <v>848</v>
      </c>
      <c r="R177" s="530" t="s">
        <v>848</v>
      </c>
      <c r="S177" s="541" t="s">
        <v>848</v>
      </c>
    </row>
    <row r="178" spans="1:19" ht="13.8" thickBot="1" x14ac:dyDescent="0.3">
      <c r="A178" s="7" t="s">
        <v>234</v>
      </c>
      <c r="B178" s="179" t="s">
        <v>233</v>
      </c>
      <c r="C178" s="540" t="s">
        <v>26</v>
      </c>
      <c r="D178" s="530" t="s">
        <v>3074</v>
      </c>
      <c r="E178" s="531">
        <v>20000</v>
      </c>
      <c r="F178" s="534" t="s">
        <v>3890</v>
      </c>
      <c r="G178" s="532">
        <v>40</v>
      </c>
      <c r="H178" s="530" t="s">
        <v>848</v>
      </c>
      <c r="I178" s="530" t="s">
        <v>848</v>
      </c>
      <c r="J178" s="530" t="s">
        <v>848</v>
      </c>
      <c r="K178" s="530" t="s">
        <v>848</v>
      </c>
      <c r="L178" s="530" t="s">
        <v>848</v>
      </c>
      <c r="M178" s="530" t="s">
        <v>848</v>
      </c>
      <c r="N178" s="530" t="s">
        <v>848</v>
      </c>
      <c r="O178" s="530" t="s">
        <v>848</v>
      </c>
      <c r="P178" s="530" t="s">
        <v>848</v>
      </c>
      <c r="Q178" s="530" t="s">
        <v>848</v>
      </c>
      <c r="R178" s="530" t="s">
        <v>848</v>
      </c>
      <c r="S178" s="541" t="s">
        <v>848</v>
      </c>
    </row>
    <row r="179" spans="1:19" ht="13.8" thickBot="1" x14ac:dyDescent="0.3">
      <c r="A179" s="7" t="s">
        <v>248</v>
      </c>
      <c r="B179" s="179" t="s">
        <v>247</v>
      </c>
      <c r="C179" s="540" t="s">
        <v>26</v>
      </c>
      <c r="D179" s="530" t="s">
        <v>3074</v>
      </c>
      <c r="E179" s="531">
        <v>46259</v>
      </c>
      <c r="F179" s="531">
        <v>46259</v>
      </c>
      <c r="G179" s="532">
        <v>40</v>
      </c>
      <c r="H179" s="530" t="s">
        <v>847</v>
      </c>
      <c r="I179" s="530" t="s">
        <v>847</v>
      </c>
      <c r="J179" s="530" t="s">
        <v>847</v>
      </c>
      <c r="K179" s="530" t="s">
        <v>847</v>
      </c>
      <c r="L179" s="530" t="s">
        <v>847</v>
      </c>
      <c r="M179" s="530" t="s">
        <v>847</v>
      </c>
      <c r="N179" s="530" t="s">
        <v>847</v>
      </c>
      <c r="O179" s="530" t="s">
        <v>847</v>
      </c>
      <c r="P179" s="530" t="s">
        <v>847</v>
      </c>
      <c r="Q179" s="530" t="s">
        <v>848</v>
      </c>
      <c r="R179" s="530" t="s">
        <v>848</v>
      </c>
      <c r="S179" s="541" t="s">
        <v>848</v>
      </c>
    </row>
    <row r="180" spans="1:19" ht="13.8" thickBot="1" x14ac:dyDescent="0.3">
      <c r="A180" s="7" t="s">
        <v>252</v>
      </c>
      <c r="B180" s="179" t="s">
        <v>251</v>
      </c>
      <c r="C180" s="540" t="s">
        <v>26</v>
      </c>
      <c r="D180" s="530" t="s">
        <v>3074</v>
      </c>
      <c r="E180" s="531">
        <v>39936</v>
      </c>
      <c r="F180" s="531">
        <v>39936</v>
      </c>
      <c r="G180" s="532">
        <v>24</v>
      </c>
      <c r="H180" s="530" t="s">
        <v>848</v>
      </c>
      <c r="I180" s="530" t="s">
        <v>848</v>
      </c>
      <c r="J180" s="530" t="s">
        <v>848</v>
      </c>
      <c r="K180" s="530" t="s">
        <v>848</v>
      </c>
      <c r="L180" s="530" t="s">
        <v>848</v>
      </c>
      <c r="M180" s="530" t="s">
        <v>848</v>
      </c>
      <c r="N180" s="530" t="s">
        <v>848</v>
      </c>
      <c r="O180" s="530" t="s">
        <v>848</v>
      </c>
      <c r="P180" s="530" t="s">
        <v>848</v>
      </c>
      <c r="Q180" s="530" t="s">
        <v>848</v>
      </c>
      <c r="R180" s="530" t="s">
        <v>848</v>
      </c>
      <c r="S180" s="541" t="s">
        <v>848</v>
      </c>
    </row>
    <row r="181" spans="1:19" ht="13.8" thickBot="1" x14ac:dyDescent="0.3">
      <c r="A181" s="7" t="s">
        <v>264</v>
      </c>
      <c r="B181" s="179" t="s">
        <v>263</v>
      </c>
      <c r="C181" s="540" t="s">
        <v>26</v>
      </c>
      <c r="D181" s="530" t="s">
        <v>3076</v>
      </c>
      <c r="E181" s="531">
        <v>30000</v>
      </c>
      <c r="F181" s="531">
        <v>35000</v>
      </c>
      <c r="G181" s="532">
        <v>38</v>
      </c>
      <c r="H181" s="530" t="s">
        <v>848</v>
      </c>
      <c r="I181" s="530" t="s">
        <v>848</v>
      </c>
      <c r="J181" s="530" t="s">
        <v>848</v>
      </c>
      <c r="K181" s="530" t="s">
        <v>848</v>
      </c>
      <c r="L181" s="530" t="s">
        <v>847</v>
      </c>
      <c r="M181" s="530" t="s">
        <v>848</v>
      </c>
      <c r="N181" s="530" t="s">
        <v>847</v>
      </c>
      <c r="O181" s="530" t="s">
        <v>847</v>
      </c>
      <c r="P181" s="530" t="s">
        <v>848</v>
      </c>
      <c r="Q181" s="530" t="s">
        <v>848</v>
      </c>
      <c r="R181" s="530" t="s">
        <v>848</v>
      </c>
      <c r="S181" s="541" t="s">
        <v>848</v>
      </c>
    </row>
    <row r="182" spans="1:19" ht="13.8" thickBot="1" x14ac:dyDescent="0.3">
      <c r="A182" s="7" t="s">
        <v>286</v>
      </c>
      <c r="B182" s="179" t="s">
        <v>285</v>
      </c>
      <c r="C182" s="540" t="s">
        <v>26</v>
      </c>
      <c r="D182" s="530" t="s">
        <v>1354</v>
      </c>
      <c r="E182" s="531">
        <v>41500</v>
      </c>
      <c r="F182" s="531">
        <v>60000</v>
      </c>
      <c r="G182" s="532">
        <v>40</v>
      </c>
      <c r="H182" s="530" t="s">
        <v>848</v>
      </c>
      <c r="I182" s="530" t="s">
        <v>848</v>
      </c>
      <c r="J182" s="530" t="s">
        <v>848</v>
      </c>
      <c r="K182" s="530" t="s">
        <v>847</v>
      </c>
      <c r="L182" s="530" t="s">
        <v>847</v>
      </c>
      <c r="M182" s="530" t="s">
        <v>847</v>
      </c>
      <c r="N182" s="530" t="s">
        <v>847</v>
      </c>
      <c r="O182" s="530" t="s">
        <v>848</v>
      </c>
      <c r="P182" s="530" t="s">
        <v>847</v>
      </c>
      <c r="Q182" s="530" t="s">
        <v>847</v>
      </c>
      <c r="R182" s="530" t="s">
        <v>847</v>
      </c>
      <c r="S182" s="541" t="s">
        <v>848</v>
      </c>
    </row>
    <row r="183" spans="1:19" ht="13.8" thickBot="1" x14ac:dyDescent="0.3">
      <c r="A183" s="7" t="s">
        <v>296</v>
      </c>
      <c r="B183" s="179" t="s">
        <v>295</v>
      </c>
      <c r="C183" s="540" t="s">
        <v>26</v>
      </c>
      <c r="D183" s="530" t="s">
        <v>3074</v>
      </c>
      <c r="E183" s="531">
        <v>26000</v>
      </c>
      <c r="F183" s="531">
        <v>32500</v>
      </c>
      <c r="G183" s="532">
        <v>40</v>
      </c>
      <c r="H183" s="530" t="s">
        <v>848</v>
      </c>
      <c r="I183" s="530" t="s">
        <v>848</v>
      </c>
      <c r="J183" s="530" t="s">
        <v>848</v>
      </c>
      <c r="K183" s="530" t="s">
        <v>848</v>
      </c>
      <c r="L183" s="530" t="s">
        <v>848</v>
      </c>
      <c r="M183" s="530" t="s">
        <v>848</v>
      </c>
      <c r="N183" s="530" t="s">
        <v>847</v>
      </c>
      <c r="O183" s="530" t="s">
        <v>848</v>
      </c>
      <c r="P183" s="530" t="s">
        <v>848</v>
      </c>
      <c r="Q183" s="530" t="s">
        <v>848</v>
      </c>
      <c r="R183" s="530" t="s">
        <v>848</v>
      </c>
      <c r="S183" s="541" t="s">
        <v>848</v>
      </c>
    </row>
    <row r="184" spans="1:19" ht="13.8" thickBot="1" x14ac:dyDescent="0.3">
      <c r="A184" s="7" t="s">
        <v>302</v>
      </c>
      <c r="B184" s="179" t="s">
        <v>301</v>
      </c>
      <c r="C184" s="540" t="s">
        <v>26</v>
      </c>
      <c r="D184" s="530" t="s">
        <v>3074</v>
      </c>
      <c r="E184" s="531">
        <v>48610</v>
      </c>
      <c r="F184" s="531">
        <v>65478</v>
      </c>
      <c r="G184" s="532">
        <v>40</v>
      </c>
      <c r="H184" s="530" t="s">
        <v>847</v>
      </c>
      <c r="I184" s="530" t="s">
        <v>847</v>
      </c>
      <c r="J184" s="530" t="s">
        <v>847</v>
      </c>
      <c r="K184" s="530" t="s">
        <v>847</v>
      </c>
      <c r="L184" s="530" t="s">
        <v>848</v>
      </c>
      <c r="M184" s="530" t="s">
        <v>847</v>
      </c>
      <c r="N184" s="530" t="s">
        <v>847</v>
      </c>
      <c r="O184" s="530" t="s">
        <v>847</v>
      </c>
      <c r="P184" s="530" t="s">
        <v>847</v>
      </c>
      <c r="Q184" s="530" t="s">
        <v>847</v>
      </c>
      <c r="R184" s="530" t="s">
        <v>847</v>
      </c>
      <c r="S184" s="541" t="s">
        <v>848</v>
      </c>
    </row>
    <row r="185" spans="1:19" ht="13.8" thickBot="1" x14ac:dyDescent="0.3">
      <c r="A185" s="7" t="s">
        <v>310</v>
      </c>
      <c r="B185" s="179" t="s">
        <v>309</v>
      </c>
      <c r="C185" s="540" t="s">
        <v>26</v>
      </c>
      <c r="D185" s="530" t="s">
        <v>1354</v>
      </c>
      <c r="E185" s="531">
        <v>45000</v>
      </c>
      <c r="F185" s="531">
        <v>81000</v>
      </c>
      <c r="G185" s="532">
        <v>40</v>
      </c>
      <c r="H185" s="530" t="s">
        <v>847</v>
      </c>
      <c r="I185" s="530" t="s">
        <v>847</v>
      </c>
      <c r="J185" s="530" t="s">
        <v>847</v>
      </c>
      <c r="K185" s="530" t="s">
        <v>847</v>
      </c>
      <c r="L185" s="530" t="s">
        <v>847</v>
      </c>
      <c r="M185" s="530" t="s">
        <v>847</v>
      </c>
      <c r="N185" s="530" t="s">
        <v>848</v>
      </c>
      <c r="O185" s="530" t="s">
        <v>847</v>
      </c>
      <c r="P185" s="530" t="s">
        <v>848</v>
      </c>
      <c r="Q185" s="530" t="s">
        <v>848</v>
      </c>
      <c r="R185" s="530" t="s">
        <v>847</v>
      </c>
      <c r="S185" s="541" t="s">
        <v>848</v>
      </c>
    </row>
    <row r="186" spans="1:19" ht="13.8" thickBot="1" x14ac:dyDescent="0.3">
      <c r="A186" s="7" t="s">
        <v>324</v>
      </c>
      <c r="B186" s="179" t="s">
        <v>323</v>
      </c>
      <c r="C186" s="540" t="s">
        <v>26</v>
      </c>
      <c r="D186" s="530" t="s">
        <v>3074</v>
      </c>
      <c r="E186" s="531">
        <v>45000</v>
      </c>
      <c r="F186" s="531">
        <v>62000</v>
      </c>
      <c r="G186" s="532">
        <v>42</v>
      </c>
      <c r="H186" s="530" t="s">
        <v>848</v>
      </c>
      <c r="I186" s="530" t="s">
        <v>848</v>
      </c>
      <c r="J186" s="530" t="s">
        <v>848</v>
      </c>
      <c r="K186" s="530" t="s">
        <v>848</v>
      </c>
      <c r="L186" s="530" t="s">
        <v>848</v>
      </c>
      <c r="M186" s="530" t="s">
        <v>847</v>
      </c>
      <c r="N186" s="530" t="s">
        <v>847</v>
      </c>
      <c r="O186" s="530" t="s">
        <v>847</v>
      </c>
      <c r="P186" s="530" t="s">
        <v>847</v>
      </c>
      <c r="Q186" s="530" t="s">
        <v>848</v>
      </c>
      <c r="R186" s="530" t="s">
        <v>848</v>
      </c>
      <c r="S186" s="541" t="s">
        <v>848</v>
      </c>
    </row>
    <row r="187" spans="1:19" ht="13.8" thickBot="1" x14ac:dyDescent="0.3">
      <c r="A187" s="7" t="s">
        <v>340</v>
      </c>
      <c r="B187" s="179" t="s">
        <v>339</v>
      </c>
      <c r="C187" s="540" t="s">
        <v>26</v>
      </c>
      <c r="D187" s="530" t="s">
        <v>3074</v>
      </c>
      <c r="E187" s="531">
        <v>25000</v>
      </c>
      <c r="F187" s="531">
        <v>50000</v>
      </c>
      <c r="G187" s="532">
        <v>40</v>
      </c>
      <c r="H187" s="530" t="s">
        <v>848</v>
      </c>
      <c r="I187" s="530" t="s">
        <v>848</v>
      </c>
      <c r="J187" s="530" t="s">
        <v>848</v>
      </c>
      <c r="K187" s="530" t="s">
        <v>847</v>
      </c>
      <c r="L187" s="530" t="s">
        <v>847</v>
      </c>
      <c r="M187" s="530" t="s">
        <v>847</v>
      </c>
      <c r="N187" s="530" t="s">
        <v>847</v>
      </c>
      <c r="O187" s="530" t="s">
        <v>847</v>
      </c>
      <c r="P187" s="530" t="s">
        <v>847</v>
      </c>
      <c r="Q187" s="530" t="s">
        <v>848</v>
      </c>
      <c r="R187" s="530" t="s">
        <v>848</v>
      </c>
      <c r="S187" s="541" t="s">
        <v>848</v>
      </c>
    </row>
    <row r="188" spans="1:19" ht="13.8" thickBot="1" x14ac:dyDescent="0.3">
      <c r="A188" s="7" t="s">
        <v>344</v>
      </c>
      <c r="B188" s="179" t="s">
        <v>343</v>
      </c>
      <c r="C188" s="540" t="s">
        <v>26</v>
      </c>
      <c r="D188" s="530" t="s">
        <v>1354</v>
      </c>
      <c r="E188" s="531">
        <v>20000</v>
      </c>
      <c r="F188" s="531">
        <v>35000</v>
      </c>
      <c r="G188" s="532">
        <v>33</v>
      </c>
      <c r="H188" s="530" t="s">
        <v>848</v>
      </c>
      <c r="I188" s="530" t="s">
        <v>848</v>
      </c>
      <c r="J188" s="530" t="s">
        <v>848</v>
      </c>
      <c r="K188" s="530" t="s">
        <v>848</v>
      </c>
      <c r="L188" s="530" t="s">
        <v>848</v>
      </c>
      <c r="M188" s="530" t="s">
        <v>847</v>
      </c>
      <c r="N188" s="530" t="s">
        <v>847</v>
      </c>
      <c r="O188" s="530" t="s">
        <v>847</v>
      </c>
      <c r="P188" s="530" t="s">
        <v>847</v>
      </c>
      <c r="Q188" s="530" t="s">
        <v>847</v>
      </c>
      <c r="R188" s="530" t="s">
        <v>848</v>
      </c>
      <c r="S188" s="541" t="s">
        <v>847</v>
      </c>
    </row>
    <row r="189" spans="1:19" ht="13.8" thickBot="1" x14ac:dyDescent="0.3">
      <c r="A189" s="7" t="s">
        <v>352</v>
      </c>
      <c r="B189" s="179" t="s">
        <v>351</v>
      </c>
      <c r="C189" s="540" t="s">
        <v>26</v>
      </c>
      <c r="D189" s="530" t="s">
        <v>3075</v>
      </c>
      <c r="E189" s="531">
        <v>38000</v>
      </c>
      <c r="F189" s="531">
        <v>40000</v>
      </c>
      <c r="G189" s="532">
        <v>40</v>
      </c>
      <c r="H189" s="530" t="s">
        <v>847</v>
      </c>
      <c r="I189" s="530" t="s">
        <v>847</v>
      </c>
      <c r="J189" s="530" t="s">
        <v>848</v>
      </c>
      <c r="K189" s="530" t="s">
        <v>847</v>
      </c>
      <c r="L189" s="530" t="s">
        <v>847</v>
      </c>
      <c r="M189" s="530" t="s">
        <v>848</v>
      </c>
      <c r="N189" s="530" t="s">
        <v>847</v>
      </c>
      <c r="O189" s="530" t="s">
        <v>847</v>
      </c>
      <c r="P189" s="530" t="s">
        <v>847</v>
      </c>
      <c r="Q189" s="530" t="s">
        <v>848</v>
      </c>
      <c r="R189" s="530" t="s">
        <v>847</v>
      </c>
      <c r="S189" s="541" t="s">
        <v>848</v>
      </c>
    </row>
    <row r="190" spans="1:19" ht="13.8" thickBot="1" x14ac:dyDescent="0.3">
      <c r="A190" s="7" t="s">
        <v>360</v>
      </c>
      <c r="B190" s="179" t="s">
        <v>359</v>
      </c>
      <c r="C190" s="540" t="s">
        <v>26</v>
      </c>
      <c r="D190" s="530" t="s">
        <v>3074</v>
      </c>
      <c r="E190" s="531">
        <v>40000</v>
      </c>
      <c r="F190" s="531">
        <v>42000</v>
      </c>
      <c r="G190" s="532">
        <v>40</v>
      </c>
      <c r="H190" s="530" t="s">
        <v>847</v>
      </c>
      <c r="I190" s="530" t="s">
        <v>847</v>
      </c>
      <c r="J190" s="530" t="s">
        <v>847</v>
      </c>
      <c r="K190" s="530" t="s">
        <v>847</v>
      </c>
      <c r="L190" s="530" t="s">
        <v>847</v>
      </c>
      <c r="M190" s="530" t="s">
        <v>847</v>
      </c>
      <c r="N190" s="530" t="s">
        <v>847</v>
      </c>
      <c r="O190" s="530" t="s">
        <v>847</v>
      </c>
      <c r="P190" s="530" t="s">
        <v>847</v>
      </c>
      <c r="Q190" s="530" t="s">
        <v>847</v>
      </c>
      <c r="R190" s="530" t="s">
        <v>847</v>
      </c>
      <c r="S190" s="541" t="s">
        <v>847</v>
      </c>
    </row>
    <row r="191" spans="1:19" ht="13.8" thickBot="1" x14ac:dyDescent="0.3">
      <c r="A191" s="7" t="s">
        <v>380</v>
      </c>
      <c r="B191" s="179" t="s">
        <v>379</v>
      </c>
      <c r="C191" s="540" t="s">
        <v>26</v>
      </c>
      <c r="D191" s="530" t="s">
        <v>3074</v>
      </c>
      <c r="E191" s="531">
        <v>57071</v>
      </c>
      <c r="F191" s="531">
        <v>74193</v>
      </c>
      <c r="G191" s="532">
        <v>40</v>
      </c>
      <c r="H191" s="530" t="s">
        <v>847</v>
      </c>
      <c r="I191" s="530" t="s">
        <v>847</v>
      </c>
      <c r="J191" s="530" t="s">
        <v>847</v>
      </c>
      <c r="K191" s="530" t="s">
        <v>847</v>
      </c>
      <c r="L191" s="530" t="s">
        <v>847</v>
      </c>
      <c r="M191" s="530" t="s">
        <v>847</v>
      </c>
      <c r="N191" s="530" t="s">
        <v>847</v>
      </c>
      <c r="O191" s="530" t="s">
        <v>847</v>
      </c>
      <c r="P191" s="530" t="s">
        <v>847</v>
      </c>
      <c r="Q191" s="530" t="s">
        <v>848</v>
      </c>
      <c r="R191" s="530" t="s">
        <v>847</v>
      </c>
      <c r="S191" s="541" t="s">
        <v>848</v>
      </c>
    </row>
    <row r="192" spans="1:19" ht="13.8" thickBot="1" x14ac:dyDescent="0.3">
      <c r="A192" s="7" t="s">
        <v>410</v>
      </c>
      <c r="B192" s="179" t="s">
        <v>409</v>
      </c>
      <c r="C192" s="540" t="s">
        <v>26</v>
      </c>
      <c r="D192" s="530" t="s">
        <v>1354</v>
      </c>
      <c r="E192" s="531">
        <v>13572</v>
      </c>
      <c r="F192" s="531">
        <v>14508</v>
      </c>
      <c r="G192" s="532">
        <v>18</v>
      </c>
      <c r="H192" s="530" t="s">
        <v>848</v>
      </c>
      <c r="I192" s="530" t="s">
        <v>848</v>
      </c>
      <c r="J192" s="530" t="s">
        <v>848</v>
      </c>
      <c r="K192" s="530" t="s">
        <v>848</v>
      </c>
      <c r="L192" s="530" t="s">
        <v>847</v>
      </c>
      <c r="M192" s="530" t="s">
        <v>847</v>
      </c>
      <c r="N192" s="530" t="s">
        <v>848</v>
      </c>
      <c r="O192" s="530" t="s">
        <v>847</v>
      </c>
      <c r="P192" s="530" t="s">
        <v>847</v>
      </c>
      <c r="Q192" s="530" t="s">
        <v>848</v>
      </c>
      <c r="R192" s="530" t="s">
        <v>848</v>
      </c>
      <c r="S192" s="541" t="s">
        <v>848</v>
      </c>
    </row>
    <row r="193" spans="1:19" ht="13.8" thickBot="1" x14ac:dyDescent="0.3">
      <c r="A193" s="7" t="s">
        <v>412</v>
      </c>
      <c r="B193" s="179" t="s">
        <v>411</v>
      </c>
      <c r="C193" s="540" t="s">
        <v>26</v>
      </c>
      <c r="D193" s="530" t="s">
        <v>3076</v>
      </c>
      <c r="E193" s="531">
        <v>35343</v>
      </c>
      <c r="F193" s="531">
        <v>35343</v>
      </c>
      <c r="G193" s="532">
        <v>40</v>
      </c>
      <c r="H193" s="530" t="s">
        <v>847</v>
      </c>
      <c r="I193" s="530" t="s">
        <v>848</v>
      </c>
      <c r="J193" s="530" t="s">
        <v>847</v>
      </c>
      <c r="K193" s="530" t="s">
        <v>847</v>
      </c>
      <c r="L193" s="530" t="s">
        <v>847</v>
      </c>
      <c r="M193" s="530" t="s">
        <v>847</v>
      </c>
      <c r="N193" s="530" t="s">
        <v>847</v>
      </c>
      <c r="O193" s="530" t="s">
        <v>847</v>
      </c>
      <c r="P193" s="530" t="s">
        <v>847</v>
      </c>
      <c r="Q193" s="530" t="s">
        <v>847</v>
      </c>
      <c r="R193" s="530" t="s">
        <v>847</v>
      </c>
      <c r="S193" s="541" t="s">
        <v>847</v>
      </c>
    </row>
    <row r="194" spans="1:19" ht="13.8" thickBot="1" x14ac:dyDescent="0.3">
      <c r="A194" s="7" t="s">
        <v>435</v>
      </c>
      <c r="B194" s="179" t="s">
        <v>434</v>
      </c>
      <c r="C194" s="540" t="s">
        <v>26</v>
      </c>
      <c r="D194" s="530" t="s">
        <v>3074</v>
      </c>
      <c r="E194" s="531">
        <v>38500</v>
      </c>
      <c r="F194" s="531">
        <v>51000</v>
      </c>
      <c r="G194" s="532">
        <v>40</v>
      </c>
      <c r="H194" s="530" t="s">
        <v>847</v>
      </c>
      <c r="I194" s="530" t="s">
        <v>848</v>
      </c>
      <c r="J194" s="530" t="s">
        <v>848</v>
      </c>
      <c r="K194" s="530" t="s">
        <v>848</v>
      </c>
      <c r="L194" s="530" t="s">
        <v>848</v>
      </c>
      <c r="M194" s="530" t="s">
        <v>847</v>
      </c>
      <c r="N194" s="530" t="s">
        <v>847</v>
      </c>
      <c r="O194" s="530" t="s">
        <v>848</v>
      </c>
      <c r="P194" s="530" t="s">
        <v>847</v>
      </c>
      <c r="Q194" s="530" t="s">
        <v>848</v>
      </c>
      <c r="R194" s="530" t="s">
        <v>848</v>
      </c>
      <c r="S194" s="541" t="s">
        <v>848</v>
      </c>
    </row>
    <row r="195" spans="1:19" ht="13.8" thickBot="1" x14ac:dyDescent="0.3">
      <c r="A195" s="7" t="s">
        <v>447</v>
      </c>
      <c r="B195" s="179" t="s">
        <v>446</v>
      </c>
      <c r="C195" s="540" t="s">
        <v>26</v>
      </c>
      <c r="D195" s="530" t="s">
        <v>3075</v>
      </c>
      <c r="E195" s="531">
        <v>37530</v>
      </c>
      <c r="F195" s="531">
        <v>54777</v>
      </c>
      <c r="G195" s="532">
        <v>30</v>
      </c>
      <c r="H195" s="530" t="s">
        <v>847</v>
      </c>
      <c r="I195" s="530" t="s">
        <v>847</v>
      </c>
      <c r="J195" s="530" t="s">
        <v>847</v>
      </c>
      <c r="K195" s="530" t="s">
        <v>847</v>
      </c>
      <c r="L195" s="530" t="s">
        <v>847</v>
      </c>
      <c r="M195" s="530" t="s">
        <v>847</v>
      </c>
      <c r="N195" s="530" t="s">
        <v>847</v>
      </c>
      <c r="O195" s="530" t="s">
        <v>847</v>
      </c>
      <c r="P195" s="530" t="s">
        <v>847</v>
      </c>
      <c r="Q195" s="530" t="s">
        <v>847</v>
      </c>
      <c r="R195" s="530" t="s">
        <v>847</v>
      </c>
      <c r="S195" s="541" t="s">
        <v>848</v>
      </c>
    </row>
    <row r="196" spans="1:19" ht="13.8" thickBot="1" x14ac:dyDescent="0.3">
      <c r="A196" s="7" t="s">
        <v>469</v>
      </c>
      <c r="B196" s="179" t="s">
        <v>468</v>
      </c>
      <c r="C196" s="540" t="s">
        <v>26</v>
      </c>
      <c r="D196" s="530" t="s">
        <v>3076</v>
      </c>
      <c r="E196" s="531">
        <v>35000</v>
      </c>
      <c r="F196" s="531">
        <v>35500</v>
      </c>
      <c r="G196" s="532">
        <v>38</v>
      </c>
      <c r="H196" s="530" t="s">
        <v>847</v>
      </c>
      <c r="I196" s="530" t="s">
        <v>848</v>
      </c>
      <c r="J196" s="530" t="s">
        <v>848</v>
      </c>
      <c r="K196" s="530" t="s">
        <v>848</v>
      </c>
      <c r="L196" s="530" t="s">
        <v>848</v>
      </c>
      <c r="M196" s="530" t="s">
        <v>847</v>
      </c>
      <c r="N196" s="530" t="s">
        <v>847</v>
      </c>
      <c r="O196" s="530" t="s">
        <v>848</v>
      </c>
      <c r="P196" s="530" t="s">
        <v>848</v>
      </c>
      <c r="Q196" s="530" t="s">
        <v>848</v>
      </c>
      <c r="R196" s="530" t="s">
        <v>848</v>
      </c>
      <c r="S196" s="541" t="s">
        <v>848</v>
      </c>
    </row>
    <row r="197" spans="1:19" ht="13.8" thickBot="1" x14ac:dyDescent="0.3">
      <c r="A197" s="7" t="s">
        <v>475</v>
      </c>
      <c r="B197" s="179" t="s">
        <v>474</v>
      </c>
      <c r="C197" s="540" t="s">
        <v>26</v>
      </c>
      <c r="D197" s="530" t="s">
        <v>1354</v>
      </c>
      <c r="E197" s="531">
        <v>25643</v>
      </c>
      <c r="F197" s="531">
        <v>55000</v>
      </c>
      <c r="G197" s="532">
        <v>40</v>
      </c>
      <c r="H197" s="530" t="s">
        <v>847</v>
      </c>
      <c r="I197" s="530" t="s">
        <v>847</v>
      </c>
      <c r="J197" s="530" t="s">
        <v>847</v>
      </c>
      <c r="K197" s="530" t="s">
        <v>847</v>
      </c>
      <c r="L197" s="530" t="s">
        <v>847</v>
      </c>
      <c r="M197" s="530" t="s">
        <v>847</v>
      </c>
      <c r="N197" s="530" t="s">
        <v>847</v>
      </c>
      <c r="O197" s="530" t="s">
        <v>847</v>
      </c>
      <c r="P197" s="530" t="s">
        <v>847</v>
      </c>
      <c r="Q197" s="530" t="s">
        <v>847</v>
      </c>
      <c r="R197" s="530" t="s">
        <v>847</v>
      </c>
      <c r="S197" s="541" t="s">
        <v>847</v>
      </c>
    </row>
    <row r="198" spans="1:19" ht="13.8" thickBot="1" x14ac:dyDescent="0.3">
      <c r="A198" s="7" t="s">
        <v>480</v>
      </c>
      <c r="B198" s="179" t="s">
        <v>495</v>
      </c>
      <c r="C198" s="540" t="s">
        <v>26</v>
      </c>
      <c r="D198" s="530" t="s">
        <v>3074</v>
      </c>
      <c r="E198" s="531">
        <v>36750</v>
      </c>
      <c r="F198" s="531">
        <v>36750</v>
      </c>
      <c r="G198" s="532">
        <v>35</v>
      </c>
      <c r="H198" s="530" t="s">
        <v>848</v>
      </c>
      <c r="I198" s="530" t="s">
        <v>848</v>
      </c>
      <c r="J198" s="530" t="s">
        <v>848</v>
      </c>
      <c r="K198" s="530" t="s">
        <v>848</v>
      </c>
      <c r="L198" s="530" t="s">
        <v>848</v>
      </c>
      <c r="M198" s="530" t="s">
        <v>848</v>
      </c>
      <c r="N198" s="530" t="s">
        <v>848</v>
      </c>
      <c r="O198" s="530" t="s">
        <v>848</v>
      </c>
      <c r="P198" s="530" t="s">
        <v>848</v>
      </c>
      <c r="Q198" s="530" t="s">
        <v>847</v>
      </c>
      <c r="R198" s="530" t="s">
        <v>848</v>
      </c>
      <c r="S198" s="541" t="s">
        <v>848</v>
      </c>
    </row>
    <row r="199" spans="1:19" ht="13.8" thickBot="1" x14ac:dyDescent="0.3">
      <c r="A199" s="7" t="s">
        <v>507</v>
      </c>
      <c r="B199" s="179" t="s">
        <v>506</v>
      </c>
      <c r="C199" s="540" t="s">
        <v>26</v>
      </c>
      <c r="D199" s="530" t="s">
        <v>1354</v>
      </c>
      <c r="E199" s="531">
        <v>39000</v>
      </c>
      <c r="F199" s="531">
        <v>42526</v>
      </c>
      <c r="G199" s="532">
        <v>38</v>
      </c>
      <c r="H199" s="530" t="s">
        <v>848</v>
      </c>
      <c r="I199" s="530" t="s">
        <v>848</v>
      </c>
      <c r="J199" s="530" t="s">
        <v>848</v>
      </c>
      <c r="K199" s="530" t="s">
        <v>848</v>
      </c>
      <c r="L199" s="530" t="s">
        <v>848</v>
      </c>
      <c r="M199" s="530" t="s">
        <v>847</v>
      </c>
      <c r="N199" s="530" t="s">
        <v>847</v>
      </c>
      <c r="O199" s="530" t="s">
        <v>848</v>
      </c>
      <c r="P199" s="530" t="s">
        <v>847</v>
      </c>
      <c r="Q199" s="530" t="s">
        <v>848</v>
      </c>
      <c r="R199" s="530" t="s">
        <v>848</v>
      </c>
      <c r="S199" s="541" t="s">
        <v>848</v>
      </c>
    </row>
    <row r="200" spans="1:19" ht="13.8" thickBot="1" x14ac:dyDescent="0.3">
      <c r="A200" s="7" t="s">
        <v>513</v>
      </c>
      <c r="B200" s="179" t="s">
        <v>512</v>
      </c>
      <c r="C200" s="540" t="s">
        <v>26</v>
      </c>
      <c r="D200" s="530" t="s">
        <v>3074</v>
      </c>
      <c r="E200" s="531">
        <v>37818</v>
      </c>
      <c r="F200" s="531">
        <v>49750</v>
      </c>
      <c r="G200" s="532">
        <v>40</v>
      </c>
      <c r="H200" s="530" t="s">
        <v>848</v>
      </c>
      <c r="I200" s="530" t="s">
        <v>848</v>
      </c>
      <c r="J200" s="530" t="s">
        <v>848</v>
      </c>
      <c r="K200" s="530" t="s">
        <v>847</v>
      </c>
      <c r="L200" s="530" t="s">
        <v>847</v>
      </c>
      <c r="M200" s="530" t="s">
        <v>847</v>
      </c>
      <c r="N200" s="530" t="s">
        <v>847</v>
      </c>
      <c r="O200" s="530" t="s">
        <v>847</v>
      </c>
      <c r="P200" s="530" t="s">
        <v>847</v>
      </c>
      <c r="Q200" s="530" t="s">
        <v>848</v>
      </c>
      <c r="R200" s="530" t="s">
        <v>847</v>
      </c>
      <c r="S200" s="541" t="s">
        <v>847</v>
      </c>
    </row>
    <row r="201" spans="1:19" ht="13.8" thickBot="1" x14ac:dyDescent="0.3">
      <c r="A201" s="7" t="s">
        <v>523</v>
      </c>
      <c r="B201" s="179" t="s">
        <v>522</v>
      </c>
      <c r="C201" s="540" t="s">
        <v>26</v>
      </c>
      <c r="D201" s="530" t="s">
        <v>1354</v>
      </c>
      <c r="E201" s="531">
        <v>38204</v>
      </c>
      <c r="F201" s="531">
        <v>38204</v>
      </c>
      <c r="G201" s="532">
        <v>40</v>
      </c>
      <c r="H201" s="530" t="s">
        <v>847</v>
      </c>
      <c r="I201" s="530" t="s">
        <v>847</v>
      </c>
      <c r="J201" s="530" t="s">
        <v>847</v>
      </c>
      <c r="K201" s="530" t="s">
        <v>847</v>
      </c>
      <c r="L201" s="530" t="s">
        <v>847</v>
      </c>
      <c r="M201" s="530" t="s">
        <v>847</v>
      </c>
      <c r="N201" s="530" t="s">
        <v>847</v>
      </c>
      <c r="O201" s="530" t="s">
        <v>847</v>
      </c>
      <c r="P201" s="530" t="s">
        <v>847</v>
      </c>
      <c r="Q201" s="530" t="s">
        <v>847</v>
      </c>
      <c r="R201" s="530" t="s">
        <v>847</v>
      </c>
      <c r="S201" s="541" t="s">
        <v>848</v>
      </c>
    </row>
    <row r="202" spans="1:19" ht="13.8" thickBot="1" x14ac:dyDescent="0.3">
      <c r="A202" s="7" t="s">
        <v>527</v>
      </c>
      <c r="B202" s="179" t="s">
        <v>526</v>
      </c>
      <c r="C202" s="540" t="s">
        <v>26</v>
      </c>
      <c r="D202" s="530" t="s">
        <v>3074</v>
      </c>
      <c r="E202" s="531">
        <v>27144</v>
      </c>
      <c r="F202" s="531">
        <v>30160</v>
      </c>
      <c r="G202" s="532">
        <v>37</v>
      </c>
      <c r="H202" s="530" t="s">
        <v>847</v>
      </c>
      <c r="I202" s="530" t="s">
        <v>847</v>
      </c>
      <c r="J202" s="530" t="s">
        <v>848</v>
      </c>
      <c r="K202" s="530" t="s">
        <v>848</v>
      </c>
      <c r="L202" s="530" t="s">
        <v>848</v>
      </c>
      <c r="M202" s="530" t="s">
        <v>847</v>
      </c>
      <c r="N202" s="530" t="s">
        <v>847</v>
      </c>
      <c r="O202" s="530" t="s">
        <v>848</v>
      </c>
      <c r="P202" s="530" t="s">
        <v>847</v>
      </c>
      <c r="Q202" s="530" t="s">
        <v>848</v>
      </c>
      <c r="R202" s="530" t="s">
        <v>848</v>
      </c>
      <c r="S202" s="541" t="s">
        <v>848</v>
      </c>
    </row>
    <row r="203" spans="1:19" ht="13.8" thickBot="1" x14ac:dyDescent="0.3">
      <c r="A203" s="7" t="s">
        <v>539</v>
      </c>
      <c r="B203" s="179" t="s">
        <v>538</v>
      </c>
      <c r="C203" s="540" t="s">
        <v>26</v>
      </c>
      <c r="D203" s="530" t="s">
        <v>1354</v>
      </c>
      <c r="E203" s="531">
        <v>38500</v>
      </c>
      <c r="F203" s="531">
        <v>57000</v>
      </c>
      <c r="G203" s="532">
        <v>40</v>
      </c>
      <c r="H203" s="530" t="s">
        <v>848</v>
      </c>
      <c r="I203" s="530" t="s">
        <v>847</v>
      </c>
      <c r="J203" s="530" t="s">
        <v>847</v>
      </c>
      <c r="K203" s="530" t="s">
        <v>847</v>
      </c>
      <c r="L203" s="530" t="s">
        <v>847</v>
      </c>
      <c r="M203" s="530" t="s">
        <v>847</v>
      </c>
      <c r="N203" s="530" t="s">
        <v>847</v>
      </c>
      <c r="O203" s="530" t="s">
        <v>848</v>
      </c>
      <c r="P203" s="530" t="s">
        <v>847</v>
      </c>
      <c r="Q203" s="530" t="s">
        <v>848</v>
      </c>
      <c r="R203" s="530" t="s">
        <v>847</v>
      </c>
      <c r="S203" s="541" t="s">
        <v>848</v>
      </c>
    </row>
    <row r="204" spans="1:19" ht="13.8" thickBot="1" x14ac:dyDescent="0.3">
      <c r="A204" s="7" t="s">
        <v>559</v>
      </c>
      <c r="B204" s="179" t="s">
        <v>558</v>
      </c>
      <c r="C204" s="540" t="s">
        <v>26</v>
      </c>
      <c r="D204" s="530" t="s">
        <v>3074</v>
      </c>
      <c r="E204" s="531">
        <v>35000</v>
      </c>
      <c r="F204" s="531">
        <v>35000</v>
      </c>
      <c r="G204" s="532">
        <v>40</v>
      </c>
      <c r="H204" s="530" t="s">
        <v>847</v>
      </c>
      <c r="I204" s="530" t="s">
        <v>847</v>
      </c>
      <c r="J204" s="530" t="s">
        <v>847</v>
      </c>
      <c r="K204" s="530" t="s">
        <v>847</v>
      </c>
      <c r="L204" s="530" t="s">
        <v>847</v>
      </c>
      <c r="M204" s="530" t="s">
        <v>848</v>
      </c>
      <c r="N204" s="530" t="s">
        <v>847</v>
      </c>
      <c r="O204" s="530" t="s">
        <v>847</v>
      </c>
      <c r="P204" s="530" t="s">
        <v>847</v>
      </c>
      <c r="Q204" s="530" t="s">
        <v>848</v>
      </c>
      <c r="R204" s="530" t="s">
        <v>847</v>
      </c>
      <c r="S204" s="541" t="s">
        <v>848</v>
      </c>
    </row>
    <row r="205" spans="1:19" ht="13.8" thickBot="1" x14ac:dyDescent="0.3">
      <c r="A205" s="7" t="s">
        <v>569</v>
      </c>
      <c r="B205" s="179" t="s">
        <v>568</v>
      </c>
      <c r="C205" s="540" t="s">
        <v>26</v>
      </c>
      <c r="D205" s="530" t="s">
        <v>3074</v>
      </c>
      <c r="E205" s="531">
        <v>58531</v>
      </c>
      <c r="F205" s="531">
        <v>58531</v>
      </c>
      <c r="G205" s="532">
        <v>40</v>
      </c>
      <c r="H205" s="530" t="s">
        <v>847</v>
      </c>
      <c r="I205" s="530" t="s">
        <v>847</v>
      </c>
      <c r="J205" s="530" t="s">
        <v>847</v>
      </c>
      <c r="K205" s="530" t="s">
        <v>848</v>
      </c>
      <c r="L205" s="530" t="s">
        <v>848</v>
      </c>
      <c r="M205" s="530" t="s">
        <v>847</v>
      </c>
      <c r="N205" s="530" t="s">
        <v>847</v>
      </c>
      <c r="O205" s="530" t="s">
        <v>848</v>
      </c>
      <c r="P205" s="530" t="s">
        <v>847</v>
      </c>
      <c r="Q205" s="530" t="s">
        <v>848</v>
      </c>
      <c r="R205" s="530" t="s">
        <v>848</v>
      </c>
      <c r="S205" s="541" t="s">
        <v>848</v>
      </c>
    </row>
    <row r="206" spans="1:19" ht="13.8" thickBot="1" x14ac:dyDescent="0.3">
      <c r="A206" s="7" t="s">
        <v>573</v>
      </c>
      <c r="B206" s="179" t="s">
        <v>572</v>
      </c>
      <c r="C206" s="540" t="s">
        <v>26</v>
      </c>
      <c r="D206" s="530" t="s">
        <v>1354</v>
      </c>
      <c r="E206" s="531">
        <v>25000</v>
      </c>
      <c r="F206" s="531">
        <v>32000</v>
      </c>
      <c r="G206" s="532">
        <v>30</v>
      </c>
      <c r="H206" s="530" t="s">
        <v>848</v>
      </c>
      <c r="I206" s="530" t="s">
        <v>848</v>
      </c>
      <c r="J206" s="530" t="s">
        <v>848</v>
      </c>
      <c r="K206" s="530" t="s">
        <v>848</v>
      </c>
      <c r="L206" s="530" t="s">
        <v>847</v>
      </c>
      <c r="M206" s="530" t="s">
        <v>848</v>
      </c>
      <c r="N206" s="530" t="s">
        <v>847</v>
      </c>
      <c r="O206" s="530" t="s">
        <v>848</v>
      </c>
      <c r="P206" s="530" t="s">
        <v>848</v>
      </c>
      <c r="Q206" s="530" t="s">
        <v>848</v>
      </c>
      <c r="R206" s="530" t="s">
        <v>848</v>
      </c>
      <c r="S206" s="541" t="s">
        <v>848</v>
      </c>
    </row>
    <row r="207" spans="1:19" ht="13.8" thickBot="1" x14ac:dyDescent="0.3">
      <c r="A207" s="7" t="s">
        <v>581</v>
      </c>
      <c r="B207" s="179" t="s">
        <v>580</v>
      </c>
      <c r="C207" s="540" t="s">
        <v>26</v>
      </c>
      <c r="D207" s="530" t="s">
        <v>3074</v>
      </c>
      <c r="E207" s="531">
        <v>24500</v>
      </c>
      <c r="F207" s="531">
        <v>55000</v>
      </c>
      <c r="G207" s="532">
        <v>40</v>
      </c>
      <c r="H207" s="530" t="s">
        <v>848</v>
      </c>
      <c r="I207" s="530" t="s">
        <v>848</v>
      </c>
      <c r="J207" s="530" t="s">
        <v>848</v>
      </c>
      <c r="K207" s="530" t="s">
        <v>847</v>
      </c>
      <c r="L207" s="530" t="s">
        <v>847</v>
      </c>
      <c r="M207" s="530" t="s">
        <v>847</v>
      </c>
      <c r="N207" s="530" t="s">
        <v>847</v>
      </c>
      <c r="O207" s="530" t="s">
        <v>847</v>
      </c>
      <c r="P207" s="530" t="s">
        <v>847</v>
      </c>
      <c r="Q207" s="530" t="s">
        <v>847</v>
      </c>
      <c r="R207" s="530" t="s">
        <v>847</v>
      </c>
      <c r="S207" s="541" t="s">
        <v>848</v>
      </c>
    </row>
    <row r="208" spans="1:19" ht="13.8" thickBot="1" x14ac:dyDescent="0.3">
      <c r="A208" s="7" t="s">
        <v>589</v>
      </c>
      <c r="B208" s="179" t="s">
        <v>588</v>
      </c>
      <c r="C208" s="540" t="s">
        <v>26</v>
      </c>
      <c r="D208" s="530" t="s">
        <v>3074</v>
      </c>
      <c r="E208" s="531">
        <v>81000</v>
      </c>
      <c r="F208" s="531">
        <v>81000</v>
      </c>
      <c r="G208" s="532">
        <v>40</v>
      </c>
      <c r="H208" s="530" t="s">
        <v>847</v>
      </c>
      <c r="I208" s="530" t="s">
        <v>847</v>
      </c>
      <c r="J208" s="530" t="s">
        <v>847</v>
      </c>
      <c r="K208" s="530" t="s">
        <v>848</v>
      </c>
      <c r="L208" s="530" t="s">
        <v>848</v>
      </c>
      <c r="M208" s="530" t="s">
        <v>847</v>
      </c>
      <c r="N208" s="530" t="s">
        <v>847</v>
      </c>
      <c r="O208" s="530" t="s">
        <v>847</v>
      </c>
      <c r="P208" s="530" t="s">
        <v>847</v>
      </c>
      <c r="Q208" s="530" t="s">
        <v>848</v>
      </c>
      <c r="R208" s="530" t="s">
        <v>848</v>
      </c>
      <c r="S208" s="541" t="s">
        <v>848</v>
      </c>
    </row>
    <row r="209" spans="1:19" ht="13.8" thickBot="1" x14ac:dyDescent="0.3">
      <c r="A209" s="7" t="s">
        <v>615</v>
      </c>
      <c r="B209" s="179" t="s">
        <v>614</v>
      </c>
      <c r="C209" s="540" t="s">
        <v>26</v>
      </c>
      <c r="D209" s="530" t="s">
        <v>3075</v>
      </c>
      <c r="E209" s="531">
        <v>35000</v>
      </c>
      <c r="F209" s="531">
        <v>55000</v>
      </c>
      <c r="G209" s="532">
        <v>45</v>
      </c>
      <c r="H209" s="530" t="s">
        <v>847</v>
      </c>
      <c r="I209" s="530" t="s">
        <v>848</v>
      </c>
      <c r="J209" s="530" t="s">
        <v>848</v>
      </c>
      <c r="K209" s="530" t="s">
        <v>848</v>
      </c>
      <c r="L209" s="530" t="s">
        <v>847</v>
      </c>
      <c r="M209" s="530" t="s">
        <v>847</v>
      </c>
      <c r="N209" s="530" t="s">
        <v>847</v>
      </c>
      <c r="O209" s="530" t="s">
        <v>847</v>
      </c>
      <c r="P209" s="530" t="s">
        <v>847</v>
      </c>
      <c r="Q209" s="530" t="s">
        <v>848</v>
      </c>
      <c r="R209" s="530" t="s">
        <v>848</v>
      </c>
      <c r="S209" s="541" t="s">
        <v>848</v>
      </c>
    </row>
    <row r="210" spans="1:19" ht="13.8" thickBot="1" x14ac:dyDescent="0.3">
      <c r="A210" s="7" t="s">
        <v>623</v>
      </c>
      <c r="B210" s="179" t="s">
        <v>622</v>
      </c>
      <c r="C210" s="540" t="s">
        <v>26</v>
      </c>
      <c r="D210" s="530" t="s">
        <v>3076</v>
      </c>
      <c r="E210" s="531">
        <v>30000</v>
      </c>
      <c r="F210" s="531">
        <v>37640</v>
      </c>
      <c r="G210" s="532">
        <v>35</v>
      </c>
      <c r="H210" s="530" t="s">
        <v>848</v>
      </c>
      <c r="I210" s="530" t="s">
        <v>848</v>
      </c>
      <c r="J210" s="530" t="s">
        <v>848</v>
      </c>
      <c r="K210" s="530" t="s">
        <v>848</v>
      </c>
      <c r="L210" s="530" t="s">
        <v>848</v>
      </c>
      <c r="M210" s="530" t="s">
        <v>848</v>
      </c>
      <c r="N210" s="530" t="s">
        <v>847</v>
      </c>
      <c r="O210" s="530" t="s">
        <v>848</v>
      </c>
      <c r="P210" s="530" t="s">
        <v>847</v>
      </c>
      <c r="Q210" s="530" t="s">
        <v>848</v>
      </c>
      <c r="R210" s="530" t="s">
        <v>848</v>
      </c>
      <c r="S210" s="541" t="s">
        <v>848</v>
      </c>
    </row>
    <row r="211" spans="1:19" ht="13.8" thickBot="1" x14ac:dyDescent="0.3">
      <c r="A211" s="7" t="s">
        <v>631</v>
      </c>
      <c r="B211" s="179" t="s">
        <v>630</v>
      </c>
      <c r="C211" s="540" t="s">
        <v>26</v>
      </c>
      <c r="D211" s="530" t="s">
        <v>3074</v>
      </c>
      <c r="E211" s="531">
        <v>36000</v>
      </c>
      <c r="F211" s="531">
        <v>56000</v>
      </c>
      <c r="G211" s="532">
        <v>45</v>
      </c>
      <c r="H211" s="530" t="s">
        <v>848</v>
      </c>
      <c r="I211" s="530" t="s">
        <v>848</v>
      </c>
      <c r="J211" s="530" t="s">
        <v>848</v>
      </c>
      <c r="K211" s="530" t="s">
        <v>848</v>
      </c>
      <c r="L211" s="530" t="s">
        <v>847</v>
      </c>
      <c r="M211" s="530" t="s">
        <v>848</v>
      </c>
      <c r="N211" s="530" t="s">
        <v>847</v>
      </c>
      <c r="O211" s="530" t="s">
        <v>847</v>
      </c>
      <c r="P211" s="530" t="s">
        <v>847</v>
      </c>
      <c r="Q211" s="530" t="s">
        <v>847</v>
      </c>
      <c r="R211" s="530" t="s">
        <v>848</v>
      </c>
      <c r="S211" s="541" t="s">
        <v>848</v>
      </c>
    </row>
    <row r="212" spans="1:19" ht="13.8" thickBot="1" x14ac:dyDescent="0.3">
      <c r="A212" s="7" t="s">
        <v>639</v>
      </c>
      <c r="B212" s="179" t="s">
        <v>638</v>
      </c>
      <c r="C212" s="540" t="s">
        <v>26</v>
      </c>
      <c r="D212" s="530" t="s">
        <v>3074</v>
      </c>
      <c r="E212" s="531">
        <v>58000</v>
      </c>
      <c r="F212" s="531">
        <v>60000</v>
      </c>
      <c r="G212" s="532">
        <v>40</v>
      </c>
      <c r="H212" s="530" t="s">
        <v>847</v>
      </c>
      <c r="I212" s="530" t="s">
        <v>847</v>
      </c>
      <c r="J212" s="530" t="s">
        <v>847</v>
      </c>
      <c r="K212" s="530" t="s">
        <v>847</v>
      </c>
      <c r="L212" s="530" t="s">
        <v>848</v>
      </c>
      <c r="M212" s="530" t="s">
        <v>847</v>
      </c>
      <c r="N212" s="530" t="s">
        <v>847</v>
      </c>
      <c r="O212" s="530" t="s">
        <v>848</v>
      </c>
      <c r="P212" s="530" t="s">
        <v>847</v>
      </c>
      <c r="Q212" s="530" t="s">
        <v>848</v>
      </c>
      <c r="R212" s="530" t="s">
        <v>848</v>
      </c>
      <c r="S212" s="541" t="s">
        <v>847</v>
      </c>
    </row>
    <row r="213" spans="1:19" ht="13.8" thickBot="1" x14ac:dyDescent="0.3">
      <c r="A213" s="7" t="s">
        <v>657</v>
      </c>
      <c r="B213" s="179" t="s">
        <v>656</v>
      </c>
      <c r="C213" s="540" t="s">
        <v>26</v>
      </c>
      <c r="D213" s="530" t="s">
        <v>3074</v>
      </c>
      <c r="E213" s="531">
        <v>49500</v>
      </c>
      <c r="F213" s="531">
        <v>59000</v>
      </c>
      <c r="G213" s="532">
        <v>40</v>
      </c>
      <c r="H213" s="530" t="s">
        <v>847</v>
      </c>
      <c r="I213" s="530" t="s">
        <v>847</v>
      </c>
      <c r="J213" s="530" t="s">
        <v>847</v>
      </c>
      <c r="K213" s="530" t="s">
        <v>847</v>
      </c>
      <c r="L213" s="530" t="s">
        <v>848</v>
      </c>
      <c r="M213" s="530" t="s">
        <v>847</v>
      </c>
      <c r="N213" s="530" t="s">
        <v>847</v>
      </c>
      <c r="O213" s="530" t="s">
        <v>847</v>
      </c>
      <c r="P213" s="530" t="s">
        <v>847</v>
      </c>
      <c r="Q213" s="530" t="s">
        <v>848</v>
      </c>
      <c r="R213" s="530" t="s">
        <v>848</v>
      </c>
      <c r="S213" s="541" t="s">
        <v>848</v>
      </c>
    </row>
    <row r="214" spans="1:19" ht="13.8" thickBot="1" x14ac:dyDescent="0.3">
      <c r="A214" s="7" t="s">
        <v>659</v>
      </c>
      <c r="B214" s="179" t="s">
        <v>658</v>
      </c>
      <c r="C214" s="540" t="s">
        <v>26</v>
      </c>
      <c r="D214" s="530" t="s">
        <v>1354</v>
      </c>
      <c r="E214" s="531">
        <v>46906</v>
      </c>
      <c r="F214" s="531">
        <v>48782</v>
      </c>
      <c r="G214" s="532">
        <v>45</v>
      </c>
      <c r="H214" s="530" t="s">
        <v>848</v>
      </c>
      <c r="I214" s="530" t="s">
        <v>848</v>
      </c>
      <c r="J214" s="530" t="s">
        <v>848</v>
      </c>
      <c r="K214" s="530" t="s">
        <v>848</v>
      </c>
      <c r="L214" s="530" t="s">
        <v>848</v>
      </c>
      <c r="M214" s="530" t="s">
        <v>848</v>
      </c>
      <c r="N214" s="530" t="s">
        <v>847</v>
      </c>
      <c r="O214" s="530" t="s">
        <v>847</v>
      </c>
      <c r="P214" s="530" t="s">
        <v>847</v>
      </c>
      <c r="Q214" s="530" t="s">
        <v>848</v>
      </c>
      <c r="R214" s="530" t="s">
        <v>848</v>
      </c>
      <c r="S214" s="541" t="s">
        <v>848</v>
      </c>
    </row>
    <row r="215" spans="1:19" ht="13.8" thickBot="1" x14ac:dyDescent="0.3">
      <c r="A215" s="7" t="s">
        <v>667</v>
      </c>
      <c r="B215" s="179" t="s">
        <v>666</v>
      </c>
      <c r="C215" s="540" t="s">
        <v>26</v>
      </c>
      <c r="D215" s="530" t="s">
        <v>3076</v>
      </c>
      <c r="E215" s="531">
        <v>20821</v>
      </c>
      <c r="F215" s="531">
        <v>32032</v>
      </c>
      <c r="G215" s="532">
        <v>26</v>
      </c>
      <c r="H215" s="530" t="s">
        <v>848</v>
      </c>
      <c r="I215" s="530" t="s">
        <v>848</v>
      </c>
      <c r="J215" s="530" t="s">
        <v>848</v>
      </c>
      <c r="K215" s="530" t="s">
        <v>848</v>
      </c>
      <c r="L215" s="530" t="s">
        <v>848</v>
      </c>
      <c r="M215" s="530" t="s">
        <v>848</v>
      </c>
      <c r="N215" s="530" t="s">
        <v>847</v>
      </c>
      <c r="O215" s="530" t="s">
        <v>848</v>
      </c>
      <c r="P215" s="530" t="s">
        <v>847</v>
      </c>
      <c r="Q215" s="530" t="s">
        <v>848</v>
      </c>
      <c r="R215" s="530" t="s">
        <v>848</v>
      </c>
      <c r="S215" s="541" t="s">
        <v>848</v>
      </c>
    </row>
    <row r="216" spans="1:19" ht="13.8" thickBot="1" x14ac:dyDescent="0.3">
      <c r="A216" s="7" t="s">
        <v>673</v>
      </c>
      <c r="B216" s="179" t="s">
        <v>672</v>
      </c>
      <c r="C216" s="540" t="s">
        <v>26</v>
      </c>
      <c r="D216" s="530" t="s">
        <v>1354</v>
      </c>
      <c r="E216" s="531">
        <v>50000</v>
      </c>
      <c r="F216" s="531">
        <v>50000</v>
      </c>
      <c r="G216" s="532">
        <v>40</v>
      </c>
      <c r="H216" s="530" t="s">
        <v>848</v>
      </c>
      <c r="I216" s="530" t="s">
        <v>848</v>
      </c>
      <c r="J216" s="530" t="s">
        <v>848</v>
      </c>
      <c r="K216" s="530" t="s">
        <v>848</v>
      </c>
      <c r="L216" s="530" t="s">
        <v>847</v>
      </c>
      <c r="M216" s="530" t="s">
        <v>847</v>
      </c>
      <c r="N216" s="530" t="s">
        <v>847</v>
      </c>
      <c r="O216" s="530" t="s">
        <v>847</v>
      </c>
      <c r="P216" s="530" t="s">
        <v>847</v>
      </c>
      <c r="Q216" s="530" t="s">
        <v>848</v>
      </c>
      <c r="R216" s="530" t="s">
        <v>848</v>
      </c>
      <c r="S216" s="541" t="s">
        <v>848</v>
      </c>
    </row>
    <row r="217" spans="1:19" ht="13.8" thickBot="1" x14ac:dyDescent="0.3">
      <c r="A217" s="7" t="s">
        <v>677</v>
      </c>
      <c r="B217" s="179" t="s">
        <v>676</v>
      </c>
      <c r="C217" s="540" t="s">
        <v>26</v>
      </c>
      <c r="D217" s="530" t="s">
        <v>1354</v>
      </c>
      <c r="E217" s="531">
        <v>38000</v>
      </c>
      <c r="F217" s="531">
        <v>60000</v>
      </c>
      <c r="G217" s="532">
        <v>40</v>
      </c>
      <c r="H217" s="530" t="s">
        <v>847</v>
      </c>
      <c r="I217" s="530" t="s">
        <v>847</v>
      </c>
      <c r="J217" s="530" t="s">
        <v>847</v>
      </c>
      <c r="K217" s="530" t="s">
        <v>848</v>
      </c>
      <c r="L217" s="530" t="s">
        <v>847</v>
      </c>
      <c r="M217" s="530" t="s">
        <v>847</v>
      </c>
      <c r="N217" s="530" t="s">
        <v>847</v>
      </c>
      <c r="O217" s="530" t="s">
        <v>847</v>
      </c>
      <c r="P217" s="530" t="s">
        <v>847</v>
      </c>
      <c r="Q217" s="530" t="s">
        <v>848</v>
      </c>
      <c r="R217" s="530" t="s">
        <v>847</v>
      </c>
      <c r="S217" s="541" t="s">
        <v>848</v>
      </c>
    </row>
    <row r="218" spans="1:19" ht="13.8" thickBot="1" x14ac:dyDescent="0.3">
      <c r="A218" s="7" t="s">
        <v>683</v>
      </c>
      <c r="B218" s="179" t="s">
        <v>682</v>
      </c>
      <c r="C218" s="540" t="s">
        <v>26</v>
      </c>
      <c r="D218" s="530" t="s">
        <v>1354</v>
      </c>
      <c r="E218" s="531">
        <v>44012</v>
      </c>
      <c r="F218" s="531">
        <v>44012</v>
      </c>
      <c r="G218" s="532">
        <v>40</v>
      </c>
      <c r="H218" s="530" t="s">
        <v>847</v>
      </c>
      <c r="I218" s="530" t="s">
        <v>847</v>
      </c>
      <c r="J218" s="530" t="s">
        <v>848</v>
      </c>
      <c r="K218" s="530" t="s">
        <v>848</v>
      </c>
      <c r="L218" s="530" t="s">
        <v>847</v>
      </c>
      <c r="M218" s="530" t="s">
        <v>848</v>
      </c>
      <c r="N218" s="530" t="s">
        <v>848</v>
      </c>
      <c r="O218" s="530" t="s">
        <v>847</v>
      </c>
      <c r="P218" s="530" t="s">
        <v>847</v>
      </c>
      <c r="Q218" s="530" t="s">
        <v>848</v>
      </c>
      <c r="R218" s="530" t="s">
        <v>848</v>
      </c>
      <c r="S218" s="541" t="s">
        <v>847</v>
      </c>
    </row>
    <row r="219" spans="1:19" ht="13.8" thickBot="1" x14ac:dyDescent="0.3">
      <c r="A219" s="7" t="s">
        <v>689</v>
      </c>
      <c r="B219" s="179" t="s">
        <v>688</v>
      </c>
      <c r="C219" s="540" t="s">
        <v>26</v>
      </c>
      <c r="D219" s="530" t="s">
        <v>1354</v>
      </c>
      <c r="E219" s="531">
        <v>31000</v>
      </c>
      <c r="F219" s="531">
        <v>35000</v>
      </c>
      <c r="G219" s="532">
        <v>35</v>
      </c>
      <c r="H219" s="530" t="s">
        <v>847</v>
      </c>
      <c r="I219" s="530" t="s">
        <v>848</v>
      </c>
      <c r="J219" s="530" t="s">
        <v>848</v>
      </c>
      <c r="K219" s="530" t="s">
        <v>848</v>
      </c>
      <c r="L219" s="530" t="s">
        <v>848</v>
      </c>
      <c r="M219" s="530" t="s">
        <v>847</v>
      </c>
      <c r="N219" s="530" t="s">
        <v>847</v>
      </c>
      <c r="O219" s="530" t="s">
        <v>847</v>
      </c>
      <c r="P219" s="530" t="s">
        <v>847</v>
      </c>
      <c r="Q219" s="530" t="s">
        <v>847</v>
      </c>
      <c r="R219" s="530" t="s">
        <v>848</v>
      </c>
      <c r="S219" s="541" t="s">
        <v>847</v>
      </c>
    </row>
    <row r="220" spans="1:19" ht="13.8" thickBot="1" x14ac:dyDescent="0.3">
      <c r="A220" s="7" t="s">
        <v>701</v>
      </c>
      <c r="B220" s="179" t="s">
        <v>700</v>
      </c>
      <c r="C220" s="540" t="s">
        <v>26</v>
      </c>
      <c r="D220" s="530" t="s">
        <v>3074</v>
      </c>
      <c r="E220" s="531">
        <v>40000</v>
      </c>
      <c r="F220" s="531">
        <v>53000</v>
      </c>
      <c r="G220" s="532">
        <v>40</v>
      </c>
      <c r="H220" s="530" t="s">
        <v>847</v>
      </c>
      <c r="I220" s="530" t="s">
        <v>848</v>
      </c>
      <c r="J220" s="530" t="s">
        <v>848</v>
      </c>
      <c r="K220" s="530" t="s">
        <v>848</v>
      </c>
      <c r="L220" s="530" t="s">
        <v>847</v>
      </c>
      <c r="M220" s="530" t="s">
        <v>847</v>
      </c>
      <c r="N220" s="530" t="s">
        <v>847</v>
      </c>
      <c r="O220" s="530" t="s">
        <v>848</v>
      </c>
      <c r="P220" s="530" t="s">
        <v>847</v>
      </c>
      <c r="Q220" s="530" t="s">
        <v>848</v>
      </c>
      <c r="R220" s="530" t="s">
        <v>848</v>
      </c>
      <c r="S220" s="541" t="s">
        <v>848</v>
      </c>
    </row>
    <row r="221" spans="1:19" ht="13.8" thickBot="1" x14ac:dyDescent="0.3">
      <c r="A221" s="7" t="s">
        <v>707</v>
      </c>
      <c r="B221" s="179" t="s">
        <v>706</v>
      </c>
      <c r="C221" s="540" t="s">
        <v>26</v>
      </c>
      <c r="D221" s="530" t="s">
        <v>1354</v>
      </c>
      <c r="E221" s="531">
        <v>32500</v>
      </c>
      <c r="F221" s="531">
        <v>38000</v>
      </c>
      <c r="G221" s="532">
        <v>38</v>
      </c>
      <c r="H221" s="530" t="s">
        <v>848</v>
      </c>
      <c r="I221" s="530" t="s">
        <v>848</v>
      </c>
      <c r="J221" s="530" t="s">
        <v>848</v>
      </c>
      <c r="K221" s="530" t="s">
        <v>848</v>
      </c>
      <c r="L221" s="530" t="s">
        <v>848</v>
      </c>
      <c r="M221" s="530" t="s">
        <v>847</v>
      </c>
      <c r="N221" s="530" t="s">
        <v>847</v>
      </c>
      <c r="O221" s="530" t="s">
        <v>847</v>
      </c>
      <c r="P221" s="530" t="s">
        <v>847</v>
      </c>
      <c r="Q221" s="530" t="s">
        <v>848</v>
      </c>
      <c r="R221" s="530" t="s">
        <v>848</v>
      </c>
      <c r="S221" s="541" t="s">
        <v>848</v>
      </c>
    </row>
    <row r="222" spans="1:19" ht="13.8" thickBot="1" x14ac:dyDescent="0.3">
      <c r="A222" s="7" t="s">
        <v>709</v>
      </c>
      <c r="B222" s="179" t="s">
        <v>708</v>
      </c>
      <c r="C222" s="540" t="s">
        <v>26</v>
      </c>
      <c r="D222" s="530" t="s">
        <v>3074</v>
      </c>
      <c r="E222" s="531">
        <v>54205</v>
      </c>
      <c r="F222" s="531">
        <v>54205</v>
      </c>
      <c r="G222" s="532">
        <v>40</v>
      </c>
      <c r="H222" s="530" t="s">
        <v>847</v>
      </c>
      <c r="I222" s="530" t="s">
        <v>847</v>
      </c>
      <c r="J222" s="530" t="s">
        <v>847</v>
      </c>
      <c r="K222" s="530" t="s">
        <v>847</v>
      </c>
      <c r="L222" s="530" t="s">
        <v>847</v>
      </c>
      <c r="M222" s="530" t="s">
        <v>847</v>
      </c>
      <c r="N222" s="530" t="s">
        <v>847</v>
      </c>
      <c r="O222" s="530" t="s">
        <v>847</v>
      </c>
      <c r="P222" s="530" t="s">
        <v>847</v>
      </c>
      <c r="Q222" s="530" t="s">
        <v>847</v>
      </c>
      <c r="R222" s="530" t="s">
        <v>848</v>
      </c>
      <c r="S222" s="541" t="s">
        <v>847</v>
      </c>
    </row>
    <row r="223" spans="1:19" ht="13.8" thickBot="1" x14ac:dyDescent="0.3">
      <c r="A223" s="7" t="s">
        <v>725</v>
      </c>
      <c r="B223" s="179" t="s">
        <v>724</v>
      </c>
      <c r="C223" s="540" t="s">
        <v>26</v>
      </c>
      <c r="D223" s="530" t="s">
        <v>3074</v>
      </c>
      <c r="E223" s="531">
        <v>30000</v>
      </c>
      <c r="F223" s="531">
        <v>46000</v>
      </c>
      <c r="G223" s="532">
        <v>40</v>
      </c>
      <c r="H223" s="530" t="s">
        <v>848</v>
      </c>
      <c r="I223" s="530" t="s">
        <v>848</v>
      </c>
      <c r="J223" s="530" t="s">
        <v>848</v>
      </c>
      <c r="K223" s="530" t="s">
        <v>848</v>
      </c>
      <c r="L223" s="530" t="s">
        <v>848</v>
      </c>
      <c r="M223" s="530" t="s">
        <v>847</v>
      </c>
      <c r="N223" s="530" t="s">
        <v>847</v>
      </c>
      <c r="O223" s="530" t="s">
        <v>847</v>
      </c>
      <c r="P223" s="530" t="s">
        <v>847</v>
      </c>
      <c r="Q223" s="530" t="s">
        <v>848</v>
      </c>
      <c r="R223" s="530" t="s">
        <v>848</v>
      </c>
      <c r="S223" s="541" t="s">
        <v>848</v>
      </c>
    </row>
    <row r="224" spans="1:19" ht="13.8" thickBot="1" x14ac:dyDescent="0.3">
      <c r="A224" s="7" t="s">
        <v>729</v>
      </c>
      <c r="B224" s="179" t="s">
        <v>728</v>
      </c>
      <c r="C224" s="540" t="s">
        <v>26</v>
      </c>
      <c r="D224" s="530" t="s">
        <v>1354</v>
      </c>
      <c r="E224" s="531">
        <v>30000</v>
      </c>
      <c r="F224" s="531">
        <v>40000</v>
      </c>
      <c r="G224" s="532">
        <v>40</v>
      </c>
      <c r="H224" s="530" t="s">
        <v>848</v>
      </c>
      <c r="I224" s="530" t="s">
        <v>848</v>
      </c>
      <c r="J224" s="530" t="s">
        <v>848</v>
      </c>
      <c r="K224" s="530" t="s">
        <v>848</v>
      </c>
      <c r="L224" s="530" t="s">
        <v>848</v>
      </c>
      <c r="M224" s="530" t="s">
        <v>848</v>
      </c>
      <c r="N224" s="530" t="s">
        <v>847</v>
      </c>
      <c r="O224" s="530" t="s">
        <v>848</v>
      </c>
      <c r="P224" s="530" t="s">
        <v>847</v>
      </c>
      <c r="Q224" s="530" t="s">
        <v>848</v>
      </c>
      <c r="R224" s="530" t="s">
        <v>848</v>
      </c>
      <c r="S224" s="541" t="s">
        <v>848</v>
      </c>
    </row>
    <row r="225" spans="1:19" ht="13.8" thickBot="1" x14ac:dyDescent="0.3">
      <c r="A225" s="7" t="s">
        <v>731</v>
      </c>
      <c r="B225" s="179" t="s">
        <v>730</v>
      </c>
      <c r="C225" s="540" t="s">
        <v>26</v>
      </c>
      <c r="D225" s="530" t="s">
        <v>3075</v>
      </c>
      <c r="E225" s="531">
        <v>55000</v>
      </c>
      <c r="F225" s="531">
        <v>55000</v>
      </c>
      <c r="G225" s="532">
        <v>40</v>
      </c>
      <c r="H225" s="530" t="s">
        <v>848</v>
      </c>
      <c r="I225" s="530" t="s">
        <v>848</v>
      </c>
      <c r="J225" s="530" t="s">
        <v>848</v>
      </c>
      <c r="K225" s="530" t="s">
        <v>848</v>
      </c>
      <c r="L225" s="530" t="s">
        <v>847</v>
      </c>
      <c r="M225" s="530" t="s">
        <v>847</v>
      </c>
      <c r="N225" s="530" t="s">
        <v>847</v>
      </c>
      <c r="O225" s="530" t="s">
        <v>847</v>
      </c>
      <c r="P225" s="530" t="s">
        <v>847</v>
      </c>
      <c r="Q225" s="530" t="s">
        <v>848</v>
      </c>
      <c r="R225" s="530" t="s">
        <v>848</v>
      </c>
      <c r="S225" s="541" t="s">
        <v>848</v>
      </c>
    </row>
    <row r="226" spans="1:19" ht="13.8" thickBot="1" x14ac:dyDescent="0.3">
      <c r="A226" s="7" t="s">
        <v>741</v>
      </c>
      <c r="B226" s="179" t="s">
        <v>740</v>
      </c>
      <c r="C226" s="540" t="s">
        <v>26</v>
      </c>
      <c r="D226" s="530" t="s">
        <v>3074</v>
      </c>
      <c r="E226" s="531">
        <v>38380</v>
      </c>
      <c r="F226" s="531">
        <v>41060</v>
      </c>
      <c r="G226" s="532">
        <v>40</v>
      </c>
      <c r="H226" s="530" t="s">
        <v>847</v>
      </c>
      <c r="I226" s="530" t="s">
        <v>847</v>
      </c>
      <c r="J226" s="530" t="s">
        <v>848</v>
      </c>
      <c r="K226" s="530" t="s">
        <v>847</v>
      </c>
      <c r="L226" s="530" t="s">
        <v>848</v>
      </c>
      <c r="M226" s="530" t="s">
        <v>847</v>
      </c>
      <c r="N226" s="530" t="s">
        <v>847</v>
      </c>
      <c r="O226" s="530" t="s">
        <v>847</v>
      </c>
      <c r="P226" s="530" t="s">
        <v>847</v>
      </c>
      <c r="Q226" s="530" t="s">
        <v>848</v>
      </c>
      <c r="R226" s="530" t="s">
        <v>847</v>
      </c>
      <c r="S226" s="541" t="s">
        <v>848</v>
      </c>
    </row>
    <row r="227" spans="1:19" ht="13.8" thickBot="1" x14ac:dyDescent="0.3">
      <c r="A227" s="7" t="s">
        <v>745</v>
      </c>
      <c r="B227" s="179" t="s">
        <v>744</v>
      </c>
      <c r="C227" s="540" t="s">
        <v>26</v>
      </c>
      <c r="D227" s="530" t="s">
        <v>1354</v>
      </c>
      <c r="E227" s="531">
        <v>37000</v>
      </c>
      <c r="F227" s="531">
        <v>64296</v>
      </c>
      <c r="G227" s="532">
        <v>40</v>
      </c>
      <c r="H227" s="530" t="s">
        <v>847</v>
      </c>
      <c r="I227" s="530" t="s">
        <v>847</v>
      </c>
      <c r="J227" s="530" t="s">
        <v>847</v>
      </c>
      <c r="K227" s="530" t="s">
        <v>848</v>
      </c>
      <c r="L227" s="530" t="s">
        <v>848</v>
      </c>
      <c r="M227" s="530" t="s">
        <v>847</v>
      </c>
      <c r="N227" s="530" t="s">
        <v>847</v>
      </c>
      <c r="O227" s="530" t="s">
        <v>847</v>
      </c>
      <c r="P227" s="530" t="s">
        <v>847</v>
      </c>
      <c r="Q227" s="530" t="s">
        <v>847</v>
      </c>
      <c r="R227" s="530" t="s">
        <v>847</v>
      </c>
      <c r="S227" s="541" t="s">
        <v>848</v>
      </c>
    </row>
    <row r="228" spans="1:19" ht="13.8" thickBot="1" x14ac:dyDescent="0.3">
      <c r="A228" s="7" t="s">
        <v>747</v>
      </c>
      <c r="B228" s="179" t="s">
        <v>746</v>
      </c>
      <c r="C228" s="540" t="s">
        <v>26</v>
      </c>
      <c r="D228" s="530" t="s">
        <v>1354</v>
      </c>
      <c r="E228" s="531">
        <v>30000</v>
      </c>
      <c r="F228" s="531">
        <v>30000</v>
      </c>
      <c r="G228" s="532">
        <v>40</v>
      </c>
      <c r="H228" s="530" t="s">
        <v>847</v>
      </c>
      <c r="I228" s="530" t="s">
        <v>847</v>
      </c>
      <c r="J228" s="530" t="s">
        <v>847</v>
      </c>
      <c r="K228" s="530" t="s">
        <v>848</v>
      </c>
      <c r="L228" s="530" t="s">
        <v>847</v>
      </c>
      <c r="M228" s="530" t="s">
        <v>847</v>
      </c>
      <c r="N228" s="530" t="s">
        <v>847</v>
      </c>
      <c r="O228" s="530" t="s">
        <v>847</v>
      </c>
      <c r="P228" s="530" t="s">
        <v>847</v>
      </c>
      <c r="Q228" s="530" t="s">
        <v>848</v>
      </c>
      <c r="R228" s="530" t="s">
        <v>847</v>
      </c>
      <c r="S228" s="541" t="s">
        <v>848</v>
      </c>
    </row>
    <row r="229" spans="1:19" ht="13.8" thickBot="1" x14ac:dyDescent="0.3">
      <c r="A229" s="7" t="s">
        <v>755</v>
      </c>
      <c r="B229" s="179" t="s">
        <v>754</v>
      </c>
      <c r="C229" s="540" t="s">
        <v>26</v>
      </c>
      <c r="D229" s="530" t="s">
        <v>1354</v>
      </c>
      <c r="E229" s="531">
        <v>47322</v>
      </c>
      <c r="F229" s="531">
        <v>47322</v>
      </c>
      <c r="G229" s="532">
        <v>40</v>
      </c>
      <c r="H229" s="530" t="s">
        <v>848</v>
      </c>
      <c r="I229" s="530" t="s">
        <v>848</v>
      </c>
      <c r="J229" s="530" t="s">
        <v>848</v>
      </c>
      <c r="K229" s="530" t="s">
        <v>848</v>
      </c>
      <c r="L229" s="530" t="s">
        <v>848</v>
      </c>
      <c r="M229" s="530" t="s">
        <v>848</v>
      </c>
      <c r="N229" s="530" t="s">
        <v>847</v>
      </c>
      <c r="O229" s="530" t="s">
        <v>847</v>
      </c>
      <c r="P229" s="530" t="s">
        <v>847</v>
      </c>
      <c r="Q229" s="530" t="s">
        <v>848</v>
      </c>
      <c r="R229" s="530" t="s">
        <v>848</v>
      </c>
      <c r="S229" s="541" t="s">
        <v>848</v>
      </c>
    </row>
    <row r="230" spans="1:19" ht="13.8" thickBot="1" x14ac:dyDescent="0.3">
      <c r="A230" s="7" t="s">
        <v>783</v>
      </c>
      <c r="B230" s="179" t="s">
        <v>782</v>
      </c>
      <c r="C230" s="540" t="s">
        <v>26</v>
      </c>
      <c r="D230" s="530" t="s">
        <v>3076</v>
      </c>
      <c r="E230" s="531">
        <v>21060</v>
      </c>
      <c r="F230" s="531">
        <v>22815</v>
      </c>
      <c r="G230" s="532">
        <v>37</v>
      </c>
      <c r="H230" s="530" t="s">
        <v>848</v>
      </c>
      <c r="I230" s="530" t="s">
        <v>848</v>
      </c>
      <c r="J230" s="530" t="s">
        <v>848</v>
      </c>
      <c r="K230" s="530" t="s">
        <v>847</v>
      </c>
      <c r="L230" s="530" t="s">
        <v>847</v>
      </c>
      <c r="M230" s="530" t="s">
        <v>847</v>
      </c>
      <c r="N230" s="530" t="s">
        <v>847</v>
      </c>
      <c r="O230" s="530" t="s">
        <v>848</v>
      </c>
      <c r="P230" s="530" t="s">
        <v>848</v>
      </c>
      <c r="Q230" s="530" t="s">
        <v>848</v>
      </c>
      <c r="R230" s="530" t="s">
        <v>848</v>
      </c>
      <c r="S230" s="541" t="s">
        <v>848</v>
      </c>
    </row>
    <row r="231" spans="1:19" ht="13.8" thickBot="1" x14ac:dyDescent="0.3">
      <c r="A231" s="7" t="s">
        <v>797</v>
      </c>
      <c r="B231" s="179" t="s">
        <v>796</v>
      </c>
      <c r="C231" s="540" t="s">
        <v>26</v>
      </c>
      <c r="D231" s="530" t="s">
        <v>3074</v>
      </c>
      <c r="E231" s="531">
        <v>41616</v>
      </c>
      <c r="F231" s="531">
        <v>41616</v>
      </c>
      <c r="G231" s="532">
        <v>40</v>
      </c>
      <c r="H231" s="530" t="s">
        <v>847</v>
      </c>
      <c r="I231" s="530" t="s">
        <v>847</v>
      </c>
      <c r="J231" s="530" t="s">
        <v>847</v>
      </c>
      <c r="K231" s="530" t="s">
        <v>847</v>
      </c>
      <c r="L231" s="530" t="s">
        <v>847</v>
      </c>
      <c r="M231" s="530" t="s">
        <v>847</v>
      </c>
      <c r="N231" s="530" t="s">
        <v>847</v>
      </c>
      <c r="O231" s="530" t="s">
        <v>847</v>
      </c>
      <c r="P231" s="530" t="s">
        <v>847</v>
      </c>
      <c r="Q231" s="530" t="s">
        <v>847</v>
      </c>
      <c r="R231" s="530" t="s">
        <v>847</v>
      </c>
      <c r="S231" s="541" t="s">
        <v>848</v>
      </c>
    </row>
    <row r="232" spans="1:19" ht="13.8" thickBot="1" x14ac:dyDescent="0.3">
      <c r="A232" s="7" t="s">
        <v>799</v>
      </c>
      <c r="B232" s="179" t="s">
        <v>798</v>
      </c>
      <c r="C232" s="540" t="s">
        <v>26</v>
      </c>
      <c r="D232" s="530" t="s">
        <v>1354</v>
      </c>
      <c r="E232" s="531">
        <v>30000</v>
      </c>
      <c r="F232" s="531">
        <v>55000</v>
      </c>
      <c r="G232" s="532">
        <v>40</v>
      </c>
      <c r="H232" s="530" t="s">
        <v>847</v>
      </c>
      <c r="I232" s="530" t="s">
        <v>847</v>
      </c>
      <c r="J232" s="530" t="s">
        <v>847</v>
      </c>
      <c r="K232" s="530" t="s">
        <v>848</v>
      </c>
      <c r="L232" s="530" t="s">
        <v>847</v>
      </c>
      <c r="M232" s="530" t="s">
        <v>847</v>
      </c>
      <c r="N232" s="530" t="s">
        <v>847</v>
      </c>
      <c r="O232" s="530" t="s">
        <v>847</v>
      </c>
      <c r="P232" s="530" t="s">
        <v>847</v>
      </c>
      <c r="Q232" s="530" t="s">
        <v>848</v>
      </c>
      <c r="R232" s="530" t="s">
        <v>848</v>
      </c>
      <c r="S232" s="541" t="s">
        <v>848</v>
      </c>
    </row>
    <row r="233" spans="1:19" ht="13.8" thickBot="1" x14ac:dyDescent="0.3">
      <c r="A233" s="7" t="s">
        <v>803</v>
      </c>
      <c r="B233" s="179" t="s">
        <v>802</v>
      </c>
      <c r="C233" s="540" t="s">
        <v>26</v>
      </c>
      <c r="D233" s="530" t="s">
        <v>3076</v>
      </c>
      <c r="E233" s="531">
        <v>44200</v>
      </c>
      <c r="F233" s="531">
        <v>44200</v>
      </c>
      <c r="G233" s="532">
        <v>38</v>
      </c>
      <c r="H233" s="530" t="s">
        <v>847</v>
      </c>
      <c r="I233" s="530" t="s">
        <v>848</v>
      </c>
      <c r="J233" s="530" t="s">
        <v>848</v>
      </c>
      <c r="K233" s="530" t="s">
        <v>847</v>
      </c>
      <c r="L233" s="530" t="s">
        <v>847</v>
      </c>
      <c r="M233" s="530" t="s">
        <v>847</v>
      </c>
      <c r="N233" s="530" t="s">
        <v>847</v>
      </c>
      <c r="O233" s="530" t="s">
        <v>847</v>
      </c>
      <c r="P233" s="530" t="s">
        <v>847</v>
      </c>
      <c r="Q233" s="530" t="s">
        <v>847</v>
      </c>
      <c r="R233" s="530" t="s">
        <v>847</v>
      </c>
      <c r="S233" s="541" t="s">
        <v>848</v>
      </c>
    </row>
    <row r="234" spans="1:19" ht="13.8" thickBot="1" x14ac:dyDescent="0.3">
      <c r="A234" s="7" t="s">
        <v>805</v>
      </c>
      <c r="B234" s="179" t="s">
        <v>804</v>
      </c>
      <c r="C234" s="540" t="s">
        <v>26</v>
      </c>
      <c r="D234" s="530" t="s">
        <v>3074</v>
      </c>
      <c r="E234" s="531">
        <v>46014</v>
      </c>
      <c r="F234" s="531">
        <v>56239</v>
      </c>
      <c r="G234" s="532">
        <v>40</v>
      </c>
      <c r="H234" s="530" t="s">
        <v>848</v>
      </c>
      <c r="I234" s="530" t="s">
        <v>848</v>
      </c>
      <c r="J234" s="530" t="s">
        <v>848</v>
      </c>
      <c r="K234" s="530" t="s">
        <v>848</v>
      </c>
      <c r="L234" s="530" t="s">
        <v>848</v>
      </c>
      <c r="M234" s="530" t="s">
        <v>847</v>
      </c>
      <c r="N234" s="530" t="s">
        <v>847</v>
      </c>
      <c r="O234" s="530" t="s">
        <v>847</v>
      </c>
      <c r="P234" s="530" t="s">
        <v>847</v>
      </c>
      <c r="Q234" s="530" t="s">
        <v>848</v>
      </c>
      <c r="R234" s="530" t="s">
        <v>847</v>
      </c>
      <c r="S234" s="541" t="s">
        <v>848</v>
      </c>
    </row>
    <row r="235" spans="1:19" ht="13.8" thickBot="1" x14ac:dyDescent="0.3">
      <c r="A235" s="7" t="s">
        <v>811</v>
      </c>
      <c r="B235" s="179" t="s">
        <v>810</v>
      </c>
      <c r="C235" s="542" t="s">
        <v>26</v>
      </c>
      <c r="D235" s="543" t="s">
        <v>1354</v>
      </c>
      <c r="E235" s="544">
        <v>31512</v>
      </c>
      <c r="F235" s="544">
        <v>31512</v>
      </c>
      <c r="G235" s="545">
        <v>30</v>
      </c>
      <c r="H235" s="543" t="s">
        <v>848</v>
      </c>
      <c r="I235" s="543" t="s">
        <v>848</v>
      </c>
      <c r="J235" s="543" t="s">
        <v>848</v>
      </c>
      <c r="K235" s="543" t="s">
        <v>848</v>
      </c>
      <c r="L235" s="543" t="s">
        <v>848</v>
      </c>
      <c r="M235" s="543" t="s">
        <v>847</v>
      </c>
      <c r="N235" s="543" t="s">
        <v>847</v>
      </c>
      <c r="O235" s="543" t="s">
        <v>847</v>
      </c>
      <c r="P235" s="543" t="s">
        <v>847</v>
      </c>
      <c r="Q235" s="543" t="s">
        <v>847</v>
      </c>
      <c r="R235" s="543" t="s">
        <v>848</v>
      </c>
      <c r="S235" s="546" t="s">
        <v>848</v>
      </c>
    </row>
    <row r="236" spans="1:19" ht="13.8" thickBot="1" x14ac:dyDescent="0.3">
      <c r="A236" s="7"/>
      <c r="B236" s="520" t="s">
        <v>3879</v>
      </c>
      <c r="C236" s="375"/>
      <c r="D236" s="522"/>
      <c r="E236" s="66" t="s">
        <v>3913</v>
      </c>
      <c r="F236" s="523"/>
      <c r="G236" s="524"/>
      <c r="H236" s="525">
        <v>0.59740259740259738</v>
      </c>
      <c r="I236" s="526">
        <v>0.46753246753246752</v>
      </c>
      <c r="J236" s="526">
        <v>0.40259740259740262</v>
      </c>
      <c r="K236" s="526">
        <v>0.42857142857142855</v>
      </c>
      <c r="L236" s="526">
        <v>0.55844155844155841</v>
      </c>
      <c r="M236" s="526">
        <v>0.77922077922077926</v>
      </c>
      <c r="N236" s="526">
        <v>0.90909090909090906</v>
      </c>
      <c r="O236" s="526">
        <v>0.70129870129870131</v>
      </c>
      <c r="P236" s="526">
        <v>0.87012987012987009</v>
      </c>
      <c r="Q236" s="526">
        <v>0.31168831168831168</v>
      </c>
      <c r="R236" s="526">
        <v>0.36363636363636365</v>
      </c>
      <c r="S236" s="527">
        <v>0.15584415584415584</v>
      </c>
    </row>
    <row r="237" spans="1:19" x14ac:dyDescent="0.25">
      <c r="A237" s="7"/>
      <c r="B237" s="73"/>
      <c r="C237" s="7"/>
      <c r="D237" s="167"/>
      <c r="E237" s="519"/>
      <c r="F237" s="519"/>
      <c r="G237" s="131"/>
      <c r="H237" s="167"/>
      <c r="I237" s="167"/>
      <c r="J237" s="167"/>
      <c r="K237" s="167"/>
      <c r="L237" s="167"/>
      <c r="M237" s="167"/>
      <c r="N237" s="167"/>
      <c r="O237" s="167"/>
      <c r="P237" s="167"/>
      <c r="Q237" s="167"/>
      <c r="R237" s="167"/>
      <c r="S237" s="167"/>
    </row>
    <row r="238" spans="1:19" ht="13.8" thickBot="1" x14ac:dyDescent="0.3">
      <c r="A238" s="7"/>
      <c r="B238" s="73"/>
      <c r="C238" s="7"/>
      <c r="D238" s="167"/>
      <c r="E238" s="519"/>
      <c r="F238" s="519"/>
      <c r="G238" s="131"/>
    </row>
    <row r="239" spans="1:19" ht="13.8" thickBot="1" x14ac:dyDescent="0.3">
      <c r="A239" s="7" t="s">
        <v>20</v>
      </c>
      <c r="B239" s="135" t="s">
        <v>19</v>
      </c>
      <c r="C239" s="535" t="s">
        <v>23</v>
      </c>
      <c r="D239" s="536" t="s">
        <v>3074</v>
      </c>
      <c r="E239" s="537">
        <v>61132</v>
      </c>
      <c r="F239" s="537">
        <v>76689</v>
      </c>
      <c r="G239" s="538">
        <v>40</v>
      </c>
      <c r="H239" s="536" t="s">
        <v>847</v>
      </c>
      <c r="I239" s="536" t="s">
        <v>847</v>
      </c>
      <c r="J239" s="536" t="s">
        <v>847</v>
      </c>
      <c r="K239" s="536" t="s">
        <v>847</v>
      </c>
      <c r="L239" s="536" t="s">
        <v>847</v>
      </c>
      <c r="M239" s="536" t="s">
        <v>847</v>
      </c>
      <c r="N239" s="536" t="s">
        <v>847</v>
      </c>
      <c r="O239" s="536" t="s">
        <v>847</v>
      </c>
      <c r="P239" s="536" t="s">
        <v>847</v>
      </c>
      <c r="Q239" s="536" t="s">
        <v>847</v>
      </c>
      <c r="R239" s="536" t="s">
        <v>848</v>
      </c>
      <c r="S239" s="539" t="s">
        <v>848</v>
      </c>
    </row>
    <row r="240" spans="1:19" ht="13.8" thickBot="1" x14ac:dyDescent="0.3">
      <c r="A240" s="7" t="s">
        <v>28</v>
      </c>
      <c r="B240" s="179" t="s">
        <v>27</v>
      </c>
      <c r="C240" s="540" t="s">
        <v>23</v>
      </c>
      <c r="D240" s="530" t="s">
        <v>3074</v>
      </c>
      <c r="E240" s="531">
        <v>35000</v>
      </c>
      <c r="F240" s="531">
        <v>36039</v>
      </c>
      <c r="G240" s="532">
        <v>40</v>
      </c>
      <c r="H240" s="530" t="s">
        <v>848</v>
      </c>
      <c r="I240" s="530" t="s">
        <v>848</v>
      </c>
      <c r="J240" s="530" t="s">
        <v>848</v>
      </c>
      <c r="K240" s="530" t="s">
        <v>848</v>
      </c>
      <c r="L240" s="530" t="s">
        <v>848</v>
      </c>
      <c r="M240" s="530" t="s">
        <v>847</v>
      </c>
      <c r="N240" s="530" t="s">
        <v>847</v>
      </c>
      <c r="O240" s="530" t="s">
        <v>847</v>
      </c>
      <c r="P240" s="530" t="s">
        <v>847</v>
      </c>
      <c r="Q240" s="530" t="s">
        <v>848</v>
      </c>
      <c r="R240" s="530" t="s">
        <v>847</v>
      </c>
      <c r="S240" s="541" t="s">
        <v>848</v>
      </c>
    </row>
    <row r="241" spans="1:19" ht="13.8" thickBot="1" x14ac:dyDescent="0.3">
      <c r="A241" s="7" t="s">
        <v>37</v>
      </c>
      <c r="B241" s="179" t="s">
        <v>36</v>
      </c>
      <c r="C241" s="540" t="s">
        <v>23</v>
      </c>
      <c r="D241" s="530" t="s">
        <v>3074</v>
      </c>
      <c r="E241" s="531">
        <v>60000</v>
      </c>
      <c r="F241" s="531">
        <v>63000</v>
      </c>
      <c r="G241" s="532">
        <v>40</v>
      </c>
      <c r="H241" s="530" t="s">
        <v>847</v>
      </c>
      <c r="I241" s="530" t="s">
        <v>847</v>
      </c>
      <c r="J241" s="530" t="s">
        <v>847</v>
      </c>
      <c r="K241" s="530" t="s">
        <v>847</v>
      </c>
      <c r="L241" s="530" t="s">
        <v>848</v>
      </c>
      <c r="M241" s="530" t="s">
        <v>847</v>
      </c>
      <c r="N241" s="530" t="s">
        <v>847</v>
      </c>
      <c r="O241" s="530" t="s">
        <v>847</v>
      </c>
      <c r="P241" s="530" t="s">
        <v>847</v>
      </c>
      <c r="Q241" s="530" t="s">
        <v>847</v>
      </c>
      <c r="R241" s="530" t="s">
        <v>847</v>
      </c>
      <c r="S241" s="541" t="s">
        <v>847</v>
      </c>
    </row>
    <row r="242" spans="1:19" ht="13.8" thickBot="1" x14ac:dyDescent="0.3">
      <c r="A242" s="7" t="s">
        <v>65</v>
      </c>
      <c r="B242" s="179" t="s">
        <v>64</v>
      </c>
      <c r="C242" s="540" t="s">
        <v>23</v>
      </c>
      <c r="D242" s="530" t="s">
        <v>3074</v>
      </c>
      <c r="E242" s="531">
        <v>75000</v>
      </c>
      <c r="F242" s="531">
        <v>80000</v>
      </c>
      <c r="G242" s="532">
        <v>40</v>
      </c>
      <c r="H242" s="530" t="s">
        <v>847</v>
      </c>
      <c r="I242" s="530" t="s">
        <v>847</v>
      </c>
      <c r="J242" s="530" t="s">
        <v>847</v>
      </c>
      <c r="K242" s="530" t="s">
        <v>847</v>
      </c>
      <c r="L242" s="530" t="s">
        <v>848</v>
      </c>
      <c r="M242" s="530" t="s">
        <v>847</v>
      </c>
      <c r="N242" s="530" t="s">
        <v>847</v>
      </c>
      <c r="O242" s="530" t="s">
        <v>847</v>
      </c>
      <c r="P242" s="530" t="s">
        <v>847</v>
      </c>
      <c r="Q242" s="530" t="s">
        <v>847</v>
      </c>
      <c r="R242" s="530" t="s">
        <v>847</v>
      </c>
      <c r="S242" s="541" t="s">
        <v>847</v>
      </c>
    </row>
    <row r="243" spans="1:19" ht="13.8" thickBot="1" x14ac:dyDescent="0.3">
      <c r="A243" s="7" t="s">
        <v>69</v>
      </c>
      <c r="B243" s="179" t="s">
        <v>68</v>
      </c>
      <c r="C243" s="540" t="s">
        <v>23</v>
      </c>
      <c r="D243" s="530" t="s">
        <v>3074</v>
      </c>
      <c r="E243" s="531">
        <v>56500</v>
      </c>
      <c r="F243" s="531">
        <v>56500</v>
      </c>
      <c r="G243" s="532">
        <v>39</v>
      </c>
      <c r="H243" s="530" t="s">
        <v>847</v>
      </c>
      <c r="I243" s="530" t="s">
        <v>847</v>
      </c>
      <c r="J243" s="530" t="s">
        <v>847</v>
      </c>
      <c r="K243" s="530" t="s">
        <v>847</v>
      </c>
      <c r="L243" s="530" t="s">
        <v>848</v>
      </c>
      <c r="M243" s="530" t="s">
        <v>847</v>
      </c>
      <c r="N243" s="530" t="s">
        <v>847</v>
      </c>
      <c r="O243" s="530" t="s">
        <v>848</v>
      </c>
      <c r="P243" s="530" t="s">
        <v>847</v>
      </c>
      <c r="Q243" s="530" t="s">
        <v>847</v>
      </c>
      <c r="R243" s="530" t="s">
        <v>847</v>
      </c>
      <c r="S243" s="541" t="s">
        <v>848</v>
      </c>
    </row>
    <row r="244" spans="1:19" ht="13.8" thickBot="1" x14ac:dyDescent="0.3">
      <c r="A244" s="7" t="s">
        <v>87</v>
      </c>
      <c r="B244" s="179" t="s">
        <v>86</v>
      </c>
      <c r="C244" s="540" t="s">
        <v>23</v>
      </c>
      <c r="D244" s="530" t="s">
        <v>1354</v>
      </c>
      <c r="E244" s="534" t="s">
        <v>3890</v>
      </c>
      <c r="F244" s="534" t="s">
        <v>3890</v>
      </c>
      <c r="G244" s="534" t="s">
        <v>3890</v>
      </c>
      <c r="H244" s="530" t="s">
        <v>848</v>
      </c>
      <c r="I244" s="530" t="s">
        <v>848</v>
      </c>
      <c r="J244" s="530" t="s">
        <v>848</v>
      </c>
      <c r="K244" s="530" t="s">
        <v>847</v>
      </c>
      <c r="L244" s="530" t="s">
        <v>848</v>
      </c>
      <c r="M244" s="530" t="s">
        <v>847</v>
      </c>
      <c r="N244" s="530" t="s">
        <v>847</v>
      </c>
      <c r="O244" s="530" t="s">
        <v>847</v>
      </c>
      <c r="P244" s="530" t="s">
        <v>847</v>
      </c>
      <c r="Q244" s="530" t="s">
        <v>848</v>
      </c>
      <c r="R244" s="530" t="s">
        <v>848</v>
      </c>
      <c r="S244" s="541" t="s">
        <v>848</v>
      </c>
    </row>
    <row r="245" spans="1:19" ht="13.8" thickBot="1" x14ac:dyDescent="0.3">
      <c r="A245" s="7" t="s">
        <v>94</v>
      </c>
      <c r="B245" s="179" t="s">
        <v>93</v>
      </c>
      <c r="C245" s="540" t="s">
        <v>23</v>
      </c>
      <c r="D245" s="530" t="s">
        <v>3074</v>
      </c>
      <c r="E245" s="531">
        <v>68204</v>
      </c>
      <c r="F245" s="531">
        <v>78000</v>
      </c>
      <c r="G245" s="532">
        <v>40</v>
      </c>
      <c r="H245" s="530" t="s">
        <v>847</v>
      </c>
      <c r="I245" s="530" t="s">
        <v>847</v>
      </c>
      <c r="J245" s="530" t="s">
        <v>847</v>
      </c>
      <c r="K245" s="530" t="s">
        <v>847</v>
      </c>
      <c r="L245" s="530" t="s">
        <v>847</v>
      </c>
      <c r="M245" s="530" t="s">
        <v>847</v>
      </c>
      <c r="N245" s="530" t="s">
        <v>847</v>
      </c>
      <c r="O245" s="530" t="s">
        <v>847</v>
      </c>
      <c r="P245" s="530" t="s">
        <v>847</v>
      </c>
      <c r="Q245" s="530" t="s">
        <v>847</v>
      </c>
      <c r="R245" s="530" t="s">
        <v>847</v>
      </c>
      <c r="S245" s="541" t="s">
        <v>848</v>
      </c>
    </row>
    <row r="246" spans="1:19" ht="13.8" thickBot="1" x14ac:dyDescent="0.3">
      <c r="A246" s="7" t="s">
        <v>104</v>
      </c>
      <c r="B246" s="179" t="s">
        <v>103</v>
      </c>
      <c r="C246" s="540" t="s">
        <v>23</v>
      </c>
      <c r="D246" s="530" t="s">
        <v>3075</v>
      </c>
      <c r="E246" s="531">
        <v>50315</v>
      </c>
      <c r="F246" s="531">
        <v>66018</v>
      </c>
      <c r="G246" s="532">
        <v>40</v>
      </c>
      <c r="H246" s="530" t="s">
        <v>847</v>
      </c>
      <c r="I246" s="530" t="s">
        <v>848</v>
      </c>
      <c r="J246" s="530" t="s">
        <v>848</v>
      </c>
      <c r="K246" s="530" t="s">
        <v>847</v>
      </c>
      <c r="L246" s="530" t="s">
        <v>847</v>
      </c>
      <c r="M246" s="530" t="s">
        <v>847</v>
      </c>
      <c r="N246" s="530" t="s">
        <v>847</v>
      </c>
      <c r="O246" s="530" t="s">
        <v>847</v>
      </c>
      <c r="P246" s="530" t="s">
        <v>847</v>
      </c>
      <c r="Q246" s="530" t="s">
        <v>847</v>
      </c>
      <c r="R246" s="530" t="s">
        <v>847</v>
      </c>
      <c r="S246" s="541" t="s">
        <v>847</v>
      </c>
    </row>
    <row r="247" spans="1:19" ht="13.8" thickBot="1" x14ac:dyDescent="0.3">
      <c r="A247" s="7" t="s">
        <v>116</v>
      </c>
      <c r="B247" s="179" t="s">
        <v>115</v>
      </c>
      <c r="C247" s="540" t="s">
        <v>23</v>
      </c>
      <c r="D247" s="530" t="s">
        <v>3074</v>
      </c>
      <c r="E247" s="531">
        <v>53500</v>
      </c>
      <c r="F247" s="531">
        <v>74000</v>
      </c>
      <c r="G247" s="532">
        <v>40</v>
      </c>
      <c r="H247" s="530" t="s">
        <v>847</v>
      </c>
      <c r="I247" s="530" t="s">
        <v>847</v>
      </c>
      <c r="J247" s="530" t="s">
        <v>847</v>
      </c>
      <c r="K247" s="530" t="s">
        <v>847</v>
      </c>
      <c r="L247" s="530" t="s">
        <v>847</v>
      </c>
      <c r="M247" s="530" t="s">
        <v>847</v>
      </c>
      <c r="N247" s="530" t="s">
        <v>847</v>
      </c>
      <c r="O247" s="530" t="s">
        <v>847</v>
      </c>
      <c r="P247" s="530" t="s">
        <v>847</v>
      </c>
      <c r="Q247" s="530" t="s">
        <v>847</v>
      </c>
      <c r="R247" s="530" t="s">
        <v>847</v>
      </c>
      <c r="S247" s="541" t="s">
        <v>848</v>
      </c>
    </row>
    <row r="248" spans="1:19" ht="13.8" thickBot="1" x14ac:dyDescent="0.3">
      <c r="A248" s="7" t="s">
        <v>118</v>
      </c>
      <c r="B248" s="179" t="s">
        <v>117</v>
      </c>
      <c r="C248" s="540" t="s">
        <v>23</v>
      </c>
      <c r="D248" s="530" t="s">
        <v>3074</v>
      </c>
      <c r="E248" s="531">
        <v>35000</v>
      </c>
      <c r="F248" s="531">
        <v>63000</v>
      </c>
      <c r="G248" s="532">
        <v>40</v>
      </c>
      <c r="H248" s="530" t="s">
        <v>847</v>
      </c>
      <c r="I248" s="530" t="s">
        <v>847</v>
      </c>
      <c r="J248" s="530" t="s">
        <v>848</v>
      </c>
      <c r="K248" s="530" t="s">
        <v>847</v>
      </c>
      <c r="L248" s="530" t="s">
        <v>847</v>
      </c>
      <c r="M248" s="530" t="s">
        <v>847</v>
      </c>
      <c r="N248" s="530" t="s">
        <v>847</v>
      </c>
      <c r="O248" s="530" t="s">
        <v>847</v>
      </c>
      <c r="P248" s="530" t="s">
        <v>847</v>
      </c>
      <c r="Q248" s="530" t="s">
        <v>848</v>
      </c>
      <c r="R248" s="530" t="s">
        <v>847</v>
      </c>
      <c r="S248" s="541" t="s">
        <v>847</v>
      </c>
    </row>
    <row r="249" spans="1:19" ht="13.8" thickBot="1" x14ac:dyDescent="0.3">
      <c r="A249" s="7" t="s">
        <v>122</v>
      </c>
      <c r="B249" s="179" t="s">
        <v>121</v>
      </c>
      <c r="C249" s="540" t="s">
        <v>23</v>
      </c>
      <c r="D249" s="530" t="s">
        <v>3074</v>
      </c>
      <c r="E249" s="531">
        <v>59873</v>
      </c>
      <c r="F249" s="531">
        <v>59873</v>
      </c>
      <c r="G249" s="532">
        <v>40</v>
      </c>
      <c r="H249" s="530" t="s">
        <v>847</v>
      </c>
      <c r="I249" s="530" t="s">
        <v>847</v>
      </c>
      <c r="J249" s="530" t="s">
        <v>847</v>
      </c>
      <c r="K249" s="530" t="s">
        <v>847</v>
      </c>
      <c r="L249" s="530" t="s">
        <v>848</v>
      </c>
      <c r="M249" s="530" t="s">
        <v>847</v>
      </c>
      <c r="N249" s="530" t="s">
        <v>847</v>
      </c>
      <c r="O249" s="530" t="s">
        <v>847</v>
      </c>
      <c r="P249" s="530" t="s">
        <v>847</v>
      </c>
      <c r="Q249" s="530" t="s">
        <v>847</v>
      </c>
      <c r="R249" s="530" t="s">
        <v>847</v>
      </c>
      <c r="S249" s="541" t="s">
        <v>847</v>
      </c>
    </row>
    <row r="250" spans="1:19" ht="13.8" thickBot="1" x14ac:dyDescent="0.3">
      <c r="A250" s="7" t="s">
        <v>158</v>
      </c>
      <c r="B250" s="179" t="s">
        <v>157</v>
      </c>
      <c r="C250" s="540" t="s">
        <v>23</v>
      </c>
      <c r="D250" s="530" t="s">
        <v>3074</v>
      </c>
      <c r="E250" s="531">
        <v>59000</v>
      </c>
      <c r="F250" s="531">
        <v>59000</v>
      </c>
      <c r="G250" s="532">
        <v>40</v>
      </c>
      <c r="H250" s="530" t="s">
        <v>847</v>
      </c>
      <c r="I250" s="530" t="s">
        <v>848</v>
      </c>
      <c r="J250" s="530" t="s">
        <v>848</v>
      </c>
      <c r="K250" s="530" t="s">
        <v>848</v>
      </c>
      <c r="L250" s="530" t="s">
        <v>848</v>
      </c>
      <c r="M250" s="530" t="s">
        <v>847</v>
      </c>
      <c r="N250" s="530" t="s">
        <v>847</v>
      </c>
      <c r="O250" s="530" t="s">
        <v>847</v>
      </c>
      <c r="P250" s="530" t="s">
        <v>847</v>
      </c>
      <c r="Q250" s="530" t="s">
        <v>848</v>
      </c>
      <c r="R250" s="530" t="s">
        <v>848</v>
      </c>
      <c r="S250" s="541" t="s">
        <v>848</v>
      </c>
    </row>
    <row r="251" spans="1:19" ht="13.8" thickBot="1" x14ac:dyDescent="0.3">
      <c r="A251" s="7" t="s">
        <v>162</v>
      </c>
      <c r="B251" s="179" t="s">
        <v>161</v>
      </c>
      <c r="C251" s="540" t="s">
        <v>23</v>
      </c>
      <c r="D251" s="530" t="s">
        <v>3074</v>
      </c>
      <c r="E251" s="531">
        <v>50000</v>
      </c>
      <c r="F251" s="531">
        <v>53000</v>
      </c>
      <c r="G251" s="532">
        <v>40</v>
      </c>
      <c r="H251" s="530" t="s">
        <v>848</v>
      </c>
      <c r="I251" s="530" t="s">
        <v>848</v>
      </c>
      <c r="J251" s="530" t="s">
        <v>848</v>
      </c>
      <c r="K251" s="530" t="s">
        <v>847</v>
      </c>
      <c r="L251" s="530" t="s">
        <v>847</v>
      </c>
      <c r="M251" s="530" t="s">
        <v>847</v>
      </c>
      <c r="N251" s="530" t="s">
        <v>847</v>
      </c>
      <c r="O251" s="530" t="s">
        <v>847</v>
      </c>
      <c r="P251" s="530" t="s">
        <v>847</v>
      </c>
      <c r="Q251" s="530" t="s">
        <v>847</v>
      </c>
      <c r="R251" s="530" t="s">
        <v>847</v>
      </c>
      <c r="S251" s="541" t="s">
        <v>847</v>
      </c>
    </row>
    <row r="252" spans="1:19" ht="13.8" thickBot="1" x14ac:dyDescent="0.3">
      <c r="A252" s="7" t="s">
        <v>166</v>
      </c>
      <c r="B252" s="179" t="s">
        <v>165</v>
      </c>
      <c r="C252" s="540" t="s">
        <v>23</v>
      </c>
      <c r="D252" s="530" t="s">
        <v>3074</v>
      </c>
      <c r="E252" s="531">
        <v>40000</v>
      </c>
      <c r="F252" s="531">
        <v>63000</v>
      </c>
      <c r="G252" s="532">
        <v>40</v>
      </c>
      <c r="H252" s="530" t="s">
        <v>847</v>
      </c>
      <c r="I252" s="530" t="s">
        <v>847</v>
      </c>
      <c r="J252" s="530" t="s">
        <v>847</v>
      </c>
      <c r="K252" s="530" t="s">
        <v>847</v>
      </c>
      <c r="L252" s="530" t="s">
        <v>847</v>
      </c>
      <c r="M252" s="530" t="s">
        <v>847</v>
      </c>
      <c r="N252" s="530" t="s">
        <v>847</v>
      </c>
      <c r="O252" s="530" t="s">
        <v>848</v>
      </c>
      <c r="P252" s="530" t="s">
        <v>847</v>
      </c>
      <c r="Q252" s="530" t="s">
        <v>848</v>
      </c>
      <c r="R252" s="530" t="s">
        <v>848</v>
      </c>
      <c r="S252" s="541" t="s">
        <v>848</v>
      </c>
    </row>
    <row r="253" spans="1:19" ht="13.8" thickBot="1" x14ac:dyDescent="0.3">
      <c r="A253" s="7" t="s">
        <v>168</v>
      </c>
      <c r="B253" s="179" t="s">
        <v>167</v>
      </c>
      <c r="C253" s="540" t="s">
        <v>23</v>
      </c>
      <c r="D253" s="530" t="s">
        <v>3074</v>
      </c>
      <c r="E253" s="531">
        <v>64109</v>
      </c>
      <c r="F253" s="531">
        <v>84784</v>
      </c>
      <c r="G253" s="532">
        <v>40</v>
      </c>
      <c r="H253" s="530" t="s">
        <v>847</v>
      </c>
      <c r="I253" s="530" t="s">
        <v>847</v>
      </c>
      <c r="J253" s="530" t="s">
        <v>848</v>
      </c>
      <c r="K253" s="530" t="s">
        <v>847</v>
      </c>
      <c r="L253" s="530" t="s">
        <v>848</v>
      </c>
      <c r="M253" s="530" t="s">
        <v>847</v>
      </c>
      <c r="N253" s="530" t="s">
        <v>847</v>
      </c>
      <c r="O253" s="530" t="s">
        <v>847</v>
      </c>
      <c r="P253" s="530" t="s">
        <v>847</v>
      </c>
      <c r="Q253" s="530" t="s">
        <v>847</v>
      </c>
      <c r="R253" s="530" t="s">
        <v>847</v>
      </c>
      <c r="S253" s="541" t="s">
        <v>848</v>
      </c>
    </row>
    <row r="254" spans="1:19" ht="13.8" thickBot="1" x14ac:dyDescent="0.3">
      <c r="A254" s="7" t="s">
        <v>182</v>
      </c>
      <c r="B254" s="179" t="s">
        <v>181</v>
      </c>
      <c r="C254" s="540" t="s">
        <v>23</v>
      </c>
      <c r="D254" s="530" t="s">
        <v>3074</v>
      </c>
      <c r="E254" s="531">
        <v>41000</v>
      </c>
      <c r="F254" s="531">
        <v>65000</v>
      </c>
      <c r="G254" s="532">
        <v>40</v>
      </c>
      <c r="H254" s="530" t="s">
        <v>847</v>
      </c>
      <c r="I254" s="530" t="s">
        <v>848</v>
      </c>
      <c r="J254" s="530" t="s">
        <v>848</v>
      </c>
      <c r="K254" s="530" t="s">
        <v>848</v>
      </c>
      <c r="L254" s="530" t="s">
        <v>848</v>
      </c>
      <c r="M254" s="530" t="s">
        <v>847</v>
      </c>
      <c r="N254" s="530" t="s">
        <v>847</v>
      </c>
      <c r="O254" s="530" t="s">
        <v>847</v>
      </c>
      <c r="P254" s="530" t="s">
        <v>847</v>
      </c>
      <c r="Q254" s="530" t="s">
        <v>848</v>
      </c>
      <c r="R254" s="530" t="s">
        <v>848</v>
      </c>
      <c r="S254" s="541" t="s">
        <v>848</v>
      </c>
    </row>
    <row r="255" spans="1:19" ht="13.8" thickBot="1" x14ac:dyDescent="0.3">
      <c r="A255" s="7" t="s">
        <v>192</v>
      </c>
      <c r="B255" s="179" t="s">
        <v>191</v>
      </c>
      <c r="C255" s="540" t="s">
        <v>23</v>
      </c>
      <c r="D255" s="530" t="s">
        <v>3074</v>
      </c>
      <c r="E255" s="531">
        <v>54000</v>
      </c>
      <c r="F255" s="531">
        <v>61000</v>
      </c>
      <c r="G255" s="532">
        <v>38</v>
      </c>
      <c r="H255" s="530" t="s">
        <v>847</v>
      </c>
      <c r="I255" s="530" t="s">
        <v>847</v>
      </c>
      <c r="J255" s="530" t="s">
        <v>847</v>
      </c>
      <c r="K255" s="530" t="s">
        <v>848</v>
      </c>
      <c r="L255" s="530" t="s">
        <v>847</v>
      </c>
      <c r="M255" s="530" t="s">
        <v>847</v>
      </c>
      <c r="N255" s="530" t="s">
        <v>847</v>
      </c>
      <c r="O255" s="530" t="s">
        <v>847</v>
      </c>
      <c r="P255" s="530" t="s">
        <v>847</v>
      </c>
      <c r="Q255" s="530" t="s">
        <v>847</v>
      </c>
      <c r="R255" s="530" t="s">
        <v>847</v>
      </c>
      <c r="S255" s="541" t="s">
        <v>848</v>
      </c>
    </row>
    <row r="256" spans="1:19" ht="13.8" thickBot="1" x14ac:dyDescent="0.3">
      <c r="A256" s="7" t="s">
        <v>198</v>
      </c>
      <c r="B256" s="179" t="s">
        <v>197</v>
      </c>
      <c r="C256" s="540" t="s">
        <v>23</v>
      </c>
      <c r="D256" s="530" t="s">
        <v>1354</v>
      </c>
      <c r="E256" s="531">
        <v>35500</v>
      </c>
      <c r="F256" s="531">
        <v>60000</v>
      </c>
      <c r="G256" s="532">
        <v>40</v>
      </c>
      <c r="H256" s="530" t="s">
        <v>847</v>
      </c>
      <c r="I256" s="530" t="s">
        <v>847</v>
      </c>
      <c r="J256" s="530" t="s">
        <v>847</v>
      </c>
      <c r="K256" s="530" t="s">
        <v>847</v>
      </c>
      <c r="L256" s="530" t="s">
        <v>847</v>
      </c>
      <c r="M256" s="530" t="s">
        <v>847</v>
      </c>
      <c r="N256" s="530" t="s">
        <v>847</v>
      </c>
      <c r="O256" s="530" t="s">
        <v>847</v>
      </c>
      <c r="P256" s="530" t="s">
        <v>847</v>
      </c>
      <c r="Q256" s="530" t="s">
        <v>848</v>
      </c>
      <c r="R256" s="530" t="s">
        <v>848</v>
      </c>
      <c r="S256" s="541" t="s">
        <v>847</v>
      </c>
    </row>
    <row r="257" spans="1:19" ht="13.8" thickBot="1" x14ac:dyDescent="0.3">
      <c r="A257" s="7" t="s">
        <v>228</v>
      </c>
      <c r="B257" s="179" t="s">
        <v>227</v>
      </c>
      <c r="C257" s="540" t="s">
        <v>23</v>
      </c>
      <c r="D257" s="530" t="s">
        <v>3074</v>
      </c>
      <c r="E257" s="531">
        <v>50000</v>
      </c>
      <c r="F257" s="531">
        <v>75000</v>
      </c>
      <c r="G257" s="532">
        <v>45</v>
      </c>
      <c r="H257" s="530" t="s">
        <v>847</v>
      </c>
      <c r="I257" s="530" t="s">
        <v>848</v>
      </c>
      <c r="J257" s="530" t="s">
        <v>848</v>
      </c>
      <c r="K257" s="530" t="s">
        <v>847</v>
      </c>
      <c r="L257" s="530" t="s">
        <v>848</v>
      </c>
      <c r="M257" s="530" t="s">
        <v>847</v>
      </c>
      <c r="N257" s="530" t="s">
        <v>847</v>
      </c>
      <c r="O257" s="530" t="s">
        <v>848</v>
      </c>
      <c r="P257" s="530" t="s">
        <v>847</v>
      </c>
      <c r="Q257" s="530" t="s">
        <v>847</v>
      </c>
      <c r="R257" s="530" t="s">
        <v>847</v>
      </c>
      <c r="S257" s="541" t="s">
        <v>847</v>
      </c>
    </row>
    <row r="258" spans="1:19" ht="13.8" thickBot="1" x14ac:dyDescent="0.3">
      <c r="A258" s="7" t="s">
        <v>236</v>
      </c>
      <c r="B258" s="179" t="s">
        <v>235</v>
      </c>
      <c r="C258" s="540" t="s">
        <v>23</v>
      </c>
      <c r="D258" s="530" t="s">
        <v>3074</v>
      </c>
      <c r="E258" s="531">
        <v>48000</v>
      </c>
      <c r="F258" s="531">
        <v>50923</v>
      </c>
      <c r="G258" s="532">
        <v>40</v>
      </c>
      <c r="H258" s="530" t="s">
        <v>847</v>
      </c>
      <c r="I258" s="530" t="s">
        <v>847</v>
      </c>
      <c r="J258" s="530" t="s">
        <v>847</v>
      </c>
      <c r="K258" s="530" t="s">
        <v>847</v>
      </c>
      <c r="L258" s="530" t="s">
        <v>847</v>
      </c>
      <c r="M258" s="530" t="s">
        <v>847</v>
      </c>
      <c r="N258" s="530" t="s">
        <v>847</v>
      </c>
      <c r="O258" s="530" t="s">
        <v>847</v>
      </c>
      <c r="P258" s="530" t="s">
        <v>847</v>
      </c>
      <c r="Q258" s="530" t="s">
        <v>848</v>
      </c>
      <c r="R258" s="530" t="s">
        <v>848</v>
      </c>
      <c r="S258" s="541" t="s">
        <v>848</v>
      </c>
    </row>
    <row r="259" spans="1:19" ht="13.8" thickBot="1" x14ac:dyDescent="0.3">
      <c r="A259" s="7" t="s">
        <v>246</v>
      </c>
      <c r="B259" s="179" t="s">
        <v>245</v>
      </c>
      <c r="C259" s="540" t="s">
        <v>23</v>
      </c>
      <c r="D259" s="530" t="s">
        <v>3074</v>
      </c>
      <c r="E259" s="531">
        <v>44209</v>
      </c>
      <c r="F259" s="531">
        <v>55287</v>
      </c>
      <c r="G259" s="532">
        <v>40</v>
      </c>
      <c r="H259" s="530" t="s">
        <v>847</v>
      </c>
      <c r="I259" s="530" t="s">
        <v>847</v>
      </c>
      <c r="J259" s="530" t="s">
        <v>847</v>
      </c>
      <c r="K259" s="530" t="s">
        <v>847</v>
      </c>
      <c r="L259" s="530" t="s">
        <v>848</v>
      </c>
      <c r="M259" s="530" t="s">
        <v>847</v>
      </c>
      <c r="N259" s="530" t="s">
        <v>847</v>
      </c>
      <c r="O259" s="530" t="s">
        <v>847</v>
      </c>
      <c r="P259" s="530" t="s">
        <v>847</v>
      </c>
      <c r="Q259" s="530" t="s">
        <v>847</v>
      </c>
      <c r="R259" s="530" t="s">
        <v>847</v>
      </c>
      <c r="S259" s="541" t="s">
        <v>847</v>
      </c>
    </row>
    <row r="260" spans="1:19" ht="13.8" thickBot="1" x14ac:dyDescent="0.3">
      <c r="A260" s="7" t="s">
        <v>262</v>
      </c>
      <c r="B260" s="179" t="s">
        <v>261</v>
      </c>
      <c r="C260" s="540" t="s">
        <v>23</v>
      </c>
      <c r="D260" s="530" t="s">
        <v>3074</v>
      </c>
      <c r="E260" s="531">
        <v>45000</v>
      </c>
      <c r="F260" s="531">
        <v>65558</v>
      </c>
      <c r="G260" s="532">
        <v>40</v>
      </c>
      <c r="H260" s="530" t="s">
        <v>847</v>
      </c>
      <c r="I260" s="530" t="s">
        <v>847</v>
      </c>
      <c r="J260" s="530" t="s">
        <v>847</v>
      </c>
      <c r="K260" s="530" t="s">
        <v>847</v>
      </c>
      <c r="L260" s="530" t="s">
        <v>847</v>
      </c>
      <c r="M260" s="530" t="s">
        <v>847</v>
      </c>
      <c r="N260" s="530" t="s">
        <v>847</v>
      </c>
      <c r="O260" s="530" t="s">
        <v>847</v>
      </c>
      <c r="P260" s="530" t="s">
        <v>847</v>
      </c>
      <c r="Q260" s="530" t="s">
        <v>847</v>
      </c>
      <c r="R260" s="530" t="s">
        <v>848</v>
      </c>
      <c r="S260" s="541" t="s">
        <v>847</v>
      </c>
    </row>
    <row r="261" spans="1:19" ht="13.8" thickBot="1" x14ac:dyDescent="0.3">
      <c r="A261" s="7" t="s">
        <v>270</v>
      </c>
      <c r="B261" s="179" t="s">
        <v>269</v>
      </c>
      <c r="C261" s="540" t="s">
        <v>23</v>
      </c>
      <c r="D261" s="530" t="s">
        <v>3074</v>
      </c>
      <c r="E261" s="531">
        <v>46500</v>
      </c>
      <c r="F261" s="531">
        <v>51784</v>
      </c>
      <c r="G261" s="532">
        <v>40</v>
      </c>
      <c r="H261" s="530" t="s">
        <v>848</v>
      </c>
      <c r="I261" s="530" t="s">
        <v>848</v>
      </c>
      <c r="J261" s="530" t="s">
        <v>848</v>
      </c>
      <c r="K261" s="530" t="s">
        <v>848</v>
      </c>
      <c r="L261" s="530" t="s">
        <v>847</v>
      </c>
      <c r="M261" s="530" t="s">
        <v>847</v>
      </c>
      <c r="N261" s="530" t="s">
        <v>847</v>
      </c>
      <c r="O261" s="530" t="s">
        <v>847</v>
      </c>
      <c r="P261" s="530" t="s">
        <v>847</v>
      </c>
      <c r="Q261" s="530" t="s">
        <v>848</v>
      </c>
      <c r="R261" s="530" t="s">
        <v>848</v>
      </c>
      <c r="S261" s="541" t="s">
        <v>848</v>
      </c>
    </row>
    <row r="262" spans="1:19" ht="13.8" thickBot="1" x14ac:dyDescent="0.3">
      <c r="A262" s="7" t="s">
        <v>272</v>
      </c>
      <c r="B262" s="179" t="s">
        <v>271</v>
      </c>
      <c r="C262" s="540" t="s">
        <v>23</v>
      </c>
      <c r="D262" s="530" t="s">
        <v>3075</v>
      </c>
      <c r="E262" s="531">
        <v>55000</v>
      </c>
      <c r="F262" s="531">
        <v>70000</v>
      </c>
      <c r="G262" s="532">
        <v>40</v>
      </c>
      <c r="H262" s="530" t="s">
        <v>847</v>
      </c>
      <c r="I262" s="530" t="s">
        <v>847</v>
      </c>
      <c r="J262" s="530" t="s">
        <v>847</v>
      </c>
      <c r="K262" s="530" t="s">
        <v>847</v>
      </c>
      <c r="L262" s="530" t="s">
        <v>848</v>
      </c>
      <c r="M262" s="530" t="s">
        <v>847</v>
      </c>
      <c r="N262" s="530" t="s">
        <v>847</v>
      </c>
      <c r="O262" s="530" t="s">
        <v>847</v>
      </c>
      <c r="P262" s="530" t="s">
        <v>847</v>
      </c>
      <c r="Q262" s="530" t="s">
        <v>848</v>
      </c>
      <c r="R262" s="530" t="s">
        <v>847</v>
      </c>
      <c r="S262" s="541" t="s">
        <v>848</v>
      </c>
    </row>
    <row r="263" spans="1:19" ht="13.8" thickBot="1" x14ac:dyDescent="0.3">
      <c r="A263" s="7" t="s">
        <v>276</v>
      </c>
      <c r="B263" s="179" t="s">
        <v>275</v>
      </c>
      <c r="C263" s="540" t="s">
        <v>23</v>
      </c>
      <c r="D263" s="530" t="s">
        <v>3075</v>
      </c>
      <c r="E263" s="531">
        <v>50123</v>
      </c>
      <c r="F263" s="531">
        <v>50123</v>
      </c>
      <c r="G263" s="532">
        <v>40</v>
      </c>
      <c r="H263" s="530" t="s">
        <v>847</v>
      </c>
      <c r="I263" s="530" t="s">
        <v>847</v>
      </c>
      <c r="J263" s="530" t="s">
        <v>847</v>
      </c>
      <c r="K263" s="530" t="s">
        <v>847</v>
      </c>
      <c r="L263" s="530" t="s">
        <v>848</v>
      </c>
      <c r="M263" s="530" t="s">
        <v>847</v>
      </c>
      <c r="N263" s="530" t="s">
        <v>847</v>
      </c>
      <c r="O263" s="530" t="s">
        <v>848</v>
      </c>
      <c r="P263" s="530" t="s">
        <v>847</v>
      </c>
      <c r="Q263" s="530" t="s">
        <v>848</v>
      </c>
      <c r="R263" s="530" t="s">
        <v>848</v>
      </c>
      <c r="S263" s="541" t="s">
        <v>848</v>
      </c>
    </row>
    <row r="264" spans="1:19" ht="13.8" thickBot="1" x14ac:dyDescent="0.3">
      <c r="A264" s="7" t="s">
        <v>278</v>
      </c>
      <c r="B264" s="179" t="s">
        <v>277</v>
      </c>
      <c r="C264" s="540" t="s">
        <v>23</v>
      </c>
      <c r="D264" s="530" t="s">
        <v>3075</v>
      </c>
      <c r="E264" s="531">
        <v>50000</v>
      </c>
      <c r="F264" s="531">
        <v>50000</v>
      </c>
      <c r="G264" s="532">
        <v>40</v>
      </c>
      <c r="H264" s="530" t="s">
        <v>848</v>
      </c>
      <c r="I264" s="530" t="s">
        <v>848</v>
      </c>
      <c r="J264" s="530" t="s">
        <v>848</v>
      </c>
      <c r="K264" s="530" t="s">
        <v>848</v>
      </c>
      <c r="L264" s="530" t="s">
        <v>848</v>
      </c>
      <c r="M264" s="530" t="s">
        <v>847</v>
      </c>
      <c r="N264" s="530" t="s">
        <v>847</v>
      </c>
      <c r="O264" s="530" t="s">
        <v>848</v>
      </c>
      <c r="P264" s="530" t="s">
        <v>847</v>
      </c>
      <c r="Q264" s="530" t="s">
        <v>848</v>
      </c>
      <c r="R264" s="530" t="s">
        <v>848</v>
      </c>
      <c r="S264" s="541" t="s">
        <v>848</v>
      </c>
    </row>
    <row r="265" spans="1:19" ht="13.8" thickBot="1" x14ac:dyDescent="0.3">
      <c r="A265" s="7" t="s">
        <v>284</v>
      </c>
      <c r="B265" s="179" t="s">
        <v>283</v>
      </c>
      <c r="C265" s="540" t="s">
        <v>23</v>
      </c>
      <c r="D265" s="530" t="s">
        <v>3075</v>
      </c>
      <c r="E265" s="531">
        <v>45000</v>
      </c>
      <c r="F265" s="531">
        <v>80000</v>
      </c>
      <c r="G265" s="532">
        <v>35</v>
      </c>
      <c r="H265" s="530" t="s">
        <v>847</v>
      </c>
      <c r="I265" s="530" t="s">
        <v>847</v>
      </c>
      <c r="J265" s="530" t="s">
        <v>847</v>
      </c>
      <c r="K265" s="530" t="s">
        <v>848</v>
      </c>
      <c r="L265" s="530" t="s">
        <v>847</v>
      </c>
      <c r="M265" s="530" t="s">
        <v>847</v>
      </c>
      <c r="N265" s="530" t="s">
        <v>847</v>
      </c>
      <c r="O265" s="530" t="s">
        <v>847</v>
      </c>
      <c r="P265" s="530" t="s">
        <v>847</v>
      </c>
      <c r="Q265" s="530" t="s">
        <v>848</v>
      </c>
      <c r="R265" s="530" t="s">
        <v>848</v>
      </c>
      <c r="S265" s="541" t="s">
        <v>848</v>
      </c>
    </row>
    <row r="266" spans="1:19" ht="13.8" thickBot="1" x14ac:dyDescent="0.3">
      <c r="A266" s="7" t="s">
        <v>290</v>
      </c>
      <c r="B266" s="179" t="s">
        <v>289</v>
      </c>
      <c r="C266" s="540" t="s">
        <v>23</v>
      </c>
      <c r="D266" s="530" t="s">
        <v>3075</v>
      </c>
      <c r="E266" s="531">
        <v>48256</v>
      </c>
      <c r="F266" s="531">
        <v>48256</v>
      </c>
      <c r="G266" s="532">
        <v>29</v>
      </c>
      <c r="H266" s="530" t="s">
        <v>848</v>
      </c>
      <c r="I266" s="530" t="s">
        <v>848</v>
      </c>
      <c r="J266" s="530" t="s">
        <v>848</v>
      </c>
      <c r="K266" s="530" t="s">
        <v>848</v>
      </c>
      <c r="L266" s="530" t="s">
        <v>848</v>
      </c>
      <c r="M266" s="530" t="s">
        <v>847</v>
      </c>
      <c r="N266" s="530" t="s">
        <v>847</v>
      </c>
      <c r="O266" s="530" t="s">
        <v>848</v>
      </c>
      <c r="P266" s="530" t="s">
        <v>847</v>
      </c>
      <c r="Q266" s="530" t="s">
        <v>848</v>
      </c>
      <c r="R266" s="530" t="s">
        <v>848</v>
      </c>
      <c r="S266" s="541" t="s">
        <v>848</v>
      </c>
    </row>
    <row r="267" spans="1:19" ht="13.8" thickBot="1" x14ac:dyDescent="0.3">
      <c r="A267" s="7" t="s">
        <v>294</v>
      </c>
      <c r="B267" s="179" t="s">
        <v>293</v>
      </c>
      <c r="C267" s="540" t="s">
        <v>23</v>
      </c>
      <c r="D267" s="530" t="s">
        <v>3074</v>
      </c>
      <c r="E267" s="531">
        <v>57000</v>
      </c>
      <c r="F267" s="531">
        <v>63984</v>
      </c>
      <c r="G267" s="532">
        <v>40</v>
      </c>
      <c r="H267" s="530" t="s">
        <v>847</v>
      </c>
      <c r="I267" s="530" t="s">
        <v>847</v>
      </c>
      <c r="J267" s="530" t="s">
        <v>848</v>
      </c>
      <c r="K267" s="530" t="s">
        <v>847</v>
      </c>
      <c r="L267" s="530" t="s">
        <v>847</v>
      </c>
      <c r="M267" s="530" t="s">
        <v>847</v>
      </c>
      <c r="N267" s="530" t="s">
        <v>847</v>
      </c>
      <c r="O267" s="530" t="s">
        <v>847</v>
      </c>
      <c r="P267" s="530" t="s">
        <v>847</v>
      </c>
      <c r="Q267" s="530" t="s">
        <v>847</v>
      </c>
      <c r="R267" s="530" t="s">
        <v>848</v>
      </c>
      <c r="S267" s="541" t="s">
        <v>848</v>
      </c>
    </row>
    <row r="268" spans="1:19" ht="13.8" thickBot="1" x14ac:dyDescent="0.3">
      <c r="A268" s="7" t="s">
        <v>312</v>
      </c>
      <c r="B268" s="179" t="s">
        <v>311</v>
      </c>
      <c r="C268" s="540" t="s">
        <v>23</v>
      </c>
      <c r="D268" s="530" t="s">
        <v>3074</v>
      </c>
      <c r="E268" s="531">
        <v>52500</v>
      </c>
      <c r="F268" s="531">
        <v>52500</v>
      </c>
      <c r="G268" s="532">
        <v>40</v>
      </c>
      <c r="H268" s="530" t="s">
        <v>847</v>
      </c>
      <c r="I268" s="530" t="s">
        <v>847</v>
      </c>
      <c r="J268" s="530" t="s">
        <v>847</v>
      </c>
      <c r="K268" s="530" t="s">
        <v>848</v>
      </c>
      <c r="L268" s="530" t="s">
        <v>847</v>
      </c>
      <c r="M268" s="530" t="s">
        <v>847</v>
      </c>
      <c r="N268" s="530" t="s">
        <v>847</v>
      </c>
      <c r="O268" s="530" t="s">
        <v>848</v>
      </c>
      <c r="P268" s="530" t="s">
        <v>847</v>
      </c>
      <c r="Q268" s="530" t="s">
        <v>848</v>
      </c>
      <c r="R268" s="530" t="s">
        <v>848</v>
      </c>
      <c r="S268" s="541" t="s">
        <v>848</v>
      </c>
    </row>
    <row r="269" spans="1:19" ht="13.8" thickBot="1" x14ac:dyDescent="0.3">
      <c r="A269" s="7" t="s">
        <v>320</v>
      </c>
      <c r="B269" s="179" t="s">
        <v>319</v>
      </c>
      <c r="C269" s="540" t="s">
        <v>23</v>
      </c>
      <c r="D269" s="530" t="s">
        <v>3074</v>
      </c>
      <c r="E269" s="531">
        <v>60000</v>
      </c>
      <c r="F269" s="531">
        <v>75500</v>
      </c>
      <c r="G269" s="532">
        <v>40</v>
      </c>
      <c r="H269" s="530" t="s">
        <v>848</v>
      </c>
      <c r="I269" s="530" t="s">
        <v>848</v>
      </c>
      <c r="J269" s="530" t="s">
        <v>848</v>
      </c>
      <c r="K269" s="530" t="s">
        <v>847</v>
      </c>
      <c r="L269" s="530" t="s">
        <v>847</v>
      </c>
      <c r="M269" s="530" t="s">
        <v>847</v>
      </c>
      <c r="N269" s="530" t="s">
        <v>847</v>
      </c>
      <c r="O269" s="530" t="s">
        <v>848</v>
      </c>
      <c r="P269" s="530" t="s">
        <v>847</v>
      </c>
      <c r="Q269" s="530" t="s">
        <v>847</v>
      </c>
      <c r="R269" s="530" t="s">
        <v>847</v>
      </c>
      <c r="S269" s="541" t="s">
        <v>848</v>
      </c>
    </row>
    <row r="270" spans="1:19" ht="13.8" thickBot="1" x14ac:dyDescent="0.3">
      <c r="A270" s="7" t="s">
        <v>330</v>
      </c>
      <c r="B270" s="179" t="s">
        <v>329</v>
      </c>
      <c r="C270" s="540" t="s">
        <v>23</v>
      </c>
      <c r="D270" s="530" t="s">
        <v>3074</v>
      </c>
      <c r="E270" s="531">
        <v>72987</v>
      </c>
      <c r="F270" s="531">
        <v>72987</v>
      </c>
      <c r="G270" s="532">
        <v>40</v>
      </c>
      <c r="H270" s="530" t="s">
        <v>847</v>
      </c>
      <c r="I270" s="530" t="s">
        <v>847</v>
      </c>
      <c r="J270" s="530" t="s">
        <v>847</v>
      </c>
      <c r="K270" s="530" t="s">
        <v>847</v>
      </c>
      <c r="L270" s="530" t="s">
        <v>848</v>
      </c>
      <c r="M270" s="530" t="s">
        <v>847</v>
      </c>
      <c r="N270" s="530" t="s">
        <v>847</v>
      </c>
      <c r="O270" s="530" t="s">
        <v>847</v>
      </c>
      <c r="P270" s="530" t="s">
        <v>847</v>
      </c>
      <c r="Q270" s="530" t="s">
        <v>847</v>
      </c>
      <c r="R270" s="530" t="s">
        <v>847</v>
      </c>
      <c r="S270" s="541" t="s">
        <v>848</v>
      </c>
    </row>
    <row r="271" spans="1:19" ht="13.8" thickBot="1" x14ac:dyDescent="0.3">
      <c r="A271" s="7" t="s">
        <v>332</v>
      </c>
      <c r="B271" s="179" t="s">
        <v>331</v>
      </c>
      <c r="C271" s="540" t="s">
        <v>23</v>
      </c>
      <c r="D271" s="530" t="s">
        <v>3074</v>
      </c>
      <c r="E271" s="531">
        <v>45000</v>
      </c>
      <c r="F271" s="531">
        <v>61000</v>
      </c>
      <c r="G271" s="532">
        <v>40</v>
      </c>
      <c r="H271" s="530" t="s">
        <v>847</v>
      </c>
      <c r="I271" s="530" t="s">
        <v>847</v>
      </c>
      <c r="J271" s="530" t="s">
        <v>847</v>
      </c>
      <c r="K271" s="530" t="s">
        <v>847</v>
      </c>
      <c r="L271" s="530" t="s">
        <v>847</v>
      </c>
      <c r="M271" s="530" t="s">
        <v>847</v>
      </c>
      <c r="N271" s="530" t="s">
        <v>847</v>
      </c>
      <c r="O271" s="530" t="s">
        <v>847</v>
      </c>
      <c r="P271" s="530" t="s">
        <v>847</v>
      </c>
      <c r="Q271" s="530" t="s">
        <v>848</v>
      </c>
      <c r="R271" s="530" t="s">
        <v>848</v>
      </c>
      <c r="S271" s="541" t="s">
        <v>848</v>
      </c>
    </row>
    <row r="272" spans="1:19" ht="13.8" thickBot="1" x14ac:dyDescent="0.3">
      <c r="A272" s="7" t="s">
        <v>338</v>
      </c>
      <c r="B272" s="179" t="s">
        <v>337</v>
      </c>
      <c r="C272" s="540" t="s">
        <v>23</v>
      </c>
      <c r="D272" s="530" t="s">
        <v>3074</v>
      </c>
      <c r="E272" s="531">
        <v>55000</v>
      </c>
      <c r="F272" s="531">
        <v>60000</v>
      </c>
      <c r="G272" s="532">
        <v>38</v>
      </c>
      <c r="H272" s="530" t="s">
        <v>847</v>
      </c>
      <c r="I272" s="530" t="s">
        <v>847</v>
      </c>
      <c r="J272" s="530" t="s">
        <v>847</v>
      </c>
      <c r="K272" s="530" t="s">
        <v>847</v>
      </c>
      <c r="L272" s="530" t="s">
        <v>847</v>
      </c>
      <c r="M272" s="530" t="s">
        <v>847</v>
      </c>
      <c r="N272" s="530" t="s">
        <v>847</v>
      </c>
      <c r="O272" s="530" t="s">
        <v>847</v>
      </c>
      <c r="P272" s="530" t="s">
        <v>847</v>
      </c>
      <c r="Q272" s="530" t="s">
        <v>847</v>
      </c>
      <c r="R272" s="530" t="s">
        <v>848</v>
      </c>
      <c r="S272" s="541" t="s">
        <v>847</v>
      </c>
    </row>
    <row r="273" spans="1:19" ht="13.8" thickBot="1" x14ac:dyDescent="0.3">
      <c r="A273" s="7" t="s">
        <v>342</v>
      </c>
      <c r="B273" s="179" t="s">
        <v>341</v>
      </c>
      <c r="C273" s="540" t="s">
        <v>23</v>
      </c>
      <c r="D273" s="530" t="s">
        <v>3074</v>
      </c>
      <c r="E273" s="531">
        <v>55120</v>
      </c>
      <c r="F273" s="531">
        <v>55120</v>
      </c>
      <c r="G273" s="532">
        <v>40</v>
      </c>
      <c r="H273" s="530" t="s">
        <v>847</v>
      </c>
      <c r="I273" s="530" t="s">
        <v>847</v>
      </c>
      <c r="J273" s="530" t="s">
        <v>848</v>
      </c>
      <c r="K273" s="530" t="s">
        <v>847</v>
      </c>
      <c r="L273" s="530" t="s">
        <v>848</v>
      </c>
      <c r="M273" s="530" t="s">
        <v>847</v>
      </c>
      <c r="N273" s="530" t="s">
        <v>847</v>
      </c>
      <c r="O273" s="530" t="s">
        <v>847</v>
      </c>
      <c r="P273" s="530" t="s">
        <v>847</v>
      </c>
      <c r="Q273" s="530" t="s">
        <v>847</v>
      </c>
      <c r="R273" s="530" t="s">
        <v>848</v>
      </c>
      <c r="S273" s="541" t="s">
        <v>848</v>
      </c>
    </row>
    <row r="274" spans="1:19" ht="13.8" thickBot="1" x14ac:dyDescent="0.3">
      <c r="A274" s="7" t="s">
        <v>348</v>
      </c>
      <c r="B274" s="179" t="s">
        <v>347</v>
      </c>
      <c r="C274" s="540" t="s">
        <v>23</v>
      </c>
      <c r="D274" s="530" t="s">
        <v>3074</v>
      </c>
      <c r="E274" s="531">
        <v>50000</v>
      </c>
      <c r="F274" s="531">
        <v>53000</v>
      </c>
      <c r="G274" s="532">
        <v>40</v>
      </c>
      <c r="H274" s="530" t="s">
        <v>847</v>
      </c>
      <c r="I274" s="530" t="s">
        <v>847</v>
      </c>
      <c r="J274" s="530" t="s">
        <v>848</v>
      </c>
      <c r="K274" s="530" t="s">
        <v>847</v>
      </c>
      <c r="L274" s="530" t="s">
        <v>847</v>
      </c>
      <c r="M274" s="530" t="s">
        <v>847</v>
      </c>
      <c r="N274" s="530" t="s">
        <v>847</v>
      </c>
      <c r="O274" s="530" t="s">
        <v>847</v>
      </c>
      <c r="P274" s="530" t="s">
        <v>847</v>
      </c>
      <c r="Q274" s="530" t="s">
        <v>847</v>
      </c>
      <c r="R274" s="530" t="s">
        <v>847</v>
      </c>
      <c r="S274" s="541" t="s">
        <v>848</v>
      </c>
    </row>
    <row r="275" spans="1:19" ht="13.8" thickBot="1" x14ac:dyDescent="0.3">
      <c r="A275" s="7" t="s">
        <v>350</v>
      </c>
      <c r="B275" s="179" t="s">
        <v>349</v>
      </c>
      <c r="C275" s="540" t="s">
        <v>23</v>
      </c>
      <c r="D275" s="530" t="s">
        <v>3074</v>
      </c>
      <c r="E275" s="531">
        <v>41000</v>
      </c>
      <c r="F275" s="531">
        <v>48000</v>
      </c>
      <c r="G275" s="532">
        <v>40</v>
      </c>
      <c r="H275" s="530" t="s">
        <v>847</v>
      </c>
      <c r="I275" s="530" t="s">
        <v>847</v>
      </c>
      <c r="J275" s="530" t="s">
        <v>847</v>
      </c>
      <c r="K275" s="530" t="s">
        <v>847</v>
      </c>
      <c r="L275" s="530" t="s">
        <v>847</v>
      </c>
      <c r="M275" s="530" t="s">
        <v>847</v>
      </c>
      <c r="N275" s="530" t="s">
        <v>847</v>
      </c>
      <c r="O275" s="530" t="s">
        <v>848</v>
      </c>
      <c r="P275" s="530" t="s">
        <v>847</v>
      </c>
      <c r="Q275" s="530" t="s">
        <v>847</v>
      </c>
      <c r="R275" s="530" t="s">
        <v>847</v>
      </c>
      <c r="S275" s="541" t="s">
        <v>848</v>
      </c>
    </row>
    <row r="276" spans="1:19" ht="13.8" thickBot="1" x14ac:dyDescent="0.3">
      <c r="A276" s="7" t="s">
        <v>358</v>
      </c>
      <c r="B276" s="179" t="s">
        <v>357</v>
      </c>
      <c r="C276" s="540" t="s">
        <v>23</v>
      </c>
      <c r="D276" s="530" t="s">
        <v>3074</v>
      </c>
      <c r="E276" s="531">
        <v>40000</v>
      </c>
      <c r="F276" s="531">
        <v>55640</v>
      </c>
      <c r="G276" s="532">
        <v>38</v>
      </c>
      <c r="H276" s="530" t="s">
        <v>847</v>
      </c>
      <c r="I276" s="530" t="s">
        <v>847</v>
      </c>
      <c r="J276" s="530" t="s">
        <v>847</v>
      </c>
      <c r="K276" s="530" t="s">
        <v>847</v>
      </c>
      <c r="L276" s="530" t="s">
        <v>847</v>
      </c>
      <c r="M276" s="530" t="s">
        <v>847</v>
      </c>
      <c r="N276" s="530" t="s">
        <v>847</v>
      </c>
      <c r="O276" s="530" t="s">
        <v>847</v>
      </c>
      <c r="P276" s="530" t="s">
        <v>847</v>
      </c>
      <c r="Q276" s="530" t="s">
        <v>847</v>
      </c>
      <c r="R276" s="530" t="s">
        <v>848</v>
      </c>
      <c r="S276" s="541" t="s">
        <v>848</v>
      </c>
    </row>
    <row r="277" spans="1:19" ht="13.8" thickBot="1" x14ac:dyDescent="0.3">
      <c r="A277" s="7" t="s">
        <v>362</v>
      </c>
      <c r="B277" s="179" t="s">
        <v>361</v>
      </c>
      <c r="C277" s="540" t="s">
        <v>23</v>
      </c>
      <c r="D277" s="530" t="s">
        <v>3074</v>
      </c>
      <c r="E277" s="531">
        <v>30000</v>
      </c>
      <c r="F277" s="531">
        <v>30000</v>
      </c>
      <c r="G277" s="532">
        <v>30</v>
      </c>
      <c r="H277" s="530" t="s">
        <v>848</v>
      </c>
      <c r="I277" s="530" t="s">
        <v>848</v>
      </c>
      <c r="J277" s="530" t="s">
        <v>848</v>
      </c>
      <c r="K277" s="530" t="s">
        <v>848</v>
      </c>
      <c r="L277" s="530" t="s">
        <v>848</v>
      </c>
      <c r="M277" s="530" t="s">
        <v>847</v>
      </c>
      <c r="N277" s="530" t="s">
        <v>847</v>
      </c>
      <c r="O277" s="530" t="s">
        <v>847</v>
      </c>
      <c r="P277" s="530" t="s">
        <v>847</v>
      </c>
      <c r="Q277" s="530" t="s">
        <v>848</v>
      </c>
      <c r="R277" s="530" t="s">
        <v>848</v>
      </c>
      <c r="S277" s="541" t="s">
        <v>848</v>
      </c>
    </row>
    <row r="278" spans="1:19" ht="13.8" thickBot="1" x14ac:dyDescent="0.3">
      <c r="A278" s="7" t="s">
        <v>370</v>
      </c>
      <c r="B278" s="179" t="s">
        <v>369</v>
      </c>
      <c r="C278" s="540" t="s">
        <v>23</v>
      </c>
      <c r="D278" s="530" t="s">
        <v>3074</v>
      </c>
      <c r="E278" s="531">
        <v>55000</v>
      </c>
      <c r="F278" s="531">
        <v>60500</v>
      </c>
      <c r="G278" s="532">
        <v>44</v>
      </c>
      <c r="H278" s="530" t="s">
        <v>847</v>
      </c>
      <c r="I278" s="530" t="s">
        <v>847</v>
      </c>
      <c r="J278" s="530" t="s">
        <v>847</v>
      </c>
      <c r="K278" s="530" t="s">
        <v>847</v>
      </c>
      <c r="L278" s="530" t="s">
        <v>847</v>
      </c>
      <c r="M278" s="530" t="s">
        <v>847</v>
      </c>
      <c r="N278" s="530" t="s">
        <v>847</v>
      </c>
      <c r="O278" s="530" t="s">
        <v>847</v>
      </c>
      <c r="P278" s="530" t="s">
        <v>847</v>
      </c>
      <c r="Q278" s="530" t="s">
        <v>848</v>
      </c>
      <c r="R278" s="530" t="s">
        <v>847</v>
      </c>
      <c r="S278" s="541" t="s">
        <v>847</v>
      </c>
    </row>
    <row r="279" spans="1:19" ht="13.8" thickBot="1" x14ac:dyDescent="0.3">
      <c r="A279" s="7" t="s">
        <v>372</v>
      </c>
      <c r="B279" s="179" t="s">
        <v>371</v>
      </c>
      <c r="C279" s="540" t="s">
        <v>23</v>
      </c>
      <c r="D279" s="530" t="s">
        <v>3074</v>
      </c>
      <c r="E279" s="531">
        <v>57493</v>
      </c>
      <c r="F279" s="531">
        <v>74740</v>
      </c>
      <c r="G279" s="532">
        <v>40</v>
      </c>
      <c r="H279" s="530" t="s">
        <v>847</v>
      </c>
      <c r="I279" s="530" t="s">
        <v>847</v>
      </c>
      <c r="J279" s="530" t="s">
        <v>848</v>
      </c>
      <c r="K279" s="530" t="s">
        <v>847</v>
      </c>
      <c r="L279" s="530" t="s">
        <v>847</v>
      </c>
      <c r="M279" s="530" t="s">
        <v>847</v>
      </c>
      <c r="N279" s="530" t="s">
        <v>847</v>
      </c>
      <c r="O279" s="530" t="s">
        <v>847</v>
      </c>
      <c r="P279" s="530" t="s">
        <v>847</v>
      </c>
      <c r="Q279" s="530" t="s">
        <v>848</v>
      </c>
      <c r="R279" s="530" t="s">
        <v>847</v>
      </c>
      <c r="S279" s="541" t="s">
        <v>847</v>
      </c>
    </row>
    <row r="280" spans="1:19" ht="13.8" thickBot="1" x14ac:dyDescent="0.3">
      <c r="A280" s="7" t="s">
        <v>386</v>
      </c>
      <c r="B280" s="179" t="s">
        <v>385</v>
      </c>
      <c r="C280" s="540" t="s">
        <v>23</v>
      </c>
      <c r="D280" s="530" t="s">
        <v>3074</v>
      </c>
      <c r="E280" s="531">
        <v>66040</v>
      </c>
      <c r="F280" s="531">
        <v>66040</v>
      </c>
      <c r="G280" s="532">
        <v>40</v>
      </c>
      <c r="H280" s="530" t="s">
        <v>847</v>
      </c>
      <c r="I280" s="530" t="s">
        <v>847</v>
      </c>
      <c r="J280" s="530" t="s">
        <v>847</v>
      </c>
      <c r="K280" s="530" t="s">
        <v>847</v>
      </c>
      <c r="L280" s="530" t="s">
        <v>847</v>
      </c>
      <c r="M280" s="530" t="s">
        <v>847</v>
      </c>
      <c r="N280" s="530" t="s">
        <v>847</v>
      </c>
      <c r="O280" s="530" t="s">
        <v>847</v>
      </c>
      <c r="P280" s="530" t="s">
        <v>847</v>
      </c>
      <c r="Q280" s="530" t="s">
        <v>847</v>
      </c>
      <c r="R280" s="530" t="s">
        <v>848</v>
      </c>
      <c r="S280" s="541" t="s">
        <v>847</v>
      </c>
    </row>
    <row r="281" spans="1:19" ht="13.8" thickBot="1" x14ac:dyDescent="0.3">
      <c r="A281" s="7" t="s">
        <v>392</v>
      </c>
      <c r="B281" s="179" t="s">
        <v>391</v>
      </c>
      <c r="C281" s="540" t="s">
        <v>23</v>
      </c>
      <c r="D281" s="530" t="s">
        <v>3075</v>
      </c>
      <c r="E281" s="531">
        <v>52166</v>
      </c>
      <c r="F281" s="531">
        <v>54974</v>
      </c>
      <c r="G281" s="532">
        <v>40</v>
      </c>
      <c r="H281" s="530" t="s">
        <v>847</v>
      </c>
      <c r="I281" s="530" t="s">
        <v>847</v>
      </c>
      <c r="J281" s="530" t="s">
        <v>847</v>
      </c>
      <c r="K281" s="530" t="s">
        <v>847</v>
      </c>
      <c r="L281" s="530" t="s">
        <v>847</v>
      </c>
      <c r="M281" s="530" t="s">
        <v>847</v>
      </c>
      <c r="N281" s="530" t="s">
        <v>847</v>
      </c>
      <c r="O281" s="530" t="s">
        <v>847</v>
      </c>
      <c r="P281" s="530" t="s">
        <v>847</v>
      </c>
      <c r="Q281" s="530" t="s">
        <v>848</v>
      </c>
      <c r="R281" s="530" t="s">
        <v>848</v>
      </c>
      <c r="S281" s="541" t="s">
        <v>847</v>
      </c>
    </row>
    <row r="282" spans="1:19" ht="13.8" thickBot="1" x14ac:dyDescent="0.3">
      <c r="A282" s="7" t="s">
        <v>406</v>
      </c>
      <c r="B282" s="179" t="s">
        <v>405</v>
      </c>
      <c r="C282" s="540" t="s">
        <v>23</v>
      </c>
      <c r="D282" s="530" t="s">
        <v>3074</v>
      </c>
      <c r="E282" s="531">
        <v>52000</v>
      </c>
      <c r="F282" s="531">
        <v>52000</v>
      </c>
      <c r="G282" s="532">
        <v>40</v>
      </c>
      <c r="H282" s="530" t="s">
        <v>847</v>
      </c>
      <c r="I282" s="530" t="s">
        <v>847</v>
      </c>
      <c r="J282" s="530" t="s">
        <v>847</v>
      </c>
      <c r="K282" s="530" t="s">
        <v>847</v>
      </c>
      <c r="L282" s="530" t="s">
        <v>847</v>
      </c>
      <c r="M282" s="530" t="s">
        <v>847</v>
      </c>
      <c r="N282" s="530" t="s">
        <v>847</v>
      </c>
      <c r="O282" s="530" t="s">
        <v>847</v>
      </c>
      <c r="P282" s="530" t="s">
        <v>847</v>
      </c>
      <c r="Q282" s="530" t="s">
        <v>847</v>
      </c>
      <c r="R282" s="530" t="s">
        <v>847</v>
      </c>
      <c r="S282" s="541" t="s">
        <v>848</v>
      </c>
    </row>
    <row r="283" spans="1:19" ht="13.8" thickBot="1" x14ac:dyDescent="0.3">
      <c r="A283" s="7" t="s">
        <v>425</v>
      </c>
      <c r="B283" s="179" t="s">
        <v>424</v>
      </c>
      <c r="C283" s="540" t="s">
        <v>23</v>
      </c>
      <c r="D283" s="530" t="s">
        <v>3075</v>
      </c>
      <c r="E283" s="531">
        <v>57000</v>
      </c>
      <c r="F283" s="531">
        <v>57000</v>
      </c>
      <c r="G283" s="532">
        <v>40</v>
      </c>
      <c r="H283" s="530" t="s">
        <v>848</v>
      </c>
      <c r="I283" s="530" t="s">
        <v>848</v>
      </c>
      <c r="J283" s="530" t="s">
        <v>848</v>
      </c>
      <c r="K283" s="530" t="s">
        <v>848</v>
      </c>
      <c r="L283" s="530" t="s">
        <v>848</v>
      </c>
      <c r="M283" s="530" t="s">
        <v>848</v>
      </c>
      <c r="N283" s="530" t="s">
        <v>848</v>
      </c>
      <c r="O283" s="530" t="s">
        <v>847</v>
      </c>
      <c r="P283" s="530" t="s">
        <v>848</v>
      </c>
      <c r="Q283" s="530" t="s">
        <v>847</v>
      </c>
      <c r="R283" s="530" t="s">
        <v>848</v>
      </c>
      <c r="S283" s="541" t="s">
        <v>848</v>
      </c>
    </row>
    <row r="284" spans="1:19" ht="13.8" thickBot="1" x14ac:dyDescent="0.3">
      <c r="A284" s="7" t="s">
        <v>441</v>
      </c>
      <c r="B284" s="179" t="s">
        <v>440</v>
      </c>
      <c r="C284" s="540" t="s">
        <v>23</v>
      </c>
      <c r="D284" s="530" t="s">
        <v>3074</v>
      </c>
      <c r="E284" s="531">
        <v>65000</v>
      </c>
      <c r="F284" s="531">
        <v>80000</v>
      </c>
      <c r="G284" s="532">
        <v>40</v>
      </c>
      <c r="H284" s="530" t="s">
        <v>847</v>
      </c>
      <c r="I284" s="530" t="s">
        <v>848</v>
      </c>
      <c r="J284" s="530" t="s">
        <v>848</v>
      </c>
      <c r="K284" s="530" t="s">
        <v>847</v>
      </c>
      <c r="L284" s="530" t="s">
        <v>848</v>
      </c>
      <c r="M284" s="530" t="s">
        <v>847</v>
      </c>
      <c r="N284" s="530" t="s">
        <v>847</v>
      </c>
      <c r="O284" s="530" t="s">
        <v>847</v>
      </c>
      <c r="P284" s="530" t="s">
        <v>847</v>
      </c>
      <c r="Q284" s="530" t="s">
        <v>847</v>
      </c>
      <c r="R284" s="530" t="s">
        <v>848</v>
      </c>
      <c r="S284" s="541" t="s">
        <v>848</v>
      </c>
    </row>
    <row r="285" spans="1:19" ht="13.8" thickBot="1" x14ac:dyDescent="0.3">
      <c r="A285" s="7" t="s">
        <v>453</v>
      </c>
      <c r="B285" s="179" t="s">
        <v>452</v>
      </c>
      <c r="C285" s="540" t="s">
        <v>23</v>
      </c>
      <c r="D285" s="530" t="s">
        <v>3074</v>
      </c>
      <c r="E285" s="531">
        <v>46475</v>
      </c>
      <c r="F285" s="531">
        <v>60000</v>
      </c>
      <c r="G285" s="532">
        <v>40</v>
      </c>
      <c r="H285" s="530" t="s">
        <v>847</v>
      </c>
      <c r="I285" s="530" t="s">
        <v>847</v>
      </c>
      <c r="J285" s="530" t="s">
        <v>847</v>
      </c>
      <c r="K285" s="530" t="s">
        <v>848</v>
      </c>
      <c r="L285" s="530" t="s">
        <v>847</v>
      </c>
      <c r="M285" s="530" t="s">
        <v>847</v>
      </c>
      <c r="N285" s="530" t="s">
        <v>847</v>
      </c>
      <c r="O285" s="530" t="s">
        <v>847</v>
      </c>
      <c r="P285" s="530" t="s">
        <v>847</v>
      </c>
      <c r="Q285" s="530" t="s">
        <v>847</v>
      </c>
      <c r="R285" s="530" t="s">
        <v>848</v>
      </c>
      <c r="S285" s="541" t="s">
        <v>848</v>
      </c>
    </row>
    <row r="286" spans="1:19" ht="13.8" thickBot="1" x14ac:dyDescent="0.3">
      <c r="A286" s="7" t="s">
        <v>459</v>
      </c>
      <c r="B286" s="179" t="s">
        <v>458</v>
      </c>
      <c r="C286" s="540" t="s">
        <v>23</v>
      </c>
      <c r="D286" s="530" t="s">
        <v>3074</v>
      </c>
      <c r="E286" s="531">
        <v>35000</v>
      </c>
      <c r="F286" s="531">
        <v>59800</v>
      </c>
      <c r="G286" s="532">
        <v>40</v>
      </c>
      <c r="H286" s="530" t="s">
        <v>847</v>
      </c>
      <c r="I286" s="530" t="s">
        <v>847</v>
      </c>
      <c r="J286" s="530" t="s">
        <v>847</v>
      </c>
      <c r="K286" s="530" t="s">
        <v>847</v>
      </c>
      <c r="L286" s="530" t="s">
        <v>847</v>
      </c>
      <c r="M286" s="530" t="s">
        <v>847</v>
      </c>
      <c r="N286" s="530" t="s">
        <v>847</v>
      </c>
      <c r="O286" s="530" t="s">
        <v>848</v>
      </c>
      <c r="P286" s="530" t="s">
        <v>847</v>
      </c>
      <c r="Q286" s="530" t="s">
        <v>847</v>
      </c>
      <c r="R286" s="530" t="s">
        <v>847</v>
      </c>
      <c r="S286" s="541" t="s">
        <v>848</v>
      </c>
    </row>
    <row r="287" spans="1:19" ht="13.8" thickBot="1" x14ac:dyDescent="0.3">
      <c r="A287" s="7" t="s">
        <v>473</v>
      </c>
      <c r="B287" s="179" t="s">
        <v>472</v>
      </c>
      <c r="C287" s="540" t="s">
        <v>23</v>
      </c>
      <c r="D287" s="530" t="s">
        <v>3074</v>
      </c>
      <c r="E287" s="531">
        <v>70741</v>
      </c>
      <c r="F287" s="531">
        <v>84024</v>
      </c>
      <c r="G287" s="532">
        <v>40</v>
      </c>
      <c r="H287" s="530" t="s">
        <v>848</v>
      </c>
      <c r="I287" s="530" t="s">
        <v>848</v>
      </c>
      <c r="J287" s="530" t="s">
        <v>848</v>
      </c>
      <c r="K287" s="530" t="s">
        <v>848</v>
      </c>
      <c r="L287" s="530" t="s">
        <v>848</v>
      </c>
      <c r="M287" s="530" t="s">
        <v>848</v>
      </c>
      <c r="N287" s="530" t="s">
        <v>847</v>
      </c>
      <c r="O287" s="530" t="s">
        <v>847</v>
      </c>
      <c r="P287" s="530" t="s">
        <v>847</v>
      </c>
      <c r="Q287" s="530" t="s">
        <v>848</v>
      </c>
      <c r="R287" s="530" t="s">
        <v>847</v>
      </c>
      <c r="S287" s="541" t="s">
        <v>848</v>
      </c>
    </row>
    <row r="288" spans="1:19" ht="13.8" thickBot="1" x14ac:dyDescent="0.3">
      <c r="A288" s="7" t="s">
        <v>484</v>
      </c>
      <c r="B288" s="179" t="s">
        <v>483</v>
      </c>
      <c r="C288" s="540" t="s">
        <v>23</v>
      </c>
      <c r="D288" s="530" t="s">
        <v>3074</v>
      </c>
      <c r="E288" s="531">
        <v>56000</v>
      </c>
      <c r="F288" s="531">
        <v>70000</v>
      </c>
      <c r="G288" s="532">
        <v>40</v>
      </c>
      <c r="H288" s="530" t="s">
        <v>847</v>
      </c>
      <c r="I288" s="530" t="s">
        <v>847</v>
      </c>
      <c r="J288" s="530" t="s">
        <v>847</v>
      </c>
      <c r="K288" s="530" t="s">
        <v>847</v>
      </c>
      <c r="L288" s="530" t="s">
        <v>848</v>
      </c>
      <c r="M288" s="530" t="s">
        <v>847</v>
      </c>
      <c r="N288" s="530" t="s">
        <v>847</v>
      </c>
      <c r="O288" s="530" t="s">
        <v>848</v>
      </c>
      <c r="P288" s="530" t="s">
        <v>847</v>
      </c>
      <c r="Q288" s="530" t="s">
        <v>847</v>
      </c>
      <c r="R288" s="530" t="s">
        <v>848</v>
      </c>
      <c r="S288" s="541" t="s">
        <v>848</v>
      </c>
    </row>
    <row r="289" spans="1:19" ht="13.8" thickBot="1" x14ac:dyDescent="0.3">
      <c r="A289" s="7" t="s">
        <v>488</v>
      </c>
      <c r="B289" s="179" t="s">
        <v>487</v>
      </c>
      <c r="C289" s="540" t="s">
        <v>23</v>
      </c>
      <c r="D289" s="530" t="s">
        <v>3074</v>
      </c>
      <c r="E289" s="531">
        <v>50800</v>
      </c>
      <c r="F289" s="531">
        <v>68100</v>
      </c>
      <c r="G289" s="532">
        <v>40</v>
      </c>
      <c r="H289" s="530" t="s">
        <v>847</v>
      </c>
      <c r="I289" s="530" t="s">
        <v>847</v>
      </c>
      <c r="J289" s="530" t="s">
        <v>847</v>
      </c>
      <c r="K289" s="530" t="s">
        <v>847</v>
      </c>
      <c r="L289" s="530" t="s">
        <v>847</v>
      </c>
      <c r="M289" s="530" t="s">
        <v>847</v>
      </c>
      <c r="N289" s="530" t="s">
        <v>847</v>
      </c>
      <c r="O289" s="530" t="s">
        <v>847</v>
      </c>
      <c r="P289" s="530" t="s">
        <v>847</v>
      </c>
      <c r="Q289" s="530" t="s">
        <v>847</v>
      </c>
      <c r="R289" s="530" t="s">
        <v>847</v>
      </c>
      <c r="S289" s="541" t="s">
        <v>848</v>
      </c>
    </row>
    <row r="290" spans="1:19" ht="13.8" thickBot="1" x14ac:dyDescent="0.3">
      <c r="A290" s="7" t="s">
        <v>499</v>
      </c>
      <c r="B290" s="179" t="s">
        <v>498</v>
      </c>
      <c r="C290" s="540" t="s">
        <v>23</v>
      </c>
      <c r="D290" s="530" t="s">
        <v>3074</v>
      </c>
      <c r="E290" s="531">
        <v>45981</v>
      </c>
      <c r="F290" s="531">
        <v>55176</v>
      </c>
      <c r="G290" s="532">
        <v>40</v>
      </c>
      <c r="H290" s="530" t="s">
        <v>847</v>
      </c>
      <c r="I290" s="530" t="s">
        <v>847</v>
      </c>
      <c r="J290" s="530" t="s">
        <v>847</v>
      </c>
      <c r="K290" s="530" t="s">
        <v>847</v>
      </c>
      <c r="L290" s="530" t="s">
        <v>848</v>
      </c>
      <c r="M290" s="530" t="s">
        <v>847</v>
      </c>
      <c r="N290" s="530" t="s">
        <v>847</v>
      </c>
      <c r="O290" s="530" t="s">
        <v>847</v>
      </c>
      <c r="P290" s="530" t="s">
        <v>847</v>
      </c>
      <c r="Q290" s="530" t="s">
        <v>847</v>
      </c>
      <c r="R290" s="530" t="s">
        <v>848</v>
      </c>
      <c r="S290" s="541" t="s">
        <v>847</v>
      </c>
    </row>
    <row r="291" spans="1:19" ht="13.8" thickBot="1" x14ac:dyDescent="0.3">
      <c r="A291" s="7" t="s">
        <v>503</v>
      </c>
      <c r="B291" s="179" t="s">
        <v>502</v>
      </c>
      <c r="C291" s="540" t="s">
        <v>23</v>
      </c>
      <c r="D291" s="530" t="s">
        <v>3074</v>
      </c>
      <c r="E291" s="531">
        <v>52500</v>
      </c>
      <c r="F291" s="531">
        <v>60000</v>
      </c>
      <c r="G291" s="532">
        <v>40</v>
      </c>
      <c r="H291" s="530" t="s">
        <v>847</v>
      </c>
      <c r="I291" s="530" t="s">
        <v>847</v>
      </c>
      <c r="J291" s="530" t="s">
        <v>847</v>
      </c>
      <c r="K291" s="530" t="s">
        <v>847</v>
      </c>
      <c r="L291" s="530" t="s">
        <v>847</v>
      </c>
      <c r="M291" s="530" t="s">
        <v>847</v>
      </c>
      <c r="N291" s="530" t="s">
        <v>847</v>
      </c>
      <c r="O291" s="530" t="s">
        <v>847</v>
      </c>
      <c r="P291" s="530" t="s">
        <v>847</v>
      </c>
      <c r="Q291" s="530" t="s">
        <v>847</v>
      </c>
      <c r="R291" s="530" t="s">
        <v>847</v>
      </c>
      <c r="S291" s="541" t="s">
        <v>848</v>
      </c>
    </row>
    <row r="292" spans="1:19" ht="13.8" thickBot="1" x14ac:dyDescent="0.3">
      <c r="A292" s="7" t="s">
        <v>505</v>
      </c>
      <c r="B292" s="179" t="s">
        <v>504</v>
      </c>
      <c r="C292" s="540" t="s">
        <v>23</v>
      </c>
      <c r="D292" s="530" t="s">
        <v>3074</v>
      </c>
      <c r="E292" s="531">
        <v>56000</v>
      </c>
      <c r="F292" s="531">
        <v>79707</v>
      </c>
      <c r="G292" s="532">
        <v>38</v>
      </c>
      <c r="H292" s="530" t="s">
        <v>847</v>
      </c>
      <c r="I292" s="530" t="s">
        <v>847</v>
      </c>
      <c r="J292" s="530" t="s">
        <v>847</v>
      </c>
      <c r="K292" s="530" t="s">
        <v>848</v>
      </c>
      <c r="L292" s="530" t="s">
        <v>847</v>
      </c>
      <c r="M292" s="530" t="s">
        <v>847</v>
      </c>
      <c r="N292" s="530" t="s">
        <v>847</v>
      </c>
      <c r="O292" s="530" t="s">
        <v>847</v>
      </c>
      <c r="P292" s="530" t="s">
        <v>847</v>
      </c>
      <c r="Q292" s="530" t="s">
        <v>848</v>
      </c>
      <c r="R292" s="530" t="s">
        <v>848</v>
      </c>
      <c r="S292" s="541" t="s">
        <v>848</v>
      </c>
    </row>
    <row r="293" spans="1:19" ht="13.8" thickBot="1" x14ac:dyDescent="0.3">
      <c r="A293" s="7" t="s">
        <v>509</v>
      </c>
      <c r="B293" s="179" t="s">
        <v>508</v>
      </c>
      <c r="C293" s="540" t="s">
        <v>23</v>
      </c>
      <c r="D293" s="530" t="s">
        <v>1354</v>
      </c>
      <c r="E293" s="531">
        <v>40000</v>
      </c>
      <c r="F293" s="531">
        <v>43000</v>
      </c>
      <c r="G293" s="532">
        <v>40</v>
      </c>
      <c r="H293" s="530" t="s">
        <v>847</v>
      </c>
      <c r="I293" s="530" t="s">
        <v>848</v>
      </c>
      <c r="J293" s="530" t="s">
        <v>848</v>
      </c>
      <c r="K293" s="530" t="s">
        <v>848</v>
      </c>
      <c r="L293" s="530" t="s">
        <v>847</v>
      </c>
      <c r="M293" s="530" t="s">
        <v>847</v>
      </c>
      <c r="N293" s="530" t="s">
        <v>847</v>
      </c>
      <c r="O293" s="530" t="s">
        <v>847</v>
      </c>
      <c r="P293" s="530" t="s">
        <v>847</v>
      </c>
      <c r="Q293" s="530" t="s">
        <v>848</v>
      </c>
      <c r="R293" s="530" t="s">
        <v>848</v>
      </c>
      <c r="S293" s="541" t="s">
        <v>848</v>
      </c>
    </row>
    <row r="294" spans="1:19" ht="13.8" thickBot="1" x14ac:dyDescent="0.3">
      <c r="A294" s="7" t="s">
        <v>519</v>
      </c>
      <c r="B294" s="179" t="s">
        <v>518</v>
      </c>
      <c r="C294" s="540" t="s">
        <v>23</v>
      </c>
      <c r="D294" s="530" t="s">
        <v>3074</v>
      </c>
      <c r="E294" s="531">
        <v>103072</v>
      </c>
      <c r="F294" s="531">
        <v>103072</v>
      </c>
      <c r="G294" s="532">
        <v>35</v>
      </c>
      <c r="H294" s="530" t="s">
        <v>847</v>
      </c>
      <c r="I294" s="530" t="s">
        <v>847</v>
      </c>
      <c r="J294" s="530" t="s">
        <v>848</v>
      </c>
      <c r="K294" s="530" t="s">
        <v>847</v>
      </c>
      <c r="L294" s="530" t="s">
        <v>847</v>
      </c>
      <c r="M294" s="530" t="s">
        <v>847</v>
      </c>
      <c r="N294" s="530" t="s">
        <v>847</v>
      </c>
      <c r="O294" s="530" t="s">
        <v>847</v>
      </c>
      <c r="P294" s="530" t="s">
        <v>847</v>
      </c>
      <c r="Q294" s="530" t="s">
        <v>848</v>
      </c>
      <c r="R294" s="530" t="s">
        <v>847</v>
      </c>
      <c r="S294" s="541" t="s">
        <v>847</v>
      </c>
    </row>
    <row r="295" spans="1:19" ht="13.8" thickBot="1" x14ac:dyDescent="0.3">
      <c r="A295" s="7" t="s">
        <v>533</v>
      </c>
      <c r="B295" s="179" t="s">
        <v>532</v>
      </c>
      <c r="C295" s="540" t="s">
        <v>23</v>
      </c>
      <c r="D295" s="530" t="s">
        <v>3074</v>
      </c>
      <c r="E295" s="531">
        <v>45000</v>
      </c>
      <c r="F295" s="531">
        <v>75000</v>
      </c>
      <c r="G295" s="532">
        <v>40</v>
      </c>
      <c r="H295" s="530" t="s">
        <v>847</v>
      </c>
      <c r="I295" s="530" t="s">
        <v>847</v>
      </c>
      <c r="J295" s="530" t="s">
        <v>848</v>
      </c>
      <c r="K295" s="530" t="s">
        <v>847</v>
      </c>
      <c r="L295" s="530" t="s">
        <v>847</v>
      </c>
      <c r="M295" s="530" t="s">
        <v>847</v>
      </c>
      <c r="N295" s="530" t="s">
        <v>847</v>
      </c>
      <c r="O295" s="530" t="s">
        <v>847</v>
      </c>
      <c r="P295" s="530" t="s">
        <v>847</v>
      </c>
      <c r="Q295" s="530" t="s">
        <v>848</v>
      </c>
      <c r="R295" s="530" t="s">
        <v>848</v>
      </c>
      <c r="S295" s="541" t="s">
        <v>848</v>
      </c>
    </row>
    <row r="296" spans="1:19" ht="13.8" thickBot="1" x14ac:dyDescent="0.3">
      <c r="A296" s="7" t="s">
        <v>551</v>
      </c>
      <c r="B296" s="179" t="s">
        <v>550</v>
      </c>
      <c r="C296" s="540" t="s">
        <v>23</v>
      </c>
      <c r="D296" s="530" t="s">
        <v>3074</v>
      </c>
      <c r="E296" s="531">
        <v>33000</v>
      </c>
      <c r="F296" s="531">
        <v>38000</v>
      </c>
      <c r="G296" s="532">
        <v>40</v>
      </c>
      <c r="H296" s="530" t="s">
        <v>848</v>
      </c>
      <c r="I296" s="530" t="s">
        <v>848</v>
      </c>
      <c r="J296" s="530" t="s">
        <v>848</v>
      </c>
      <c r="K296" s="530" t="s">
        <v>848</v>
      </c>
      <c r="L296" s="530" t="s">
        <v>848</v>
      </c>
      <c r="M296" s="530" t="s">
        <v>847</v>
      </c>
      <c r="N296" s="530" t="s">
        <v>847</v>
      </c>
      <c r="O296" s="530" t="s">
        <v>847</v>
      </c>
      <c r="P296" s="530" t="s">
        <v>847</v>
      </c>
      <c r="Q296" s="530" t="s">
        <v>848</v>
      </c>
      <c r="R296" s="530" t="s">
        <v>847</v>
      </c>
      <c r="S296" s="541" t="s">
        <v>848</v>
      </c>
    </row>
    <row r="297" spans="1:19" ht="13.8" thickBot="1" x14ac:dyDescent="0.3">
      <c r="A297" s="7" t="s">
        <v>561</v>
      </c>
      <c r="B297" s="179" t="s">
        <v>560</v>
      </c>
      <c r="C297" s="540" t="s">
        <v>23</v>
      </c>
      <c r="D297" s="530" t="s">
        <v>3074</v>
      </c>
      <c r="E297" s="534" t="s">
        <v>3890</v>
      </c>
      <c r="F297" s="531">
        <v>78800</v>
      </c>
      <c r="G297" s="532">
        <v>40</v>
      </c>
      <c r="H297" s="530" t="s">
        <v>847</v>
      </c>
      <c r="I297" s="530" t="s">
        <v>847</v>
      </c>
      <c r="J297" s="530" t="s">
        <v>847</v>
      </c>
      <c r="K297" s="530" t="s">
        <v>848</v>
      </c>
      <c r="L297" s="530" t="s">
        <v>847</v>
      </c>
      <c r="M297" s="530" t="s">
        <v>848</v>
      </c>
      <c r="N297" s="530" t="s">
        <v>847</v>
      </c>
      <c r="O297" s="530" t="s">
        <v>847</v>
      </c>
      <c r="P297" s="530" t="s">
        <v>847</v>
      </c>
      <c r="Q297" s="530" t="s">
        <v>847</v>
      </c>
      <c r="R297" s="530" t="s">
        <v>848</v>
      </c>
      <c r="S297" s="541" t="s">
        <v>848</v>
      </c>
    </row>
    <row r="298" spans="1:19" ht="13.8" thickBot="1" x14ac:dyDescent="0.3">
      <c r="A298" s="7" t="s">
        <v>563</v>
      </c>
      <c r="B298" s="179" t="s">
        <v>562</v>
      </c>
      <c r="C298" s="540" t="s">
        <v>23</v>
      </c>
      <c r="D298" s="530" t="s">
        <v>3075</v>
      </c>
      <c r="E298" s="531">
        <v>57000</v>
      </c>
      <c r="F298" s="531">
        <v>57000</v>
      </c>
      <c r="G298" s="532">
        <v>40</v>
      </c>
      <c r="H298" s="530" t="s">
        <v>847</v>
      </c>
      <c r="I298" s="530" t="s">
        <v>847</v>
      </c>
      <c r="J298" s="530" t="s">
        <v>847</v>
      </c>
      <c r="K298" s="530" t="s">
        <v>848</v>
      </c>
      <c r="L298" s="530" t="s">
        <v>847</v>
      </c>
      <c r="M298" s="530" t="s">
        <v>847</v>
      </c>
      <c r="N298" s="530" t="s">
        <v>847</v>
      </c>
      <c r="O298" s="530" t="s">
        <v>848</v>
      </c>
      <c r="P298" s="530" t="s">
        <v>847</v>
      </c>
      <c r="Q298" s="530" t="s">
        <v>848</v>
      </c>
      <c r="R298" s="530" t="s">
        <v>848</v>
      </c>
      <c r="S298" s="541" t="s">
        <v>848</v>
      </c>
    </row>
    <row r="299" spans="1:19" ht="13.8" thickBot="1" x14ac:dyDescent="0.3">
      <c r="A299" s="7" t="s">
        <v>567</v>
      </c>
      <c r="B299" s="179" t="s">
        <v>566</v>
      </c>
      <c r="C299" s="540" t="s">
        <v>23</v>
      </c>
      <c r="D299" s="530" t="s">
        <v>3074</v>
      </c>
      <c r="E299" s="531">
        <v>65000</v>
      </c>
      <c r="F299" s="531">
        <v>85000</v>
      </c>
      <c r="G299" s="532">
        <v>40</v>
      </c>
      <c r="H299" s="530" t="s">
        <v>847</v>
      </c>
      <c r="I299" s="530" t="s">
        <v>847</v>
      </c>
      <c r="J299" s="530" t="s">
        <v>847</v>
      </c>
      <c r="K299" s="530" t="s">
        <v>847</v>
      </c>
      <c r="L299" s="530" t="s">
        <v>847</v>
      </c>
      <c r="M299" s="530" t="s">
        <v>847</v>
      </c>
      <c r="N299" s="530" t="s">
        <v>847</v>
      </c>
      <c r="O299" s="530" t="s">
        <v>848</v>
      </c>
      <c r="P299" s="530" t="s">
        <v>847</v>
      </c>
      <c r="Q299" s="530" t="s">
        <v>848</v>
      </c>
      <c r="R299" s="530" t="s">
        <v>848</v>
      </c>
      <c r="S299" s="541" t="s">
        <v>848</v>
      </c>
    </row>
    <row r="300" spans="1:19" ht="13.8" thickBot="1" x14ac:dyDescent="0.3">
      <c r="A300" s="7" t="s">
        <v>575</v>
      </c>
      <c r="B300" s="179" t="s">
        <v>574</v>
      </c>
      <c r="C300" s="540" t="s">
        <v>23</v>
      </c>
      <c r="D300" s="530" t="s">
        <v>3074</v>
      </c>
      <c r="E300" s="531">
        <v>67000</v>
      </c>
      <c r="F300" s="531">
        <v>70000</v>
      </c>
      <c r="G300" s="532">
        <v>45</v>
      </c>
      <c r="H300" s="530" t="s">
        <v>847</v>
      </c>
      <c r="I300" s="530" t="s">
        <v>847</v>
      </c>
      <c r="J300" s="530" t="s">
        <v>847</v>
      </c>
      <c r="K300" s="530" t="s">
        <v>847</v>
      </c>
      <c r="L300" s="530" t="s">
        <v>847</v>
      </c>
      <c r="M300" s="530" t="s">
        <v>847</v>
      </c>
      <c r="N300" s="530" t="s">
        <v>847</v>
      </c>
      <c r="O300" s="530" t="s">
        <v>847</v>
      </c>
      <c r="P300" s="530" t="s">
        <v>847</v>
      </c>
      <c r="Q300" s="530" t="s">
        <v>847</v>
      </c>
      <c r="R300" s="530" t="s">
        <v>847</v>
      </c>
      <c r="S300" s="541" t="s">
        <v>847</v>
      </c>
    </row>
    <row r="301" spans="1:19" ht="13.8" thickBot="1" x14ac:dyDescent="0.3">
      <c r="A301" s="7" t="s">
        <v>585</v>
      </c>
      <c r="B301" s="179" t="s">
        <v>584</v>
      </c>
      <c r="C301" s="540" t="s">
        <v>23</v>
      </c>
      <c r="D301" s="530" t="s">
        <v>3074</v>
      </c>
      <c r="E301" s="531">
        <v>68000</v>
      </c>
      <c r="F301" s="531">
        <v>81000</v>
      </c>
      <c r="G301" s="532">
        <v>40</v>
      </c>
      <c r="H301" s="530" t="s">
        <v>847</v>
      </c>
      <c r="I301" s="530" t="s">
        <v>847</v>
      </c>
      <c r="J301" s="530" t="s">
        <v>847</v>
      </c>
      <c r="K301" s="530" t="s">
        <v>847</v>
      </c>
      <c r="L301" s="530" t="s">
        <v>847</v>
      </c>
      <c r="M301" s="530" t="s">
        <v>848</v>
      </c>
      <c r="N301" s="530" t="s">
        <v>847</v>
      </c>
      <c r="O301" s="530" t="s">
        <v>847</v>
      </c>
      <c r="P301" s="530" t="s">
        <v>847</v>
      </c>
      <c r="Q301" s="530" t="s">
        <v>847</v>
      </c>
      <c r="R301" s="530" t="s">
        <v>847</v>
      </c>
      <c r="S301" s="541" t="s">
        <v>848</v>
      </c>
    </row>
    <row r="302" spans="1:19" ht="13.8" thickBot="1" x14ac:dyDescent="0.3">
      <c r="A302" s="7" t="s">
        <v>601</v>
      </c>
      <c r="B302" s="179" t="s">
        <v>600</v>
      </c>
      <c r="C302" s="540" t="s">
        <v>23</v>
      </c>
      <c r="D302" s="530" t="s">
        <v>1354</v>
      </c>
      <c r="E302" s="531">
        <v>43575</v>
      </c>
      <c r="F302" s="531">
        <v>43575</v>
      </c>
      <c r="G302" s="532">
        <v>40</v>
      </c>
      <c r="H302" s="530" t="s">
        <v>847</v>
      </c>
      <c r="I302" s="530" t="s">
        <v>848</v>
      </c>
      <c r="J302" s="530" t="s">
        <v>848</v>
      </c>
      <c r="K302" s="530" t="s">
        <v>848</v>
      </c>
      <c r="L302" s="530" t="s">
        <v>848</v>
      </c>
      <c r="M302" s="530" t="s">
        <v>847</v>
      </c>
      <c r="N302" s="530" t="s">
        <v>847</v>
      </c>
      <c r="O302" s="530" t="s">
        <v>847</v>
      </c>
      <c r="P302" s="530" t="s">
        <v>847</v>
      </c>
      <c r="Q302" s="530" t="s">
        <v>848</v>
      </c>
      <c r="R302" s="530" t="s">
        <v>848</v>
      </c>
      <c r="S302" s="541" t="s">
        <v>848</v>
      </c>
    </row>
    <row r="303" spans="1:19" ht="13.8" thickBot="1" x14ac:dyDescent="0.3">
      <c r="A303" s="7" t="s">
        <v>603</v>
      </c>
      <c r="B303" s="179" t="s">
        <v>602</v>
      </c>
      <c r="C303" s="540" t="s">
        <v>23</v>
      </c>
      <c r="D303" s="530" t="s">
        <v>3074</v>
      </c>
      <c r="E303" s="531">
        <v>38000</v>
      </c>
      <c r="F303" s="531">
        <v>59401</v>
      </c>
      <c r="G303" s="532">
        <v>40</v>
      </c>
      <c r="H303" s="530" t="s">
        <v>847</v>
      </c>
      <c r="I303" s="530" t="s">
        <v>848</v>
      </c>
      <c r="J303" s="530" t="s">
        <v>848</v>
      </c>
      <c r="K303" s="530" t="s">
        <v>848</v>
      </c>
      <c r="L303" s="530" t="s">
        <v>848</v>
      </c>
      <c r="M303" s="530" t="s">
        <v>847</v>
      </c>
      <c r="N303" s="530" t="s">
        <v>847</v>
      </c>
      <c r="O303" s="530" t="s">
        <v>848</v>
      </c>
      <c r="P303" s="530" t="s">
        <v>847</v>
      </c>
      <c r="Q303" s="530" t="s">
        <v>848</v>
      </c>
      <c r="R303" s="530" t="s">
        <v>848</v>
      </c>
      <c r="S303" s="541" t="s">
        <v>847</v>
      </c>
    </row>
    <row r="304" spans="1:19" ht="13.8" thickBot="1" x14ac:dyDescent="0.3">
      <c r="A304" s="7" t="s">
        <v>607</v>
      </c>
      <c r="B304" s="179" t="s">
        <v>606</v>
      </c>
      <c r="C304" s="540" t="s">
        <v>23</v>
      </c>
      <c r="D304" s="530" t="s">
        <v>3075</v>
      </c>
      <c r="E304" s="531">
        <v>58500</v>
      </c>
      <c r="F304" s="531">
        <v>60320</v>
      </c>
      <c r="G304" s="532">
        <v>40</v>
      </c>
      <c r="H304" s="530" t="s">
        <v>848</v>
      </c>
      <c r="I304" s="530" t="s">
        <v>848</v>
      </c>
      <c r="J304" s="530" t="s">
        <v>848</v>
      </c>
      <c r="K304" s="530" t="s">
        <v>848</v>
      </c>
      <c r="L304" s="530" t="s">
        <v>848</v>
      </c>
      <c r="M304" s="530" t="s">
        <v>847</v>
      </c>
      <c r="N304" s="530" t="s">
        <v>847</v>
      </c>
      <c r="O304" s="530" t="s">
        <v>847</v>
      </c>
      <c r="P304" s="530" t="s">
        <v>847</v>
      </c>
      <c r="Q304" s="530" t="s">
        <v>848</v>
      </c>
      <c r="R304" s="530" t="s">
        <v>848</v>
      </c>
      <c r="S304" s="541" t="s">
        <v>848</v>
      </c>
    </row>
    <row r="305" spans="1:19" ht="13.8" thickBot="1" x14ac:dyDescent="0.3">
      <c r="A305" s="7" t="s">
        <v>641</v>
      </c>
      <c r="B305" s="179" t="s">
        <v>640</v>
      </c>
      <c r="C305" s="540" t="s">
        <v>23</v>
      </c>
      <c r="D305" s="530" t="s">
        <v>3075</v>
      </c>
      <c r="E305" s="531">
        <v>46946</v>
      </c>
      <c r="F305" s="531">
        <v>62249</v>
      </c>
      <c r="G305" s="532">
        <v>40</v>
      </c>
      <c r="H305" s="530" t="s">
        <v>847</v>
      </c>
      <c r="I305" s="530" t="s">
        <v>847</v>
      </c>
      <c r="J305" s="530" t="s">
        <v>847</v>
      </c>
      <c r="K305" s="530" t="s">
        <v>847</v>
      </c>
      <c r="L305" s="530" t="s">
        <v>847</v>
      </c>
      <c r="M305" s="530" t="s">
        <v>847</v>
      </c>
      <c r="N305" s="530" t="s">
        <v>847</v>
      </c>
      <c r="O305" s="530" t="s">
        <v>847</v>
      </c>
      <c r="P305" s="530" t="s">
        <v>847</v>
      </c>
      <c r="Q305" s="530" t="s">
        <v>847</v>
      </c>
      <c r="R305" s="530" t="s">
        <v>847</v>
      </c>
      <c r="S305" s="541" t="s">
        <v>847</v>
      </c>
    </row>
    <row r="306" spans="1:19" ht="13.8" thickBot="1" x14ac:dyDescent="0.3">
      <c r="A306" s="7" t="s">
        <v>669</v>
      </c>
      <c r="B306" s="179" t="s">
        <v>668</v>
      </c>
      <c r="C306" s="540" t="s">
        <v>23</v>
      </c>
      <c r="D306" s="530" t="s">
        <v>3074</v>
      </c>
      <c r="E306" s="531">
        <v>54737</v>
      </c>
      <c r="F306" s="531">
        <v>85711</v>
      </c>
      <c r="G306" s="532">
        <v>40</v>
      </c>
      <c r="H306" s="530" t="s">
        <v>848</v>
      </c>
      <c r="I306" s="530" t="s">
        <v>848</v>
      </c>
      <c r="J306" s="530" t="s">
        <v>848</v>
      </c>
      <c r="K306" s="530" t="s">
        <v>848</v>
      </c>
      <c r="L306" s="530" t="s">
        <v>847</v>
      </c>
      <c r="M306" s="530" t="s">
        <v>847</v>
      </c>
      <c r="N306" s="530" t="s">
        <v>847</v>
      </c>
      <c r="O306" s="530" t="s">
        <v>847</v>
      </c>
      <c r="P306" s="530" t="s">
        <v>847</v>
      </c>
      <c r="Q306" s="530" t="s">
        <v>848</v>
      </c>
      <c r="R306" s="530" t="s">
        <v>848</v>
      </c>
      <c r="S306" s="541" t="s">
        <v>847</v>
      </c>
    </row>
    <row r="307" spans="1:19" ht="13.8" thickBot="1" x14ac:dyDescent="0.3">
      <c r="A307" s="7" t="s">
        <v>711</v>
      </c>
      <c r="B307" s="179" t="s">
        <v>710</v>
      </c>
      <c r="C307" s="540" t="s">
        <v>23</v>
      </c>
      <c r="D307" s="530" t="s">
        <v>3074</v>
      </c>
      <c r="E307" s="531">
        <v>55000</v>
      </c>
      <c r="F307" s="531">
        <v>75000</v>
      </c>
      <c r="G307" s="532">
        <v>40</v>
      </c>
      <c r="H307" s="530" t="s">
        <v>847</v>
      </c>
      <c r="I307" s="530" t="s">
        <v>847</v>
      </c>
      <c r="J307" s="530" t="s">
        <v>848</v>
      </c>
      <c r="K307" s="530" t="s">
        <v>847</v>
      </c>
      <c r="L307" s="530" t="s">
        <v>847</v>
      </c>
      <c r="M307" s="530" t="s">
        <v>847</v>
      </c>
      <c r="N307" s="530" t="s">
        <v>847</v>
      </c>
      <c r="O307" s="530" t="s">
        <v>847</v>
      </c>
      <c r="P307" s="530" t="s">
        <v>847</v>
      </c>
      <c r="Q307" s="530" t="s">
        <v>847</v>
      </c>
      <c r="R307" s="530" t="s">
        <v>847</v>
      </c>
      <c r="S307" s="541" t="s">
        <v>848</v>
      </c>
    </row>
    <row r="308" spans="1:19" ht="13.8" thickBot="1" x14ac:dyDescent="0.3">
      <c r="A308" s="7" t="s">
        <v>713</v>
      </c>
      <c r="B308" s="179" t="s">
        <v>712</v>
      </c>
      <c r="C308" s="540" t="s">
        <v>23</v>
      </c>
      <c r="D308" s="530" t="s">
        <v>3074</v>
      </c>
      <c r="E308" s="531">
        <v>74410</v>
      </c>
      <c r="F308" s="531">
        <v>74410</v>
      </c>
      <c r="G308" s="532">
        <v>40</v>
      </c>
      <c r="H308" s="530" t="s">
        <v>847</v>
      </c>
      <c r="I308" s="530" t="s">
        <v>848</v>
      </c>
      <c r="J308" s="530" t="s">
        <v>848</v>
      </c>
      <c r="K308" s="530" t="s">
        <v>847</v>
      </c>
      <c r="L308" s="530" t="s">
        <v>847</v>
      </c>
      <c r="M308" s="530" t="s">
        <v>847</v>
      </c>
      <c r="N308" s="530" t="s">
        <v>847</v>
      </c>
      <c r="O308" s="530" t="s">
        <v>847</v>
      </c>
      <c r="P308" s="530" t="s">
        <v>847</v>
      </c>
      <c r="Q308" s="530" t="s">
        <v>848</v>
      </c>
      <c r="R308" s="530" t="s">
        <v>847</v>
      </c>
      <c r="S308" s="541" t="s">
        <v>848</v>
      </c>
    </row>
    <row r="309" spans="1:19" ht="13.8" thickBot="1" x14ac:dyDescent="0.3">
      <c r="A309" s="7" t="s">
        <v>719</v>
      </c>
      <c r="B309" s="179" t="s">
        <v>718</v>
      </c>
      <c r="C309" s="540" t="s">
        <v>23</v>
      </c>
      <c r="D309" s="530" t="s">
        <v>3074</v>
      </c>
      <c r="E309" s="531">
        <v>48000</v>
      </c>
      <c r="F309" s="531">
        <v>62000</v>
      </c>
      <c r="G309" s="532">
        <v>40</v>
      </c>
      <c r="H309" s="530" t="s">
        <v>847</v>
      </c>
      <c r="I309" s="530" t="s">
        <v>847</v>
      </c>
      <c r="J309" s="530" t="s">
        <v>847</v>
      </c>
      <c r="K309" s="530" t="s">
        <v>847</v>
      </c>
      <c r="L309" s="530" t="s">
        <v>848</v>
      </c>
      <c r="M309" s="530" t="s">
        <v>847</v>
      </c>
      <c r="N309" s="530" t="s">
        <v>847</v>
      </c>
      <c r="O309" s="530" t="s">
        <v>848</v>
      </c>
      <c r="P309" s="530" t="s">
        <v>847</v>
      </c>
      <c r="Q309" s="530" t="s">
        <v>847</v>
      </c>
      <c r="R309" s="530" t="s">
        <v>847</v>
      </c>
      <c r="S309" s="541" t="s">
        <v>848</v>
      </c>
    </row>
    <row r="310" spans="1:19" ht="13.8" thickBot="1" x14ac:dyDescent="0.3">
      <c r="A310" s="7" t="s">
        <v>737</v>
      </c>
      <c r="B310" s="179" t="s">
        <v>736</v>
      </c>
      <c r="C310" s="540" t="s">
        <v>23</v>
      </c>
      <c r="D310" s="530" t="s">
        <v>3074</v>
      </c>
      <c r="E310" s="531">
        <v>72855</v>
      </c>
      <c r="F310" s="531">
        <v>72855</v>
      </c>
      <c r="G310" s="532">
        <v>40</v>
      </c>
      <c r="H310" s="530" t="s">
        <v>847</v>
      </c>
      <c r="I310" s="530" t="s">
        <v>847</v>
      </c>
      <c r="J310" s="530" t="s">
        <v>847</v>
      </c>
      <c r="K310" s="530" t="s">
        <v>847</v>
      </c>
      <c r="L310" s="530" t="s">
        <v>847</v>
      </c>
      <c r="M310" s="530" t="s">
        <v>847</v>
      </c>
      <c r="N310" s="530" t="s">
        <v>847</v>
      </c>
      <c r="O310" s="530" t="s">
        <v>847</v>
      </c>
      <c r="P310" s="530" t="s">
        <v>847</v>
      </c>
      <c r="Q310" s="530" t="s">
        <v>848</v>
      </c>
      <c r="R310" s="530" t="s">
        <v>847</v>
      </c>
      <c r="S310" s="541" t="s">
        <v>848</v>
      </c>
    </row>
    <row r="311" spans="1:19" ht="13.8" thickBot="1" x14ac:dyDescent="0.3">
      <c r="A311" s="7" t="s">
        <v>749</v>
      </c>
      <c r="B311" s="179" t="s">
        <v>748</v>
      </c>
      <c r="C311" s="540" t="s">
        <v>23</v>
      </c>
      <c r="D311" s="530" t="s">
        <v>3074</v>
      </c>
      <c r="E311" s="531">
        <v>38846</v>
      </c>
      <c r="F311" s="531">
        <v>83545</v>
      </c>
      <c r="G311" s="532">
        <v>40</v>
      </c>
      <c r="H311" s="530" t="s">
        <v>847</v>
      </c>
      <c r="I311" s="530" t="s">
        <v>847</v>
      </c>
      <c r="J311" s="530" t="s">
        <v>847</v>
      </c>
      <c r="K311" s="530" t="s">
        <v>847</v>
      </c>
      <c r="L311" s="530" t="s">
        <v>847</v>
      </c>
      <c r="M311" s="530" t="s">
        <v>847</v>
      </c>
      <c r="N311" s="530" t="s">
        <v>848</v>
      </c>
      <c r="O311" s="530" t="s">
        <v>847</v>
      </c>
      <c r="P311" s="530" t="s">
        <v>848</v>
      </c>
      <c r="Q311" s="530" t="s">
        <v>847</v>
      </c>
      <c r="R311" s="530" t="s">
        <v>847</v>
      </c>
      <c r="S311" s="541" t="s">
        <v>847</v>
      </c>
    </row>
    <row r="312" spans="1:19" ht="13.8" thickBot="1" x14ac:dyDescent="0.3">
      <c r="A312" s="7" t="s">
        <v>753</v>
      </c>
      <c r="B312" s="179" t="s">
        <v>752</v>
      </c>
      <c r="C312" s="540" t="s">
        <v>23</v>
      </c>
      <c r="D312" s="530" t="s">
        <v>3075</v>
      </c>
      <c r="E312" s="531">
        <v>50000</v>
      </c>
      <c r="F312" s="531">
        <v>52000</v>
      </c>
      <c r="G312" s="532">
        <v>40</v>
      </c>
      <c r="H312" s="530" t="s">
        <v>847</v>
      </c>
      <c r="I312" s="530" t="s">
        <v>847</v>
      </c>
      <c r="J312" s="530" t="s">
        <v>847</v>
      </c>
      <c r="K312" s="530" t="s">
        <v>847</v>
      </c>
      <c r="L312" s="530" t="s">
        <v>847</v>
      </c>
      <c r="M312" s="530" t="s">
        <v>847</v>
      </c>
      <c r="N312" s="530" t="s">
        <v>847</v>
      </c>
      <c r="O312" s="530" t="s">
        <v>848</v>
      </c>
      <c r="P312" s="530" t="s">
        <v>847</v>
      </c>
      <c r="Q312" s="530" t="s">
        <v>848</v>
      </c>
      <c r="R312" s="530" t="s">
        <v>847</v>
      </c>
      <c r="S312" s="541" t="s">
        <v>848</v>
      </c>
    </row>
    <row r="313" spans="1:19" ht="13.8" thickBot="1" x14ac:dyDescent="0.3">
      <c r="A313" s="7" t="s">
        <v>773</v>
      </c>
      <c r="B313" s="179" t="s">
        <v>772</v>
      </c>
      <c r="C313" s="540" t="s">
        <v>23</v>
      </c>
      <c r="D313" s="530" t="s">
        <v>3074</v>
      </c>
      <c r="E313" s="531">
        <v>45000</v>
      </c>
      <c r="F313" s="531">
        <v>55000</v>
      </c>
      <c r="G313" s="532">
        <v>40</v>
      </c>
      <c r="H313" s="530" t="s">
        <v>847</v>
      </c>
      <c r="I313" s="530" t="s">
        <v>847</v>
      </c>
      <c r="J313" s="530" t="s">
        <v>848</v>
      </c>
      <c r="K313" s="530" t="s">
        <v>848</v>
      </c>
      <c r="L313" s="530" t="s">
        <v>847</v>
      </c>
      <c r="M313" s="530" t="s">
        <v>847</v>
      </c>
      <c r="N313" s="530" t="s">
        <v>847</v>
      </c>
      <c r="O313" s="530" t="s">
        <v>848</v>
      </c>
      <c r="P313" s="530" t="s">
        <v>847</v>
      </c>
      <c r="Q313" s="530" t="s">
        <v>848</v>
      </c>
      <c r="R313" s="530" t="s">
        <v>848</v>
      </c>
      <c r="S313" s="541" t="s">
        <v>848</v>
      </c>
    </row>
    <row r="314" spans="1:19" ht="13.8" thickBot="1" x14ac:dyDescent="0.3">
      <c r="A314" s="7" t="s">
        <v>793</v>
      </c>
      <c r="B314" s="179" t="s">
        <v>792</v>
      </c>
      <c r="C314" s="540" t="s">
        <v>23</v>
      </c>
      <c r="D314" s="530" t="s">
        <v>3075</v>
      </c>
      <c r="E314" s="531">
        <v>32</v>
      </c>
      <c r="F314" s="531">
        <v>32</v>
      </c>
      <c r="G314" s="532">
        <v>28</v>
      </c>
      <c r="H314" s="530" t="s">
        <v>848</v>
      </c>
      <c r="I314" s="530" t="s">
        <v>848</v>
      </c>
      <c r="J314" s="530" t="s">
        <v>848</v>
      </c>
      <c r="K314" s="530" t="s">
        <v>848</v>
      </c>
      <c r="L314" s="530" t="s">
        <v>848</v>
      </c>
      <c r="M314" s="530" t="s">
        <v>848</v>
      </c>
      <c r="N314" s="530" t="s">
        <v>848</v>
      </c>
      <c r="O314" s="530" t="s">
        <v>848</v>
      </c>
      <c r="P314" s="530" t="s">
        <v>848</v>
      </c>
      <c r="Q314" s="530" t="s">
        <v>848</v>
      </c>
      <c r="R314" s="530" t="s">
        <v>848</v>
      </c>
      <c r="S314" s="541" t="s">
        <v>848</v>
      </c>
    </row>
    <row r="315" spans="1:19" ht="13.8" thickBot="1" x14ac:dyDescent="0.3">
      <c r="A315" s="7" t="s">
        <v>819</v>
      </c>
      <c r="B315" s="179" t="s">
        <v>818</v>
      </c>
      <c r="C315" s="542" t="s">
        <v>23</v>
      </c>
      <c r="D315" s="543" t="s">
        <v>3074</v>
      </c>
      <c r="E315" s="544">
        <v>48836</v>
      </c>
      <c r="F315" s="544">
        <v>63486</v>
      </c>
      <c r="G315" s="545">
        <v>40</v>
      </c>
      <c r="H315" s="543" t="s">
        <v>847</v>
      </c>
      <c r="I315" s="543" t="s">
        <v>847</v>
      </c>
      <c r="J315" s="543" t="s">
        <v>847</v>
      </c>
      <c r="K315" s="543" t="s">
        <v>847</v>
      </c>
      <c r="L315" s="543" t="s">
        <v>847</v>
      </c>
      <c r="M315" s="543" t="s">
        <v>847</v>
      </c>
      <c r="N315" s="543" t="s">
        <v>847</v>
      </c>
      <c r="O315" s="543" t="s">
        <v>847</v>
      </c>
      <c r="P315" s="543" t="s">
        <v>847</v>
      </c>
      <c r="Q315" s="543" t="s">
        <v>847</v>
      </c>
      <c r="R315" s="543" t="s">
        <v>847</v>
      </c>
      <c r="S315" s="546" t="s">
        <v>848</v>
      </c>
    </row>
    <row r="316" spans="1:19" ht="13.8" thickBot="1" x14ac:dyDescent="0.3">
      <c r="A316" s="7"/>
      <c r="B316" s="520" t="s">
        <v>3881</v>
      </c>
      <c r="C316" s="375"/>
      <c r="D316" s="522"/>
      <c r="E316" s="66" t="s">
        <v>3913</v>
      </c>
      <c r="F316" s="523"/>
      <c r="G316" s="524"/>
      <c r="H316" s="525">
        <v>0.81818181818181823</v>
      </c>
      <c r="I316" s="526">
        <v>0.70129870129870131</v>
      </c>
      <c r="J316" s="526">
        <v>0.5714285714285714</v>
      </c>
      <c r="K316" s="526">
        <v>0.68831168831168832</v>
      </c>
      <c r="L316" s="526">
        <v>0.62337662337662336</v>
      </c>
      <c r="M316" s="526">
        <v>0.93506493506493504</v>
      </c>
      <c r="N316" s="526">
        <v>0.96103896103896103</v>
      </c>
      <c r="O316" s="526">
        <v>0.76623376623376627</v>
      </c>
      <c r="P316" s="526">
        <v>0.96103896103896103</v>
      </c>
      <c r="Q316" s="526">
        <v>0.51948051948051943</v>
      </c>
      <c r="R316" s="526">
        <v>0.4935064935064935</v>
      </c>
      <c r="S316" s="527">
        <v>0.2857142857142857</v>
      </c>
    </row>
    <row r="317" spans="1:19" x14ac:dyDescent="0.25">
      <c r="A317" s="7"/>
      <c r="B317" s="73"/>
      <c r="C317" s="7"/>
      <c r="D317" s="167"/>
      <c r="E317" s="519"/>
      <c r="F317" s="519"/>
      <c r="G317" s="131"/>
      <c r="H317" s="167"/>
      <c r="I317" s="167"/>
      <c r="J317" s="167"/>
      <c r="K317" s="167"/>
      <c r="L317" s="167"/>
      <c r="M317" s="167"/>
      <c r="N317" s="167"/>
      <c r="O317" s="167"/>
      <c r="P317" s="167"/>
      <c r="Q317" s="167"/>
      <c r="R317" s="167"/>
      <c r="S317" s="167"/>
    </row>
    <row r="318" spans="1:19" ht="13.8" thickBot="1" x14ac:dyDescent="0.3">
      <c r="A318" s="7"/>
      <c r="B318" s="73"/>
      <c r="C318" s="7"/>
      <c r="D318" s="167"/>
      <c r="E318" s="519"/>
      <c r="F318" s="519"/>
      <c r="G318" s="131"/>
    </row>
    <row r="319" spans="1:19" ht="13.8" thickBot="1" x14ac:dyDescent="0.3">
      <c r="A319" s="7" t="s">
        <v>39</v>
      </c>
      <c r="B319" s="135" t="s">
        <v>38</v>
      </c>
      <c r="C319" s="535" t="s">
        <v>40</v>
      </c>
      <c r="D319" s="536" t="s">
        <v>3074</v>
      </c>
      <c r="E319" s="537">
        <v>65000</v>
      </c>
      <c r="F319" s="537">
        <v>75000</v>
      </c>
      <c r="G319" s="538">
        <v>35</v>
      </c>
      <c r="H319" s="536" t="s">
        <v>847</v>
      </c>
      <c r="I319" s="536" t="s">
        <v>847</v>
      </c>
      <c r="J319" s="536" t="s">
        <v>847</v>
      </c>
      <c r="K319" s="536" t="s">
        <v>847</v>
      </c>
      <c r="L319" s="536" t="s">
        <v>847</v>
      </c>
      <c r="M319" s="536" t="s">
        <v>847</v>
      </c>
      <c r="N319" s="536" t="s">
        <v>847</v>
      </c>
      <c r="O319" s="536" t="s">
        <v>847</v>
      </c>
      <c r="P319" s="536" t="s">
        <v>847</v>
      </c>
      <c r="Q319" s="536" t="s">
        <v>847</v>
      </c>
      <c r="R319" s="536" t="s">
        <v>847</v>
      </c>
      <c r="S319" s="539" t="s">
        <v>848</v>
      </c>
    </row>
    <row r="320" spans="1:19" ht="13.8" thickBot="1" x14ac:dyDescent="0.3">
      <c r="A320" s="7" t="s">
        <v>42</v>
      </c>
      <c r="B320" s="179" t="s">
        <v>41</v>
      </c>
      <c r="C320" s="540" t="s">
        <v>40</v>
      </c>
      <c r="D320" s="530" t="s">
        <v>3074</v>
      </c>
      <c r="E320" s="531">
        <v>45131</v>
      </c>
      <c r="F320" s="531">
        <v>57927</v>
      </c>
      <c r="G320" s="532">
        <v>40</v>
      </c>
      <c r="H320" s="530" t="s">
        <v>847</v>
      </c>
      <c r="I320" s="530" t="s">
        <v>847</v>
      </c>
      <c r="J320" s="530" t="s">
        <v>847</v>
      </c>
      <c r="K320" s="530" t="s">
        <v>847</v>
      </c>
      <c r="L320" s="530" t="s">
        <v>847</v>
      </c>
      <c r="M320" s="530" t="s">
        <v>847</v>
      </c>
      <c r="N320" s="530" t="s">
        <v>847</v>
      </c>
      <c r="O320" s="530" t="s">
        <v>847</v>
      </c>
      <c r="P320" s="530" t="s">
        <v>847</v>
      </c>
      <c r="Q320" s="530" t="s">
        <v>847</v>
      </c>
      <c r="R320" s="530" t="s">
        <v>847</v>
      </c>
      <c r="S320" s="541" t="s">
        <v>848</v>
      </c>
    </row>
    <row r="321" spans="1:19" ht="13.8" thickBot="1" x14ac:dyDescent="0.3">
      <c r="A321" s="7" t="s">
        <v>50</v>
      </c>
      <c r="B321" s="179" t="s">
        <v>49</v>
      </c>
      <c r="C321" s="540" t="s">
        <v>40</v>
      </c>
      <c r="D321" s="530" t="s">
        <v>3074</v>
      </c>
      <c r="E321" s="531">
        <v>72282</v>
      </c>
      <c r="F321" s="531">
        <v>72282</v>
      </c>
      <c r="G321" s="532">
        <v>40</v>
      </c>
      <c r="H321" s="530" t="s">
        <v>847</v>
      </c>
      <c r="I321" s="530" t="s">
        <v>847</v>
      </c>
      <c r="J321" s="530" t="s">
        <v>847</v>
      </c>
      <c r="K321" s="530" t="s">
        <v>847</v>
      </c>
      <c r="L321" s="530" t="s">
        <v>847</v>
      </c>
      <c r="M321" s="530" t="s">
        <v>847</v>
      </c>
      <c r="N321" s="530" t="s">
        <v>847</v>
      </c>
      <c r="O321" s="530" t="s">
        <v>847</v>
      </c>
      <c r="P321" s="530" t="s">
        <v>847</v>
      </c>
      <c r="Q321" s="530" t="s">
        <v>848</v>
      </c>
      <c r="R321" s="530" t="s">
        <v>848</v>
      </c>
      <c r="S321" s="541" t="s">
        <v>848</v>
      </c>
    </row>
    <row r="322" spans="1:19" ht="13.8" thickBot="1" x14ac:dyDescent="0.3">
      <c r="A322" s="7" t="s">
        <v>73</v>
      </c>
      <c r="B322" s="179" t="s">
        <v>72</v>
      </c>
      <c r="C322" s="540" t="s">
        <v>40</v>
      </c>
      <c r="D322" s="530" t="s">
        <v>3074</v>
      </c>
      <c r="E322" s="531">
        <v>86000</v>
      </c>
      <c r="F322" s="531">
        <v>93995</v>
      </c>
      <c r="G322" s="532">
        <v>40</v>
      </c>
      <c r="H322" s="530" t="s">
        <v>847</v>
      </c>
      <c r="I322" s="530" t="s">
        <v>847</v>
      </c>
      <c r="J322" s="530" t="s">
        <v>847</v>
      </c>
      <c r="K322" s="530" t="s">
        <v>847</v>
      </c>
      <c r="L322" s="530" t="s">
        <v>847</v>
      </c>
      <c r="M322" s="530" t="s">
        <v>847</v>
      </c>
      <c r="N322" s="530" t="s">
        <v>847</v>
      </c>
      <c r="O322" s="530" t="s">
        <v>847</v>
      </c>
      <c r="P322" s="530" t="s">
        <v>847</v>
      </c>
      <c r="Q322" s="530" t="s">
        <v>848</v>
      </c>
      <c r="R322" s="530" t="s">
        <v>847</v>
      </c>
      <c r="S322" s="541" t="s">
        <v>848</v>
      </c>
    </row>
    <row r="323" spans="1:19" ht="13.8" thickBot="1" x14ac:dyDescent="0.3">
      <c r="A323" s="7" t="s">
        <v>83</v>
      </c>
      <c r="B323" s="179" t="s">
        <v>82</v>
      </c>
      <c r="C323" s="540" t="s">
        <v>40</v>
      </c>
      <c r="D323" s="530" t="s">
        <v>3074</v>
      </c>
      <c r="E323" s="531">
        <v>76000</v>
      </c>
      <c r="F323" s="531">
        <v>85000</v>
      </c>
      <c r="G323" s="532">
        <v>40</v>
      </c>
      <c r="H323" s="530" t="s">
        <v>847</v>
      </c>
      <c r="I323" s="530" t="s">
        <v>847</v>
      </c>
      <c r="J323" s="530" t="s">
        <v>847</v>
      </c>
      <c r="K323" s="530" t="s">
        <v>847</v>
      </c>
      <c r="L323" s="530" t="s">
        <v>847</v>
      </c>
      <c r="M323" s="530" t="s">
        <v>847</v>
      </c>
      <c r="N323" s="530" t="s">
        <v>847</v>
      </c>
      <c r="O323" s="530" t="s">
        <v>847</v>
      </c>
      <c r="P323" s="530" t="s">
        <v>847</v>
      </c>
      <c r="Q323" s="530" t="s">
        <v>847</v>
      </c>
      <c r="R323" s="530" t="s">
        <v>847</v>
      </c>
      <c r="S323" s="541" t="s">
        <v>848</v>
      </c>
    </row>
    <row r="324" spans="1:19" ht="13.8" thickBot="1" x14ac:dyDescent="0.3">
      <c r="A324" s="7" t="s">
        <v>108</v>
      </c>
      <c r="B324" s="179" t="s">
        <v>107</v>
      </c>
      <c r="C324" s="540" t="s">
        <v>40</v>
      </c>
      <c r="D324" s="530" t="s">
        <v>3074</v>
      </c>
      <c r="E324" s="531">
        <v>99822</v>
      </c>
      <c r="F324" s="531">
        <v>99822</v>
      </c>
      <c r="G324" s="532">
        <v>38</v>
      </c>
      <c r="H324" s="530" t="s">
        <v>847</v>
      </c>
      <c r="I324" s="530" t="s">
        <v>847</v>
      </c>
      <c r="J324" s="530" t="s">
        <v>847</v>
      </c>
      <c r="K324" s="530" t="s">
        <v>847</v>
      </c>
      <c r="L324" s="530" t="s">
        <v>847</v>
      </c>
      <c r="M324" s="530" t="s">
        <v>847</v>
      </c>
      <c r="N324" s="530" t="s">
        <v>847</v>
      </c>
      <c r="O324" s="530" t="s">
        <v>847</v>
      </c>
      <c r="P324" s="530" t="s">
        <v>847</v>
      </c>
      <c r="Q324" s="530" t="s">
        <v>847</v>
      </c>
      <c r="R324" s="530" t="s">
        <v>847</v>
      </c>
      <c r="S324" s="541" t="s">
        <v>848</v>
      </c>
    </row>
    <row r="325" spans="1:19" ht="13.8" thickBot="1" x14ac:dyDescent="0.3">
      <c r="A325" s="7" t="s">
        <v>114</v>
      </c>
      <c r="B325" s="179" t="s">
        <v>113</v>
      </c>
      <c r="C325" s="540" t="s">
        <v>40</v>
      </c>
      <c r="D325" s="530" t="s">
        <v>3074</v>
      </c>
      <c r="E325" s="531">
        <v>72500</v>
      </c>
      <c r="F325" s="531">
        <v>78000</v>
      </c>
      <c r="G325" s="532">
        <v>40</v>
      </c>
      <c r="H325" s="530" t="s">
        <v>847</v>
      </c>
      <c r="I325" s="530" t="s">
        <v>847</v>
      </c>
      <c r="J325" s="530" t="s">
        <v>847</v>
      </c>
      <c r="K325" s="530" t="s">
        <v>848</v>
      </c>
      <c r="L325" s="530" t="s">
        <v>847</v>
      </c>
      <c r="M325" s="530" t="s">
        <v>847</v>
      </c>
      <c r="N325" s="530" t="s">
        <v>847</v>
      </c>
      <c r="O325" s="530" t="s">
        <v>847</v>
      </c>
      <c r="P325" s="530" t="s">
        <v>847</v>
      </c>
      <c r="Q325" s="530" t="s">
        <v>847</v>
      </c>
      <c r="R325" s="530" t="s">
        <v>848</v>
      </c>
      <c r="S325" s="541" t="s">
        <v>848</v>
      </c>
    </row>
    <row r="326" spans="1:19" ht="13.8" thickBot="1" x14ac:dyDescent="0.3">
      <c r="A326" s="7" t="s">
        <v>124</v>
      </c>
      <c r="B326" s="179" t="s">
        <v>123</v>
      </c>
      <c r="C326" s="540" t="s">
        <v>40</v>
      </c>
      <c r="D326" s="530" t="s">
        <v>3074</v>
      </c>
      <c r="E326" s="531">
        <v>70000</v>
      </c>
      <c r="F326" s="531">
        <v>95000</v>
      </c>
      <c r="G326" s="532">
        <v>40</v>
      </c>
      <c r="H326" s="530" t="s">
        <v>847</v>
      </c>
      <c r="I326" s="530" t="s">
        <v>847</v>
      </c>
      <c r="J326" s="530" t="s">
        <v>847</v>
      </c>
      <c r="K326" s="530" t="s">
        <v>847</v>
      </c>
      <c r="L326" s="530" t="s">
        <v>848</v>
      </c>
      <c r="M326" s="530" t="s">
        <v>847</v>
      </c>
      <c r="N326" s="530" t="s">
        <v>847</v>
      </c>
      <c r="O326" s="530" t="s">
        <v>847</v>
      </c>
      <c r="P326" s="530" t="s">
        <v>847</v>
      </c>
      <c r="Q326" s="530" t="s">
        <v>847</v>
      </c>
      <c r="R326" s="530" t="s">
        <v>847</v>
      </c>
      <c r="S326" s="541" t="s">
        <v>848</v>
      </c>
    </row>
    <row r="327" spans="1:19" ht="13.8" thickBot="1" x14ac:dyDescent="0.3">
      <c r="A327" s="7" t="s">
        <v>134</v>
      </c>
      <c r="B327" s="179" t="s">
        <v>133</v>
      </c>
      <c r="C327" s="540" t="s">
        <v>40</v>
      </c>
      <c r="D327" s="530" t="s">
        <v>3074</v>
      </c>
      <c r="E327" s="531">
        <v>60840</v>
      </c>
      <c r="F327" s="531">
        <v>60840</v>
      </c>
      <c r="G327" s="532">
        <v>40</v>
      </c>
      <c r="H327" s="530" t="s">
        <v>847</v>
      </c>
      <c r="I327" s="530" t="s">
        <v>847</v>
      </c>
      <c r="J327" s="530" t="s">
        <v>847</v>
      </c>
      <c r="K327" s="530" t="s">
        <v>847</v>
      </c>
      <c r="L327" s="530" t="s">
        <v>847</v>
      </c>
      <c r="M327" s="530" t="s">
        <v>847</v>
      </c>
      <c r="N327" s="530" t="s">
        <v>847</v>
      </c>
      <c r="O327" s="530" t="s">
        <v>848</v>
      </c>
      <c r="P327" s="530" t="s">
        <v>847</v>
      </c>
      <c r="Q327" s="530" t="s">
        <v>847</v>
      </c>
      <c r="R327" s="530" t="s">
        <v>848</v>
      </c>
      <c r="S327" s="541" t="s">
        <v>847</v>
      </c>
    </row>
    <row r="328" spans="1:19" ht="13.8" thickBot="1" x14ac:dyDescent="0.3">
      <c r="A328" s="7" t="s">
        <v>150</v>
      </c>
      <c r="B328" s="179" t="s">
        <v>149</v>
      </c>
      <c r="C328" s="540" t="s">
        <v>40</v>
      </c>
      <c r="D328" s="530" t="s">
        <v>3074</v>
      </c>
      <c r="E328" s="531">
        <v>55161</v>
      </c>
      <c r="F328" s="531">
        <v>55161</v>
      </c>
      <c r="G328" s="532">
        <v>55</v>
      </c>
      <c r="H328" s="530" t="s">
        <v>847</v>
      </c>
      <c r="I328" s="530" t="s">
        <v>847</v>
      </c>
      <c r="J328" s="530" t="s">
        <v>847</v>
      </c>
      <c r="K328" s="530" t="s">
        <v>847</v>
      </c>
      <c r="L328" s="530" t="s">
        <v>847</v>
      </c>
      <c r="M328" s="530" t="s">
        <v>847</v>
      </c>
      <c r="N328" s="530" t="s">
        <v>847</v>
      </c>
      <c r="O328" s="530" t="s">
        <v>847</v>
      </c>
      <c r="P328" s="530" t="s">
        <v>847</v>
      </c>
      <c r="Q328" s="530" t="s">
        <v>848</v>
      </c>
      <c r="R328" s="530" t="s">
        <v>848</v>
      </c>
      <c r="S328" s="541" t="s">
        <v>848</v>
      </c>
    </row>
    <row r="329" spans="1:19" ht="13.8" thickBot="1" x14ac:dyDescent="0.3">
      <c r="A329" s="7" t="s">
        <v>170</v>
      </c>
      <c r="B329" s="179" t="s">
        <v>169</v>
      </c>
      <c r="C329" s="540" t="s">
        <v>40</v>
      </c>
      <c r="D329" s="530" t="s">
        <v>3074</v>
      </c>
      <c r="E329" s="531">
        <v>79700</v>
      </c>
      <c r="F329" s="531">
        <v>97600</v>
      </c>
      <c r="G329" s="532">
        <v>38</v>
      </c>
      <c r="H329" s="530" t="s">
        <v>847</v>
      </c>
      <c r="I329" s="530" t="s">
        <v>847</v>
      </c>
      <c r="J329" s="530" t="s">
        <v>847</v>
      </c>
      <c r="K329" s="530" t="s">
        <v>847</v>
      </c>
      <c r="L329" s="530" t="s">
        <v>847</v>
      </c>
      <c r="M329" s="530" t="s">
        <v>847</v>
      </c>
      <c r="N329" s="530" t="s">
        <v>847</v>
      </c>
      <c r="O329" s="530" t="s">
        <v>847</v>
      </c>
      <c r="P329" s="530" t="s">
        <v>847</v>
      </c>
      <c r="Q329" s="530" t="s">
        <v>847</v>
      </c>
      <c r="R329" s="530" t="s">
        <v>847</v>
      </c>
      <c r="S329" s="541" t="s">
        <v>847</v>
      </c>
    </row>
    <row r="330" spans="1:19" ht="13.8" thickBot="1" x14ac:dyDescent="0.3">
      <c r="A330" s="7" t="s">
        <v>174</v>
      </c>
      <c r="B330" s="179" t="s">
        <v>173</v>
      </c>
      <c r="C330" s="540" t="s">
        <v>40</v>
      </c>
      <c r="D330" s="530" t="s">
        <v>3074</v>
      </c>
      <c r="E330" s="531">
        <v>65000</v>
      </c>
      <c r="F330" s="531">
        <v>88000</v>
      </c>
      <c r="G330" s="532">
        <v>40</v>
      </c>
      <c r="H330" s="530" t="s">
        <v>847</v>
      </c>
      <c r="I330" s="530" t="s">
        <v>847</v>
      </c>
      <c r="J330" s="530" t="s">
        <v>847</v>
      </c>
      <c r="K330" s="530" t="s">
        <v>847</v>
      </c>
      <c r="L330" s="530" t="s">
        <v>848</v>
      </c>
      <c r="M330" s="530" t="s">
        <v>847</v>
      </c>
      <c r="N330" s="530" t="s">
        <v>847</v>
      </c>
      <c r="O330" s="530" t="s">
        <v>847</v>
      </c>
      <c r="P330" s="530" t="s">
        <v>847</v>
      </c>
      <c r="Q330" s="530" t="s">
        <v>848</v>
      </c>
      <c r="R330" s="530" t="s">
        <v>847</v>
      </c>
      <c r="S330" s="541" t="s">
        <v>848</v>
      </c>
    </row>
    <row r="331" spans="1:19" ht="13.8" thickBot="1" x14ac:dyDescent="0.3">
      <c r="A331" s="7" t="s">
        <v>188</v>
      </c>
      <c r="B331" s="179" t="s">
        <v>187</v>
      </c>
      <c r="C331" s="540" t="s">
        <v>40</v>
      </c>
      <c r="D331" s="530" t="s">
        <v>3074</v>
      </c>
      <c r="E331" s="531">
        <v>65000</v>
      </c>
      <c r="F331" s="531">
        <v>72000</v>
      </c>
      <c r="G331" s="532">
        <v>38</v>
      </c>
      <c r="H331" s="530" t="s">
        <v>847</v>
      </c>
      <c r="I331" s="530" t="s">
        <v>847</v>
      </c>
      <c r="J331" s="530" t="s">
        <v>847</v>
      </c>
      <c r="K331" s="530" t="s">
        <v>847</v>
      </c>
      <c r="L331" s="530" t="s">
        <v>847</v>
      </c>
      <c r="M331" s="530" t="s">
        <v>847</v>
      </c>
      <c r="N331" s="530" t="s">
        <v>847</v>
      </c>
      <c r="O331" s="530" t="s">
        <v>848</v>
      </c>
      <c r="P331" s="530" t="s">
        <v>847</v>
      </c>
      <c r="Q331" s="530" t="s">
        <v>848</v>
      </c>
      <c r="R331" s="530" t="s">
        <v>847</v>
      </c>
      <c r="S331" s="541" t="s">
        <v>848</v>
      </c>
    </row>
    <row r="332" spans="1:19" ht="13.8" thickBot="1" x14ac:dyDescent="0.3">
      <c r="A332" s="7" t="s">
        <v>190</v>
      </c>
      <c r="B332" s="179" t="s">
        <v>189</v>
      </c>
      <c r="C332" s="540" t="s">
        <v>40</v>
      </c>
      <c r="D332" s="530" t="s">
        <v>3074</v>
      </c>
      <c r="E332" s="531">
        <v>48000</v>
      </c>
      <c r="F332" s="531">
        <v>53000</v>
      </c>
      <c r="G332" s="532">
        <v>40</v>
      </c>
      <c r="H332" s="530" t="s">
        <v>847</v>
      </c>
      <c r="I332" s="530" t="s">
        <v>847</v>
      </c>
      <c r="J332" s="530" t="s">
        <v>847</v>
      </c>
      <c r="K332" s="530" t="s">
        <v>848</v>
      </c>
      <c r="L332" s="530" t="s">
        <v>847</v>
      </c>
      <c r="M332" s="530" t="s">
        <v>847</v>
      </c>
      <c r="N332" s="530" t="s">
        <v>847</v>
      </c>
      <c r="O332" s="530" t="s">
        <v>848</v>
      </c>
      <c r="P332" s="530" t="s">
        <v>847</v>
      </c>
      <c r="Q332" s="530" t="s">
        <v>848</v>
      </c>
      <c r="R332" s="530" t="s">
        <v>848</v>
      </c>
      <c r="S332" s="541" t="s">
        <v>848</v>
      </c>
    </row>
    <row r="333" spans="1:19" ht="13.8" thickBot="1" x14ac:dyDescent="0.3">
      <c r="A333" s="7" t="s">
        <v>200</v>
      </c>
      <c r="B333" s="179" t="s">
        <v>199</v>
      </c>
      <c r="C333" s="540" t="s">
        <v>40</v>
      </c>
      <c r="D333" s="530" t="s">
        <v>3074</v>
      </c>
      <c r="E333" s="531">
        <v>76000</v>
      </c>
      <c r="F333" s="531">
        <v>96569</v>
      </c>
      <c r="G333" s="532">
        <v>40</v>
      </c>
      <c r="H333" s="530" t="s">
        <v>847</v>
      </c>
      <c r="I333" s="530" t="s">
        <v>847</v>
      </c>
      <c r="J333" s="530" t="s">
        <v>847</v>
      </c>
      <c r="K333" s="530" t="s">
        <v>847</v>
      </c>
      <c r="L333" s="530" t="s">
        <v>847</v>
      </c>
      <c r="M333" s="530" t="s">
        <v>847</v>
      </c>
      <c r="N333" s="530" t="s">
        <v>847</v>
      </c>
      <c r="O333" s="530" t="s">
        <v>847</v>
      </c>
      <c r="P333" s="530" t="s">
        <v>847</v>
      </c>
      <c r="Q333" s="530" t="s">
        <v>847</v>
      </c>
      <c r="R333" s="530" t="s">
        <v>847</v>
      </c>
      <c r="S333" s="541" t="s">
        <v>848</v>
      </c>
    </row>
    <row r="334" spans="1:19" ht="13.8" thickBot="1" x14ac:dyDescent="0.3">
      <c r="A334" s="7" t="s">
        <v>218</v>
      </c>
      <c r="B334" s="179" t="s">
        <v>217</v>
      </c>
      <c r="C334" s="540" t="s">
        <v>40</v>
      </c>
      <c r="D334" s="530" t="s">
        <v>3074</v>
      </c>
      <c r="E334" s="531">
        <v>66506</v>
      </c>
      <c r="F334" s="531">
        <v>86461</v>
      </c>
      <c r="G334" s="532">
        <v>40</v>
      </c>
      <c r="H334" s="530" t="s">
        <v>847</v>
      </c>
      <c r="I334" s="530" t="s">
        <v>847</v>
      </c>
      <c r="J334" s="530" t="s">
        <v>847</v>
      </c>
      <c r="K334" s="530" t="s">
        <v>847</v>
      </c>
      <c r="L334" s="530" t="s">
        <v>847</v>
      </c>
      <c r="M334" s="530" t="s">
        <v>847</v>
      </c>
      <c r="N334" s="530" t="s">
        <v>847</v>
      </c>
      <c r="O334" s="530" t="s">
        <v>847</v>
      </c>
      <c r="P334" s="530" t="s">
        <v>847</v>
      </c>
      <c r="Q334" s="530" t="s">
        <v>847</v>
      </c>
      <c r="R334" s="530" t="s">
        <v>847</v>
      </c>
      <c r="S334" s="541" t="s">
        <v>847</v>
      </c>
    </row>
    <row r="335" spans="1:19" ht="13.8" thickBot="1" x14ac:dyDescent="0.3">
      <c r="A335" s="7" t="s">
        <v>226</v>
      </c>
      <c r="B335" s="179" t="s">
        <v>225</v>
      </c>
      <c r="C335" s="540" t="s">
        <v>40</v>
      </c>
      <c r="D335" s="530" t="s">
        <v>3074</v>
      </c>
      <c r="E335" s="531">
        <v>63037</v>
      </c>
      <c r="F335" s="531">
        <v>64613</v>
      </c>
      <c r="G335" s="532">
        <v>40</v>
      </c>
      <c r="H335" s="530" t="s">
        <v>847</v>
      </c>
      <c r="I335" s="530" t="s">
        <v>847</v>
      </c>
      <c r="J335" s="530" t="s">
        <v>847</v>
      </c>
      <c r="K335" s="530" t="s">
        <v>847</v>
      </c>
      <c r="L335" s="530" t="s">
        <v>848</v>
      </c>
      <c r="M335" s="530" t="s">
        <v>847</v>
      </c>
      <c r="N335" s="530" t="s">
        <v>847</v>
      </c>
      <c r="O335" s="530" t="s">
        <v>848</v>
      </c>
      <c r="P335" s="530" t="s">
        <v>847</v>
      </c>
      <c r="Q335" s="530" t="s">
        <v>848</v>
      </c>
      <c r="R335" s="530" t="s">
        <v>848</v>
      </c>
      <c r="S335" s="541" t="s">
        <v>848</v>
      </c>
    </row>
    <row r="336" spans="1:19" ht="13.8" thickBot="1" x14ac:dyDescent="0.3">
      <c r="A336" s="7" t="s">
        <v>230</v>
      </c>
      <c r="B336" s="179" t="s">
        <v>229</v>
      </c>
      <c r="C336" s="540" t="s">
        <v>40</v>
      </c>
      <c r="D336" s="530" t="s">
        <v>3074</v>
      </c>
      <c r="E336" s="531">
        <v>60000</v>
      </c>
      <c r="F336" s="531">
        <v>60000</v>
      </c>
      <c r="G336" s="532">
        <v>40</v>
      </c>
      <c r="H336" s="530" t="s">
        <v>847</v>
      </c>
      <c r="I336" s="530" t="s">
        <v>847</v>
      </c>
      <c r="J336" s="530" t="s">
        <v>847</v>
      </c>
      <c r="K336" s="530" t="s">
        <v>847</v>
      </c>
      <c r="L336" s="530" t="s">
        <v>847</v>
      </c>
      <c r="M336" s="530" t="s">
        <v>847</v>
      </c>
      <c r="N336" s="530" t="s">
        <v>847</v>
      </c>
      <c r="O336" s="530" t="s">
        <v>847</v>
      </c>
      <c r="P336" s="530" t="s">
        <v>847</v>
      </c>
      <c r="Q336" s="530" t="s">
        <v>848</v>
      </c>
      <c r="R336" s="530" t="s">
        <v>848</v>
      </c>
      <c r="S336" s="541" t="s">
        <v>848</v>
      </c>
    </row>
    <row r="337" spans="1:19" ht="13.8" thickBot="1" x14ac:dyDescent="0.3">
      <c r="A337" s="7" t="s">
        <v>242</v>
      </c>
      <c r="B337" s="179" t="s">
        <v>241</v>
      </c>
      <c r="C337" s="540" t="s">
        <v>40</v>
      </c>
      <c r="D337" s="530" t="s">
        <v>3074</v>
      </c>
      <c r="E337" s="531">
        <v>79290</v>
      </c>
      <c r="F337" s="531">
        <v>111010</v>
      </c>
      <c r="G337" s="532">
        <v>45</v>
      </c>
      <c r="H337" s="530" t="s">
        <v>847</v>
      </c>
      <c r="I337" s="530" t="s">
        <v>847</v>
      </c>
      <c r="J337" s="530" t="s">
        <v>848</v>
      </c>
      <c r="K337" s="530" t="s">
        <v>847</v>
      </c>
      <c r="L337" s="530" t="s">
        <v>848</v>
      </c>
      <c r="M337" s="530" t="s">
        <v>847</v>
      </c>
      <c r="N337" s="530" t="s">
        <v>847</v>
      </c>
      <c r="O337" s="530" t="s">
        <v>848</v>
      </c>
      <c r="P337" s="530" t="s">
        <v>847</v>
      </c>
      <c r="Q337" s="530" t="s">
        <v>847</v>
      </c>
      <c r="R337" s="530" t="s">
        <v>847</v>
      </c>
      <c r="S337" s="541" t="s">
        <v>847</v>
      </c>
    </row>
    <row r="338" spans="1:19" ht="13.8" thickBot="1" x14ac:dyDescent="0.3">
      <c r="A338" s="7" t="s">
        <v>244</v>
      </c>
      <c r="B338" s="179" t="s">
        <v>243</v>
      </c>
      <c r="C338" s="540" t="s">
        <v>40</v>
      </c>
      <c r="D338" s="530" t="s">
        <v>3074</v>
      </c>
      <c r="E338" s="531">
        <v>65094</v>
      </c>
      <c r="F338" s="531">
        <v>84622</v>
      </c>
      <c r="G338" s="532">
        <v>40</v>
      </c>
      <c r="H338" s="530" t="s">
        <v>847</v>
      </c>
      <c r="I338" s="530" t="s">
        <v>847</v>
      </c>
      <c r="J338" s="530" t="s">
        <v>847</v>
      </c>
      <c r="K338" s="530" t="s">
        <v>847</v>
      </c>
      <c r="L338" s="530" t="s">
        <v>847</v>
      </c>
      <c r="M338" s="530" t="s">
        <v>847</v>
      </c>
      <c r="N338" s="530" t="s">
        <v>847</v>
      </c>
      <c r="O338" s="530" t="s">
        <v>847</v>
      </c>
      <c r="P338" s="530" t="s">
        <v>847</v>
      </c>
      <c r="Q338" s="530" t="s">
        <v>847</v>
      </c>
      <c r="R338" s="530" t="s">
        <v>847</v>
      </c>
      <c r="S338" s="541" t="s">
        <v>847</v>
      </c>
    </row>
    <row r="339" spans="1:19" ht="13.8" thickBot="1" x14ac:dyDescent="0.3">
      <c r="A339" s="7" t="s">
        <v>300</v>
      </c>
      <c r="B339" s="179" t="s">
        <v>299</v>
      </c>
      <c r="C339" s="540" t="s">
        <v>40</v>
      </c>
      <c r="D339" s="530" t="s">
        <v>3074</v>
      </c>
      <c r="E339" s="531">
        <v>58000</v>
      </c>
      <c r="F339" s="531">
        <v>60000</v>
      </c>
      <c r="G339" s="532">
        <v>40</v>
      </c>
      <c r="H339" s="530" t="s">
        <v>847</v>
      </c>
      <c r="I339" s="530" t="s">
        <v>847</v>
      </c>
      <c r="J339" s="530" t="s">
        <v>848</v>
      </c>
      <c r="K339" s="530" t="s">
        <v>847</v>
      </c>
      <c r="L339" s="530" t="s">
        <v>847</v>
      </c>
      <c r="M339" s="530" t="s">
        <v>847</v>
      </c>
      <c r="N339" s="530" t="s">
        <v>847</v>
      </c>
      <c r="O339" s="530" t="s">
        <v>847</v>
      </c>
      <c r="P339" s="530" t="s">
        <v>847</v>
      </c>
      <c r="Q339" s="530" t="s">
        <v>847</v>
      </c>
      <c r="R339" s="530" t="s">
        <v>848</v>
      </c>
      <c r="S339" s="541" t="s">
        <v>847</v>
      </c>
    </row>
    <row r="340" spans="1:19" ht="13.8" thickBot="1" x14ac:dyDescent="0.3">
      <c r="A340" s="7" t="s">
        <v>308</v>
      </c>
      <c r="B340" s="179" t="s">
        <v>307</v>
      </c>
      <c r="C340" s="540" t="s">
        <v>40</v>
      </c>
      <c r="D340" s="530" t="s">
        <v>3074</v>
      </c>
      <c r="E340" s="531">
        <v>60000</v>
      </c>
      <c r="F340" s="531">
        <v>75520</v>
      </c>
      <c r="G340" s="532">
        <v>40</v>
      </c>
      <c r="H340" s="530" t="s">
        <v>847</v>
      </c>
      <c r="I340" s="530" t="s">
        <v>847</v>
      </c>
      <c r="J340" s="530" t="s">
        <v>848</v>
      </c>
      <c r="K340" s="530" t="s">
        <v>847</v>
      </c>
      <c r="L340" s="530" t="s">
        <v>847</v>
      </c>
      <c r="M340" s="530" t="s">
        <v>847</v>
      </c>
      <c r="N340" s="530" t="s">
        <v>847</v>
      </c>
      <c r="O340" s="530" t="s">
        <v>847</v>
      </c>
      <c r="P340" s="530" t="s">
        <v>847</v>
      </c>
      <c r="Q340" s="530" t="s">
        <v>847</v>
      </c>
      <c r="R340" s="530" t="s">
        <v>847</v>
      </c>
      <c r="S340" s="541" t="s">
        <v>847</v>
      </c>
    </row>
    <row r="341" spans="1:19" ht="13.8" thickBot="1" x14ac:dyDescent="0.3">
      <c r="A341" s="7" t="s">
        <v>328</v>
      </c>
      <c r="B341" s="179" t="s">
        <v>327</v>
      </c>
      <c r="C341" s="540" t="s">
        <v>40</v>
      </c>
      <c r="D341" s="530" t="s">
        <v>3074</v>
      </c>
      <c r="E341" s="531">
        <v>70000</v>
      </c>
      <c r="F341" s="531">
        <v>94000</v>
      </c>
      <c r="G341" s="532">
        <v>40</v>
      </c>
      <c r="H341" s="530" t="s">
        <v>847</v>
      </c>
      <c r="I341" s="530" t="s">
        <v>847</v>
      </c>
      <c r="J341" s="530" t="s">
        <v>847</v>
      </c>
      <c r="K341" s="530" t="s">
        <v>847</v>
      </c>
      <c r="L341" s="530" t="s">
        <v>847</v>
      </c>
      <c r="M341" s="530" t="s">
        <v>847</v>
      </c>
      <c r="N341" s="530" t="s">
        <v>847</v>
      </c>
      <c r="O341" s="530" t="s">
        <v>847</v>
      </c>
      <c r="P341" s="530" t="s">
        <v>847</v>
      </c>
      <c r="Q341" s="530" t="s">
        <v>848</v>
      </c>
      <c r="R341" s="530" t="s">
        <v>847</v>
      </c>
      <c r="S341" s="541" t="s">
        <v>847</v>
      </c>
    </row>
    <row r="342" spans="1:19" ht="13.8" thickBot="1" x14ac:dyDescent="0.3">
      <c r="A342" s="7" t="s">
        <v>388</v>
      </c>
      <c r="B342" s="179" t="s">
        <v>387</v>
      </c>
      <c r="C342" s="540" t="s">
        <v>40</v>
      </c>
      <c r="D342" s="530" t="s">
        <v>3074</v>
      </c>
      <c r="E342" s="531">
        <v>50000</v>
      </c>
      <c r="F342" s="531">
        <v>58000</v>
      </c>
      <c r="G342" s="532">
        <v>40</v>
      </c>
      <c r="H342" s="530" t="s">
        <v>847</v>
      </c>
      <c r="I342" s="530" t="s">
        <v>847</v>
      </c>
      <c r="J342" s="530" t="s">
        <v>847</v>
      </c>
      <c r="K342" s="530" t="s">
        <v>848</v>
      </c>
      <c r="L342" s="530" t="s">
        <v>847</v>
      </c>
      <c r="M342" s="530" t="s">
        <v>847</v>
      </c>
      <c r="N342" s="530" t="s">
        <v>847</v>
      </c>
      <c r="O342" s="530" t="s">
        <v>847</v>
      </c>
      <c r="P342" s="530" t="s">
        <v>847</v>
      </c>
      <c r="Q342" s="530" t="s">
        <v>848</v>
      </c>
      <c r="R342" s="530" t="s">
        <v>848</v>
      </c>
      <c r="S342" s="541" t="s">
        <v>847</v>
      </c>
    </row>
    <row r="343" spans="1:19" ht="13.8" thickBot="1" x14ac:dyDescent="0.3">
      <c r="A343" s="7" t="s">
        <v>433</v>
      </c>
      <c r="B343" s="179" t="s">
        <v>432</v>
      </c>
      <c r="C343" s="540" t="s">
        <v>40</v>
      </c>
      <c r="D343" s="530" t="s">
        <v>3074</v>
      </c>
      <c r="E343" s="531">
        <v>52650</v>
      </c>
      <c r="F343" s="531">
        <v>60450</v>
      </c>
      <c r="G343" s="532">
        <v>38</v>
      </c>
      <c r="H343" s="530" t="s">
        <v>847</v>
      </c>
      <c r="I343" s="530" t="s">
        <v>847</v>
      </c>
      <c r="J343" s="530" t="s">
        <v>848</v>
      </c>
      <c r="K343" s="530" t="s">
        <v>847</v>
      </c>
      <c r="L343" s="530" t="s">
        <v>848</v>
      </c>
      <c r="M343" s="530" t="s">
        <v>847</v>
      </c>
      <c r="N343" s="530" t="s">
        <v>847</v>
      </c>
      <c r="O343" s="530" t="s">
        <v>847</v>
      </c>
      <c r="P343" s="530" t="s">
        <v>847</v>
      </c>
      <c r="Q343" s="530" t="s">
        <v>848</v>
      </c>
      <c r="R343" s="530" t="s">
        <v>847</v>
      </c>
      <c r="S343" s="541" t="s">
        <v>848</v>
      </c>
    </row>
    <row r="344" spans="1:19" ht="13.8" thickBot="1" x14ac:dyDescent="0.3">
      <c r="A344" s="7" t="s">
        <v>439</v>
      </c>
      <c r="B344" s="179" t="s">
        <v>438</v>
      </c>
      <c r="C344" s="540" t="s">
        <v>40</v>
      </c>
      <c r="D344" s="530" t="s">
        <v>3076</v>
      </c>
      <c r="E344" s="531">
        <v>60000</v>
      </c>
      <c r="F344" s="531">
        <v>65000</v>
      </c>
      <c r="G344" s="532">
        <v>40</v>
      </c>
      <c r="H344" s="530" t="s">
        <v>847</v>
      </c>
      <c r="I344" s="530" t="s">
        <v>847</v>
      </c>
      <c r="J344" s="530" t="s">
        <v>847</v>
      </c>
      <c r="K344" s="530" t="s">
        <v>847</v>
      </c>
      <c r="L344" s="530" t="s">
        <v>847</v>
      </c>
      <c r="M344" s="530" t="s">
        <v>847</v>
      </c>
      <c r="N344" s="530" t="s">
        <v>847</v>
      </c>
      <c r="O344" s="530" t="s">
        <v>847</v>
      </c>
      <c r="P344" s="530" t="s">
        <v>847</v>
      </c>
      <c r="Q344" s="530" t="s">
        <v>847</v>
      </c>
      <c r="R344" s="530" t="s">
        <v>847</v>
      </c>
      <c r="S344" s="541" t="s">
        <v>847</v>
      </c>
    </row>
    <row r="345" spans="1:19" ht="13.8" thickBot="1" x14ac:dyDescent="0.3">
      <c r="A345" s="7" t="s">
        <v>449</v>
      </c>
      <c r="B345" s="179" t="s">
        <v>448</v>
      </c>
      <c r="C345" s="540" t="s">
        <v>40</v>
      </c>
      <c r="D345" s="530" t="s">
        <v>3074</v>
      </c>
      <c r="E345" s="531">
        <v>59704</v>
      </c>
      <c r="F345" s="531">
        <v>70160</v>
      </c>
      <c r="G345" s="532">
        <v>40</v>
      </c>
      <c r="H345" s="530" t="s">
        <v>847</v>
      </c>
      <c r="I345" s="530" t="s">
        <v>847</v>
      </c>
      <c r="J345" s="530" t="s">
        <v>847</v>
      </c>
      <c r="K345" s="530" t="s">
        <v>847</v>
      </c>
      <c r="L345" s="530" t="s">
        <v>847</v>
      </c>
      <c r="M345" s="530" t="s">
        <v>847</v>
      </c>
      <c r="N345" s="530" t="s">
        <v>847</v>
      </c>
      <c r="O345" s="530" t="s">
        <v>847</v>
      </c>
      <c r="P345" s="530" t="s">
        <v>847</v>
      </c>
      <c r="Q345" s="530" t="s">
        <v>847</v>
      </c>
      <c r="R345" s="530" t="s">
        <v>847</v>
      </c>
      <c r="S345" s="541" t="s">
        <v>848</v>
      </c>
    </row>
    <row r="346" spans="1:19" ht="13.8" thickBot="1" x14ac:dyDescent="0.3">
      <c r="A346" s="7" t="s">
        <v>465</v>
      </c>
      <c r="B346" s="179" t="s">
        <v>464</v>
      </c>
      <c r="C346" s="540" t="s">
        <v>40</v>
      </c>
      <c r="D346" s="530" t="s">
        <v>3074</v>
      </c>
      <c r="E346" s="531">
        <v>82887</v>
      </c>
      <c r="F346" s="531">
        <v>92088</v>
      </c>
      <c r="G346" s="532">
        <v>38</v>
      </c>
      <c r="H346" s="530" t="s">
        <v>847</v>
      </c>
      <c r="I346" s="530" t="s">
        <v>847</v>
      </c>
      <c r="J346" s="530" t="s">
        <v>847</v>
      </c>
      <c r="K346" s="530" t="s">
        <v>847</v>
      </c>
      <c r="L346" s="530" t="s">
        <v>847</v>
      </c>
      <c r="M346" s="530" t="s">
        <v>847</v>
      </c>
      <c r="N346" s="530" t="s">
        <v>847</v>
      </c>
      <c r="O346" s="530" t="s">
        <v>847</v>
      </c>
      <c r="P346" s="530" t="s">
        <v>847</v>
      </c>
      <c r="Q346" s="530" t="s">
        <v>847</v>
      </c>
      <c r="R346" s="530" t="s">
        <v>847</v>
      </c>
      <c r="S346" s="541" t="s">
        <v>847</v>
      </c>
    </row>
    <row r="347" spans="1:19" ht="13.8" thickBot="1" x14ac:dyDescent="0.3">
      <c r="A347" s="7" t="s">
        <v>486</v>
      </c>
      <c r="B347" s="179" t="s">
        <v>485</v>
      </c>
      <c r="C347" s="540" t="s">
        <v>40</v>
      </c>
      <c r="D347" s="530" t="s">
        <v>3075</v>
      </c>
      <c r="E347" s="531">
        <v>61000</v>
      </c>
      <c r="F347" s="531">
        <v>62000</v>
      </c>
      <c r="G347" s="532">
        <v>45</v>
      </c>
      <c r="H347" s="530" t="s">
        <v>847</v>
      </c>
      <c r="I347" s="530" t="s">
        <v>848</v>
      </c>
      <c r="J347" s="530" t="s">
        <v>848</v>
      </c>
      <c r="K347" s="530" t="s">
        <v>847</v>
      </c>
      <c r="L347" s="530" t="s">
        <v>847</v>
      </c>
      <c r="M347" s="530" t="s">
        <v>847</v>
      </c>
      <c r="N347" s="530" t="s">
        <v>847</v>
      </c>
      <c r="O347" s="530" t="s">
        <v>847</v>
      </c>
      <c r="P347" s="530" t="s">
        <v>847</v>
      </c>
      <c r="Q347" s="530" t="s">
        <v>847</v>
      </c>
      <c r="R347" s="530" t="s">
        <v>847</v>
      </c>
      <c r="S347" s="541" t="s">
        <v>847</v>
      </c>
    </row>
    <row r="348" spans="1:19" ht="13.8" thickBot="1" x14ac:dyDescent="0.3">
      <c r="A348" s="7" t="s">
        <v>541</v>
      </c>
      <c r="B348" s="179" t="s">
        <v>540</v>
      </c>
      <c r="C348" s="540" t="s">
        <v>40</v>
      </c>
      <c r="D348" s="530" t="s">
        <v>3074</v>
      </c>
      <c r="E348" s="531">
        <v>70000</v>
      </c>
      <c r="F348" s="531">
        <v>89000</v>
      </c>
      <c r="G348" s="532">
        <v>38</v>
      </c>
      <c r="H348" s="530" t="s">
        <v>847</v>
      </c>
      <c r="I348" s="530" t="s">
        <v>847</v>
      </c>
      <c r="J348" s="530" t="s">
        <v>847</v>
      </c>
      <c r="K348" s="530" t="s">
        <v>847</v>
      </c>
      <c r="L348" s="530" t="s">
        <v>847</v>
      </c>
      <c r="M348" s="530" t="s">
        <v>847</v>
      </c>
      <c r="N348" s="530" t="s">
        <v>847</v>
      </c>
      <c r="O348" s="530" t="s">
        <v>847</v>
      </c>
      <c r="P348" s="530" t="s">
        <v>847</v>
      </c>
      <c r="Q348" s="530" t="s">
        <v>848</v>
      </c>
      <c r="R348" s="530" t="s">
        <v>847</v>
      </c>
      <c r="S348" s="541" t="s">
        <v>847</v>
      </c>
    </row>
    <row r="349" spans="1:19" ht="13.8" thickBot="1" x14ac:dyDescent="0.3">
      <c r="A349" s="7" t="s">
        <v>547</v>
      </c>
      <c r="B349" s="179" t="s">
        <v>546</v>
      </c>
      <c r="C349" s="540" t="s">
        <v>40</v>
      </c>
      <c r="D349" s="530" t="s">
        <v>3074</v>
      </c>
      <c r="E349" s="531">
        <v>45000</v>
      </c>
      <c r="F349" s="531">
        <v>62200</v>
      </c>
      <c r="G349" s="532">
        <v>40</v>
      </c>
      <c r="H349" s="530" t="s">
        <v>847</v>
      </c>
      <c r="I349" s="530" t="s">
        <v>847</v>
      </c>
      <c r="J349" s="530" t="s">
        <v>847</v>
      </c>
      <c r="K349" s="530" t="s">
        <v>847</v>
      </c>
      <c r="L349" s="530" t="s">
        <v>847</v>
      </c>
      <c r="M349" s="530" t="s">
        <v>847</v>
      </c>
      <c r="N349" s="530" t="s">
        <v>847</v>
      </c>
      <c r="O349" s="530" t="s">
        <v>847</v>
      </c>
      <c r="P349" s="530" t="s">
        <v>847</v>
      </c>
      <c r="Q349" s="530" t="s">
        <v>847</v>
      </c>
      <c r="R349" s="530" t="s">
        <v>847</v>
      </c>
      <c r="S349" s="541" t="s">
        <v>847</v>
      </c>
    </row>
    <row r="350" spans="1:19" ht="13.8" thickBot="1" x14ac:dyDescent="0.3">
      <c r="A350" s="7" t="s">
        <v>555</v>
      </c>
      <c r="B350" s="179" t="s">
        <v>554</v>
      </c>
      <c r="C350" s="540" t="s">
        <v>40</v>
      </c>
      <c r="D350" s="530" t="s">
        <v>3074</v>
      </c>
      <c r="E350" s="531">
        <v>80000</v>
      </c>
      <c r="F350" s="531">
        <v>93000</v>
      </c>
      <c r="G350" s="532">
        <v>38</v>
      </c>
      <c r="H350" s="530" t="s">
        <v>847</v>
      </c>
      <c r="I350" s="530" t="s">
        <v>847</v>
      </c>
      <c r="J350" s="530" t="s">
        <v>848</v>
      </c>
      <c r="K350" s="530" t="s">
        <v>847</v>
      </c>
      <c r="L350" s="530" t="s">
        <v>847</v>
      </c>
      <c r="M350" s="530" t="s">
        <v>847</v>
      </c>
      <c r="N350" s="530" t="s">
        <v>847</v>
      </c>
      <c r="O350" s="530" t="s">
        <v>847</v>
      </c>
      <c r="P350" s="530" t="s">
        <v>847</v>
      </c>
      <c r="Q350" s="530" t="s">
        <v>848</v>
      </c>
      <c r="R350" s="530" t="s">
        <v>847</v>
      </c>
      <c r="S350" s="541" t="s">
        <v>848</v>
      </c>
    </row>
    <row r="351" spans="1:19" ht="13.8" thickBot="1" x14ac:dyDescent="0.3">
      <c r="A351" s="7" t="s">
        <v>583</v>
      </c>
      <c r="B351" s="179" t="s">
        <v>582</v>
      </c>
      <c r="C351" s="540" t="s">
        <v>40</v>
      </c>
      <c r="D351" s="530" t="s">
        <v>3074</v>
      </c>
      <c r="E351" s="531">
        <v>70000</v>
      </c>
      <c r="F351" s="531">
        <v>75000</v>
      </c>
      <c r="G351" s="532">
        <v>40</v>
      </c>
      <c r="H351" s="530" t="s">
        <v>847</v>
      </c>
      <c r="I351" s="530" t="s">
        <v>847</v>
      </c>
      <c r="J351" s="530" t="s">
        <v>847</v>
      </c>
      <c r="K351" s="530" t="s">
        <v>847</v>
      </c>
      <c r="L351" s="530" t="s">
        <v>847</v>
      </c>
      <c r="M351" s="530" t="s">
        <v>847</v>
      </c>
      <c r="N351" s="530" t="s">
        <v>847</v>
      </c>
      <c r="O351" s="530" t="s">
        <v>847</v>
      </c>
      <c r="P351" s="530" t="s">
        <v>847</v>
      </c>
      <c r="Q351" s="530" t="s">
        <v>847</v>
      </c>
      <c r="R351" s="530" t="s">
        <v>847</v>
      </c>
      <c r="S351" s="541" t="s">
        <v>847</v>
      </c>
    </row>
    <row r="352" spans="1:19" ht="13.8" thickBot="1" x14ac:dyDescent="0.3">
      <c r="A352" s="7" t="s">
        <v>593</v>
      </c>
      <c r="B352" s="179" t="s">
        <v>592</v>
      </c>
      <c r="C352" s="540" t="s">
        <v>40</v>
      </c>
      <c r="D352" s="530" t="s">
        <v>3074</v>
      </c>
      <c r="E352" s="531">
        <v>85614</v>
      </c>
      <c r="F352" s="531">
        <v>126671</v>
      </c>
      <c r="G352" s="532">
        <v>40</v>
      </c>
      <c r="H352" s="530" t="s">
        <v>847</v>
      </c>
      <c r="I352" s="530" t="s">
        <v>847</v>
      </c>
      <c r="J352" s="530" t="s">
        <v>847</v>
      </c>
      <c r="K352" s="530" t="s">
        <v>847</v>
      </c>
      <c r="L352" s="530" t="s">
        <v>847</v>
      </c>
      <c r="M352" s="530" t="s">
        <v>847</v>
      </c>
      <c r="N352" s="530" t="s">
        <v>847</v>
      </c>
      <c r="O352" s="530" t="s">
        <v>848</v>
      </c>
      <c r="P352" s="530" t="s">
        <v>847</v>
      </c>
      <c r="Q352" s="530" t="s">
        <v>847</v>
      </c>
      <c r="R352" s="530" t="s">
        <v>847</v>
      </c>
      <c r="S352" s="541" t="s">
        <v>848</v>
      </c>
    </row>
    <row r="353" spans="1:19" ht="13.8" thickBot="1" x14ac:dyDescent="0.3">
      <c r="A353" s="7" t="s">
        <v>621</v>
      </c>
      <c r="B353" s="179" t="s">
        <v>620</v>
      </c>
      <c r="C353" s="540" t="s">
        <v>40</v>
      </c>
      <c r="D353" s="530" t="s">
        <v>3074</v>
      </c>
      <c r="E353" s="531">
        <v>74000</v>
      </c>
      <c r="F353" s="531">
        <v>91000</v>
      </c>
      <c r="G353" s="532">
        <v>40</v>
      </c>
      <c r="H353" s="530" t="s">
        <v>847</v>
      </c>
      <c r="I353" s="530" t="s">
        <v>847</v>
      </c>
      <c r="J353" s="530" t="s">
        <v>847</v>
      </c>
      <c r="K353" s="530" t="s">
        <v>848</v>
      </c>
      <c r="L353" s="530" t="s">
        <v>847</v>
      </c>
      <c r="M353" s="530" t="s">
        <v>847</v>
      </c>
      <c r="N353" s="530" t="s">
        <v>847</v>
      </c>
      <c r="O353" s="530" t="s">
        <v>848</v>
      </c>
      <c r="P353" s="530" t="s">
        <v>847</v>
      </c>
      <c r="Q353" s="530" t="s">
        <v>847</v>
      </c>
      <c r="R353" s="530" t="s">
        <v>847</v>
      </c>
      <c r="S353" s="541" t="s">
        <v>847</v>
      </c>
    </row>
    <row r="354" spans="1:19" ht="13.8" thickBot="1" x14ac:dyDescent="0.3">
      <c r="A354" s="7" t="s">
        <v>645</v>
      </c>
      <c r="B354" s="179" t="s">
        <v>644</v>
      </c>
      <c r="C354" s="540" t="s">
        <v>40</v>
      </c>
      <c r="D354" s="530" t="s">
        <v>3074</v>
      </c>
      <c r="E354" s="531">
        <v>75000</v>
      </c>
      <c r="F354" s="531">
        <v>85000</v>
      </c>
      <c r="G354" s="532">
        <v>40</v>
      </c>
      <c r="H354" s="530" t="s">
        <v>847</v>
      </c>
      <c r="I354" s="530" t="s">
        <v>847</v>
      </c>
      <c r="J354" s="530" t="s">
        <v>847</v>
      </c>
      <c r="K354" s="530" t="s">
        <v>847</v>
      </c>
      <c r="L354" s="530" t="s">
        <v>848</v>
      </c>
      <c r="M354" s="530" t="s">
        <v>847</v>
      </c>
      <c r="N354" s="530" t="s">
        <v>847</v>
      </c>
      <c r="O354" s="530" t="s">
        <v>847</v>
      </c>
      <c r="P354" s="530" t="s">
        <v>847</v>
      </c>
      <c r="Q354" s="530" t="s">
        <v>847</v>
      </c>
      <c r="R354" s="530" t="s">
        <v>847</v>
      </c>
      <c r="S354" s="541" t="s">
        <v>848</v>
      </c>
    </row>
    <row r="355" spans="1:19" ht="13.8" thickBot="1" x14ac:dyDescent="0.3">
      <c r="A355" s="7" t="s">
        <v>647</v>
      </c>
      <c r="B355" s="179" t="s">
        <v>646</v>
      </c>
      <c r="C355" s="540" t="s">
        <v>40</v>
      </c>
      <c r="D355" s="530" t="s">
        <v>3074</v>
      </c>
      <c r="E355" s="531">
        <v>60000</v>
      </c>
      <c r="F355" s="531">
        <v>75000</v>
      </c>
      <c r="G355" s="532">
        <v>38</v>
      </c>
      <c r="H355" s="530" t="s">
        <v>847</v>
      </c>
      <c r="I355" s="530" t="s">
        <v>847</v>
      </c>
      <c r="J355" s="530" t="s">
        <v>847</v>
      </c>
      <c r="K355" s="530" t="s">
        <v>847</v>
      </c>
      <c r="L355" s="530" t="s">
        <v>847</v>
      </c>
      <c r="M355" s="530" t="s">
        <v>847</v>
      </c>
      <c r="N355" s="530" t="s">
        <v>847</v>
      </c>
      <c r="O355" s="530" t="s">
        <v>847</v>
      </c>
      <c r="P355" s="530" t="s">
        <v>847</v>
      </c>
      <c r="Q355" s="530" t="s">
        <v>847</v>
      </c>
      <c r="R355" s="530" t="s">
        <v>847</v>
      </c>
      <c r="S355" s="541" t="s">
        <v>848</v>
      </c>
    </row>
    <row r="356" spans="1:19" ht="13.8" thickBot="1" x14ac:dyDescent="0.3">
      <c r="A356" s="7" t="s">
        <v>651</v>
      </c>
      <c r="B356" s="179" t="s">
        <v>650</v>
      </c>
      <c r="C356" s="540" t="s">
        <v>40</v>
      </c>
      <c r="D356" s="530" t="s">
        <v>3074</v>
      </c>
      <c r="E356" s="531">
        <v>76757</v>
      </c>
      <c r="F356" s="531">
        <v>85429</v>
      </c>
      <c r="G356" s="532">
        <v>40</v>
      </c>
      <c r="H356" s="530" t="s">
        <v>847</v>
      </c>
      <c r="I356" s="530" t="s">
        <v>847</v>
      </c>
      <c r="J356" s="530" t="s">
        <v>847</v>
      </c>
      <c r="K356" s="530" t="s">
        <v>847</v>
      </c>
      <c r="L356" s="530" t="s">
        <v>847</v>
      </c>
      <c r="M356" s="530" t="s">
        <v>847</v>
      </c>
      <c r="N356" s="530" t="s">
        <v>847</v>
      </c>
      <c r="O356" s="530" t="s">
        <v>847</v>
      </c>
      <c r="P356" s="530" t="s">
        <v>847</v>
      </c>
      <c r="Q356" s="530" t="s">
        <v>847</v>
      </c>
      <c r="R356" s="530" t="s">
        <v>847</v>
      </c>
      <c r="S356" s="541" t="s">
        <v>847</v>
      </c>
    </row>
    <row r="357" spans="1:19" ht="13.8" thickBot="1" x14ac:dyDescent="0.3">
      <c r="A357" s="7" t="s">
        <v>671</v>
      </c>
      <c r="B357" s="179" t="s">
        <v>670</v>
      </c>
      <c r="C357" s="540" t="s">
        <v>40</v>
      </c>
      <c r="D357" s="530" t="s">
        <v>3074</v>
      </c>
      <c r="E357" s="531">
        <v>74500</v>
      </c>
      <c r="F357" s="531">
        <v>119200</v>
      </c>
      <c r="G357" s="532">
        <v>40</v>
      </c>
      <c r="H357" s="530" t="s">
        <v>847</v>
      </c>
      <c r="I357" s="530" t="s">
        <v>847</v>
      </c>
      <c r="J357" s="530" t="s">
        <v>847</v>
      </c>
      <c r="K357" s="530" t="s">
        <v>847</v>
      </c>
      <c r="L357" s="530" t="s">
        <v>847</v>
      </c>
      <c r="M357" s="530" t="s">
        <v>847</v>
      </c>
      <c r="N357" s="530" t="s">
        <v>847</v>
      </c>
      <c r="O357" s="530" t="s">
        <v>848</v>
      </c>
      <c r="P357" s="530" t="s">
        <v>847</v>
      </c>
      <c r="Q357" s="530" t="s">
        <v>847</v>
      </c>
      <c r="R357" s="530" t="s">
        <v>847</v>
      </c>
      <c r="S357" s="541" t="s">
        <v>848</v>
      </c>
    </row>
    <row r="358" spans="1:19" ht="13.8" thickBot="1" x14ac:dyDescent="0.3">
      <c r="A358" s="7" t="s">
        <v>695</v>
      </c>
      <c r="B358" s="179" t="s">
        <v>694</v>
      </c>
      <c r="C358" s="540" t="s">
        <v>40</v>
      </c>
      <c r="D358" s="530" t="s">
        <v>3074</v>
      </c>
      <c r="E358" s="531">
        <v>68483</v>
      </c>
      <c r="F358" s="531">
        <v>81212</v>
      </c>
      <c r="G358" s="532">
        <v>45</v>
      </c>
      <c r="H358" s="530" t="s">
        <v>847</v>
      </c>
      <c r="I358" s="530" t="s">
        <v>847</v>
      </c>
      <c r="J358" s="530" t="s">
        <v>847</v>
      </c>
      <c r="K358" s="530" t="s">
        <v>847</v>
      </c>
      <c r="L358" s="530" t="s">
        <v>847</v>
      </c>
      <c r="M358" s="530" t="s">
        <v>847</v>
      </c>
      <c r="N358" s="530" t="s">
        <v>847</v>
      </c>
      <c r="O358" s="530" t="s">
        <v>847</v>
      </c>
      <c r="P358" s="530" t="s">
        <v>847</v>
      </c>
      <c r="Q358" s="530" t="s">
        <v>848</v>
      </c>
      <c r="R358" s="530" t="s">
        <v>847</v>
      </c>
      <c r="S358" s="541" t="s">
        <v>847</v>
      </c>
    </row>
    <row r="359" spans="1:19" ht="13.8" thickBot="1" x14ac:dyDescent="0.3">
      <c r="A359" s="7" t="s">
        <v>705</v>
      </c>
      <c r="B359" s="179" t="s">
        <v>704</v>
      </c>
      <c r="C359" s="540" t="s">
        <v>40</v>
      </c>
      <c r="D359" s="530" t="s">
        <v>3074</v>
      </c>
      <c r="E359" s="531">
        <v>70200</v>
      </c>
      <c r="F359" s="531">
        <v>70200</v>
      </c>
      <c r="G359" s="532">
        <v>40</v>
      </c>
      <c r="H359" s="530" t="s">
        <v>848</v>
      </c>
      <c r="I359" s="530" t="s">
        <v>848</v>
      </c>
      <c r="J359" s="530" t="s">
        <v>848</v>
      </c>
      <c r="K359" s="530" t="s">
        <v>848</v>
      </c>
      <c r="L359" s="530" t="s">
        <v>847</v>
      </c>
      <c r="M359" s="530" t="s">
        <v>847</v>
      </c>
      <c r="N359" s="530" t="s">
        <v>847</v>
      </c>
      <c r="O359" s="530" t="s">
        <v>847</v>
      </c>
      <c r="P359" s="530" t="s">
        <v>847</v>
      </c>
      <c r="Q359" s="530" t="s">
        <v>847</v>
      </c>
      <c r="R359" s="530" t="s">
        <v>848</v>
      </c>
      <c r="S359" s="541" t="s">
        <v>848</v>
      </c>
    </row>
    <row r="360" spans="1:19" ht="13.8" thickBot="1" x14ac:dyDescent="0.3">
      <c r="A360" s="7" t="s">
        <v>723</v>
      </c>
      <c r="B360" s="179" t="s">
        <v>722</v>
      </c>
      <c r="C360" s="540" t="s">
        <v>40</v>
      </c>
      <c r="D360" s="530" t="s">
        <v>3074</v>
      </c>
      <c r="E360" s="531">
        <v>59100</v>
      </c>
      <c r="F360" s="531">
        <v>62800</v>
      </c>
      <c r="G360" s="532">
        <v>35</v>
      </c>
      <c r="H360" s="530" t="s">
        <v>847</v>
      </c>
      <c r="I360" s="530" t="s">
        <v>847</v>
      </c>
      <c r="J360" s="530" t="s">
        <v>847</v>
      </c>
      <c r="K360" s="530" t="s">
        <v>847</v>
      </c>
      <c r="L360" s="530" t="s">
        <v>847</v>
      </c>
      <c r="M360" s="530" t="s">
        <v>847</v>
      </c>
      <c r="N360" s="530" t="s">
        <v>847</v>
      </c>
      <c r="O360" s="530" t="s">
        <v>847</v>
      </c>
      <c r="P360" s="530" t="s">
        <v>847</v>
      </c>
      <c r="Q360" s="530" t="s">
        <v>848</v>
      </c>
      <c r="R360" s="530" t="s">
        <v>848</v>
      </c>
      <c r="S360" s="541" t="s">
        <v>848</v>
      </c>
    </row>
    <row r="361" spans="1:19" ht="13.8" thickBot="1" x14ac:dyDescent="0.3">
      <c r="A361" s="7" t="s">
        <v>767</v>
      </c>
      <c r="B361" s="179" t="s">
        <v>766</v>
      </c>
      <c r="C361" s="540" t="s">
        <v>40</v>
      </c>
      <c r="D361" s="530" t="s">
        <v>3074</v>
      </c>
      <c r="E361" s="531">
        <v>87000</v>
      </c>
      <c r="F361" s="531">
        <v>91000</v>
      </c>
      <c r="G361" s="532">
        <v>40</v>
      </c>
      <c r="H361" s="530" t="s">
        <v>847</v>
      </c>
      <c r="I361" s="530" t="s">
        <v>847</v>
      </c>
      <c r="J361" s="530" t="s">
        <v>847</v>
      </c>
      <c r="K361" s="530" t="s">
        <v>847</v>
      </c>
      <c r="L361" s="530" t="s">
        <v>847</v>
      </c>
      <c r="M361" s="530" t="s">
        <v>847</v>
      </c>
      <c r="N361" s="530" t="s">
        <v>847</v>
      </c>
      <c r="O361" s="530" t="s">
        <v>847</v>
      </c>
      <c r="P361" s="530" t="s">
        <v>847</v>
      </c>
      <c r="Q361" s="530" t="s">
        <v>847</v>
      </c>
      <c r="R361" s="530" t="s">
        <v>847</v>
      </c>
      <c r="S361" s="541" t="s">
        <v>848</v>
      </c>
    </row>
    <row r="362" spans="1:19" ht="13.8" thickBot="1" x14ac:dyDescent="0.3">
      <c r="A362" s="7" t="s">
        <v>807</v>
      </c>
      <c r="B362" s="179" t="s">
        <v>806</v>
      </c>
      <c r="C362" s="542" t="s">
        <v>40</v>
      </c>
      <c r="D362" s="543" t="s">
        <v>3074</v>
      </c>
      <c r="E362" s="544">
        <v>63000</v>
      </c>
      <c r="F362" s="544">
        <v>70000</v>
      </c>
      <c r="G362" s="545">
        <v>40</v>
      </c>
      <c r="H362" s="543" t="s">
        <v>847</v>
      </c>
      <c r="I362" s="543" t="s">
        <v>847</v>
      </c>
      <c r="J362" s="543" t="s">
        <v>847</v>
      </c>
      <c r="K362" s="543" t="s">
        <v>847</v>
      </c>
      <c r="L362" s="543" t="s">
        <v>847</v>
      </c>
      <c r="M362" s="543" t="s">
        <v>847</v>
      </c>
      <c r="N362" s="543" t="s">
        <v>847</v>
      </c>
      <c r="O362" s="543" t="s">
        <v>847</v>
      </c>
      <c r="P362" s="543" t="s">
        <v>847</v>
      </c>
      <c r="Q362" s="543" t="s">
        <v>847</v>
      </c>
      <c r="R362" s="543" t="s">
        <v>848</v>
      </c>
      <c r="S362" s="546" t="s">
        <v>848</v>
      </c>
    </row>
    <row r="363" spans="1:19" ht="13.8" thickBot="1" x14ac:dyDescent="0.3">
      <c r="A363" s="7"/>
      <c r="B363" s="520" t="s">
        <v>3883</v>
      </c>
      <c r="C363" s="375"/>
      <c r="D363" s="522"/>
      <c r="E363" s="66" t="s">
        <v>3913</v>
      </c>
      <c r="F363" s="523"/>
      <c r="G363" s="524"/>
      <c r="H363" s="525">
        <v>0.97727272727272729</v>
      </c>
      <c r="I363" s="526">
        <v>0.95454545454545459</v>
      </c>
      <c r="J363" s="526">
        <v>0.84090909090909094</v>
      </c>
      <c r="K363" s="526">
        <v>0.88636363636363635</v>
      </c>
      <c r="L363" s="526">
        <v>0.86363636363636365</v>
      </c>
      <c r="M363" s="526">
        <v>1</v>
      </c>
      <c r="N363" s="526">
        <v>1</v>
      </c>
      <c r="O363" s="526">
        <v>0.81818181818181823</v>
      </c>
      <c r="P363" s="526">
        <v>1</v>
      </c>
      <c r="Q363" s="526">
        <v>0.65909090909090906</v>
      </c>
      <c r="R363" s="526">
        <v>0.72727272727272729</v>
      </c>
      <c r="S363" s="527">
        <v>0.40909090909090912</v>
      </c>
    </row>
    <row r="364" spans="1:19" x14ac:dyDescent="0.25">
      <c r="A364" s="7"/>
      <c r="B364" s="73"/>
      <c r="C364" s="7"/>
      <c r="D364" s="167"/>
      <c r="E364" s="519"/>
      <c r="F364" s="519"/>
      <c r="G364" s="131"/>
      <c r="H364" s="167"/>
      <c r="I364" s="167"/>
      <c r="J364" s="167"/>
      <c r="K364" s="167"/>
      <c r="L364" s="167"/>
      <c r="M364" s="167"/>
      <c r="N364" s="167"/>
      <c r="O364" s="167"/>
      <c r="P364" s="167"/>
      <c r="Q364" s="167"/>
      <c r="R364" s="167"/>
      <c r="S364" s="167"/>
    </row>
    <row r="365" spans="1:19" ht="13.8" thickBot="1" x14ac:dyDescent="0.3">
      <c r="A365" s="7"/>
      <c r="B365" s="73"/>
      <c r="C365" s="7"/>
      <c r="D365" s="167"/>
      <c r="E365" s="519"/>
      <c r="F365" s="519"/>
      <c r="G365" s="131"/>
    </row>
    <row r="366" spans="1:19" ht="13.8" thickBot="1" x14ac:dyDescent="0.3">
      <c r="A366" s="7" t="s">
        <v>54</v>
      </c>
      <c r="B366" s="135" t="s">
        <v>53</v>
      </c>
      <c r="C366" s="535" t="s">
        <v>55</v>
      </c>
      <c r="D366" s="536" t="s">
        <v>3074</v>
      </c>
      <c r="E366" s="537">
        <v>125500</v>
      </c>
      <c r="F366" s="537">
        <v>179520</v>
      </c>
      <c r="G366" s="538">
        <v>50</v>
      </c>
      <c r="H366" s="536" t="s">
        <v>847</v>
      </c>
      <c r="I366" s="536" t="s">
        <v>847</v>
      </c>
      <c r="J366" s="536" t="s">
        <v>847</v>
      </c>
      <c r="K366" s="536" t="s">
        <v>847</v>
      </c>
      <c r="L366" s="536" t="s">
        <v>848</v>
      </c>
      <c r="M366" s="536" t="s">
        <v>847</v>
      </c>
      <c r="N366" s="536" t="s">
        <v>847</v>
      </c>
      <c r="O366" s="536" t="s">
        <v>848</v>
      </c>
      <c r="P366" s="536" t="s">
        <v>847</v>
      </c>
      <c r="Q366" s="536" t="s">
        <v>847</v>
      </c>
      <c r="R366" s="536" t="s">
        <v>847</v>
      </c>
      <c r="S366" s="539" t="s">
        <v>848</v>
      </c>
    </row>
    <row r="367" spans="1:19" ht="13.8" thickBot="1" x14ac:dyDescent="0.3">
      <c r="A367" s="7" t="s">
        <v>77</v>
      </c>
      <c r="B367" s="179" t="s">
        <v>76</v>
      </c>
      <c r="C367" s="540" t="s">
        <v>55</v>
      </c>
      <c r="D367" s="530" t="s">
        <v>3074</v>
      </c>
      <c r="E367" s="531">
        <v>78416</v>
      </c>
      <c r="F367" s="531">
        <v>88941</v>
      </c>
      <c r="G367" s="532">
        <v>40</v>
      </c>
      <c r="H367" s="530" t="s">
        <v>847</v>
      </c>
      <c r="I367" s="530" t="s">
        <v>847</v>
      </c>
      <c r="J367" s="530" t="s">
        <v>848</v>
      </c>
      <c r="K367" s="530" t="s">
        <v>847</v>
      </c>
      <c r="L367" s="530" t="s">
        <v>847</v>
      </c>
      <c r="M367" s="530" t="s">
        <v>847</v>
      </c>
      <c r="N367" s="530" t="s">
        <v>847</v>
      </c>
      <c r="O367" s="530" t="s">
        <v>847</v>
      </c>
      <c r="P367" s="530" t="s">
        <v>847</v>
      </c>
      <c r="Q367" s="530" t="s">
        <v>847</v>
      </c>
      <c r="R367" s="530" t="s">
        <v>848</v>
      </c>
      <c r="S367" s="541" t="s">
        <v>848</v>
      </c>
    </row>
    <row r="368" spans="1:19" ht="13.8" thickBot="1" x14ac:dyDescent="0.3">
      <c r="A368" s="7" t="s">
        <v>140</v>
      </c>
      <c r="B368" s="179" t="s">
        <v>139</v>
      </c>
      <c r="C368" s="540" t="s">
        <v>55</v>
      </c>
      <c r="D368" s="530" t="s">
        <v>3074</v>
      </c>
      <c r="E368" s="531">
        <v>83600</v>
      </c>
      <c r="F368" s="531">
        <v>129600</v>
      </c>
      <c r="G368" s="532">
        <v>37</v>
      </c>
      <c r="H368" s="530" t="s">
        <v>847</v>
      </c>
      <c r="I368" s="530" t="s">
        <v>847</v>
      </c>
      <c r="J368" s="530" t="s">
        <v>847</v>
      </c>
      <c r="K368" s="530" t="s">
        <v>847</v>
      </c>
      <c r="L368" s="530" t="s">
        <v>847</v>
      </c>
      <c r="M368" s="530" t="s">
        <v>847</v>
      </c>
      <c r="N368" s="530" t="s">
        <v>847</v>
      </c>
      <c r="O368" s="530" t="s">
        <v>847</v>
      </c>
      <c r="P368" s="530" t="s">
        <v>847</v>
      </c>
      <c r="Q368" s="530" t="s">
        <v>847</v>
      </c>
      <c r="R368" s="530" t="s">
        <v>847</v>
      </c>
      <c r="S368" s="541" t="s">
        <v>848</v>
      </c>
    </row>
    <row r="369" spans="1:19" ht="13.8" thickBot="1" x14ac:dyDescent="0.3">
      <c r="A369" s="7" t="s">
        <v>142</v>
      </c>
      <c r="B369" s="179" t="s">
        <v>141</v>
      </c>
      <c r="C369" s="540" t="s">
        <v>55</v>
      </c>
      <c r="D369" s="530" t="s">
        <v>3074</v>
      </c>
      <c r="E369" s="531">
        <v>100000</v>
      </c>
      <c r="F369" s="531">
        <v>125000</v>
      </c>
      <c r="G369" s="532">
        <v>40</v>
      </c>
      <c r="H369" s="530" t="s">
        <v>847</v>
      </c>
      <c r="I369" s="530" t="s">
        <v>847</v>
      </c>
      <c r="J369" s="530" t="s">
        <v>847</v>
      </c>
      <c r="K369" s="530" t="s">
        <v>847</v>
      </c>
      <c r="L369" s="530" t="s">
        <v>847</v>
      </c>
      <c r="M369" s="530" t="s">
        <v>847</v>
      </c>
      <c r="N369" s="530" t="s">
        <v>847</v>
      </c>
      <c r="O369" s="530" t="s">
        <v>847</v>
      </c>
      <c r="P369" s="530" t="s">
        <v>847</v>
      </c>
      <c r="Q369" s="530" t="s">
        <v>847</v>
      </c>
      <c r="R369" s="530" t="s">
        <v>847</v>
      </c>
      <c r="S369" s="541" t="s">
        <v>848</v>
      </c>
    </row>
    <row r="370" spans="1:19" ht="13.8" thickBot="1" x14ac:dyDescent="0.3">
      <c r="A370" s="7" t="s">
        <v>172</v>
      </c>
      <c r="B370" s="179" t="s">
        <v>171</v>
      </c>
      <c r="C370" s="540" t="s">
        <v>55</v>
      </c>
      <c r="D370" s="530" t="s">
        <v>3074</v>
      </c>
      <c r="E370" s="531">
        <v>61006</v>
      </c>
      <c r="F370" s="531">
        <v>68286</v>
      </c>
      <c r="G370" s="532">
        <v>40</v>
      </c>
      <c r="H370" s="530" t="s">
        <v>847</v>
      </c>
      <c r="I370" s="530" t="s">
        <v>847</v>
      </c>
      <c r="J370" s="530" t="s">
        <v>847</v>
      </c>
      <c r="K370" s="530" t="s">
        <v>847</v>
      </c>
      <c r="L370" s="530" t="s">
        <v>847</v>
      </c>
      <c r="M370" s="530" t="s">
        <v>847</v>
      </c>
      <c r="N370" s="530" t="s">
        <v>847</v>
      </c>
      <c r="O370" s="530" t="s">
        <v>847</v>
      </c>
      <c r="P370" s="530" t="s">
        <v>847</v>
      </c>
      <c r="Q370" s="530" t="s">
        <v>847</v>
      </c>
      <c r="R370" s="530" t="s">
        <v>848</v>
      </c>
      <c r="S370" s="541" t="s">
        <v>848</v>
      </c>
    </row>
    <row r="371" spans="1:19" ht="13.8" thickBot="1" x14ac:dyDescent="0.3">
      <c r="A371" s="7" t="s">
        <v>178</v>
      </c>
      <c r="B371" s="179" t="s">
        <v>177</v>
      </c>
      <c r="C371" s="540" t="s">
        <v>55</v>
      </c>
      <c r="D371" s="530" t="s">
        <v>3074</v>
      </c>
      <c r="E371" s="531">
        <v>110000</v>
      </c>
      <c r="F371" s="531">
        <v>137375</v>
      </c>
      <c r="G371" s="532">
        <v>45</v>
      </c>
      <c r="H371" s="530" t="s">
        <v>847</v>
      </c>
      <c r="I371" s="530" t="s">
        <v>847</v>
      </c>
      <c r="J371" s="530" t="s">
        <v>847</v>
      </c>
      <c r="K371" s="530" t="s">
        <v>847</v>
      </c>
      <c r="L371" s="530" t="s">
        <v>847</v>
      </c>
      <c r="M371" s="530" t="s">
        <v>847</v>
      </c>
      <c r="N371" s="530" t="s">
        <v>847</v>
      </c>
      <c r="O371" s="530" t="s">
        <v>848</v>
      </c>
      <c r="P371" s="530" t="s">
        <v>847</v>
      </c>
      <c r="Q371" s="530" t="s">
        <v>847</v>
      </c>
      <c r="R371" s="530" t="s">
        <v>847</v>
      </c>
      <c r="S371" s="541" t="s">
        <v>848</v>
      </c>
    </row>
    <row r="372" spans="1:19" ht="13.8" thickBot="1" x14ac:dyDescent="0.3">
      <c r="A372" s="7" t="s">
        <v>212</v>
      </c>
      <c r="B372" s="179" t="s">
        <v>211</v>
      </c>
      <c r="C372" s="540" t="s">
        <v>55</v>
      </c>
      <c r="D372" s="530" t="s">
        <v>3074</v>
      </c>
      <c r="E372" s="531">
        <v>60000</v>
      </c>
      <c r="F372" s="531">
        <v>80000</v>
      </c>
      <c r="G372" s="532">
        <v>45</v>
      </c>
      <c r="H372" s="530" t="s">
        <v>847</v>
      </c>
      <c r="I372" s="530" t="s">
        <v>847</v>
      </c>
      <c r="J372" s="530" t="s">
        <v>847</v>
      </c>
      <c r="K372" s="530" t="s">
        <v>847</v>
      </c>
      <c r="L372" s="530" t="s">
        <v>847</v>
      </c>
      <c r="M372" s="530" t="s">
        <v>847</v>
      </c>
      <c r="N372" s="530" t="s">
        <v>847</v>
      </c>
      <c r="O372" s="530" t="s">
        <v>847</v>
      </c>
      <c r="P372" s="530" t="s">
        <v>847</v>
      </c>
      <c r="Q372" s="530" t="s">
        <v>847</v>
      </c>
      <c r="R372" s="530" t="s">
        <v>847</v>
      </c>
      <c r="S372" s="541" t="s">
        <v>847</v>
      </c>
    </row>
    <row r="373" spans="1:19" ht="13.8" thickBot="1" x14ac:dyDescent="0.3">
      <c r="A373" s="7" t="s">
        <v>214</v>
      </c>
      <c r="B373" s="179" t="s">
        <v>213</v>
      </c>
      <c r="C373" s="540" t="s">
        <v>55</v>
      </c>
      <c r="D373" s="530" t="s">
        <v>3074</v>
      </c>
      <c r="E373" s="531">
        <v>81323</v>
      </c>
      <c r="F373" s="531">
        <v>97589</v>
      </c>
      <c r="G373" s="532">
        <v>40</v>
      </c>
      <c r="H373" s="530" t="s">
        <v>847</v>
      </c>
      <c r="I373" s="530" t="s">
        <v>847</v>
      </c>
      <c r="J373" s="530" t="s">
        <v>847</v>
      </c>
      <c r="K373" s="530" t="s">
        <v>847</v>
      </c>
      <c r="L373" s="530" t="s">
        <v>847</v>
      </c>
      <c r="M373" s="530" t="s">
        <v>847</v>
      </c>
      <c r="N373" s="530" t="s">
        <v>847</v>
      </c>
      <c r="O373" s="530" t="s">
        <v>847</v>
      </c>
      <c r="P373" s="530" t="s">
        <v>847</v>
      </c>
      <c r="Q373" s="530" t="s">
        <v>847</v>
      </c>
      <c r="R373" s="530" t="s">
        <v>848</v>
      </c>
      <c r="S373" s="541" t="s">
        <v>847</v>
      </c>
    </row>
    <row r="374" spans="1:19" ht="13.8" thickBot="1" x14ac:dyDescent="0.3">
      <c r="A374" s="7" t="s">
        <v>224</v>
      </c>
      <c r="B374" s="179" t="s">
        <v>223</v>
      </c>
      <c r="C374" s="540" t="s">
        <v>55</v>
      </c>
      <c r="D374" s="530" t="s">
        <v>3074</v>
      </c>
      <c r="E374" s="531">
        <v>121181</v>
      </c>
      <c r="F374" s="531">
        <v>177694</v>
      </c>
      <c r="G374" s="532">
        <v>40</v>
      </c>
      <c r="H374" s="530" t="s">
        <v>847</v>
      </c>
      <c r="I374" s="530" t="s">
        <v>847</v>
      </c>
      <c r="J374" s="530" t="s">
        <v>847</v>
      </c>
      <c r="K374" s="530" t="s">
        <v>847</v>
      </c>
      <c r="L374" s="530" t="s">
        <v>847</v>
      </c>
      <c r="M374" s="530" t="s">
        <v>847</v>
      </c>
      <c r="N374" s="530" t="s">
        <v>847</v>
      </c>
      <c r="O374" s="530" t="s">
        <v>847</v>
      </c>
      <c r="P374" s="530" t="s">
        <v>847</v>
      </c>
      <c r="Q374" s="530" t="s">
        <v>848</v>
      </c>
      <c r="R374" s="530" t="s">
        <v>848</v>
      </c>
      <c r="S374" s="541" t="s">
        <v>848</v>
      </c>
    </row>
    <row r="375" spans="1:19" ht="13.8" thickBot="1" x14ac:dyDescent="0.3">
      <c r="A375" s="7" t="s">
        <v>268</v>
      </c>
      <c r="B375" s="179" t="s">
        <v>267</v>
      </c>
      <c r="C375" s="540" t="s">
        <v>55</v>
      </c>
      <c r="D375" s="530" t="s">
        <v>3074</v>
      </c>
      <c r="E375" s="531">
        <v>89000</v>
      </c>
      <c r="F375" s="531">
        <v>108000</v>
      </c>
      <c r="G375" s="532">
        <v>40</v>
      </c>
      <c r="H375" s="530" t="s">
        <v>847</v>
      </c>
      <c r="I375" s="530" t="s">
        <v>847</v>
      </c>
      <c r="J375" s="530" t="s">
        <v>847</v>
      </c>
      <c r="K375" s="530" t="s">
        <v>847</v>
      </c>
      <c r="L375" s="530" t="s">
        <v>847</v>
      </c>
      <c r="M375" s="530" t="s">
        <v>847</v>
      </c>
      <c r="N375" s="530" t="s">
        <v>847</v>
      </c>
      <c r="O375" s="530" t="s">
        <v>847</v>
      </c>
      <c r="P375" s="530" t="s">
        <v>847</v>
      </c>
      <c r="Q375" s="530" t="s">
        <v>848</v>
      </c>
      <c r="R375" s="530" t="s">
        <v>847</v>
      </c>
      <c r="S375" s="541" t="s">
        <v>848</v>
      </c>
    </row>
    <row r="376" spans="1:19" ht="13.8" thickBot="1" x14ac:dyDescent="0.3">
      <c r="A376" s="7" t="s">
        <v>280</v>
      </c>
      <c r="B376" s="179" t="s">
        <v>279</v>
      </c>
      <c r="C376" s="540" t="s">
        <v>55</v>
      </c>
      <c r="D376" s="530" t="s">
        <v>3074</v>
      </c>
      <c r="E376" s="531">
        <v>91219</v>
      </c>
      <c r="F376" s="531">
        <v>106224</v>
      </c>
      <c r="G376" s="532">
        <v>50</v>
      </c>
      <c r="H376" s="530" t="s">
        <v>847</v>
      </c>
      <c r="I376" s="530" t="s">
        <v>847</v>
      </c>
      <c r="J376" s="530" t="s">
        <v>847</v>
      </c>
      <c r="K376" s="530" t="s">
        <v>847</v>
      </c>
      <c r="L376" s="530" t="s">
        <v>847</v>
      </c>
      <c r="M376" s="530" t="s">
        <v>847</v>
      </c>
      <c r="N376" s="530" t="s">
        <v>847</v>
      </c>
      <c r="O376" s="530" t="s">
        <v>848</v>
      </c>
      <c r="P376" s="530" t="s">
        <v>847</v>
      </c>
      <c r="Q376" s="530" t="s">
        <v>847</v>
      </c>
      <c r="R376" s="530" t="s">
        <v>847</v>
      </c>
      <c r="S376" s="541" t="s">
        <v>847</v>
      </c>
    </row>
    <row r="377" spans="1:19" ht="13.8" thickBot="1" x14ac:dyDescent="0.3">
      <c r="A377" s="7" t="s">
        <v>304</v>
      </c>
      <c r="B377" s="179" t="s">
        <v>303</v>
      </c>
      <c r="C377" s="540" t="s">
        <v>55</v>
      </c>
      <c r="D377" s="530" t="s">
        <v>3074</v>
      </c>
      <c r="E377" s="531">
        <v>89000</v>
      </c>
      <c r="F377" s="531">
        <v>89000</v>
      </c>
      <c r="G377" s="532">
        <v>40</v>
      </c>
      <c r="H377" s="530" t="s">
        <v>847</v>
      </c>
      <c r="I377" s="530" t="s">
        <v>847</v>
      </c>
      <c r="J377" s="530" t="s">
        <v>847</v>
      </c>
      <c r="K377" s="530" t="s">
        <v>847</v>
      </c>
      <c r="L377" s="530" t="s">
        <v>847</v>
      </c>
      <c r="M377" s="530" t="s">
        <v>847</v>
      </c>
      <c r="N377" s="530" t="s">
        <v>847</v>
      </c>
      <c r="O377" s="530" t="s">
        <v>848</v>
      </c>
      <c r="P377" s="530" t="s">
        <v>847</v>
      </c>
      <c r="Q377" s="530" t="s">
        <v>847</v>
      </c>
      <c r="R377" s="530" t="s">
        <v>847</v>
      </c>
      <c r="S377" s="541" t="s">
        <v>848</v>
      </c>
    </row>
    <row r="378" spans="1:19" ht="13.8" thickBot="1" x14ac:dyDescent="0.3">
      <c r="A378" s="7" t="s">
        <v>318</v>
      </c>
      <c r="B378" s="179" t="s">
        <v>317</v>
      </c>
      <c r="C378" s="540" t="s">
        <v>55</v>
      </c>
      <c r="D378" s="530" t="s">
        <v>3074</v>
      </c>
      <c r="E378" s="531">
        <v>90658</v>
      </c>
      <c r="F378" s="531">
        <v>117443</v>
      </c>
      <c r="G378" s="532">
        <v>40</v>
      </c>
      <c r="H378" s="530" t="s">
        <v>847</v>
      </c>
      <c r="I378" s="530" t="s">
        <v>847</v>
      </c>
      <c r="J378" s="530" t="s">
        <v>847</v>
      </c>
      <c r="K378" s="530" t="s">
        <v>847</v>
      </c>
      <c r="L378" s="530" t="s">
        <v>847</v>
      </c>
      <c r="M378" s="530" t="s">
        <v>847</v>
      </c>
      <c r="N378" s="530" t="s">
        <v>847</v>
      </c>
      <c r="O378" s="530" t="s">
        <v>847</v>
      </c>
      <c r="P378" s="530" t="s">
        <v>847</v>
      </c>
      <c r="Q378" s="530" t="s">
        <v>847</v>
      </c>
      <c r="R378" s="530" t="s">
        <v>848</v>
      </c>
      <c r="S378" s="541" t="s">
        <v>847</v>
      </c>
    </row>
    <row r="379" spans="1:19" ht="13.8" thickBot="1" x14ac:dyDescent="0.3">
      <c r="A379" s="7" t="s">
        <v>322</v>
      </c>
      <c r="B379" s="179" t="s">
        <v>321</v>
      </c>
      <c r="C379" s="540" t="s">
        <v>55</v>
      </c>
      <c r="D379" s="530" t="s">
        <v>3074</v>
      </c>
      <c r="E379" s="531">
        <v>105869</v>
      </c>
      <c r="F379" s="531">
        <v>135118</v>
      </c>
      <c r="G379" s="532">
        <v>40</v>
      </c>
      <c r="H379" s="530" t="s">
        <v>847</v>
      </c>
      <c r="I379" s="530" t="s">
        <v>847</v>
      </c>
      <c r="J379" s="530" t="s">
        <v>847</v>
      </c>
      <c r="K379" s="530" t="s">
        <v>847</v>
      </c>
      <c r="L379" s="530" t="s">
        <v>847</v>
      </c>
      <c r="M379" s="530" t="s">
        <v>847</v>
      </c>
      <c r="N379" s="530" t="s">
        <v>847</v>
      </c>
      <c r="O379" s="530" t="s">
        <v>847</v>
      </c>
      <c r="P379" s="530" t="s">
        <v>847</v>
      </c>
      <c r="Q379" s="530" t="s">
        <v>847</v>
      </c>
      <c r="R379" s="530" t="s">
        <v>847</v>
      </c>
      <c r="S379" s="541" t="s">
        <v>848</v>
      </c>
    </row>
    <row r="380" spans="1:19" ht="13.8" thickBot="1" x14ac:dyDescent="0.3">
      <c r="A380" s="7" t="s">
        <v>326</v>
      </c>
      <c r="B380" s="179" t="s">
        <v>325</v>
      </c>
      <c r="C380" s="540" t="s">
        <v>55</v>
      </c>
      <c r="D380" s="530" t="s">
        <v>3075</v>
      </c>
      <c r="E380" s="531">
        <v>1</v>
      </c>
      <c r="F380" s="531">
        <v>103000</v>
      </c>
      <c r="G380" s="532">
        <v>40</v>
      </c>
      <c r="H380" s="530" t="s">
        <v>847</v>
      </c>
      <c r="I380" s="530" t="s">
        <v>847</v>
      </c>
      <c r="J380" s="530" t="s">
        <v>847</v>
      </c>
      <c r="K380" s="530" t="s">
        <v>847</v>
      </c>
      <c r="L380" s="530" t="s">
        <v>847</v>
      </c>
      <c r="M380" s="530" t="s">
        <v>847</v>
      </c>
      <c r="N380" s="530" t="s">
        <v>847</v>
      </c>
      <c r="O380" s="530" t="s">
        <v>847</v>
      </c>
      <c r="P380" s="530" t="s">
        <v>847</v>
      </c>
      <c r="Q380" s="530" t="s">
        <v>847</v>
      </c>
      <c r="R380" s="530" t="s">
        <v>847</v>
      </c>
      <c r="S380" s="541" t="s">
        <v>848</v>
      </c>
    </row>
    <row r="381" spans="1:19" ht="13.8" thickBot="1" x14ac:dyDescent="0.3">
      <c r="A381" s="7" t="s">
        <v>354</v>
      </c>
      <c r="B381" s="179" t="s">
        <v>353</v>
      </c>
      <c r="C381" s="540" t="s">
        <v>55</v>
      </c>
      <c r="D381" s="530" t="s">
        <v>3074</v>
      </c>
      <c r="E381" s="531">
        <v>81600</v>
      </c>
      <c r="F381" s="531">
        <v>98132</v>
      </c>
      <c r="G381" s="532">
        <v>52</v>
      </c>
      <c r="H381" s="530" t="s">
        <v>847</v>
      </c>
      <c r="I381" s="530" t="s">
        <v>847</v>
      </c>
      <c r="J381" s="530" t="s">
        <v>848</v>
      </c>
      <c r="K381" s="530" t="s">
        <v>847</v>
      </c>
      <c r="L381" s="530" t="s">
        <v>847</v>
      </c>
      <c r="M381" s="530" t="s">
        <v>847</v>
      </c>
      <c r="N381" s="530" t="s">
        <v>847</v>
      </c>
      <c r="O381" s="530" t="s">
        <v>847</v>
      </c>
      <c r="P381" s="530" t="s">
        <v>847</v>
      </c>
      <c r="Q381" s="530" t="s">
        <v>847</v>
      </c>
      <c r="R381" s="530" t="s">
        <v>847</v>
      </c>
      <c r="S381" s="541" t="s">
        <v>847</v>
      </c>
    </row>
    <row r="382" spans="1:19" ht="13.8" thickBot="1" x14ac:dyDescent="0.3">
      <c r="A382" s="7" t="s">
        <v>376</v>
      </c>
      <c r="B382" s="179" t="s">
        <v>375</v>
      </c>
      <c r="C382" s="540" t="s">
        <v>55</v>
      </c>
      <c r="D382" s="530" t="s">
        <v>3074</v>
      </c>
      <c r="E382" s="531">
        <v>52021</v>
      </c>
      <c r="F382" s="531">
        <v>83242</v>
      </c>
      <c r="G382" s="532">
        <v>40</v>
      </c>
      <c r="H382" s="530" t="s">
        <v>847</v>
      </c>
      <c r="I382" s="530" t="s">
        <v>848</v>
      </c>
      <c r="J382" s="530" t="s">
        <v>848</v>
      </c>
      <c r="K382" s="530" t="s">
        <v>847</v>
      </c>
      <c r="L382" s="530" t="s">
        <v>847</v>
      </c>
      <c r="M382" s="530" t="s">
        <v>847</v>
      </c>
      <c r="N382" s="530" t="s">
        <v>847</v>
      </c>
      <c r="O382" s="530" t="s">
        <v>848</v>
      </c>
      <c r="P382" s="530" t="s">
        <v>847</v>
      </c>
      <c r="Q382" s="530" t="s">
        <v>847</v>
      </c>
      <c r="R382" s="530" t="s">
        <v>848</v>
      </c>
      <c r="S382" s="541" t="s">
        <v>848</v>
      </c>
    </row>
    <row r="383" spans="1:19" ht="13.8" thickBot="1" x14ac:dyDescent="0.3">
      <c r="A383" s="7" t="s">
        <v>396</v>
      </c>
      <c r="B383" s="179" t="s">
        <v>395</v>
      </c>
      <c r="C383" s="540" t="s">
        <v>55</v>
      </c>
      <c r="D383" s="530" t="s">
        <v>3074</v>
      </c>
      <c r="E383" s="531">
        <v>115000</v>
      </c>
      <c r="F383" s="531">
        <v>135000</v>
      </c>
      <c r="G383" s="532">
        <v>40</v>
      </c>
      <c r="H383" s="530" t="s">
        <v>847</v>
      </c>
      <c r="I383" s="530" t="s">
        <v>847</v>
      </c>
      <c r="J383" s="530" t="s">
        <v>847</v>
      </c>
      <c r="K383" s="530" t="s">
        <v>847</v>
      </c>
      <c r="L383" s="530" t="s">
        <v>847</v>
      </c>
      <c r="M383" s="530" t="s">
        <v>847</v>
      </c>
      <c r="N383" s="530" t="s">
        <v>847</v>
      </c>
      <c r="O383" s="530" t="s">
        <v>847</v>
      </c>
      <c r="P383" s="530" t="s">
        <v>847</v>
      </c>
      <c r="Q383" s="530" t="s">
        <v>847</v>
      </c>
      <c r="R383" s="530" t="s">
        <v>847</v>
      </c>
      <c r="S383" s="541" t="s">
        <v>848</v>
      </c>
    </row>
    <row r="384" spans="1:19" ht="13.8" thickBot="1" x14ac:dyDescent="0.3">
      <c r="A384" s="7" t="s">
        <v>404</v>
      </c>
      <c r="B384" s="179" t="s">
        <v>403</v>
      </c>
      <c r="C384" s="540" t="s">
        <v>55</v>
      </c>
      <c r="D384" s="530" t="s">
        <v>3074</v>
      </c>
      <c r="E384" s="531">
        <v>133372</v>
      </c>
      <c r="F384" s="531">
        <v>133372</v>
      </c>
      <c r="G384" s="532">
        <v>40</v>
      </c>
      <c r="H384" s="530" t="s">
        <v>847</v>
      </c>
      <c r="I384" s="530" t="s">
        <v>847</v>
      </c>
      <c r="J384" s="530" t="s">
        <v>847</v>
      </c>
      <c r="K384" s="530" t="s">
        <v>847</v>
      </c>
      <c r="L384" s="530" t="s">
        <v>847</v>
      </c>
      <c r="M384" s="530" t="s">
        <v>847</v>
      </c>
      <c r="N384" s="530" t="s">
        <v>847</v>
      </c>
      <c r="O384" s="530" t="s">
        <v>847</v>
      </c>
      <c r="P384" s="530" t="s">
        <v>847</v>
      </c>
      <c r="Q384" s="530" t="s">
        <v>848</v>
      </c>
      <c r="R384" s="530" t="s">
        <v>847</v>
      </c>
      <c r="S384" s="541" t="s">
        <v>848</v>
      </c>
    </row>
    <row r="385" spans="1:19" ht="13.8" thickBot="1" x14ac:dyDescent="0.3">
      <c r="A385" s="7" t="s">
        <v>408</v>
      </c>
      <c r="B385" s="179" t="s">
        <v>407</v>
      </c>
      <c r="C385" s="540" t="s">
        <v>55</v>
      </c>
      <c r="D385" s="530" t="s">
        <v>3074</v>
      </c>
      <c r="E385" s="531">
        <v>105000</v>
      </c>
      <c r="F385" s="531">
        <v>154000</v>
      </c>
      <c r="G385" s="532">
        <v>50</v>
      </c>
      <c r="H385" s="530" t="s">
        <v>847</v>
      </c>
      <c r="I385" s="530" t="s">
        <v>847</v>
      </c>
      <c r="J385" s="530" t="s">
        <v>847</v>
      </c>
      <c r="K385" s="530" t="s">
        <v>847</v>
      </c>
      <c r="L385" s="530" t="s">
        <v>848</v>
      </c>
      <c r="M385" s="530" t="s">
        <v>847</v>
      </c>
      <c r="N385" s="530" t="s">
        <v>847</v>
      </c>
      <c r="O385" s="530" t="s">
        <v>848</v>
      </c>
      <c r="P385" s="530" t="s">
        <v>847</v>
      </c>
      <c r="Q385" s="530" t="s">
        <v>847</v>
      </c>
      <c r="R385" s="530" t="s">
        <v>847</v>
      </c>
      <c r="S385" s="541" t="s">
        <v>848</v>
      </c>
    </row>
    <row r="386" spans="1:19" ht="13.8" thickBot="1" x14ac:dyDescent="0.3">
      <c r="A386" s="7" t="s">
        <v>418</v>
      </c>
      <c r="B386" s="179" t="s">
        <v>417</v>
      </c>
      <c r="C386" s="540" t="s">
        <v>55</v>
      </c>
      <c r="D386" s="530" t="s">
        <v>3074</v>
      </c>
      <c r="E386" s="531">
        <v>61337</v>
      </c>
      <c r="F386" s="531">
        <v>76490</v>
      </c>
      <c r="G386" s="532">
        <v>40</v>
      </c>
      <c r="H386" s="530" t="s">
        <v>847</v>
      </c>
      <c r="I386" s="530" t="s">
        <v>847</v>
      </c>
      <c r="J386" s="530" t="s">
        <v>847</v>
      </c>
      <c r="K386" s="530" t="s">
        <v>847</v>
      </c>
      <c r="L386" s="530" t="s">
        <v>847</v>
      </c>
      <c r="M386" s="530" t="s">
        <v>847</v>
      </c>
      <c r="N386" s="530" t="s">
        <v>847</v>
      </c>
      <c r="O386" s="530" t="s">
        <v>847</v>
      </c>
      <c r="P386" s="530" t="s">
        <v>847</v>
      </c>
      <c r="Q386" s="530" t="s">
        <v>847</v>
      </c>
      <c r="R386" s="530" t="s">
        <v>847</v>
      </c>
      <c r="S386" s="541" t="s">
        <v>848</v>
      </c>
    </row>
    <row r="387" spans="1:19" ht="13.8" thickBot="1" x14ac:dyDescent="0.3">
      <c r="A387" s="7" t="s">
        <v>445</v>
      </c>
      <c r="B387" s="179" t="s">
        <v>444</v>
      </c>
      <c r="C387" s="540" t="s">
        <v>55</v>
      </c>
      <c r="D387" s="530" t="s">
        <v>3074</v>
      </c>
      <c r="E387" s="531">
        <v>81764</v>
      </c>
      <c r="F387" s="531">
        <v>95388</v>
      </c>
      <c r="G387" s="532">
        <v>40</v>
      </c>
      <c r="H387" s="530" t="s">
        <v>847</v>
      </c>
      <c r="I387" s="530" t="s">
        <v>847</v>
      </c>
      <c r="J387" s="530" t="s">
        <v>847</v>
      </c>
      <c r="K387" s="530" t="s">
        <v>847</v>
      </c>
      <c r="L387" s="530" t="s">
        <v>847</v>
      </c>
      <c r="M387" s="530" t="s">
        <v>847</v>
      </c>
      <c r="N387" s="530" t="s">
        <v>847</v>
      </c>
      <c r="O387" s="530" t="s">
        <v>847</v>
      </c>
      <c r="P387" s="530" t="s">
        <v>847</v>
      </c>
      <c r="Q387" s="530" t="s">
        <v>847</v>
      </c>
      <c r="R387" s="530" t="s">
        <v>847</v>
      </c>
      <c r="S387" s="541" t="s">
        <v>847</v>
      </c>
    </row>
    <row r="388" spans="1:19" ht="13.8" thickBot="1" x14ac:dyDescent="0.3">
      <c r="A388" s="7" t="s">
        <v>511</v>
      </c>
      <c r="B388" s="179" t="s">
        <v>510</v>
      </c>
      <c r="C388" s="540" t="s">
        <v>55</v>
      </c>
      <c r="D388" s="530" t="s">
        <v>3074</v>
      </c>
      <c r="E388" s="531">
        <v>105380</v>
      </c>
      <c r="F388" s="531">
        <v>105380</v>
      </c>
      <c r="G388" s="532">
        <v>40</v>
      </c>
      <c r="H388" s="530" t="s">
        <v>847</v>
      </c>
      <c r="I388" s="530" t="s">
        <v>847</v>
      </c>
      <c r="J388" s="530" t="s">
        <v>847</v>
      </c>
      <c r="K388" s="530" t="s">
        <v>847</v>
      </c>
      <c r="L388" s="530" t="s">
        <v>847</v>
      </c>
      <c r="M388" s="530" t="s">
        <v>847</v>
      </c>
      <c r="N388" s="530" t="s">
        <v>847</v>
      </c>
      <c r="O388" s="530" t="s">
        <v>847</v>
      </c>
      <c r="P388" s="530" t="s">
        <v>847</v>
      </c>
      <c r="Q388" s="530" t="s">
        <v>847</v>
      </c>
      <c r="R388" s="530" t="s">
        <v>847</v>
      </c>
      <c r="S388" s="541" t="s">
        <v>847</v>
      </c>
    </row>
    <row r="389" spans="1:19" ht="13.8" thickBot="1" x14ac:dyDescent="0.3">
      <c r="A389" s="7" t="s">
        <v>525</v>
      </c>
      <c r="B389" s="179" t="s">
        <v>524</v>
      </c>
      <c r="C389" s="540" t="s">
        <v>55</v>
      </c>
      <c r="D389" s="530" t="s">
        <v>3074</v>
      </c>
      <c r="E389" s="531">
        <v>90000</v>
      </c>
      <c r="F389" s="531">
        <v>90000</v>
      </c>
      <c r="G389" s="532">
        <v>40</v>
      </c>
      <c r="H389" s="530" t="s">
        <v>847</v>
      </c>
      <c r="I389" s="530" t="s">
        <v>847</v>
      </c>
      <c r="J389" s="530" t="s">
        <v>847</v>
      </c>
      <c r="K389" s="530" t="s">
        <v>847</v>
      </c>
      <c r="L389" s="530" t="s">
        <v>847</v>
      </c>
      <c r="M389" s="530" t="s">
        <v>847</v>
      </c>
      <c r="N389" s="530" t="s">
        <v>847</v>
      </c>
      <c r="O389" s="530" t="s">
        <v>847</v>
      </c>
      <c r="P389" s="530" t="s">
        <v>847</v>
      </c>
      <c r="Q389" s="530" t="s">
        <v>847</v>
      </c>
      <c r="R389" s="530" t="s">
        <v>847</v>
      </c>
      <c r="S389" s="541" t="s">
        <v>847</v>
      </c>
    </row>
    <row r="390" spans="1:19" ht="13.8" thickBot="1" x14ac:dyDescent="0.3">
      <c r="A390" s="7" t="s">
        <v>545</v>
      </c>
      <c r="B390" s="179" t="s">
        <v>544</v>
      </c>
      <c r="C390" s="540" t="s">
        <v>55</v>
      </c>
      <c r="D390" s="530" t="s">
        <v>3074</v>
      </c>
      <c r="E390" s="531">
        <v>73334</v>
      </c>
      <c r="F390" s="531">
        <v>102668</v>
      </c>
      <c r="G390" s="532">
        <v>40</v>
      </c>
      <c r="H390" s="530" t="s">
        <v>847</v>
      </c>
      <c r="I390" s="530" t="s">
        <v>847</v>
      </c>
      <c r="J390" s="530" t="s">
        <v>847</v>
      </c>
      <c r="K390" s="530" t="s">
        <v>847</v>
      </c>
      <c r="L390" s="530" t="s">
        <v>848</v>
      </c>
      <c r="M390" s="530" t="s">
        <v>847</v>
      </c>
      <c r="N390" s="530" t="s">
        <v>847</v>
      </c>
      <c r="O390" s="530" t="s">
        <v>847</v>
      </c>
      <c r="P390" s="530" t="s">
        <v>847</v>
      </c>
      <c r="Q390" s="530" t="s">
        <v>847</v>
      </c>
      <c r="R390" s="530" t="s">
        <v>848</v>
      </c>
      <c r="S390" s="541" t="s">
        <v>848</v>
      </c>
    </row>
    <row r="391" spans="1:19" ht="13.8" thickBot="1" x14ac:dyDescent="0.3">
      <c r="A391" s="7" t="s">
        <v>595</v>
      </c>
      <c r="B391" s="179" t="s">
        <v>594</v>
      </c>
      <c r="C391" s="540" t="s">
        <v>55</v>
      </c>
      <c r="D391" s="530" t="s">
        <v>3075</v>
      </c>
      <c r="E391" s="531">
        <v>51000</v>
      </c>
      <c r="F391" s="531">
        <v>60000</v>
      </c>
      <c r="G391" s="532">
        <v>40</v>
      </c>
      <c r="H391" s="530" t="s">
        <v>847</v>
      </c>
      <c r="I391" s="530" t="s">
        <v>847</v>
      </c>
      <c r="J391" s="530" t="s">
        <v>848</v>
      </c>
      <c r="K391" s="530" t="s">
        <v>848</v>
      </c>
      <c r="L391" s="530" t="s">
        <v>848</v>
      </c>
      <c r="M391" s="530" t="s">
        <v>847</v>
      </c>
      <c r="N391" s="530" t="s">
        <v>847</v>
      </c>
      <c r="O391" s="530" t="s">
        <v>847</v>
      </c>
      <c r="P391" s="530" t="s">
        <v>847</v>
      </c>
      <c r="Q391" s="530" t="s">
        <v>848</v>
      </c>
      <c r="R391" s="530" t="s">
        <v>848</v>
      </c>
      <c r="S391" s="541" t="s">
        <v>848</v>
      </c>
    </row>
    <row r="392" spans="1:19" ht="13.8" thickBot="1" x14ac:dyDescent="0.3">
      <c r="A392" s="7" t="s">
        <v>599</v>
      </c>
      <c r="B392" s="179" t="s">
        <v>598</v>
      </c>
      <c r="C392" s="540" t="s">
        <v>55</v>
      </c>
      <c r="D392" s="530" t="s">
        <v>3074</v>
      </c>
      <c r="E392" s="531">
        <v>70000</v>
      </c>
      <c r="F392" s="531">
        <v>105000</v>
      </c>
      <c r="G392" s="532">
        <v>45</v>
      </c>
      <c r="H392" s="530" t="s">
        <v>847</v>
      </c>
      <c r="I392" s="530" t="s">
        <v>847</v>
      </c>
      <c r="J392" s="530" t="s">
        <v>847</v>
      </c>
      <c r="K392" s="530" t="s">
        <v>847</v>
      </c>
      <c r="L392" s="530" t="s">
        <v>847</v>
      </c>
      <c r="M392" s="530" t="s">
        <v>847</v>
      </c>
      <c r="N392" s="530" t="s">
        <v>847</v>
      </c>
      <c r="O392" s="530" t="s">
        <v>848</v>
      </c>
      <c r="P392" s="530" t="s">
        <v>847</v>
      </c>
      <c r="Q392" s="530" t="s">
        <v>847</v>
      </c>
      <c r="R392" s="530" t="s">
        <v>847</v>
      </c>
      <c r="S392" s="541" t="s">
        <v>848</v>
      </c>
    </row>
    <row r="393" spans="1:19" ht="13.8" thickBot="1" x14ac:dyDescent="0.3">
      <c r="A393" s="7" t="s">
        <v>609</v>
      </c>
      <c r="B393" s="179" t="s">
        <v>608</v>
      </c>
      <c r="C393" s="540" t="s">
        <v>55</v>
      </c>
      <c r="D393" s="530" t="s">
        <v>3074</v>
      </c>
      <c r="E393" s="531">
        <v>75000</v>
      </c>
      <c r="F393" s="531">
        <v>86058</v>
      </c>
      <c r="G393" s="532">
        <v>40</v>
      </c>
      <c r="H393" s="530" t="s">
        <v>847</v>
      </c>
      <c r="I393" s="530" t="s">
        <v>847</v>
      </c>
      <c r="J393" s="530" t="s">
        <v>847</v>
      </c>
      <c r="K393" s="530" t="s">
        <v>847</v>
      </c>
      <c r="L393" s="530" t="s">
        <v>847</v>
      </c>
      <c r="M393" s="530" t="s">
        <v>847</v>
      </c>
      <c r="N393" s="530" t="s">
        <v>847</v>
      </c>
      <c r="O393" s="530" t="s">
        <v>847</v>
      </c>
      <c r="P393" s="530" t="s">
        <v>847</v>
      </c>
      <c r="Q393" s="530" t="s">
        <v>847</v>
      </c>
      <c r="R393" s="530" t="s">
        <v>848</v>
      </c>
      <c r="S393" s="541" t="s">
        <v>848</v>
      </c>
    </row>
    <row r="394" spans="1:19" ht="13.8" thickBot="1" x14ac:dyDescent="0.3">
      <c r="A394" s="7" t="s">
        <v>643</v>
      </c>
      <c r="B394" s="179" t="s">
        <v>642</v>
      </c>
      <c r="C394" s="540" t="s">
        <v>55</v>
      </c>
      <c r="D394" s="530" t="s">
        <v>3074</v>
      </c>
      <c r="E394" s="531">
        <v>106102</v>
      </c>
      <c r="F394" s="531">
        <v>151016</v>
      </c>
      <c r="G394" s="532">
        <v>38</v>
      </c>
      <c r="H394" s="530" t="s">
        <v>847</v>
      </c>
      <c r="I394" s="530" t="s">
        <v>847</v>
      </c>
      <c r="J394" s="530" t="s">
        <v>847</v>
      </c>
      <c r="K394" s="530" t="s">
        <v>848</v>
      </c>
      <c r="L394" s="530" t="s">
        <v>847</v>
      </c>
      <c r="M394" s="530" t="s">
        <v>847</v>
      </c>
      <c r="N394" s="530" t="s">
        <v>847</v>
      </c>
      <c r="O394" s="530" t="s">
        <v>848</v>
      </c>
      <c r="P394" s="530" t="s">
        <v>847</v>
      </c>
      <c r="Q394" s="530" t="s">
        <v>847</v>
      </c>
      <c r="R394" s="530" t="s">
        <v>847</v>
      </c>
      <c r="S394" s="541" t="s">
        <v>848</v>
      </c>
    </row>
    <row r="395" spans="1:19" ht="13.8" thickBot="1" x14ac:dyDescent="0.3">
      <c r="A395" s="7" t="s">
        <v>653</v>
      </c>
      <c r="B395" s="179" t="s">
        <v>652</v>
      </c>
      <c r="C395" s="540" t="s">
        <v>55</v>
      </c>
      <c r="D395" s="530" t="s">
        <v>3074</v>
      </c>
      <c r="E395" s="531">
        <v>71121</v>
      </c>
      <c r="F395" s="531">
        <v>86581</v>
      </c>
      <c r="G395" s="532">
        <v>40</v>
      </c>
      <c r="H395" s="530" t="s">
        <v>847</v>
      </c>
      <c r="I395" s="530" t="s">
        <v>847</v>
      </c>
      <c r="J395" s="530" t="s">
        <v>847</v>
      </c>
      <c r="K395" s="530" t="s">
        <v>847</v>
      </c>
      <c r="L395" s="530" t="s">
        <v>847</v>
      </c>
      <c r="M395" s="530" t="s">
        <v>847</v>
      </c>
      <c r="N395" s="530" t="s">
        <v>847</v>
      </c>
      <c r="O395" s="530" t="s">
        <v>847</v>
      </c>
      <c r="P395" s="530" t="s">
        <v>847</v>
      </c>
      <c r="Q395" s="530" t="s">
        <v>847</v>
      </c>
      <c r="R395" s="530" t="s">
        <v>847</v>
      </c>
      <c r="S395" s="541" t="s">
        <v>847</v>
      </c>
    </row>
    <row r="396" spans="1:19" ht="13.8" thickBot="1" x14ac:dyDescent="0.3">
      <c r="A396" s="7" t="s">
        <v>661</v>
      </c>
      <c r="B396" s="179" t="s">
        <v>660</v>
      </c>
      <c r="C396" s="540" t="s">
        <v>55</v>
      </c>
      <c r="D396" s="530" t="s">
        <v>3074</v>
      </c>
      <c r="E396" s="531">
        <v>74433</v>
      </c>
      <c r="F396" s="531">
        <v>77411</v>
      </c>
      <c r="G396" s="532">
        <v>40</v>
      </c>
      <c r="H396" s="530" t="s">
        <v>847</v>
      </c>
      <c r="I396" s="530" t="s">
        <v>847</v>
      </c>
      <c r="J396" s="530" t="s">
        <v>847</v>
      </c>
      <c r="K396" s="530" t="s">
        <v>847</v>
      </c>
      <c r="L396" s="530" t="s">
        <v>847</v>
      </c>
      <c r="M396" s="530" t="s">
        <v>847</v>
      </c>
      <c r="N396" s="530" t="s">
        <v>847</v>
      </c>
      <c r="O396" s="530" t="s">
        <v>848</v>
      </c>
      <c r="P396" s="530" t="s">
        <v>847</v>
      </c>
      <c r="Q396" s="530" t="s">
        <v>847</v>
      </c>
      <c r="R396" s="530" t="s">
        <v>847</v>
      </c>
      <c r="S396" s="541" t="s">
        <v>848</v>
      </c>
    </row>
    <row r="397" spans="1:19" ht="13.8" thickBot="1" x14ac:dyDescent="0.3">
      <c r="A397" s="7" t="s">
        <v>663</v>
      </c>
      <c r="B397" s="179" t="s">
        <v>662</v>
      </c>
      <c r="C397" s="540" t="s">
        <v>55</v>
      </c>
      <c r="D397" s="530" t="s">
        <v>3074</v>
      </c>
      <c r="E397" s="531">
        <v>80688</v>
      </c>
      <c r="F397" s="531">
        <v>94928</v>
      </c>
      <c r="G397" s="532">
        <v>38</v>
      </c>
      <c r="H397" s="530" t="s">
        <v>847</v>
      </c>
      <c r="I397" s="530" t="s">
        <v>847</v>
      </c>
      <c r="J397" s="530" t="s">
        <v>847</v>
      </c>
      <c r="K397" s="530" t="s">
        <v>847</v>
      </c>
      <c r="L397" s="530" t="s">
        <v>847</v>
      </c>
      <c r="M397" s="530" t="s">
        <v>847</v>
      </c>
      <c r="N397" s="530" t="s">
        <v>847</v>
      </c>
      <c r="O397" s="530" t="s">
        <v>847</v>
      </c>
      <c r="P397" s="530" t="s">
        <v>847</v>
      </c>
      <c r="Q397" s="530" t="s">
        <v>847</v>
      </c>
      <c r="R397" s="530" t="s">
        <v>847</v>
      </c>
      <c r="S397" s="541" t="s">
        <v>847</v>
      </c>
    </row>
    <row r="398" spans="1:19" ht="13.8" thickBot="1" x14ac:dyDescent="0.3">
      <c r="A398" s="7" t="s">
        <v>691</v>
      </c>
      <c r="B398" s="179" t="s">
        <v>690</v>
      </c>
      <c r="C398" s="540" t="s">
        <v>55</v>
      </c>
      <c r="D398" s="530" t="s">
        <v>3074</v>
      </c>
      <c r="E398" s="531">
        <v>72242</v>
      </c>
      <c r="F398" s="531">
        <v>84301</v>
      </c>
      <c r="G398" s="532">
        <v>38</v>
      </c>
      <c r="H398" s="530" t="s">
        <v>847</v>
      </c>
      <c r="I398" s="530" t="s">
        <v>847</v>
      </c>
      <c r="J398" s="530" t="s">
        <v>847</v>
      </c>
      <c r="K398" s="530" t="s">
        <v>847</v>
      </c>
      <c r="L398" s="530" t="s">
        <v>847</v>
      </c>
      <c r="M398" s="530" t="s">
        <v>847</v>
      </c>
      <c r="N398" s="530" t="s">
        <v>847</v>
      </c>
      <c r="O398" s="530" t="s">
        <v>847</v>
      </c>
      <c r="P398" s="530" t="s">
        <v>847</v>
      </c>
      <c r="Q398" s="530" t="s">
        <v>847</v>
      </c>
      <c r="R398" s="530" t="s">
        <v>847</v>
      </c>
      <c r="S398" s="541" t="s">
        <v>847</v>
      </c>
    </row>
    <row r="399" spans="1:19" ht="13.8" thickBot="1" x14ac:dyDescent="0.3">
      <c r="A399" s="7" t="s">
        <v>703</v>
      </c>
      <c r="B399" s="179" t="s">
        <v>702</v>
      </c>
      <c r="C399" s="540" t="s">
        <v>55</v>
      </c>
      <c r="D399" s="530" t="s">
        <v>3074</v>
      </c>
      <c r="E399" s="531">
        <v>78447</v>
      </c>
      <c r="F399" s="531">
        <v>106135</v>
      </c>
      <c r="G399" s="532">
        <v>40</v>
      </c>
      <c r="H399" s="530" t="s">
        <v>847</v>
      </c>
      <c r="I399" s="530" t="s">
        <v>847</v>
      </c>
      <c r="J399" s="530" t="s">
        <v>847</v>
      </c>
      <c r="K399" s="530" t="s">
        <v>847</v>
      </c>
      <c r="L399" s="530" t="s">
        <v>847</v>
      </c>
      <c r="M399" s="530" t="s">
        <v>847</v>
      </c>
      <c r="N399" s="530" t="s">
        <v>847</v>
      </c>
      <c r="O399" s="530" t="s">
        <v>847</v>
      </c>
      <c r="P399" s="530" t="s">
        <v>847</v>
      </c>
      <c r="Q399" s="530" t="s">
        <v>847</v>
      </c>
      <c r="R399" s="530" t="s">
        <v>847</v>
      </c>
      <c r="S399" s="541" t="s">
        <v>848</v>
      </c>
    </row>
    <row r="400" spans="1:19" ht="13.8" thickBot="1" x14ac:dyDescent="0.3">
      <c r="A400" s="7" t="s">
        <v>717</v>
      </c>
      <c r="B400" s="179" t="s">
        <v>716</v>
      </c>
      <c r="C400" s="540" t="s">
        <v>55</v>
      </c>
      <c r="D400" s="530" t="s">
        <v>3074</v>
      </c>
      <c r="E400" s="531">
        <v>94290</v>
      </c>
      <c r="F400" s="531">
        <v>116903</v>
      </c>
      <c r="G400" s="532">
        <v>24</v>
      </c>
      <c r="H400" s="530" t="s">
        <v>847</v>
      </c>
      <c r="I400" s="530" t="s">
        <v>847</v>
      </c>
      <c r="J400" s="530" t="s">
        <v>847</v>
      </c>
      <c r="K400" s="530" t="s">
        <v>847</v>
      </c>
      <c r="L400" s="530" t="s">
        <v>848</v>
      </c>
      <c r="M400" s="530" t="s">
        <v>847</v>
      </c>
      <c r="N400" s="530" t="s">
        <v>847</v>
      </c>
      <c r="O400" s="530" t="s">
        <v>847</v>
      </c>
      <c r="P400" s="530" t="s">
        <v>847</v>
      </c>
      <c r="Q400" s="530" t="s">
        <v>847</v>
      </c>
      <c r="R400" s="530" t="s">
        <v>847</v>
      </c>
      <c r="S400" s="541" t="s">
        <v>847</v>
      </c>
    </row>
    <row r="401" spans="1:19" ht="13.8" thickBot="1" x14ac:dyDescent="0.3">
      <c r="A401" s="7" t="s">
        <v>733</v>
      </c>
      <c r="B401" s="179" t="s">
        <v>732</v>
      </c>
      <c r="C401" s="540" t="s">
        <v>55</v>
      </c>
      <c r="D401" s="530" t="s">
        <v>3074</v>
      </c>
      <c r="E401" s="531">
        <v>64460</v>
      </c>
      <c r="F401" s="531">
        <v>64460</v>
      </c>
      <c r="G401" s="532">
        <v>40</v>
      </c>
      <c r="H401" s="530" t="s">
        <v>847</v>
      </c>
      <c r="I401" s="530" t="s">
        <v>847</v>
      </c>
      <c r="J401" s="530" t="s">
        <v>847</v>
      </c>
      <c r="K401" s="530" t="s">
        <v>847</v>
      </c>
      <c r="L401" s="530" t="s">
        <v>847</v>
      </c>
      <c r="M401" s="530" t="s">
        <v>847</v>
      </c>
      <c r="N401" s="530" t="s">
        <v>847</v>
      </c>
      <c r="O401" s="530" t="s">
        <v>848</v>
      </c>
      <c r="P401" s="530" t="s">
        <v>847</v>
      </c>
      <c r="Q401" s="530" t="s">
        <v>847</v>
      </c>
      <c r="R401" s="530" t="s">
        <v>848</v>
      </c>
      <c r="S401" s="541" t="s">
        <v>848</v>
      </c>
    </row>
    <row r="402" spans="1:19" ht="13.8" thickBot="1" x14ac:dyDescent="0.3">
      <c r="A402" s="7" t="s">
        <v>759</v>
      </c>
      <c r="B402" s="179" t="s">
        <v>758</v>
      </c>
      <c r="C402" s="540" t="s">
        <v>55</v>
      </c>
      <c r="D402" s="530" t="s">
        <v>3074</v>
      </c>
      <c r="E402" s="531">
        <v>79830</v>
      </c>
      <c r="F402" s="531">
        <v>87000</v>
      </c>
      <c r="G402" s="532">
        <v>40</v>
      </c>
      <c r="H402" s="530" t="s">
        <v>847</v>
      </c>
      <c r="I402" s="530" t="s">
        <v>847</v>
      </c>
      <c r="J402" s="530" t="s">
        <v>847</v>
      </c>
      <c r="K402" s="530" t="s">
        <v>847</v>
      </c>
      <c r="L402" s="530" t="s">
        <v>847</v>
      </c>
      <c r="M402" s="530" t="s">
        <v>847</v>
      </c>
      <c r="N402" s="530" t="s">
        <v>847</v>
      </c>
      <c r="O402" s="530" t="s">
        <v>847</v>
      </c>
      <c r="P402" s="530" t="s">
        <v>847</v>
      </c>
      <c r="Q402" s="530" t="s">
        <v>847</v>
      </c>
      <c r="R402" s="530" t="s">
        <v>847</v>
      </c>
      <c r="S402" s="541" t="s">
        <v>848</v>
      </c>
    </row>
    <row r="403" spans="1:19" ht="13.8" thickBot="1" x14ac:dyDescent="0.3">
      <c r="A403" s="7" t="s">
        <v>761</v>
      </c>
      <c r="B403" s="179" t="s">
        <v>760</v>
      </c>
      <c r="C403" s="540" t="s">
        <v>55</v>
      </c>
      <c r="D403" s="530" t="s">
        <v>3074</v>
      </c>
      <c r="E403" s="531">
        <v>66000</v>
      </c>
      <c r="F403" s="531">
        <v>72000</v>
      </c>
      <c r="G403" s="532">
        <v>40</v>
      </c>
      <c r="H403" s="530" t="s">
        <v>848</v>
      </c>
      <c r="I403" s="530" t="s">
        <v>847</v>
      </c>
      <c r="J403" s="530" t="s">
        <v>847</v>
      </c>
      <c r="K403" s="530" t="s">
        <v>847</v>
      </c>
      <c r="L403" s="530" t="s">
        <v>848</v>
      </c>
      <c r="M403" s="530" t="s">
        <v>847</v>
      </c>
      <c r="N403" s="530" t="s">
        <v>847</v>
      </c>
      <c r="O403" s="530" t="s">
        <v>847</v>
      </c>
      <c r="P403" s="530" t="s">
        <v>847</v>
      </c>
      <c r="Q403" s="530" t="s">
        <v>847</v>
      </c>
      <c r="R403" s="530" t="s">
        <v>847</v>
      </c>
      <c r="S403" s="541" t="s">
        <v>848</v>
      </c>
    </row>
    <row r="404" spans="1:19" ht="13.8" thickBot="1" x14ac:dyDescent="0.3">
      <c r="A404" s="7" t="s">
        <v>763</v>
      </c>
      <c r="B404" s="179" t="s">
        <v>762</v>
      </c>
      <c r="C404" s="540" t="s">
        <v>55</v>
      </c>
      <c r="D404" s="530" t="s">
        <v>3074</v>
      </c>
      <c r="E404" s="531">
        <v>86691</v>
      </c>
      <c r="F404" s="531">
        <v>130036</v>
      </c>
      <c r="G404" s="532">
        <v>40</v>
      </c>
      <c r="H404" s="530" t="s">
        <v>847</v>
      </c>
      <c r="I404" s="530" t="s">
        <v>847</v>
      </c>
      <c r="J404" s="530" t="s">
        <v>847</v>
      </c>
      <c r="K404" s="530" t="s">
        <v>847</v>
      </c>
      <c r="L404" s="530" t="s">
        <v>848</v>
      </c>
      <c r="M404" s="530" t="s">
        <v>847</v>
      </c>
      <c r="N404" s="530" t="s">
        <v>847</v>
      </c>
      <c r="O404" s="530" t="s">
        <v>847</v>
      </c>
      <c r="P404" s="530" t="s">
        <v>847</v>
      </c>
      <c r="Q404" s="530" t="s">
        <v>847</v>
      </c>
      <c r="R404" s="530" t="s">
        <v>847</v>
      </c>
      <c r="S404" s="541" t="s">
        <v>848</v>
      </c>
    </row>
    <row r="405" spans="1:19" ht="13.8" thickBot="1" x14ac:dyDescent="0.3">
      <c r="A405" s="7" t="s">
        <v>785</v>
      </c>
      <c r="B405" s="179" t="s">
        <v>784</v>
      </c>
      <c r="C405" s="540" t="s">
        <v>55</v>
      </c>
      <c r="D405" s="530" t="s">
        <v>3074</v>
      </c>
      <c r="E405" s="531">
        <v>95636</v>
      </c>
      <c r="F405" s="531">
        <v>95636</v>
      </c>
      <c r="G405" s="532">
        <v>38</v>
      </c>
      <c r="H405" s="530" t="s">
        <v>847</v>
      </c>
      <c r="I405" s="530" t="s">
        <v>847</v>
      </c>
      <c r="J405" s="530" t="s">
        <v>847</v>
      </c>
      <c r="K405" s="530" t="s">
        <v>847</v>
      </c>
      <c r="L405" s="530" t="s">
        <v>847</v>
      </c>
      <c r="M405" s="530" t="s">
        <v>847</v>
      </c>
      <c r="N405" s="530" t="s">
        <v>847</v>
      </c>
      <c r="O405" s="530" t="s">
        <v>847</v>
      </c>
      <c r="P405" s="530" t="s">
        <v>847</v>
      </c>
      <c r="Q405" s="530" t="s">
        <v>847</v>
      </c>
      <c r="R405" s="530" t="s">
        <v>847</v>
      </c>
      <c r="S405" s="541" t="s">
        <v>847</v>
      </c>
    </row>
    <row r="406" spans="1:19" ht="13.8" thickBot="1" x14ac:dyDescent="0.3">
      <c r="A406" s="7" t="s">
        <v>787</v>
      </c>
      <c r="B406" s="179" t="s">
        <v>786</v>
      </c>
      <c r="C406" s="540" t="s">
        <v>55</v>
      </c>
      <c r="D406" s="530" t="s">
        <v>3074</v>
      </c>
      <c r="E406" s="531">
        <v>84890</v>
      </c>
      <c r="F406" s="531">
        <v>110234</v>
      </c>
      <c r="G406" s="532">
        <v>40</v>
      </c>
      <c r="H406" s="530" t="s">
        <v>847</v>
      </c>
      <c r="I406" s="530" t="s">
        <v>847</v>
      </c>
      <c r="J406" s="530" t="s">
        <v>848</v>
      </c>
      <c r="K406" s="530" t="s">
        <v>847</v>
      </c>
      <c r="L406" s="530" t="s">
        <v>847</v>
      </c>
      <c r="M406" s="530" t="s">
        <v>847</v>
      </c>
      <c r="N406" s="530" t="s">
        <v>847</v>
      </c>
      <c r="O406" s="530" t="s">
        <v>847</v>
      </c>
      <c r="P406" s="530" t="s">
        <v>847</v>
      </c>
      <c r="Q406" s="530" t="s">
        <v>847</v>
      </c>
      <c r="R406" s="530" t="s">
        <v>847</v>
      </c>
      <c r="S406" s="541" t="s">
        <v>847</v>
      </c>
    </row>
    <row r="407" spans="1:19" ht="13.8" thickBot="1" x14ac:dyDescent="0.3">
      <c r="A407" s="7" t="s">
        <v>795</v>
      </c>
      <c r="B407" s="179" t="s">
        <v>794</v>
      </c>
      <c r="C407" s="540" t="s">
        <v>55</v>
      </c>
      <c r="D407" s="530" t="s">
        <v>3074</v>
      </c>
      <c r="E407" s="531">
        <v>80786</v>
      </c>
      <c r="F407" s="531">
        <v>115181</v>
      </c>
      <c r="G407" s="532">
        <v>35</v>
      </c>
      <c r="H407" s="530" t="s">
        <v>847</v>
      </c>
      <c r="I407" s="530" t="s">
        <v>847</v>
      </c>
      <c r="J407" s="530" t="s">
        <v>847</v>
      </c>
      <c r="K407" s="530" t="s">
        <v>847</v>
      </c>
      <c r="L407" s="530" t="s">
        <v>847</v>
      </c>
      <c r="M407" s="530" t="s">
        <v>847</v>
      </c>
      <c r="N407" s="530" t="s">
        <v>847</v>
      </c>
      <c r="O407" s="530" t="s">
        <v>847</v>
      </c>
      <c r="P407" s="530" t="s">
        <v>847</v>
      </c>
      <c r="Q407" s="530" t="s">
        <v>847</v>
      </c>
      <c r="R407" s="530" t="s">
        <v>847</v>
      </c>
      <c r="S407" s="541" t="s">
        <v>847</v>
      </c>
    </row>
    <row r="408" spans="1:19" ht="13.8" thickBot="1" x14ac:dyDescent="0.3">
      <c r="A408" s="7" t="s">
        <v>815</v>
      </c>
      <c r="B408" s="179" t="s">
        <v>814</v>
      </c>
      <c r="C408" s="540" t="s">
        <v>55</v>
      </c>
      <c r="D408" s="530" t="s">
        <v>3074</v>
      </c>
      <c r="E408" s="531">
        <v>95263</v>
      </c>
      <c r="F408" s="531">
        <v>95263</v>
      </c>
      <c r="G408" s="532">
        <v>40</v>
      </c>
      <c r="H408" s="530" t="s">
        <v>847</v>
      </c>
      <c r="I408" s="530" t="s">
        <v>847</v>
      </c>
      <c r="J408" s="530" t="s">
        <v>847</v>
      </c>
      <c r="K408" s="530" t="s">
        <v>847</v>
      </c>
      <c r="L408" s="530" t="s">
        <v>847</v>
      </c>
      <c r="M408" s="530" t="s">
        <v>847</v>
      </c>
      <c r="N408" s="530" t="s">
        <v>847</v>
      </c>
      <c r="O408" s="530" t="s">
        <v>847</v>
      </c>
      <c r="P408" s="530" t="s">
        <v>847</v>
      </c>
      <c r="Q408" s="530" t="s">
        <v>848</v>
      </c>
      <c r="R408" s="530" t="s">
        <v>848</v>
      </c>
      <c r="S408" s="541" t="s">
        <v>848</v>
      </c>
    </row>
    <row r="409" spans="1:19" ht="13.8" thickBot="1" x14ac:dyDescent="0.3">
      <c r="A409" s="7" t="s">
        <v>817</v>
      </c>
      <c r="B409" s="179" t="s">
        <v>816</v>
      </c>
      <c r="C409" s="540" t="s">
        <v>55</v>
      </c>
      <c r="D409" s="530" t="s">
        <v>3074</v>
      </c>
      <c r="E409" s="531">
        <v>62000</v>
      </c>
      <c r="F409" s="531">
        <v>86455</v>
      </c>
      <c r="G409" s="532">
        <v>40</v>
      </c>
      <c r="H409" s="530" t="s">
        <v>847</v>
      </c>
      <c r="I409" s="530" t="s">
        <v>847</v>
      </c>
      <c r="J409" s="530" t="s">
        <v>847</v>
      </c>
      <c r="K409" s="530" t="s">
        <v>847</v>
      </c>
      <c r="L409" s="530" t="s">
        <v>847</v>
      </c>
      <c r="M409" s="530" t="s">
        <v>847</v>
      </c>
      <c r="N409" s="530" t="s">
        <v>847</v>
      </c>
      <c r="O409" s="530" t="s">
        <v>847</v>
      </c>
      <c r="P409" s="530" t="s">
        <v>847</v>
      </c>
      <c r="Q409" s="530" t="s">
        <v>847</v>
      </c>
      <c r="R409" s="530" t="s">
        <v>847</v>
      </c>
      <c r="S409" s="541" t="s">
        <v>848</v>
      </c>
    </row>
    <row r="410" spans="1:19" ht="13.8" thickBot="1" x14ac:dyDescent="0.3">
      <c r="A410" s="7" t="s">
        <v>823</v>
      </c>
      <c r="B410" s="179" t="s">
        <v>822</v>
      </c>
      <c r="C410" s="542" t="s">
        <v>55</v>
      </c>
      <c r="D410" s="543" t="s">
        <v>3074</v>
      </c>
      <c r="E410" s="544">
        <v>85000</v>
      </c>
      <c r="F410" s="544">
        <v>105000</v>
      </c>
      <c r="G410" s="545">
        <v>40</v>
      </c>
      <c r="H410" s="543" t="s">
        <v>847</v>
      </c>
      <c r="I410" s="543" t="s">
        <v>847</v>
      </c>
      <c r="J410" s="543" t="s">
        <v>847</v>
      </c>
      <c r="K410" s="543" t="s">
        <v>847</v>
      </c>
      <c r="L410" s="543" t="s">
        <v>847</v>
      </c>
      <c r="M410" s="543" t="s">
        <v>847</v>
      </c>
      <c r="N410" s="543" t="s">
        <v>847</v>
      </c>
      <c r="O410" s="543" t="s">
        <v>847</v>
      </c>
      <c r="P410" s="543" t="s">
        <v>847</v>
      </c>
      <c r="Q410" s="543" t="s">
        <v>847</v>
      </c>
      <c r="R410" s="543" t="s">
        <v>847</v>
      </c>
      <c r="S410" s="546" t="s">
        <v>848</v>
      </c>
    </row>
    <row r="411" spans="1:19" ht="13.8" thickBot="1" x14ac:dyDescent="0.3">
      <c r="B411" s="520" t="s">
        <v>3885</v>
      </c>
      <c r="C411" s="127"/>
      <c r="D411" s="523"/>
      <c r="E411" s="66" t="s">
        <v>3913</v>
      </c>
      <c r="F411" s="523"/>
      <c r="G411" s="524"/>
      <c r="H411" s="528">
        <v>0.97777777777777775</v>
      </c>
      <c r="I411" s="528">
        <v>0.97777777777777775</v>
      </c>
      <c r="J411" s="528">
        <v>0.88888888888888884</v>
      </c>
      <c r="K411" s="528">
        <v>0.9555555555555556</v>
      </c>
      <c r="L411" s="528">
        <v>0.84444444444444444</v>
      </c>
      <c r="M411" s="528">
        <v>1</v>
      </c>
      <c r="N411" s="528">
        <v>1</v>
      </c>
      <c r="O411" s="528">
        <v>0.77777777777777779</v>
      </c>
      <c r="P411" s="528">
        <v>1</v>
      </c>
      <c r="Q411" s="528">
        <v>0.88888888888888884</v>
      </c>
      <c r="R411" s="528">
        <v>0.75555555555555554</v>
      </c>
      <c r="S411" s="529">
        <v>0.33333333333333331</v>
      </c>
    </row>
  </sheetData>
  <sortState ref="A4:S410">
    <sortCondition ref="C4"/>
  </sortState>
  <hyperlinks>
    <hyperlink ref="G1" location="'Table of Contents'!A1" display="Return to Table of Content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U395"/>
  <sheetViews>
    <sheetView zoomScale="75" zoomScaleNormal="75" workbookViewId="0">
      <pane ySplit="3" topLeftCell="A4" activePane="bottomLeft" state="frozen"/>
      <selection pane="bottomLeft" activeCell="G1" sqref="G1"/>
    </sheetView>
  </sheetViews>
  <sheetFormatPr defaultRowHeight="13.2" x14ac:dyDescent="0.25"/>
  <cols>
    <col min="2" max="2" width="50.77734375" bestFit="1" customWidth="1"/>
    <col min="3" max="3" width="26.77734375" bestFit="1" customWidth="1"/>
    <col min="4" max="4" width="11" customWidth="1"/>
    <col min="5" max="5" width="10.21875" customWidth="1"/>
    <col min="6" max="6" width="10.77734375" customWidth="1"/>
    <col min="7" max="7" width="11.109375" customWidth="1"/>
    <col min="8" max="8" width="10.6640625" customWidth="1"/>
    <col min="9" max="9" width="10.5546875" customWidth="1"/>
    <col min="10" max="10" width="11.21875" customWidth="1"/>
    <col min="11" max="11" width="10.5546875" customWidth="1"/>
    <col min="12" max="12" width="11.109375" customWidth="1"/>
    <col min="13" max="13" width="10.6640625" customWidth="1"/>
    <col min="14" max="14" width="10.77734375" customWidth="1"/>
    <col min="15" max="15" width="11.21875" customWidth="1"/>
    <col min="16" max="16" width="13.77734375" customWidth="1"/>
    <col min="17" max="17" width="13.109375" customWidth="1"/>
    <col min="18" max="18" width="12.44140625" customWidth="1"/>
    <col min="20" max="20" width="10.5546875" customWidth="1"/>
    <col min="21" max="21" width="11.44140625" customWidth="1"/>
  </cols>
  <sheetData>
    <row r="1" spans="1:21" ht="18" x14ac:dyDescent="0.35">
      <c r="B1" s="56" t="s">
        <v>3874</v>
      </c>
      <c r="D1" s="55" t="s">
        <v>3106</v>
      </c>
      <c r="G1" s="14" t="s">
        <v>3107</v>
      </c>
      <c r="J1" s="58"/>
      <c r="K1" s="58"/>
      <c r="L1" s="58"/>
      <c r="M1" s="58"/>
      <c r="T1" s="138"/>
    </row>
    <row r="2" spans="1:21" ht="13.8" thickBot="1" x14ac:dyDescent="0.3"/>
    <row r="3" spans="1:21" s="6" customFormat="1" ht="66.599999999999994" thickBot="1" x14ac:dyDescent="0.3">
      <c r="A3" s="5" t="s">
        <v>1</v>
      </c>
      <c r="B3" s="5" t="s">
        <v>0</v>
      </c>
      <c r="C3" s="180" t="s">
        <v>4</v>
      </c>
      <c r="D3" s="180" t="s">
        <v>3077</v>
      </c>
      <c r="E3" s="180" t="s">
        <v>3078</v>
      </c>
      <c r="F3" s="180" t="s">
        <v>3079</v>
      </c>
      <c r="G3" s="180" t="s">
        <v>3080</v>
      </c>
      <c r="H3" s="180" t="s">
        <v>3081</v>
      </c>
      <c r="I3" s="180" t="s">
        <v>3082</v>
      </c>
      <c r="J3" s="180" t="s">
        <v>3083</v>
      </c>
      <c r="K3" s="180" t="s">
        <v>3084</v>
      </c>
      <c r="L3" s="180" t="s">
        <v>3085</v>
      </c>
      <c r="M3" s="180" t="s">
        <v>3086</v>
      </c>
      <c r="N3" s="180" t="s">
        <v>3087</v>
      </c>
      <c r="O3" s="180" t="s">
        <v>3088</v>
      </c>
      <c r="P3" s="180" t="s">
        <v>3915</v>
      </c>
      <c r="Q3" s="180" t="s">
        <v>3916</v>
      </c>
      <c r="R3" s="180" t="s">
        <v>3917</v>
      </c>
      <c r="S3" s="180" t="s">
        <v>3089</v>
      </c>
      <c r="T3" s="180" t="s">
        <v>3090</v>
      </c>
      <c r="U3" s="180" t="s">
        <v>3091</v>
      </c>
    </row>
    <row r="4" spans="1:21" ht="13.8" thickBot="1" x14ac:dyDescent="0.3">
      <c r="A4" s="7" t="s">
        <v>34</v>
      </c>
      <c r="B4" s="179" t="s">
        <v>33</v>
      </c>
      <c r="C4" s="535" t="s">
        <v>35</v>
      </c>
      <c r="D4" s="551">
        <v>12</v>
      </c>
      <c r="E4" s="552">
        <v>6500</v>
      </c>
      <c r="F4" s="552">
        <v>11700</v>
      </c>
      <c r="G4" s="553" t="s">
        <v>13</v>
      </c>
      <c r="H4" s="553" t="s">
        <v>13</v>
      </c>
      <c r="I4" s="553" t="s">
        <v>13</v>
      </c>
      <c r="J4" s="553" t="s">
        <v>13</v>
      </c>
      <c r="K4" s="553" t="s">
        <v>13</v>
      </c>
      <c r="L4" s="553" t="s">
        <v>13</v>
      </c>
      <c r="M4" s="553" t="s">
        <v>13</v>
      </c>
      <c r="N4" s="553" t="s">
        <v>13</v>
      </c>
      <c r="O4" s="553" t="s">
        <v>13</v>
      </c>
      <c r="P4" s="553" t="s">
        <v>13</v>
      </c>
      <c r="Q4" s="553" t="s">
        <v>13</v>
      </c>
      <c r="R4" s="553" t="s">
        <v>13</v>
      </c>
      <c r="S4" s="551">
        <v>40</v>
      </c>
      <c r="T4" s="552">
        <v>17680</v>
      </c>
      <c r="U4" s="554">
        <v>31200</v>
      </c>
    </row>
    <row r="5" spans="1:21" ht="13.8" thickBot="1" x14ac:dyDescent="0.3">
      <c r="A5" s="7" t="s">
        <v>59</v>
      </c>
      <c r="B5" s="179" t="s">
        <v>58</v>
      </c>
      <c r="C5" s="540" t="s">
        <v>35</v>
      </c>
      <c r="D5" s="550" t="s">
        <v>13</v>
      </c>
      <c r="E5" s="550" t="s">
        <v>13</v>
      </c>
      <c r="F5" s="550" t="s">
        <v>13</v>
      </c>
      <c r="G5" s="550" t="s">
        <v>13</v>
      </c>
      <c r="H5" s="550" t="s">
        <v>13</v>
      </c>
      <c r="I5" s="550" t="s">
        <v>13</v>
      </c>
      <c r="J5" s="550" t="s">
        <v>13</v>
      </c>
      <c r="K5" s="550" t="s">
        <v>13</v>
      </c>
      <c r="L5" s="550" t="s">
        <v>13</v>
      </c>
      <c r="M5" s="548">
        <v>0</v>
      </c>
      <c r="N5" s="549">
        <v>0</v>
      </c>
      <c r="O5" s="550" t="s">
        <v>13</v>
      </c>
      <c r="P5" s="550" t="s">
        <v>13</v>
      </c>
      <c r="Q5" s="550" t="s">
        <v>13</v>
      </c>
      <c r="R5" s="550" t="s">
        <v>13</v>
      </c>
      <c r="S5" s="550" t="s">
        <v>13</v>
      </c>
      <c r="T5" s="550" t="s">
        <v>13</v>
      </c>
      <c r="U5" s="555" t="s">
        <v>13</v>
      </c>
    </row>
    <row r="6" spans="1:21" ht="13.8" thickBot="1" x14ac:dyDescent="0.3">
      <c r="A6" s="7" t="s">
        <v>79</v>
      </c>
      <c r="B6" s="179" t="s">
        <v>78</v>
      </c>
      <c r="C6" s="540" t="s">
        <v>35</v>
      </c>
      <c r="D6" s="550" t="s">
        <v>13</v>
      </c>
      <c r="E6" s="550" t="s">
        <v>13</v>
      </c>
      <c r="F6" s="550" t="s">
        <v>13</v>
      </c>
      <c r="G6" s="550" t="s">
        <v>13</v>
      </c>
      <c r="H6" s="550" t="s">
        <v>13</v>
      </c>
      <c r="I6" s="550" t="s">
        <v>13</v>
      </c>
      <c r="J6" s="548">
        <v>12</v>
      </c>
      <c r="K6" s="549">
        <v>5</v>
      </c>
      <c r="L6" s="549">
        <v>11</v>
      </c>
      <c r="M6" s="548">
        <v>8</v>
      </c>
      <c r="N6" s="549">
        <v>3000</v>
      </c>
      <c r="O6" s="549">
        <v>9000</v>
      </c>
      <c r="P6" s="550" t="s">
        <v>13</v>
      </c>
      <c r="Q6" s="550" t="s">
        <v>13</v>
      </c>
      <c r="R6" s="550" t="s">
        <v>13</v>
      </c>
      <c r="S6" s="548">
        <v>6</v>
      </c>
      <c r="T6" s="549">
        <v>3120</v>
      </c>
      <c r="U6" s="556">
        <v>5000</v>
      </c>
    </row>
    <row r="7" spans="1:21" ht="13.8" thickBot="1" x14ac:dyDescent="0.3">
      <c r="A7" s="7" t="s">
        <v>81</v>
      </c>
      <c r="B7" s="179" t="s">
        <v>80</v>
      </c>
      <c r="C7" s="540" t="s">
        <v>35</v>
      </c>
      <c r="D7" s="548">
        <v>0</v>
      </c>
      <c r="E7" s="549">
        <v>0</v>
      </c>
      <c r="F7" s="549">
        <v>0</v>
      </c>
      <c r="G7" s="548">
        <v>0</v>
      </c>
      <c r="H7" s="549">
        <v>0</v>
      </c>
      <c r="I7" s="549">
        <v>0</v>
      </c>
      <c r="J7" s="548">
        <v>25</v>
      </c>
      <c r="K7" s="549">
        <v>8000</v>
      </c>
      <c r="L7" s="549">
        <v>20000</v>
      </c>
      <c r="M7" s="548">
        <v>12</v>
      </c>
      <c r="N7" s="549">
        <v>6500</v>
      </c>
      <c r="O7" s="549">
        <v>10000</v>
      </c>
      <c r="P7" s="548">
        <v>0</v>
      </c>
      <c r="Q7" s="549">
        <v>0</v>
      </c>
      <c r="R7" s="549">
        <v>0</v>
      </c>
      <c r="S7" s="548">
        <v>7</v>
      </c>
      <c r="T7" s="549">
        <v>4000</v>
      </c>
      <c r="U7" s="556">
        <v>6500</v>
      </c>
    </row>
    <row r="8" spans="1:21" ht="13.8" thickBot="1" x14ac:dyDescent="0.3">
      <c r="A8" s="7" t="s">
        <v>85</v>
      </c>
      <c r="B8" s="179" t="s">
        <v>84</v>
      </c>
      <c r="C8" s="540" t="s">
        <v>35</v>
      </c>
      <c r="D8" s="550" t="s">
        <v>13</v>
      </c>
      <c r="E8" s="550" t="s">
        <v>13</v>
      </c>
      <c r="F8" s="550" t="s">
        <v>13</v>
      </c>
      <c r="G8" s="550" t="s">
        <v>13</v>
      </c>
      <c r="H8" s="550" t="s">
        <v>13</v>
      </c>
      <c r="I8" s="550" t="s">
        <v>13</v>
      </c>
      <c r="J8" s="550" t="s">
        <v>13</v>
      </c>
      <c r="K8" s="550" t="s">
        <v>13</v>
      </c>
      <c r="L8" s="550" t="s">
        <v>13</v>
      </c>
      <c r="M8" s="550" t="s">
        <v>13</v>
      </c>
      <c r="N8" s="550" t="s">
        <v>13</v>
      </c>
      <c r="O8" s="550" t="s">
        <v>13</v>
      </c>
      <c r="P8" s="550" t="s">
        <v>13</v>
      </c>
      <c r="Q8" s="550" t="s">
        <v>13</v>
      </c>
      <c r="R8" s="550" t="s">
        <v>13</v>
      </c>
      <c r="S8" s="550" t="s">
        <v>13</v>
      </c>
      <c r="T8" s="550" t="s">
        <v>13</v>
      </c>
      <c r="U8" s="555" t="s">
        <v>13</v>
      </c>
    </row>
    <row r="9" spans="1:21" ht="13.8" thickBot="1" x14ac:dyDescent="0.3">
      <c r="A9" s="7" t="s">
        <v>89</v>
      </c>
      <c r="B9" s="179" t="s">
        <v>88</v>
      </c>
      <c r="C9" s="540" t="s">
        <v>35</v>
      </c>
      <c r="D9" s="548">
        <v>24</v>
      </c>
      <c r="E9" s="549">
        <v>26881</v>
      </c>
      <c r="F9" s="549">
        <v>26881</v>
      </c>
      <c r="G9" s="550" t="s">
        <v>13</v>
      </c>
      <c r="H9" s="550" t="s">
        <v>13</v>
      </c>
      <c r="I9" s="550" t="s">
        <v>13</v>
      </c>
      <c r="J9" s="548">
        <v>22</v>
      </c>
      <c r="K9" s="549">
        <v>20068</v>
      </c>
      <c r="L9" s="549">
        <v>20068</v>
      </c>
      <c r="M9" s="548">
        <v>19</v>
      </c>
      <c r="N9" s="549">
        <v>12350</v>
      </c>
      <c r="O9" s="549">
        <v>12597</v>
      </c>
      <c r="P9" s="550" t="s">
        <v>13</v>
      </c>
      <c r="Q9" s="550" t="s">
        <v>13</v>
      </c>
      <c r="R9" s="550" t="s">
        <v>13</v>
      </c>
      <c r="S9" s="548">
        <v>18</v>
      </c>
      <c r="T9" s="549">
        <v>11232</v>
      </c>
      <c r="U9" s="556">
        <v>11700</v>
      </c>
    </row>
    <row r="10" spans="1:21" ht="13.8" thickBot="1" x14ac:dyDescent="0.3">
      <c r="A10" s="7" t="s">
        <v>92</v>
      </c>
      <c r="B10" s="179" t="s">
        <v>91</v>
      </c>
      <c r="C10" s="540" t="s">
        <v>35</v>
      </c>
      <c r="D10" s="548">
        <v>10</v>
      </c>
      <c r="E10" s="549">
        <v>6539</v>
      </c>
      <c r="F10" s="549">
        <v>6539</v>
      </c>
      <c r="G10" s="550" t="s">
        <v>13</v>
      </c>
      <c r="H10" s="550" t="s">
        <v>13</v>
      </c>
      <c r="I10" s="550" t="s">
        <v>13</v>
      </c>
      <c r="J10" s="548">
        <v>16</v>
      </c>
      <c r="K10" s="549">
        <v>9100</v>
      </c>
      <c r="L10" s="549">
        <v>9100</v>
      </c>
      <c r="M10" s="548">
        <v>5</v>
      </c>
      <c r="N10" s="549">
        <v>2939</v>
      </c>
      <c r="O10" s="549">
        <v>2939</v>
      </c>
      <c r="P10" s="550" t="s">
        <v>13</v>
      </c>
      <c r="Q10" s="550" t="s">
        <v>13</v>
      </c>
      <c r="R10" s="550" t="s">
        <v>13</v>
      </c>
      <c r="S10" s="548">
        <v>5</v>
      </c>
      <c r="T10" s="549">
        <v>2590</v>
      </c>
      <c r="U10" s="556">
        <v>2590</v>
      </c>
    </row>
    <row r="11" spans="1:21" ht="13.8" thickBot="1" x14ac:dyDescent="0.3">
      <c r="A11" s="7" t="s">
        <v>100</v>
      </c>
      <c r="B11" s="179" t="s">
        <v>99</v>
      </c>
      <c r="C11" s="540" t="s">
        <v>35</v>
      </c>
      <c r="D11" s="548">
        <v>18</v>
      </c>
      <c r="E11" s="549">
        <v>10631</v>
      </c>
      <c r="F11" s="549">
        <v>10631</v>
      </c>
      <c r="G11" s="550" t="s">
        <v>13</v>
      </c>
      <c r="H11" s="550" t="s">
        <v>13</v>
      </c>
      <c r="I11" s="550" t="s">
        <v>13</v>
      </c>
      <c r="J11" s="550" t="s">
        <v>13</v>
      </c>
      <c r="K11" s="550" t="s">
        <v>13</v>
      </c>
      <c r="L11" s="550" t="s">
        <v>13</v>
      </c>
      <c r="M11" s="550" t="s">
        <v>13</v>
      </c>
      <c r="N11" s="550" t="s">
        <v>13</v>
      </c>
      <c r="O11" s="550" t="s">
        <v>13</v>
      </c>
      <c r="P11" s="550" t="s">
        <v>13</v>
      </c>
      <c r="Q11" s="550" t="s">
        <v>13</v>
      </c>
      <c r="R11" s="550" t="s">
        <v>13</v>
      </c>
      <c r="S11" s="550" t="s">
        <v>13</v>
      </c>
      <c r="T11" s="550" t="s">
        <v>13</v>
      </c>
      <c r="U11" s="555" t="s">
        <v>13</v>
      </c>
    </row>
    <row r="12" spans="1:21" ht="13.8" thickBot="1" x14ac:dyDescent="0.3">
      <c r="A12" s="7" t="s">
        <v>132</v>
      </c>
      <c r="B12" s="179" t="s">
        <v>131</v>
      </c>
      <c r="C12" s="540" t="s">
        <v>35</v>
      </c>
      <c r="D12" s="550" t="s">
        <v>13</v>
      </c>
      <c r="E12" s="550" t="s">
        <v>13</v>
      </c>
      <c r="F12" s="550" t="s">
        <v>13</v>
      </c>
      <c r="G12" s="550" t="s">
        <v>13</v>
      </c>
      <c r="H12" s="550" t="s">
        <v>13</v>
      </c>
      <c r="I12" s="550" t="s">
        <v>13</v>
      </c>
      <c r="J12" s="550" t="s">
        <v>13</v>
      </c>
      <c r="K12" s="550" t="s">
        <v>13</v>
      </c>
      <c r="L12" s="550" t="s">
        <v>13</v>
      </c>
      <c r="M12" s="550" t="s">
        <v>13</v>
      </c>
      <c r="N12" s="550" t="s">
        <v>13</v>
      </c>
      <c r="O12" s="550" t="s">
        <v>13</v>
      </c>
      <c r="P12" s="550" t="s">
        <v>13</v>
      </c>
      <c r="Q12" s="550" t="s">
        <v>13</v>
      </c>
      <c r="R12" s="550" t="s">
        <v>13</v>
      </c>
      <c r="S12" s="548">
        <v>13</v>
      </c>
      <c r="T12" s="549">
        <v>6630</v>
      </c>
      <c r="U12" s="556">
        <v>9800</v>
      </c>
    </row>
    <row r="13" spans="1:21" ht="13.8" thickBot="1" x14ac:dyDescent="0.3">
      <c r="A13" s="7" t="s">
        <v>146</v>
      </c>
      <c r="B13" s="179" t="s">
        <v>145</v>
      </c>
      <c r="C13" s="540" t="s">
        <v>35</v>
      </c>
      <c r="D13" s="550" t="s">
        <v>13</v>
      </c>
      <c r="E13" s="550" t="s">
        <v>13</v>
      </c>
      <c r="F13" s="550" t="s">
        <v>13</v>
      </c>
      <c r="G13" s="550" t="s">
        <v>13</v>
      </c>
      <c r="H13" s="550" t="s">
        <v>13</v>
      </c>
      <c r="I13" s="550" t="s">
        <v>13</v>
      </c>
      <c r="J13" s="550" t="s">
        <v>13</v>
      </c>
      <c r="K13" s="550" t="s">
        <v>13</v>
      </c>
      <c r="L13" s="550" t="s">
        <v>13</v>
      </c>
      <c r="M13" s="550" t="s">
        <v>13</v>
      </c>
      <c r="N13" s="550" t="s">
        <v>13</v>
      </c>
      <c r="O13" s="550" t="s">
        <v>13</v>
      </c>
      <c r="P13" s="550" t="s">
        <v>13</v>
      </c>
      <c r="Q13" s="550" t="s">
        <v>13</v>
      </c>
      <c r="R13" s="550" t="s">
        <v>13</v>
      </c>
      <c r="S13" s="548">
        <v>3</v>
      </c>
      <c r="T13" s="549">
        <v>1175</v>
      </c>
      <c r="U13" s="556">
        <v>1600</v>
      </c>
    </row>
    <row r="14" spans="1:21" ht="13.8" thickBot="1" x14ac:dyDescent="0.3">
      <c r="A14" s="7" t="s">
        <v>156</v>
      </c>
      <c r="B14" s="179" t="s">
        <v>155</v>
      </c>
      <c r="C14" s="540" t="s">
        <v>35</v>
      </c>
      <c r="D14" s="548">
        <v>31</v>
      </c>
      <c r="E14" s="549">
        <v>22955</v>
      </c>
      <c r="F14" s="549">
        <v>25917</v>
      </c>
      <c r="G14" s="548">
        <v>0</v>
      </c>
      <c r="H14" s="549">
        <v>0</v>
      </c>
      <c r="I14" s="549">
        <v>0</v>
      </c>
      <c r="J14" s="548">
        <v>0</v>
      </c>
      <c r="K14" s="549">
        <v>0</v>
      </c>
      <c r="L14" s="549">
        <v>0</v>
      </c>
      <c r="M14" s="548">
        <v>13</v>
      </c>
      <c r="N14" s="549">
        <v>5746</v>
      </c>
      <c r="O14" s="549">
        <v>6084</v>
      </c>
      <c r="P14" s="548">
        <v>0</v>
      </c>
      <c r="Q14" s="549">
        <v>0</v>
      </c>
      <c r="R14" s="549">
        <v>0</v>
      </c>
      <c r="S14" s="548">
        <v>16</v>
      </c>
      <c r="T14" s="549">
        <v>7072</v>
      </c>
      <c r="U14" s="556">
        <v>7488</v>
      </c>
    </row>
    <row r="15" spans="1:21" ht="13.8" thickBot="1" x14ac:dyDescent="0.3">
      <c r="A15" s="7" t="s">
        <v>164</v>
      </c>
      <c r="B15" s="179" t="s">
        <v>163</v>
      </c>
      <c r="C15" s="540" t="s">
        <v>35</v>
      </c>
      <c r="D15" s="550" t="s">
        <v>13</v>
      </c>
      <c r="E15" s="550" t="s">
        <v>13</v>
      </c>
      <c r="F15" s="550" t="s">
        <v>13</v>
      </c>
      <c r="G15" s="550" t="s">
        <v>13</v>
      </c>
      <c r="H15" s="550" t="s">
        <v>13</v>
      </c>
      <c r="I15" s="550" t="s">
        <v>13</v>
      </c>
      <c r="J15" s="550" t="s">
        <v>13</v>
      </c>
      <c r="K15" s="550" t="s">
        <v>13</v>
      </c>
      <c r="L15" s="550" t="s">
        <v>13</v>
      </c>
      <c r="M15" s="550" t="s">
        <v>13</v>
      </c>
      <c r="N15" s="550" t="s">
        <v>13</v>
      </c>
      <c r="O15" s="550" t="s">
        <v>13</v>
      </c>
      <c r="P15" s="550" t="s">
        <v>13</v>
      </c>
      <c r="Q15" s="550" t="s">
        <v>13</v>
      </c>
      <c r="R15" s="550" t="s">
        <v>13</v>
      </c>
      <c r="S15" s="550" t="s">
        <v>13</v>
      </c>
      <c r="T15" s="550" t="s">
        <v>13</v>
      </c>
      <c r="U15" s="555" t="s">
        <v>13</v>
      </c>
    </row>
    <row r="16" spans="1:21" ht="13.8" thickBot="1" x14ac:dyDescent="0.3">
      <c r="A16" s="7" t="s">
        <v>176</v>
      </c>
      <c r="B16" s="179" t="s">
        <v>175</v>
      </c>
      <c r="C16" s="540" t="s">
        <v>35</v>
      </c>
      <c r="D16" s="550" t="s">
        <v>13</v>
      </c>
      <c r="E16" s="550" t="s">
        <v>13</v>
      </c>
      <c r="F16" s="550" t="s">
        <v>13</v>
      </c>
      <c r="G16" s="550" t="s">
        <v>13</v>
      </c>
      <c r="H16" s="550" t="s">
        <v>13</v>
      </c>
      <c r="I16" s="550" t="s">
        <v>13</v>
      </c>
      <c r="J16" s="550" t="s">
        <v>13</v>
      </c>
      <c r="K16" s="550" t="s">
        <v>13</v>
      </c>
      <c r="L16" s="550" t="s">
        <v>13</v>
      </c>
      <c r="M16" s="550" t="s">
        <v>13</v>
      </c>
      <c r="N16" s="550" t="s">
        <v>13</v>
      </c>
      <c r="O16" s="550" t="s">
        <v>13</v>
      </c>
      <c r="P16" s="550" t="s">
        <v>13</v>
      </c>
      <c r="Q16" s="550" t="s">
        <v>13</v>
      </c>
      <c r="R16" s="550" t="s">
        <v>13</v>
      </c>
      <c r="S16" s="548">
        <v>22</v>
      </c>
      <c r="T16" s="549">
        <v>10943</v>
      </c>
      <c r="U16" s="556">
        <v>20700</v>
      </c>
    </row>
    <row r="17" spans="1:21" ht="13.8" thickBot="1" x14ac:dyDescent="0.3">
      <c r="A17" s="7" t="s">
        <v>184</v>
      </c>
      <c r="B17" s="179" t="s">
        <v>183</v>
      </c>
      <c r="C17" s="540" t="s">
        <v>35</v>
      </c>
      <c r="D17" s="548">
        <v>32</v>
      </c>
      <c r="E17" s="550" t="s">
        <v>13</v>
      </c>
      <c r="F17" s="550" t="s">
        <v>13</v>
      </c>
      <c r="G17" s="550" t="s">
        <v>13</v>
      </c>
      <c r="H17" s="550" t="s">
        <v>13</v>
      </c>
      <c r="I17" s="550" t="s">
        <v>13</v>
      </c>
      <c r="J17" s="550" t="s">
        <v>13</v>
      </c>
      <c r="K17" s="550" t="s">
        <v>13</v>
      </c>
      <c r="L17" s="550" t="s">
        <v>13</v>
      </c>
      <c r="M17" s="550" t="s">
        <v>13</v>
      </c>
      <c r="N17" s="550" t="s">
        <v>13</v>
      </c>
      <c r="O17" s="550" t="s">
        <v>13</v>
      </c>
      <c r="P17" s="550" t="s">
        <v>13</v>
      </c>
      <c r="Q17" s="550" t="s">
        <v>13</v>
      </c>
      <c r="R17" s="550" t="s">
        <v>13</v>
      </c>
      <c r="S17" s="548">
        <v>10</v>
      </c>
      <c r="T17" s="549">
        <v>10</v>
      </c>
      <c r="U17" s="556">
        <v>12</v>
      </c>
    </row>
    <row r="18" spans="1:21" ht="13.8" thickBot="1" x14ac:dyDescent="0.3">
      <c r="A18" s="7" t="s">
        <v>186</v>
      </c>
      <c r="B18" s="179" t="s">
        <v>185</v>
      </c>
      <c r="C18" s="540" t="s">
        <v>35</v>
      </c>
      <c r="D18" s="550" t="s">
        <v>13</v>
      </c>
      <c r="E18" s="550" t="s">
        <v>13</v>
      </c>
      <c r="F18" s="550" t="s">
        <v>13</v>
      </c>
      <c r="G18" s="550" t="s">
        <v>13</v>
      </c>
      <c r="H18" s="550" t="s">
        <v>13</v>
      </c>
      <c r="I18" s="550" t="s">
        <v>13</v>
      </c>
      <c r="J18" s="548">
        <v>12</v>
      </c>
      <c r="K18" s="549">
        <v>8000</v>
      </c>
      <c r="L18" s="549">
        <v>16000</v>
      </c>
      <c r="M18" s="550" t="s">
        <v>13</v>
      </c>
      <c r="N18" s="550" t="s">
        <v>13</v>
      </c>
      <c r="O18" s="550" t="s">
        <v>13</v>
      </c>
      <c r="P18" s="550" t="s">
        <v>13</v>
      </c>
      <c r="Q18" s="550" t="s">
        <v>13</v>
      </c>
      <c r="R18" s="550" t="s">
        <v>13</v>
      </c>
      <c r="S18" s="548">
        <v>26</v>
      </c>
      <c r="T18" s="549">
        <v>7000</v>
      </c>
      <c r="U18" s="556">
        <v>12000</v>
      </c>
    </row>
    <row r="19" spans="1:21" ht="13.8" thickBot="1" x14ac:dyDescent="0.3">
      <c r="A19" s="7" t="s">
        <v>202</v>
      </c>
      <c r="B19" s="179" t="s">
        <v>201</v>
      </c>
      <c r="C19" s="540" t="s">
        <v>35</v>
      </c>
      <c r="D19" s="550" t="s">
        <v>13</v>
      </c>
      <c r="E19" s="550" t="s">
        <v>13</v>
      </c>
      <c r="F19" s="550" t="s">
        <v>13</v>
      </c>
      <c r="G19" s="548">
        <v>28</v>
      </c>
      <c r="H19" s="549">
        <v>15000</v>
      </c>
      <c r="I19" s="549">
        <v>16000</v>
      </c>
      <c r="J19" s="548">
        <v>26</v>
      </c>
      <c r="K19" s="549">
        <v>14000</v>
      </c>
      <c r="L19" s="549">
        <v>15000</v>
      </c>
      <c r="M19" s="548">
        <v>28</v>
      </c>
      <c r="N19" s="549">
        <v>12000</v>
      </c>
      <c r="O19" s="549">
        <v>15000</v>
      </c>
      <c r="P19" s="550" t="s">
        <v>13</v>
      </c>
      <c r="Q19" s="550" t="s">
        <v>13</v>
      </c>
      <c r="R19" s="550" t="s">
        <v>13</v>
      </c>
      <c r="S19" s="550" t="s">
        <v>13</v>
      </c>
      <c r="T19" s="550" t="s">
        <v>13</v>
      </c>
      <c r="U19" s="555" t="s">
        <v>13</v>
      </c>
    </row>
    <row r="20" spans="1:21" ht="13.8" thickBot="1" x14ac:dyDescent="0.3">
      <c r="A20" s="7" t="s">
        <v>204</v>
      </c>
      <c r="B20" s="179" t="s">
        <v>203</v>
      </c>
      <c r="C20" s="540" t="s">
        <v>35</v>
      </c>
      <c r="D20" s="550" t="s">
        <v>13</v>
      </c>
      <c r="E20" s="550" t="s">
        <v>13</v>
      </c>
      <c r="F20" s="550" t="s">
        <v>13</v>
      </c>
      <c r="G20" s="550" t="s">
        <v>13</v>
      </c>
      <c r="H20" s="550" t="s">
        <v>13</v>
      </c>
      <c r="I20" s="550" t="s">
        <v>13</v>
      </c>
      <c r="J20" s="550" t="s">
        <v>13</v>
      </c>
      <c r="K20" s="550" t="s">
        <v>13</v>
      </c>
      <c r="L20" s="550" t="s">
        <v>13</v>
      </c>
      <c r="M20" s="550" t="s">
        <v>13</v>
      </c>
      <c r="N20" s="550" t="s">
        <v>13</v>
      </c>
      <c r="O20" s="550" t="s">
        <v>13</v>
      </c>
      <c r="P20" s="550" t="s">
        <v>13</v>
      </c>
      <c r="Q20" s="550" t="s">
        <v>13</v>
      </c>
      <c r="R20" s="550" t="s">
        <v>13</v>
      </c>
      <c r="S20" s="548">
        <v>23</v>
      </c>
      <c r="T20" s="549">
        <v>10166</v>
      </c>
      <c r="U20" s="556">
        <v>10557</v>
      </c>
    </row>
    <row r="21" spans="1:21" ht="13.8" thickBot="1" x14ac:dyDescent="0.3">
      <c r="A21" s="7" t="s">
        <v>206</v>
      </c>
      <c r="B21" s="179" t="s">
        <v>205</v>
      </c>
      <c r="C21" s="540" t="s">
        <v>35</v>
      </c>
      <c r="D21" s="548">
        <v>39</v>
      </c>
      <c r="E21" s="549">
        <v>26364</v>
      </c>
      <c r="F21" s="549">
        <v>27040</v>
      </c>
      <c r="G21" s="548">
        <v>15</v>
      </c>
      <c r="H21" s="549">
        <v>8580</v>
      </c>
      <c r="I21" s="549">
        <v>8853</v>
      </c>
      <c r="J21" s="550" t="s">
        <v>13</v>
      </c>
      <c r="K21" s="550" t="s">
        <v>13</v>
      </c>
      <c r="L21" s="550" t="s">
        <v>13</v>
      </c>
      <c r="M21" s="550" t="s">
        <v>13</v>
      </c>
      <c r="N21" s="550" t="s">
        <v>13</v>
      </c>
      <c r="O21" s="550" t="s">
        <v>13</v>
      </c>
      <c r="P21" s="550" t="s">
        <v>13</v>
      </c>
      <c r="Q21" s="550" t="s">
        <v>13</v>
      </c>
      <c r="R21" s="550" t="s">
        <v>13</v>
      </c>
      <c r="S21" s="548">
        <v>52</v>
      </c>
      <c r="T21" s="549">
        <v>22984</v>
      </c>
      <c r="U21" s="556">
        <v>24336</v>
      </c>
    </row>
    <row r="22" spans="1:21" ht="13.8" thickBot="1" x14ac:dyDescent="0.3">
      <c r="A22" s="7" t="s">
        <v>208</v>
      </c>
      <c r="B22" s="179" t="s">
        <v>207</v>
      </c>
      <c r="C22" s="540" t="s">
        <v>35</v>
      </c>
      <c r="D22" s="548">
        <v>0</v>
      </c>
      <c r="E22" s="549">
        <v>0</v>
      </c>
      <c r="F22" s="549">
        <v>0</v>
      </c>
      <c r="G22" s="548">
        <v>0</v>
      </c>
      <c r="H22" s="549">
        <v>0</v>
      </c>
      <c r="I22" s="549">
        <v>0</v>
      </c>
      <c r="J22" s="548">
        <v>0</v>
      </c>
      <c r="K22" s="549">
        <v>0</v>
      </c>
      <c r="L22" s="549">
        <v>0</v>
      </c>
      <c r="M22" s="548">
        <v>0</v>
      </c>
      <c r="N22" s="549">
        <v>0</v>
      </c>
      <c r="O22" s="549">
        <v>0</v>
      </c>
      <c r="P22" s="548">
        <v>0</v>
      </c>
      <c r="Q22" s="549">
        <v>0</v>
      </c>
      <c r="R22" s="549">
        <v>0</v>
      </c>
      <c r="S22" s="548">
        <v>23</v>
      </c>
      <c r="T22" s="549">
        <v>9323</v>
      </c>
      <c r="U22" s="556">
        <v>10553</v>
      </c>
    </row>
    <row r="23" spans="1:21" ht="13.8" thickBot="1" x14ac:dyDescent="0.3">
      <c r="A23" s="7" t="s">
        <v>210</v>
      </c>
      <c r="B23" s="179" t="s">
        <v>209</v>
      </c>
      <c r="C23" s="540" t="s">
        <v>35</v>
      </c>
      <c r="D23" s="550" t="s">
        <v>13</v>
      </c>
      <c r="E23" s="550" t="s">
        <v>13</v>
      </c>
      <c r="F23" s="550" t="s">
        <v>13</v>
      </c>
      <c r="G23" s="550" t="s">
        <v>13</v>
      </c>
      <c r="H23" s="550" t="s">
        <v>13</v>
      </c>
      <c r="I23" s="550" t="s">
        <v>13</v>
      </c>
      <c r="J23" s="548">
        <v>19</v>
      </c>
      <c r="K23" s="549">
        <v>11745</v>
      </c>
      <c r="L23" s="549">
        <v>12000</v>
      </c>
      <c r="M23" s="548">
        <v>16</v>
      </c>
      <c r="N23" s="549">
        <v>9963</v>
      </c>
      <c r="O23" s="549">
        <v>10000</v>
      </c>
      <c r="P23" s="550" t="s">
        <v>13</v>
      </c>
      <c r="Q23" s="550" t="s">
        <v>13</v>
      </c>
      <c r="R23" s="550" t="s">
        <v>13</v>
      </c>
      <c r="S23" s="550" t="s">
        <v>13</v>
      </c>
      <c r="T23" s="550" t="s">
        <v>13</v>
      </c>
      <c r="U23" s="555" t="s">
        <v>13</v>
      </c>
    </row>
    <row r="24" spans="1:21" ht="13.8" thickBot="1" x14ac:dyDescent="0.3">
      <c r="A24" s="7" t="s">
        <v>222</v>
      </c>
      <c r="B24" s="179" t="s">
        <v>221</v>
      </c>
      <c r="C24" s="540" t="s">
        <v>35</v>
      </c>
      <c r="D24" s="548">
        <v>0</v>
      </c>
      <c r="E24" s="549">
        <v>0</v>
      </c>
      <c r="F24" s="549">
        <v>0</v>
      </c>
      <c r="G24" s="550" t="s">
        <v>13</v>
      </c>
      <c r="H24" s="550" t="s">
        <v>13</v>
      </c>
      <c r="I24" s="550" t="s">
        <v>13</v>
      </c>
      <c r="J24" s="550" t="s">
        <v>13</v>
      </c>
      <c r="K24" s="550" t="s">
        <v>13</v>
      </c>
      <c r="L24" s="550" t="s">
        <v>13</v>
      </c>
      <c r="M24" s="550" t="s">
        <v>13</v>
      </c>
      <c r="N24" s="550" t="s">
        <v>13</v>
      </c>
      <c r="O24" s="550" t="s">
        <v>13</v>
      </c>
      <c r="P24" s="550" t="s">
        <v>13</v>
      </c>
      <c r="Q24" s="550" t="s">
        <v>13</v>
      </c>
      <c r="R24" s="550" t="s">
        <v>13</v>
      </c>
      <c r="S24" s="548">
        <v>0</v>
      </c>
      <c r="T24" s="549">
        <v>0</v>
      </c>
      <c r="U24" s="556">
        <v>0</v>
      </c>
    </row>
    <row r="25" spans="1:21" ht="13.8" thickBot="1" x14ac:dyDescent="0.3">
      <c r="A25" s="7" t="s">
        <v>258</v>
      </c>
      <c r="B25" s="179" t="s">
        <v>257</v>
      </c>
      <c r="C25" s="540" t="s">
        <v>35</v>
      </c>
      <c r="D25" s="548">
        <v>7</v>
      </c>
      <c r="E25" s="549">
        <v>357</v>
      </c>
      <c r="F25" s="549">
        <v>357</v>
      </c>
      <c r="G25" s="548">
        <v>0</v>
      </c>
      <c r="H25" s="549">
        <v>0</v>
      </c>
      <c r="I25" s="549">
        <v>0</v>
      </c>
      <c r="J25" s="548">
        <v>0</v>
      </c>
      <c r="K25" s="549">
        <v>0</v>
      </c>
      <c r="L25" s="549">
        <v>0</v>
      </c>
      <c r="M25" s="548">
        <v>0</v>
      </c>
      <c r="N25" s="549">
        <v>0</v>
      </c>
      <c r="O25" s="549">
        <v>0</v>
      </c>
      <c r="P25" s="548">
        <v>0</v>
      </c>
      <c r="Q25" s="549">
        <v>0</v>
      </c>
      <c r="R25" s="549">
        <v>0</v>
      </c>
      <c r="S25" s="548">
        <v>0</v>
      </c>
      <c r="T25" s="549">
        <v>0</v>
      </c>
      <c r="U25" s="556">
        <v>0</v>
      </c>
    </row>
    <row r="26" spans="1:21" ht="13.8" thickBot="1" x14ac:dyDescent="0.3">
      <c r="A26" s="7" t="s">
        <v>260</v>
      </c>
      <c r="B26" s="179" t="s">
        <v>259</v>
      </c>
      <c r="C26" s="540" t="s">
        <v>35</v>
      </c>
      <c r="D26" s="550" t="s">
        <v>13</v>
      </c>
      <c r="E26" s="550" t="s">
        <v>13</v>
      </c>
      <c r="F26" s="550" t="s">
        <v>13</v>
      </c>
      <c r="G26" s="550" t="s">
        <v>13</v>
      </c>
      <c r="H26" s="550" t="s">
        <v>13</v>
      </c>
      <c r="I26" s="550" t="s">
        <v>13</v>
      </c>
      <c r="J26" s="548">
        <v>12</v>
      </c>
      <c r="K26" s="549">
        <v>5500</v>
      </c>
      <c r="L26" s="549">
        <v>6500</v>
      </c>
      <c r="M26" s="548">
        <v>12</v>
      </c>
      <c r="N26" s="549">
        <v>5300</v>
      </c>
      <c r="O26" s="549">
        <v>5700</v>
      </c>
      <c r="P26" s="548">
        <v>4</v>
      </c>
      <c r="Q26" s="549">
        <v>1750</v>
      </c>
      <c r="R26" s="549">
        <v>2000</v>
      </c>
      <c r="S26" s="548">
        <v>22</v>
      </c>
      <c r="T26" s="549">
        <v>9000</v>
      </c>
      <c r="U26" s="556">
        <v>15000</v>
      </c>
    </row>
    <row r="27" spans="1:21" ht="13.8" thickBot="1" x14ac:dyDescent="0.3">
      <c r="A27" s="7" t="s">
        <v>266</v>
      </c>
      <c r="B27" s="179" t="s">
        <v>265</v>
      </c>
      <c r="C27" s="540" t="s">
        <v>35</v>
      </c>
      <c r="D27" s="548">
        <v>27</v>
      </c>
      <c r="E27" s="549">
        <v>19300</v>
      </c>
      <c r="F27" s="549">
        <v>19300</v>
      </c>
      <c r="G27" s="548">
        <v>21</v>
      </c>
      <c r="H27" s="549">
        <v>10100</v>
      </c>
      <c r="I27" s="549">
        <v>10100</v>
      </c>
      <c r="J27" s="548">
        <v>6</v>
      </c>
      <c r="K27" s="549">
        <v>3400</v>
      </c>
      <c r="L27" s="549">
        <v>3400</v>
      </c>
      <c r="M27" s="548">
        <v>6</v>
      </c>
      <c r="N27" s="549">
        <v>3000</v>
      </c>
      <c r="O27" s="549">
        <v>3000</v>
      </c>
      <c r="P27" s="548">
        <v>0</v>
      </c>
      <c r="Q27" s="549">
        <v>0</v>
      </c>
      <c r="R27" s="549">
        <v>0</v>
      </c>
      <c r="S27" s="548">
        <v>2</v>
      </c>
      <c r="T27" s="549">
        <v>1800</v>
      </c>
      <c r="U27" s="556">
        <v>1800</v>
      </c>
    </row>
    <row r="28" spans="1:21" ht="13.8" thickBot="1" x14ac:dyDescent="0.3">
      <c r="A28" s="7" t="s">
        <v>274</v>
      </c>
      <c r="B28" s="179" t="s">
        <v>273</v>
      </c>
      <c r="C28" s="540" t="s">
        <v>35</v>
      </c>
      <c r="D28" s="548">
        <v>3</v>
      </c>
      <c r="E28" s="549">
        <v>2184</v>
      </c>
      <c r="F28" s="549">
        <v>15600</v>
      </c>
      <c r="G28" s="550" t="s">
        <v>13</v>
      </c>
      <c r="H28" s="550" t="s">
        <v>13</v>
      </c>
      <c r="I28" s="550" t="s">
        <v>13</v>
      </c>
      <c r="J28" s="548">
        <v>12</v>
      </c>
      <c r="K28" s="549">
        <v>1453</v>
      </c>
      <c r="L28" s="549">
        <v>12713</v>
      </c>
      <c r="M28" s="548">
        <v>6</v>
      </c>
      <c r="N28" s="549">
        <v>1561</v>
      </c>
      <c r="O28" s="549">
        <v>3562</v>
      </c>
      <c r="P28" s="550" t="s">
        <v>13</v>
      </c>
      <c r="Q28" s="550" t="s">
        <v>13</v>
      </c>
      <c r="R28" s="550" t="s">
        <v>13</v>
      </c>
      <c r="S28" s="548">
        <v>8</v>
      </c>
      <c r="T28" s="549">
        <v>1081</v>
      </c>
      <c r="U28" s="556">
        <v>7944</v>
      </c>
    </row>
    <row r="29" spans="1:21" ht="13.8" thickBot="1" x14ac:dyDescent="0.3">
      <c r="A29" s="7" t="s">
        <v>288</v>
      </c>
      <c r="B29" s="179" t="s">
        <v>287</v>
      </c>
      <c r="C29" s="540" t="s">
        <v>35</v>
      </c>
      <c r="D29" s="550" t="s">
        <v>13</v>
      </c>
      <c r="E29" s="550" t="s">
        <v>13</v>
      </c>
      <c r="F29" s="550" t="s">
        <v>13</v>
      </c>
      <c r="G29" s="550" t="s">
        <v>13</v>
      </c>
      <c r="H29" s="550" t="s">
        <v>13</v>
      </c>
      <c r="I29" s="550" t="s">
        <v>13</v>
      </c>
      <c r="J29" s="550" t="s">
        <v>13</v>
      </c>
      <c r="K29" s="550" t="s">
        <v>13</v>
      </c>
      <c r="L29" s="550" t="s">
        <v>13</v>
      </c>
      <c r="M29" s="548">
        <v>19</v>
      </c>
      <c r="N29" s="549">
        <v>17684</v>
      </c>
      <c r="O29" s="549">
        <v>22618</v>
      </c>
      <c r="P29" s="550" t="s">
        <v>13</v>
      </c>
      <c r="Q29" s="550" t="s">
        <v>13</v>
      </c>
      <c r="R29" s="550" t="s">
        <v>13</v>
      </c>
      <c r="S29" s="548">
        <v>6</v>
      </c>
      <c r="T29" s="549">
        <v>2426</v>
      </c>
      <c r="U29" s="555" t="s">
        <v>13</v>
      </c>
    </row>
    <row r="30" spans="1:21" ht="13.8" thickBot="1" x14ac:dyDescent="0.3">
      <c r="A30" s="7" t="s">
        <v>298</v>
      </c>
      <c r="B30" s="179" t="s">
        <v>297</v>
      </c>
      <c r="C30" s="540" t="s">
        <v>35</v>
      </c>
      <c r="D30" s="548">
        <v>0</v>
      </c>
      <c r="E30" s="549">
        <v>0</v>
      </c>
      <c r="F30" s="549">
        <v>0</v>
      </c>
      <c r="G30" s="548">
        <v>0</v>
      </c>
      <c r="H30" s="549">
        <v>0</v>
      </c>
      <c r="I30" s="549">
        <v>0</v>
      </c>
      <c r="J30" s="548">
        <v>0</v>
      </c>
      <c r="K30" s="549">
        <v>0</v>
      </c>
      <c r="L30" s="549">
        <v>0</v>
      </c>
      <c r="M30" s="548">
        <v>0</v>
      </c>
      <c r="N30" s="549">
        <v>0</v>
      </c>
      <c r="O30" s="549">
        <v>0</v>
      </c>
      <c r="P30" s="548">
        <v>0</v>
      </c>
      <c r="Q30" s="549">
        <v>0</v>
      </c>
      <c r="R30" s="549">
        <v>0</v>
      </c>
      <c r="S30" s="548">
        <v>4</v>
      </c>
      <c r="T30" s="549">
        <v>1800</v>
      </c>
      <c r="U30" s="556">
        <v>2900</v>
      </c>
    </row>
    <row r="31" spans="1:21" ht="13.8" thickBot="1" x14ac:dyDescent="0.3">
      <c r="A31" s="7" t="s">
        <v>306</v>
      </c>
      <c r="B31" s="179" t="s">
        <v>305</v>
      </c>
      <c r="C31" s="540" t="s">
        <v>35</v>
      </c>
      <c r="D31" s="550" t="s">
        <v>13</v>
      </c>
      <c r="E31" s="550" t="s">
        <v>13</v>
      </c>
      <c r="F31" s="550" t="s">
        <v>13</v>
      </c>
      <c r="G31" s="550" t="s">
        <v>13</v>
      </c>
      <c r="H31" s="550" t="s">
        <v>13</v>
      </c>
      <c r="I31" s="550" t="s">
        <v>13</v>
      </c>
      <c r="J31" s="550" t="s">
        <v>13</v>
      </c>
      <c r="K31" s="550" t="s">
        <v>13</v>
      </c>
      <c r="L31" s="550" t="s">
        <v>13</v>
      </c>
      <c r="M31" s="550" t="s">
        <v>13</v>
      </c>
      <c r="N31" s="550" t="s">
        <v>13</v>
      </c>
      <c r="O31" s="550" t="s">
        <v>13</v>
      </c>
      <c r="P31" s="550" t="s">
        <v>13</v>
      </c>
      <c r="Q31" s="550" t="s">
        <v>13</v>
      </c>
      <c r="R31" s="550" t="s">
        <v>13</v>
      </c>
      <c r="S31" s="548">
        <v>5</v>
      </c>
      <c r="T31" s="549">
        <v>100</v>
      </c>
      <c r="U31" s="556">
        <v>2500</v>
      </c>
    </row>
    <row r="32" spans="1:21" ht="13.8" thickBot="1" x14ac:dyDescent="0.3">
      <c r="A32" s="7" t="s">
        <v>314</v>
      </c>
      <c r="B32" s="179" t="s">
        <v>313</v>
      </c>
      <c r="C32" s="540" t="s">
        <v>35</v>
      </c>
      <c r="D32" s="550" t="s">
        <v>13</v>
      </c>
      <c r="E32" s="550" t="s">
        <v>13</v>
      </c>
      <c r="F32" s="550" t="s">
        <v>13</v>
      </c>
      <c r="G32" s="550" t="s">
        <v>13</v>
      </c>
      <c r="H32" s="550" t="s">
        <v>13</v>
      </c>
      <c r="I32" s="550" t="s">
        <v>13</v>
      </c>
      <c r="J32" s="548">
        <v>40</v>
      </c>
      <c r="K32" s="549">
        <v>24960</v>
      </c>
      <c r="L32" s="549">
        <v>37960</v>
      </c>
      <c r="M32" s="550" t="s">
        <v>13</v>
      </c>
      <c r="N32" s="550" t="s">
        <v>13</v>
      </c>
      <c r="O32" s="550" t="s">
        <v>13</v>
      </c>
      <c r="P32" s="550" t="s">
        <v>13</v>
      </c>
      <c r="Q32" s="550" t="s">
        <v>13</v>
      </c>
      <c r="R32" s="550" t="s">
        <v>13</v>
      </c>
      <c r="S32" s="548">
        <v>2</v>
      </c>
      <c r="T32" s="549">
        <v>1200</v>
      </c>
      <c r="U32" s="556">
        <v>1920</v>
      </c>
    </row>
    <row r="33" spans="1:21" ht="13.8" thickBot="1" x14ac:dyDescent="0.3">
      <c r="A33" s="7" t="s">
        <v>316</v>
      </c>
      <c r="B33" s="179" t="s">
        <v>315</v>
      </c>
      <c r="C33" s="540" t="s">
        <v>35</v>
      </c>
      <c r="D33" s="548">
        <v>0</v>
      </c>
      <c r="E33" s="549">
        <v>0</v>
      </c>
      <c r="F33" s="549">
        <v>0</v>
      </c>
      <c r="G33" s="548">
        <v>0</v>
      </c>
      <c r="H33" s="549">
        <v>0</v>
      </c>
      <c r="I33" s="549">
        <v>0</v>
      </c>
      <c r="J33" s="548">
        <v>0</v>
      </c>
      <c r="K33" s="549">
        <v>0</v>
      </c>
      <c r="L33" s="549">
        <v>0</v>
      </c>
      <c r="M33" s="548">
        <v>0</v>
      </c>
      <c r="N33" s="549">
        <v>0</v>
      </c>
      <c r="O33" s="549">
        <v>0</v>
      </c>
      <c r="P33" s="548">
        <v>0</v>
      </c>
      <c r="Q33" s="549">
        <v>0</v>
      </c>
      <c r="R33" s="549">
        <v>0</v>
      </c>
      <c r="S33" s="548">
        <v>0</v>
      </c>
      <c r="T33" s="549">
        <v>0</v>
      </c>
      <c r="U33" s="556">
        <v>0</v>
      </c>
    </row>
    <row r="34" spans="1:21" ht="13.8" thickBot="1" x14ac:dyDescent="0.3">
      <c r="A34" s="7" t="s">
        <v>366</v>
      </c>
      <c r="B34" s="179" t="s">
        <v>365</v>
      </c>
      <c r="C34" s="540" t="s">
        <v>35</v>
      </c>
      <c r="D34" s="548">
        <v>40</v>
      </c>
      <c r="E34" s="549">
        <v>16000</v>
      </c>
      <c r="F34" s="549">
        <v>27000</v>
      </c>
      <c r="G34" s="550" t="s">
        <v>13</v>
      </c>
      <c r="H34" s="550" t="s">
        <v>13</v>
      </c>
      <c r="I34" s="550" t="s">
        <v>13</v>
      </c>
      <c r="J34" s="550" t="s">
        <v>13</v>
      </c>
      <c r="K34" s="550" t="s">
        <v>13</v>
      </c>
      <c r="L34" s="550" t="s">
        <v>13</v>
      </c>
      <c r="M34" s="550" t="s">
        <v>13</v>
      </c>
      <c r="N34" s="550" t="s">
        <v>13</v>
      </c>
      <c r="O34" s="550" t="s">
        <v>13</v>
      </c>
      <c r="P34" s="550" t="s">
        <v>13</v>
      </c>
      <c r="Q34" s="550" t="s">
        <v>13</v>
      </c>
      <c r="R34" s="550" t="s">
        <v>13</v>
      </c>
      <c r="S34" s="548">
        <v>15</v>
      </c>
      <c r="T34" s="549">
        <v>2000</v>
      </c>
      <c r="U34" s="556">
        <v>6630</v>
      </c>
    </row>
    <row r="35" spans="1:21" ht="13.8" thickBot="1" x14ac:dyDescent="0.3">
      <c r="A35" s="7" t="s">
        <v>382</v>
      </c>
      <c r="B35" s="179" t="s">
        <v>381</v>
      </c>
      <c r="C35" s="540" t="s">
        <v>35</v>
      </c>
      <c r="D35" s="548">
        <v>35</v>
      </c>
      <c r="E35" s="549">
        <v>16835</v>
      </c>
      <c r="F35" s="549">
        <v>16835</v>
      </c>
      <c r="G35" s="548">
        <v>0</v>
      </c>
      <c r="H35" s="549">
        <v>0</v>
      </c>
      <c r="I35" s="549">
        <v>0</v>
      </c>
      <c r="J35" s="548">
        <v>0</v>
      </c>
      <c r="K35" s="549">
        <v>0</v>
      </c>
      <c r="L35" s="549">
        <v>0</v>
      </c>
      <c r="M35" s="548">
        <v>0</v>
      </c>
      <c r="N35" s="549">
        <v>0</v>
      </c>
      <c r="O35" s="549">
        <v>0</v>
      </c>
      <c r="P35" s="548">
        <v>0</v>
      </c>
      <c r="Q35" s="549">
        <v>0</v>
      </c>
      <c r="R35" s="549">
        <v>0</v>
      </c>
      <c r="S35" s="548">
        <v>0</v>
      </c>
      <c r="T35" s="549">
        <v>0</v>
      </c>
      <c r="U35" s="556">
        <v>0</v>
      </c>
    </row>
    <row r="36" spans="1:21" ht="13.8" thickBot="1" x14ac:dyDescent="0.3">
      <c r="A36" s="7" t="s">
        <v>414</v>
      </c>
      <c r="B36" s="179" t="s">
        <v>413</v>
      </c>
      <c r="C36" s="540" t="s">
        <v>35</v>
      </c>
      <c r="D36" s="550" t="s">
        <v>13</v>
      </c>
      <c r="E36" s="550" t="s">
        <v>13</v>
      </c>
      <c r="F36" s="550" t="s">
        <v>13</v>
      </c>
      <c r="G36" s="550" t="s">
        <v>13</v>
      </c>
      <c r="H36" s="550" t="s">
        <v>13</v>
      </c>
      <c r="I36" s="550" t="s">
        <v>13</v>
      </c>
      <c r="J36" s="550" t="s">
        <v>13</v>
      </c>
      <c r="K36" s="550" t="s">
        <v>13</v>
      </c>
      <c r="L36" s="550" t="s">
        <v>13</v>
      </c>
      <c r="M36" s="550" t="s">
        <v>13</v>
      </c>
      <c r="N36" s="550" t="s">
        <v>13</v>
      </c>
      <c r="O36" s="550" t="s">
        <v>13</v>
      </c>
      <c r="P36" s="550" t="s">
        <v>13</v>
      </c>
      <c r="Q36" s="550" t="s">
        <v>13</v>
      </c>
      <c r="R36" s="550" t="s">
        <v>13</v>
      </c>
      <c r="S36" s="548">
        <v>20</v>
      </c>
      <c r="T36" s="549">
        <v>15000</v>
      </c>
      <c r="U36" s="556">
        <v>25000</v>
      </c>
    </row>
    <row r="37" spans="1:21" ht="13.8" thickBot="1" x14ac:dyDescent="0.3">
      <c r="A37" s="7" t="s">
        <v>420</v>
      </c>
      <c r="B37" s="179" t="s">
        <v>419</v>
      </c>
      <c r="C37" s="540" t="s">
        <v>35</v>
      </c>
      <c r="D37" s="548">
        <v>0</v>
      </c>
      <c r="E37" s="549">
        <v>0</v>
      </c>
      <c r="F37" s="549">
        <v>0</v>
      </c>
      <c r="G37" s="548">
        <v>0</v>
      </c>
      <c r="H37" s="549">
        <v>0</v>
      </c>
      <c r="I37" s="549">
        <v>0</v>
      </c>
      <c r="J37" s="548">
        <v>0</v>
      </c>
      <c r="K37" s="549">
        <v>0</v>
      </c>
      <c r="L37" s="549">
        <v>0</v>
      </c>
      <c r="M37" s="548">
        <v>0</v>
      </c>
      <c r="N37" s="549">
        <v>0</v>
      </c>
      <c r="O37" s="549">
        <v>0</v>
      </c>
      <c r="P37" s="548">
        <v>0</v>
      </c>
      <c r="Q37" s="549">
        <v>0</v>
      </c>
      <c r="R37" s="549">
        <v>0</v>
      </c>
      <c r="S37" s="548">
        <v>0</v>
      </c>
      <c r="T37" s="549">
        <v>0</v>
      </c>
      <c r="U37" s="556">
        <v>0</v>
      </c>
    </row>
    <row r="38" spans="1:21" ht="13.8" thickBot="1" x14ac:dyDescent="0.3">
      <c r="A38" s="7" t="s">
        <v>422</v>
      </c>
      <c r="B38" s="179" t="s">
        <v>421</v>
      </c>
      <c r="C38" s="540" t="s">
        <v>35</v>
      </c>
      <c r="D38" s="550" t="s">
        <v>13</v>
      </c>
      <c r="E38" s="550" t="s">
        <v>13</v>
      </c>
      <c r="F38" s="550" t="s">
        <v>13</v>
      </c>
      <c r="G38" s="550" t="s">
        <v>13</v>
      </c>
      <c r="H38" s="550" t="s">
        <v>13</v>
      </c>
      <c r="I38" s="550" t="s">
        <v>13</v>
      </c>
      <c r="J38" s="550" t="s">
        <v>13</v>
      </c>
      <c r="K38" s="550" t="s">
        <v>13</v>
      </c>
      <c r="L38" s="550" t="s">
        <v>13</v>
      </c>
      <c r="M38" s="548">
        <v>28</v>
      </c>
      <c r="N38" s="549">
        <v>14500</v>
      </c>
      <c r="O38" s="549">
        <v>18500</v>
      </c>
      <c r="P38" s="550" t="s">
        <v>13</v>
      </c>
      <c r="Q38" s="550" t="s">
        <v>13</v>
      </c>
      <c r="R38" s="550" t="s">
        <v>13</v>
      </c>
      <c r="S38" s="548">
        <v>20</v>
      </c>
      <c r="T38" s="549">
        <v>7500</v>
      </c>
      <c r="U38" s="556">
        <v>15500</v>
      </c>
    </row>
    <row r="39" spans="1:21" ht="13.8" thickBot="1" x14ac:dyDescent="0.3">
      <c r="A39" s="7" t="s">
        <v>427</v>
      </c>
      <c r="B39" s="179" t="s">
        <v>426</v>
      </c>
      <c r="C39" s="540" t="s">
        <v>35</v>
      </c>
      <c r="D39" s="550" t="s">
        <v>13</v>
      </c>
      <c r="E39" s="550" t="s">
        <v>13</v>
      </c>
      <c r="F39" s="550" t="s">
        <v>13</v>
      </c>
      <c r="G39" s="550" t="s">
        <v>13</v>
      </c>
      <c r="H39" s="550" t="s">
        <v>13</v>
      </c>
      <c r="I39" s="550" t="s">
        <v>13</v>
      </c>
      <c r="J39" s="550" t="s">
        <v>13</v>
      </c>
      <c r="K39" s="550" t="s">
        <v>13</v>
      </c>
      <c r="L39" s="550" t="s">
        <v>13</v>
      </c>
      <c r="M39" s="550" t="s">
        <v>13</v>
      </c>
      <c r="N39" s="550" t="s">
        <v>13</v>
      </c>
      <c r="O39" s="550" t="s">
        <v>13</v>
      </c>
      <c r="P39" s="550" t="s">
        <v>13</v>
      </c>
      <c r="Q39" s="550" t="s">
        <v>13</v>
      </c>
      <c r="R39" s="550" t="s">
        <v>13</v>
      </c>
      <c r="S39" s="548">
        <v>18</v>
      </c>
      <c r="T39" s="549">
        <v>11000</v>
      </c>
      <c r="U39" s="556">
        <v>12500</v>
      </c>
    </row>
    <row r="40" spans="1:21" ht="13.8" thickBot="1" x14ac:dyDescent="0.3">
      <c r="A40" s="7" t="s">
        <v>437</v>
      </c>
      <c r="B40" s="179" t="s">
        <v>436</v>
      </c>
      <c r="C40" s="540" t="s">
        <v>35</v>
      </c>
      <c r="D40" s="548">
        <v>8</v>
      </c>
      <c r="E40" s="549">
        <v>4540</v>
      </c>
      <c r="F40" s="549">
        <v>6240</v>
      </c>
      <c r="G40" s="550" t="s">
        <v>13</v>
      </c>
      <c r="H40" s="550" t="s">
        <v>13</v>
      </c>
      <c r="I40" s="550" t="s">
        <v>13</v>
      </c>
      <c r="J40" s="550" t="s">
        <v>13</v>
      </c>
      <c r="K40" s="550" t="s">
        <v>13</v>
      </c>
      <c r="L40" s="550" t="s">
        <v>13</v>
      </c>
      <c r="M40" s="550" t="s">
        <v>13</v>
      </c>
      <c r="N40" s="550" t="s">
        <v>13</v>
      </c>
      <c r="O40" s="550" t="s">
        <v>13</v>
      </c>
      <c r="P40" s="550" t="s">
        <v>13</v>
      </c>
      <c r="Q40" s="550" t="s">
        <v>13</v>
      </c>
      <c r="R40" s="550" t="s">
        <v>13</v>
      </c>
      <c r="S40" s="548">
        <v>8</v>
      </c>
      <c r="T40" s="549">
        <v>4540</v>
      </c>
      <c r="U40" s="556">
        <v>6240</v>
      </c>
    </row>
    <row r="41" spans="1:21" ht="13.8" thickBot="1" x14ac:dyDescent="0.3">
      <c r="A41" s="7" t="s">
        <v>443</v>
      </c>
      <c r="B41" s="179" t="s">
        <v>442</v>
      </c>
      <c r="C41" s="540" t="s">
        <v>35</v>
      </c>
      <c r="D41" s="550" t="s">
        <v>13</v>
      </c>
      <c r="E41" s="550" t="s">
        <v>13</v>
      </c>
      <c r="F41" s="550" t="s">
        <v>13</v>
      </c>
      <c r="G41" s="550" t="s">
        <v>13</v>
      </c>
      <c r="H41" s="550" t="s">
        <v>13</v>
      </c>
      <c r="I41" s="550" t="s">
        <v>13</v>
      </c>
      <c r="J41" s="550" t="s">
        <v>13</v>
      </c>
      <c r="K41" s="550" t="s">
        <v>13</v>
      </c>
      <c r="L41" s="550" t="s">
        <v>13</v>
      </c>
      <c r="M41" s="550" t="s">
        <v>13</v>
      </c>
      <c r="N41" s="550" t="s">
        <v>13</v>
      </c>
      <c r="O41" s="550" t="s">
        <v>13</v>
      </c>
      <c r="P41" s="550" t="s">
        <v>13</v>
      </c>
      <c r="Q41" s="550" t="s">
        <v>13</v>
      </c>
      <c r="R41" s="550" t="s">
        <v>13</v>
      </c>
      <c r="S41" s="550" t="s">
        <v>13</v>
      </c>
      <c r="T41" s="550" t="s">
        <v>13</v>
      </c>
      <c r="U41" s="555" t="s">
        <v>13</v>
      </c>
    </row>
    <row r="42" spans="1:21" ht="13.8" thickBot="1" x14ac:dyDescent="0.3">
      <c r="A42" s="7" t="s">
        <v>455</v>
      </c>
      <c r="B42" s="179" t="s">
        <v>454</v>
      </c>
      <c r="C42" s="540" t="s">
        <v>35</v>
      </c>
      <c r="D42" s="548">
        <v>0</v>
      </c>
      <c r="E42" s="549">
        <v>0</v>
      </c>
      <c r="F42" s="549">
        <v>0</v>
      </c>
      <c r="G42" s="548">
        <v>0</v>
      </c>
      <c r="H42" s="549">
        <v>0</v>
      </c>
      <c r="I42" s="549">
        <v>0</v>
      </c>
      <c r="J42" s="548">
        <v>0</v>
      </c>
      <c r="K42" s="549">
        <v>0</v>
      </c>
      <c r="L42" s="549">
        <v>0</v>
      </c>
      <c r="M42" s="548">
        <v>0</v>
      </c>
      <c r="N42" s="549">
        <v>0</v>
      </c>
      <c r="O42" s="549">
        <v>0</v>
      </c>
      <c r="P42" s="548">
        <v>0</v>
      </c>
      <c r="Q42" s="549">
        <v>0</v>
      </c>
      <c r="R42" s="549">
        <v>0</v>
      </c>
      <c r="S42" s="548">
        <v>32</v>
      </c>
      <c r="T42" s="549">
        <v>7696</v>
      </c>
      <c r="U42" s="556">
        <v>18233</v>
      </c>
    </row>
    <row r="43" spans="1:21" ht="13.8" thickBot="1" x14ac:dyDescent="0.3">
      <c r="A43" s="7" t="s">
        <v>461</v>
      </c>
      <c r="B43" s="179" t="s">
        <v>460</v>
      </c>
      <c r="C43" s="540" t="s">
        <v>35</v>
      </c>
      <c r="D43" s="550" t="s">
        <v>13</v>
      </c>
      <c r="E43" s="550" t="s">
        <v>13</v>
      </c>
      <c r="F43" s="550" t="s">
        <v>13</v>
      </c>
      <c r="G43" s="550" t="s">
        <v>13</v>
      </c>
      <c r="H43" s="550" t="s">
        <v>13</v>
      </c>
      <c r="I43" s="550" t="s">
        <v>13</v>
      </c>
      <c r="J43" s="550" t="s">
        <v>13</v>
      </c>
      <c r="K43" s="550" t="s">
        <v>13</v>
      </c>
      <c r="L43" s="550" t="s">
        <v>13</v>
      </c>
      <c r="M43" s="550" t="s">
        <v>13</v>
      </c>
      <c r="N43" s="550" t="s">
        <v>13</v>
      </c>
      <c r="O43" s="550" t="s">
        <v>13</v>
      </c>
      <c r="P43" s="550" t="s">
        <v>13</v>
      </c>
      <c r="Q43" s="550" t="s">
        <v>13</v>
      </c>
      <c r="R43" s="550" t="s">
        <v>13</v>
      </c>
      <c r="S43" s="548">
        <v>25</v>
      </c>
      <c r="T43" s="549">
        <v>7000</v>
      </c>
      <c r="U43" s="556">
        <v>8600</v>
      </c>
    </row>
    <row r="44" spans="1:21" ht="13.8" thickBot="1" x14ac:dyDescent="0.3">
      <c r="A44" s="7" t="s">
        <v>477</v>
      </c>
      <c r="B44" s="179" t="s">
        <v>476</v>
      </c>
      <c r="C44" s="540" t="s">
        <v>35</v>
      </c>
      <c r="D44" s="550" t="s">
        <v>13</v>
      </c>
      <c r="E44" s="550" t="s">
        <v>13</v>
      </c>
      <c r="F44" s="550" t="s">
        <v>13</v>
      </c>
      <c r="G44" s="550" t="s">
        <v>13</v>
      </c>
      <c r="H44" s="550" t="s">
        <v>13</v>
      </c>
      <c r="I44" s="550" t="s">
        <v>13</v>
      </c>
      <c r="J44" s="548">
        <v>23</v>
      </c>
      <c r="K44" s="549">
        <v>10810</v>
      </c>
      <c r="L44" s="549">
        <v>10810</v>
      </c>
      <c r="M44" s="550" t="s">
        <v>13</v>
      </c>
      <c r="N44" s="550" t="s">
        <v>13</v>
      </c>
      <c r="O44" s="550" t="s">
        <v>13</v>
      </c>
      <c r="P44" s="550" t="s">
        <v>13</v>
      </c>
      <c r="Q44" s="550" t="s">
        <v>13</v>
      </c>
      <c r="R44" s="550" t="s">
        <v>13</v>
      </c>
      <c r="S44" s="550" t="s">
        <v>13</v>
      </c>
      <c r="T44" s="550" t="s">
        <v>13</v>
      </c>
      <c r="U44" s="555" t="s">
        <v>13</v>
      </c>
    </row>
    <row r="45" spans="1:21" ht="13.8" thickBot="1" x14ac:dyDescent="0.3">
      <c r="A45" s="7" t="s">
        <v>494</v>
      </c>
      <c r="B45" s="179" t="s">
        <v>493</v>
      </c>
      <c r="C45" s="540" t="s">
        <v>35</v>
      </c>
      <c r="D45" s="548">
        <v>3</v>
      </c>
      <c r="E45" s="549">
        <v>1500</v>
      </c>
      <c r="F45" s="549">
        <v>2500</v>
      </c>
      <c r="G45" s="550" t="s">
        <v>13</v>
      </c>
      <c r="H45" s="550" t="s">
        <v>13</v>
      </c>
      <c r="I45" s="550" t="s">
        <v>13</v>
      </c>
      <c r="J45" s="550" t="s">
        <v>13</v>
      </c>
      <c r="K45" s="550" t="s">
        <v>13</v>
      </c>
      <c r="L45" s="550" t="s">
        <v>13</v>
      </c>
      <c r="M45" s="550" t="s">
        <v>13</v>
      </c>
      <c r="N45" s="550" t="s">
        <v>13</v>
      </c>
      <c r="O45" s="550" t="s">
        <v>13</v>
      </c>
      <c r="P45" s="550" t="s">
        <v>13</v>
      </c>
      <c r="Q45" s="550" t="s">
        <v>13</v>
      </c>
      <c r="R45" s="550" t="s">
        <v>13</v>
      </c>
      <c r="S45" s="550" t="s">
        <v>13</v>
      </c>
      <c r="T45" s="550" t="s">
        <v>13</v>
      </c>
      <c r="U45" s="555" t="s">
        <v>13</v>
      </c>
    </row>
    <row r="46" spans="1:21" ht="13.8" thickBot="1" x14ac:dyDescent="0.3">
      <c r="A46" s="7" t="s">
        <v>501</v>
      </c>
      <c r="B46" s="179" t="s">
        <v>500</v>
      </c>
      <c r="C46" s="540" t="s">
        <v>35</v>
      </c>
      <c r="D46" s="550" t="s">
        <v>13</v>
      </c>
      <c r="E46" s="550" t="s">
        <v>13</v>
      </c>
      <c r="F46" s="550" t="s">
        <v>13</v>
      </c>
      <c r="G46" s="550" t="s">
        <v>13</v>
      </c>
      <c r="H46" s="550" t="s">
        <v>13</v>
      </c>
      <c r="I46" s="550" t="s">
        <v>13</v>
      </c>
      <c r="J46" s="550" t="s">
        <v>13</v>
      </c>
      <c r="K46" s="550" t="s">
        <v>13</v>
      </c>
      <c r="L46" s="550" t="s">
        <v>13</v>
      </c>
      <c r="M46" s="550" t="s">
        <v>13</v>
      </c>
      <c r="N46" s="550" t="s">
        <v>13</v>
      </c>
      <c r="O46" s="550" t="s">
        <v>13</v>
      </c>
      <c r="P46" s="548">
        <v>1</v>
      </c>
      <c r="Q46" s="549">
        <v>500</v>
      </c>
      <c r="R46" s="549">
        <v>1500</v>
      </c>
      <c r="S46" s="548">
        <v>25</v>
      </c>
      <c r="T46" s="549">
        <v>7900</v>
      </c>
      <c r="U46" s="556">
        <v>13000</v>
      </c>
    </row>
    <row r="47" spans="1:21" ht="13.8" thickBot="1" x14ac:dyDescent="0.3">
      <c r="A47" s="7" t="s">
        <v>521</v>
      </c>
      <c r="B47" s="179" t="s">
        <v>520</v>
      </c>
      <c r="C47" s="540" t="s">
        <v>35</v>
      </c>
      <c r="D47" s="548">
        <v>20</v>
      </c>
      <c r="E47" s="549">
        <v>9400</v>
      </c>
      <c r="F47" s="549">
        <v>9880</v>
      </c>
      <c r="G47" s="548">
        <v>0</v>
      </c>
      <c r="H47" s="549">
        <v>0</v>
      </c>
      <c r="I47" s="549">
        <v>0</v>
      </c>
      <c r="J47" s="548">
        <v>0</v>
      </c>
      <c r="K47" s="549">
        <v>0</v>
      </c>
      <c r="L47" s="549">
        <v>0</v>
      </c>
      <c r="M47" s="548">
        <v>0</v>
      </c>
      <c r="N47" s="549">
        <v>0</v>
      </c>
      <c r="O47" s="549">
        <v>0</v>
      </c>
      <c r="P47" s="548">
        <v>0</v>
      </c>
      <c r="Q47" s="549">
        <v>0</v>
      </c>
      <c r="R47" s="549">
        <v>0</v>
      </c>
      <c r="S47" s="548">
        <v>0</v>
      </c>
      <c r="T47" s="549">
        <v>2100</v>
      </c>
      <c r="U47" s="556">
        <v>5000</v>
      </c>
    </row>
    <row r="48" spans="1:21" ht="13.8" thickBot="1" x14ac:dyDescent="0.3">
      <c r="A48" s="7" t="s">
        <v>537</v>
      </c>
      <c r="B48" s="179" t="s">
        <v>536</v>
      </c>
      <c r="C48" s="540" t="s">
        <v>35</v>
      </c>
      <c r="D48" s="548">
        <v>27</v>
      </c>
      <c r="E48" s="549">
        <v>16216</v>
      </c>
      <c r="F48" s="549">
        <v>16216</v>
      </c>
      <c r="G48" s="550" t="s">
        <v>13</v>
      </c>
      <c r="H48" s="550" t="s">
        <v>13</v>
      </c>
      <c r="I48" s="550" t="s">
        <v>13</v>
      </c>
      <c r="J48" s="548">
        <v>17</v>
      </c>
      <c r="K48" s="549">
        <v>8690</v>
      </c>
      <c r="L48" s="549">
        <v>8690</v>
      </c>
      <c r="M48" s="548">
        <v>15</v>
      </c>
      <c r="N48" s="549">
        <v>6630</v>
      </c>
      <c r="O48" s="549">
        <v>6630</v>
      </c>
      <c r="P48" s="550" t="s">
        <v>13</v>
      </c>
      <c r="Q48" s="550" t="s">
        <v>13</v>
      </c>
      <c r="R48" s="550" t="s">
        <v>13</v>
      </c>
      <c r="S48" s="548">
        <v>17</v>
      </c>
      <c r="T48" s="549">
        <v>7735</v>
      </c>
      <c r="U48" s="556">
        <v>7735</v>
      </c>
    </row>
    <row r="49" spans="1:21" ht="13.8" thickBot="1" x14ac:dyDescent="0.3">
      <c r="A49" s="7" t="s">
        <v>549</v>
      </c>
      <c r="B49" s="179" t="s">
        <v>548</v>
      </c>
      <c r="C49" s="540" t="s">
        <v>35</v>
      </c>
      <c r="D49" s="550" t="s">
        <v>13</v>
      </c>
      <c r="E49" s="550" t="s">
        <v>13</v>
      </c>
      <c r="F49" s="550" t="s">
        <v>13</v>
      </c>
      <c r="G49" s="550" t="s">
        <v>13</v>
      </c>
      <c r="H49" s="550" t="s">
        <v>13</v>
      </c>
      <c r="I49" s="550" t="s">
        <v>13</v>
      </c>
      <c r="J49" s="548">
        <v>40</v>
      </c>
      <c r="K49" s="549">
        <v>51350</v>
      </c>
      <c r="L49" s="549">
        <v>66998</v>
      </c>
      <c r="M49" s="550" t="s">
        <v>13</v>
      </c>
      <c r="N49" s="550" t="s">
        <v>13</v>
      </c>
      <c r="O49" s="550" t="s">
        <v>13</v>
      </c>
      <c r="P49" s="548">
        <v>40</v>
      </c>
      <c r="Q49" s="549">
        <v>36687</v>
      </c>
      <c r="R49" s="549">
        <v>47769</v>
      </c>
      <c r="S49" s="548">
        <v>0</v>
      </c>
      <c r="T49" s="549">
        <v>30086</v>
      </c>
      <c r="U49" s="556">
        <v>39188</v>
      </c>
    </row>
    <row r="50" spans="1:21" ht="13.8" thickBot="1" x14ac:dyDescent="0.3">
      <c r="A50" s="7" t="s">
        <v>553</v>
      </c>
      <c r="B50" s="179" t="s">
        <v>552</v>
      </c>
      <c r="C50" s="540" t="s">
        <v>35</v>
      </c>
      <c r="D50" s="550" t="s">
        <v>13</v>
      </c>
      <c r="E50" s="550" t="s">
        <v>13</v>
      </c>
      <c r="F50" s="550" t="s">
        <v>13</v>
      </c>
      <c r="G50" s="550" t="s">
        <v>13</v>
      </c>
      <c r="H50" s="550" t="s">
        <v>13</v>
      </c>
      <c r="I50" s="550" t="s">
        <v>13</v>
      </c>
      <c r="J50" s="550" t="s">
        <v>13</v>
      </c>
      <c r="K50" s="550" t="s">
        <v>13</v>
      </c>
      <c r="L50" s="550" t="s">
        <v>13</v>
      </c>
      <c r="M50" s="550" t="s">
        <v>13</v>
      </c>
      <c r="N50" s="550" t="s">
        <v>13</v>
      </c>
      <c r="O50" s="550" t="s">
        <v>13</v>
      </c>
      <c r="P50" s="550" t="s">
        <v>13</v>
      </c>
      <c r="Q50" s="550" t="s">
        <v>13</v>
      </c>
      <c r="R50" s="550" t="s">
        <v>13</v>
      </c>
      <c r="S50" s="548">
        <v>26</v>
      </c>
      <c r="T50" s="549">
        <v>9000</v>
      </c>
      <c r="U50" s="556">
        <v>12000</v>
      </c>
    </row>
    <row r="51" spans="1:21" ht="13.8" thickBot="1" x14ac:dyDescent="0.3">
      <c r="A51" s="7" t="s">
        <v>557</v>
      </c>
      <c r="B51" s="179" t="s">
        <v>556</v>
      </c>
      <c r="C51" s="540" t="s">
        <v>35</v>
      </c>
      <c r="D51" s="550" t="s">
        <v>13</v>
      </c>
      <c r="E51" s="550" t="s">
        <v>13</v>
      </c>
      <c r="F51" s="550" t="s">
        <v>13</v>
      </c>
      <c r="G51" s="550" t="s">
        <v>13</v>
      </c>
      <c r="H51" s="550" t="s">
        <v>13</v>
      </c>
      <c r="I51" s="550" t="s">
        <v>13</v>
      </c>
      <c r="J51" s="550" t="s">
        <v>13</v>
      </c>
      <c r="K51" s="550" t="s">
        <v>13</v>
      </c>
      <c r="L51" s="550" t="s">
        <v>13</v>
      </c>
      <c r="M51" s="550" t="s">
        <v>13</v>
      </c>
      <c r="N51" s="550" t="s">
        <v>13</v>
      </c>
      <c r="O51" s="550" t="s">
        <v>13</v>
      </c>
      <c r="P51" s="550" t="s">
        <v>13</v>
      </c>
      <c r="Q51" s="550" t="s">
        <v>13</v>
      </c>
      <c r="R51" s="550" t="s">
        <v>13</v>
      </c>
      <c r="S51" s="550" t="s">
        <v>13</v>
      </c>
      <c r="T51" s="550" t="s">
        <v>13</v>
      </c>
      <c r="U51" s="555" t="s">
        <v>13</v>
      </c>
    </row>
    <row r="52" spans="1:21" ht="13.8" thickBot="1" x14ac:dyDescent="0.3">
      <c r="A52" s="7" t="s">
        <v>579</v>
      </c>
      <c r="B52" s="179" t="s">
        <v>578</v>
      </c>
      <c r="C52" s="540" t="s">
        <v>35</v>
      </c>
      <c r="D52" s="548">
        <v>0</v>
      </c>
      <c r="E52" s="549">
        <v>0</v>
      </c>
      <c r="F52" s="549">
        <v>0</v>
      </c>
      <c r="G52" s="548">
        <v>0</v>
      </c>
      <c r="H52" s="549">
        <v>0</v>
      </c>
      <c r="I52" s="549">
        <v>0</v>
      </c>
      <c r="J52" s="548">
        <v>24</v>
      </c>
      <c r="K52" s="549">
        <v>13500</v>
      </c>
      <c r="L52" s="549">
        <v>17000</v>
      </c>
      <c r="M52" s="548">
        <v>0</v>
      </c>
      <c r="N52" s="549">
        <v>0</v>
      </c>
      <c r="O52" s="549">
        <v>0</v>
      </c>
      <c r="P52" s="548">
        <v>0</v>
      </c>
      <c r="Q52" s="549">
        <v>0</v>
      </c>
      <c r="R52" s="549">
        <v>0</v>
      </c>
      <c r="S52" s="548">
        <v>15</v>
      </c>
      <c r="T52" s="549">
        <v>6000</v>
      </c>
      <c r="U52" s="556">
        <v>12000</v>
      </c>
    </row>
    <row r="53" spans="1:21" ht="13.8" thickBot="1" x14ac:dyDescent="0.3">
      <c r="A53" s="7" t="s">
        <v>617</v>
      </c>
      <c r="B53" s="179" t="s">
        <v>616</v>
      </c>
      <c r="C53" s="540" t="s">
        <v>35</v>
      </c>
      <c r="D53" s="548">
        <v>0</v>
      </c>
      <c r="E53" s="549">
        <v>0</v>
      </c>
      <c r="F53" s="549">
        <v>0</v>
      </c>
      <c r="G53" s="548">
        <v>0</v>
      </c>
      <c r="H53" s="549">
        <v>0</v>
      </c>
      <c r="I53" s="549">
        <v>0</v>
      </c>
      <c r="J53" s="548">
        <v>0</v>
      </c>
      <c r="K53" s="549">
        <v>0</v>
      </c>
      <c r="L53" s="549">
        <v>0</v>
      </c>
      <c r="M53" s="548">
        <v>0</v>
      </c>
      <c r="N53" s="549">
        <v>0</v>
      </c>
      <c r="O53" s="549">
        <v>0</v>
      </c>
      <c r="P53" s="548">
        <v>0</v>
      </c>
      <c r="Q53" s="549">
        <v>0</v>
      </c>
      <c r="R53" s="549">
        <v>0</v>
      </c>
      <c r="S53" s="548">
        <v>10</v>
      </c>
      <c r="T53" s="549">
        <v>4695</v>
      </c>
      <c r="U53" s="556">
        <v>15495</v>
      </c>
    </row>
    <row r="54" spans="1:21" ht="13.8" thickBot="1" x14ac:dyDescent="0.3">
      <c r="A54" s="7" t="s">
        <v>627</v>
      </c>
      <c r="B54" s="179" t="s">
        <v>626</v>
      </c>
      <c r="C54" s="540" t="s">
        <v>35</v>
      </c>
      <c r="D54" s="548">
        <v>0</v>
      </c>
      <c r="E54" s="549">
        <v>0</v>
      </c>
      <c r="F54" s="549">
        <v>0</v>
      </c>
      <c r="G54" s="548">
        <v>0</v>
      </c>
      <c r="H54" s="549">
        <v>0</v>
      </c>
      <c r="I54" s="549">
        <v>0</v>
      </c>
      <c r="J54" s="548">
        <v>0</v>
      </c>
      <c r="K54" s="549">
        <v>0</v>
      </c>
      <c r="L54" s="549">
        <v>0</v>
      </c>
      <c r="M54" s="548">
        <v>0</v>
      </c>
      <c r="N54" s="549">
        <v>0</v>
      </c>
      <c r="O54" s="549">
        <v>0</v>
      </c>
      <c r="P54" s="548">
        <v>0</v>
      </c>
      <c r="Q54" s="549">
        <v>0</v>
      </c>
      <c r="R54" s="549">
        <v>0</v>
      </c>
      <c r="S54" s="548">
        <v>0</v>
      </c>
      <c r="T54" s="549">
        <v>0</v>
      </c>
      <c r="U54" s="556">
        <v>0</v>
      </c>
    </row>
    <row r="55" spans="1:21" ht="13.8" thickBot="1" x14ac:dyDescent="0.3">
      <c r="A55" s="7" t="s">
        <v>629</v>
      </c>
      <c r="B55" s="179" t="s">
        <v>628</v>
      </c>
      <c r="C55" s="540" t="s">
        <v>35</v>
      </c>
      <c r="D55" s="550" t="s">
        <v>13</v>
      </c>
      <c r="E55" s="550" t="s">
        <v>13</v>
      </c>
      <c r="F55" s="550" t="s">
        <v>13</v>
      </c>
      <c r="G55" s="550" t="s">
        <v>13</v>
      </c>
      <c r="H55" s="550" t="s">
        <v>13</v>
      </c>
      <c r="I55" s="550" t="s">
        <v>13</v>
      </c>
      <c r="J55" s="550" t="s">
        <v>13</v>
      </c>
      <c r="K55" s="550" t="s">
        <v>13</v>
      </c>
      <c r="L55" s="550" t="s">
        <v>13</v>
      </c>
      <c r="M55" s="550" t="s">
        <v>13</v>
      </c>
      <c r="N55" s="550" t="s">
        <v>13</v>
      </c>
      <c r="O55" s="550" t="s">
        <v>13</v>
      </c>
      <c r="P55" s="550" t="s">
        <v>13</v>
      </c>
      <c r="Q55" s="550" t="s">
        <v>13</v>
      </c>
      <c r="R55" s="550" t="s">
        <v>13</v>
      </c>
      <c r="S55" s="548">
        <v>20</v>
      </c>
      <c r="T55" s="549">
        <v>10400</v>
      </c>
      <c r="U55" s="556">
        <v>15600</v>
      </c>
    </row>
    <row r="56" spans="1:21" ht="13.8" thickBot="1" x14ac:dyDescent="0.3">
      <c r="A56" s="7" t="s">
        <v>633</v>
      </c>
      <c r="B56" s="179" t="s">
        <v>632</v>
      </c>
      <c r="C56" s="540" t="s">
        <v>35</v>
      </c>
      <c r="D56" s="550" t="s">
        <v>13</v>
      </c>
      <c r="E56" s="550" t="s">
        <v>13</v>
      </c>
      <c r="F56" s="550" t="s">
        <v>13</v>
      </c>
      <c r="G56" s="550" t="s">
        <v>13</v>
      </c>
      <c r="H56" s="550" t="s">
        <v>13</v>
      </c>
      <c r="I56" s="550" t="s">
        <v>13</v>
      </c>
      <c r="J56" s="550" t="s">
        <v>13</v>
      </c>
      <c r="K56" s="550" t="s">
        <v>13</v>
      </c>
      <c r="L56" s="550" t="s">
        <v>13</v>
      </c>
      <c r="M56" s="550" t="s">
        <v>13</v>
      </c>
      <c r="N56" s="550" t="s">
        <v>13</v>
      </c>
      <c r="O56" s="550" t="s">
        <v>13</v>
      </c>
      <c r="P56" s="550" t="s">
        <v>13</v>
      </c>
      <c r="Q56" s="550" t="s">
        <v>13</v>
      </c>
      <c r="R56" s="550" t="s">
        <v>13</v>
      </c>
      <c r="S56" s="548">
        <v>29</v>
      </c>
      <c r="T56" s="549">
        <v>7956</v>
      </c>
      <c r="U56" s="556">
        <v>14326</v>
      </c>
    </row>
    <row r="57" spans="1:21" ht="13.8" thickBot="1" x14ac:dyDescent="0.3">
      <c r="A57" s="7" t="s">
        <v>635</v>
      </c>
      <c r="B57" s="179" t="s">
        <v>634</v>
      </c>
      <c r="C57" s="540" t="s">
        <v>35</v>
      </c>
      <c r="D57" s="550" t="s">
        <v>13</v>
      </c>
      <c r="E57" s="550" t="s">
        <v>13</v>
      </c>
      <c r="F57" s="550" t="s">
        <v>13</v>
      </c>
      <c r="G57" s="550" t="s">
        <v>13</v>
      </c>
      <c r="H57" s="550" t="s">
        <v>13</v>
      </c>
      <c r="I57" s="550" t="s">
        <v>13</v>
      </c>
      <c r="J57" s="550" t="s">
        <v>13</v>
      </c>
      <c r="K57" s="550" t="s">
        <v>13</v>
      </c>
      <c r="L57" s="550" t="s">
        <v>13</v>
      </c>
      <c r="M57" s="550" t="s">
        <v>13</v>
      </c>
      <c r="N57" s="550" t="s">
        <v>13</v>
      </c>
      <c r="O57" s="550" t="s">
        <v>13</v>
      </c>
      <c r="P57" s="550" t="s">
        <v>13</v>
      </c>
      <c r="Q57" s="550" t="s">
        <v>13</v>
      </c>
      <c r="R57" s="550" t="s">
        <v>13</v>
      </c>
      <c r="S57" s="550" t="s">
        <v>13</v>
      </c>
      <c r="T57" s="550" t="s">
        <v>13</v>
      </c>
      <c r="U57" s="555" t="s">
        <v>13</v>
      </c>
    </row>
    <row r="58" spans="1:21" ht="13.8" thickBot="1" x14ac:dyDescent="0.3">
      <c r="A58" s="7" t="s">
        <v>655</v>
      </c>
      <c r="B58" s="179" t="s">
        <v>654</v>
      </c>
      <c r="C58" s="540" t="s">
        <v>35</v>
      </c>
      <c r="D58" s="550" t="s">
        <v>13</v>
      </c>
      <c r="E58" s="550" t="s">
        <v>13</v>
      </c>
      <c r="F58" s="550" t="s">
        <v>13</v>
      </c>
      <c r="G58" s="550" t="s">
        <v>13</v>
      </c>
      <c r="H58" s="550" t="s">
        <v>13</v>
      </c>
      <c r="I58" s="550" t="s">
        <v>13</v>
      </c>
      <c r="J58" s="550" t="s">
        <v>13</v>
      </c>
      <c r="K58" s="550" t="s">
        <v>13</v>
      </c>
      <c r="L58" s="550" t="s">
        <v>13</v>
      </c>
      <c r="M58" s="548">
        <v>21</v>
      </c>
      <c r="N58" s="549">
        <v>2641</v>
      </c>
      <c r="O58" s="549">
        <v>2641</v>
      </c>
      <c r="P58" s="550" t="s">
        <v>13</v>
      </c>
      <c r="Q58" s="550" t="s">
        <v>13</v>
      </c>
      <c r="R58" s="550" t="s">
        <v>13</v>
      </c>
      <c r="S58" s="550" t="s">
        <v>13</v>
      </c>
      <c r="T58" s="550" t="s">
        <v>13</v>
      </c>
      <c r="U58" s="555" t="s">
        <v>13</v>
      </c>
    </row>
    <row r="59" spans="1:21" ht="13.8" thickBot="1" x14ac:dyDescent="0.3">
      <c r="A59" s="7" t="s">
        <v>681</v>
      </c>
      <c r="B59" s="179" t="s">
        <v>680</v>
      </c>
      <c r="C59" s="540" t="s">
        <v>35</v>
      </c>
      <c r="D59" s="550" t="s">
        <v>13</v>
      </c>
      <c r="E59" s="550" t="s">
        <v>13</v>
      </c>
      <c r="F59" s="550" t="s">
        <v>13</v>
      </c>
      <c r="G59" s="550" t="s">
        <v>13</v>
      </c>
      <c r="H59" s="550" t="s">
        <v>13</v>
      </c>
      <c r="I59" s="550" t="s">
        <v>13</v>
      </c>
      <c r="J59" s="548">
        <v>29</v>
      </c>
      <c r="K59" s="549">
        <v>13300</v>
      </c>
      <c r="L59" s="549">
        <v>17296</v>
      </c>
      <c r="M59" s="548">
        <v>20</v>
      </c>
      <c r="N59" s="549">
        <v>8840</v>
      </c>
      <c r="O59" s="549">
        <v>10462</v>
      </c>
      <c r="P59" s="548">
        <v>0</v>
      </c>
      <c r="Q59" s="549">
        <v>0</v>
      </c>
      <c r="R59" s="549">
        <v>0</v>
      </c>
      <c r="S59" s="548">
        <v>20</v>
      </c>
      <c r="T59" s="549">
        <v>8840</v>
      </c>
      <c r="U59" s="556">
        <v>9193</v>
      </c>
    </row>
    <row r="60" spans="1:21" ht="13.8" thickBot="1" x14ac:dyDescent="0.3">
      <c r="A60" s="7" t="s">
        <v>687</v>
      </c>
      <c r="B60" s="179" t="s">
        <v>686</v>
      </c>
      <c r="C60" s="540" t="s">
        <v>35</v>
      </c>
      <c r="D60" s="548">
        <v>0</v>
      </c>
      <c r="E60" s="549">
        <v>0</v>
      </c>
      <c r="F60" s="549">
        <v>0</v>
      </c>
      <c r="G60" s="548">
        <v>0</v>
      </c>
      <c r="H60" s="549">
        <v>0</v>
      </c>
      <c r="I60" s="549">
        <v>0</v>
      </c>
      <c r="J60" s="548">
        <v>0</v>
      </c>
      <c r="K60" s="549">
        <v>0</v>
      </c>
      <c r="L60" s="549">
        <v>0</v>
      </c>
      <c r="M60" s="548">
        <v>0</v>
      </c>
      <c r="N60" s="549">
        <v>0</v>
      </c>
      <c r="O60" s="549">
        <v>0</v>
      </c>
      <c r="P60" s="548">
        <v>0</v>
      </c>
      <c r="Q60" s="549">
        <v>0</v>
      </c>
      <c r="R60" s="549">
        <v>0</v>
      </c>
      <c r="S60" s="548">
        <v>9</v>
      </c>
      <c r="T60" s="549">
        <v>3978</v>
      </c>
      <c r="U60" s="556">
        <v>6815</v>
      </c>
    </row>
    <row r="61" spans="1:21" ht="13.8" thickBot="1" x14ac:dyDescent="0.3">
      <c r="A61" s="7" t="s">
        <v>697</v>
      </c>
      <c r="B61" s="179" t="s">
        <v>696</v>
      </c>
      <c r="C61" s="540" t="s">
        <v>35</v>
      </c>
      <c r="D61" s="550" t="s">
        <v>13</v>
      </c>
      <c r="E61" s="550" t="s">
        <v>13</v>
      </c>
      <c r="F61" s="550" t="s">
        <v>13</v>
      </c>
      <c r="G61" s="550" t="s">
        <v>13</v>
      </c>
      <c r="H61" s="550" t="s">
        <v>13</v>
      </c>
      <c r="I61" s="550" t="s">
        <v>13</v>
      </c>
      <c r="J61" s="550" t="s">
        <v>13</v>
      </c>
      <c r="K61" s="550" t="s">
        <v>13</v>
      </c>
      <c r="L61" s="550" t="s">
        <v>13</v>
      </c>
      <c r="M61" s="550" t="s">
        <v>13</v>
      </c>
      <c r="N61" s="550" t="s">
        <v>13</v>
      </c>
      <c r="O61" s="550" t="s">
        <v>13</v>
      </c>
      <c r="P61" s="550" t="s">
        <v>13</v>
      </c>
      <c r="Q61" s="550" t="s">
        <v>13</v>
      </c>
      <c r="R61" s="550" t="s">
        <v>13</v>
      </c>
      <c r="S61" s="548">
        <v>20</v>
      </c>
      <c r="T61" s="549">
        <v>9880</v>
      </c>
      <c r="U61" s="556">
        <v>10880</v>
      </c>
    </row>
    <row r="62" spans="1:21" ht="13.8" thickBot="1" x14ac:dyDescent="0.3">
      <c r="A62" s="7" t="s">
        <v>699</v>
      </c>
      <c r="B62" s="179" t="s">
        <v>698</v>
      </c>
      <c r="C62" s="540" t="s">
        <v>35</v>
      </c>
      <c r="D62" s="550" t="s">
        <v>13</v>
      </c>
      <c r="E62" s="550" t="s">
        <v>13</v>
      </c>
      <c r="F62" s="550" t="s">
        <v>13</v>
      </c>
      <c r="G62" s="550" t="s">
        <v>13</v>
      </c>
      <c r="H62" s="550" t="s">
        <v>13</v>
      </c>
      <c r="I62" s="550" t="s">
        <v>13</v>
      </c>
      <c r="J62" s="550" t="s">
        <v>13</v>
      </c>
      <c r="K62" s="550" t="s">
        <v>13</v>
      </c>
      <c r="L62" s="550" t="s">
        <v>13</v>
      </c>
      <c r="M62" s="550" t="s">
        <v>13</v>
      </c>
      <c r="N62" s="550" t="s">
        <v>13</v>
      </c>
      <c r="O62" s="550" t="s">
        <v>13</v>
      </c>
      <c r="P62" s="550" t="s">
        <v>13</v>
      </c>
      <c r="Q62" s="550" t="s">
        <v>13</v>
      </c>
      <c r="R62" s="550" t="s">
        <v>13</v>
      </c>
      <c r="S62" s="548">
        <v>10</v>
      </c>
      <c r="T62" s="549">
        <v>4000</v>
      </c>
      <c r="U62" s="556">
        <v>5000</v>
      </c>
    </row>
    <row r="63" spans="1:21" ht="13.8" thickBot="1" x14ac:dyDescent="0.3">
      <c r="A63" s="7" t="s">
        <v>721</v>
      </c>
      <c r="B63" s="179" t="s">
        <v>720</v>
      </c>
      <c r="C63" s="540" t="s">
        <v>35</v>
      </c>
      <c r="D63" s="550" t="s">
        <v>13</v>
      </c>
      <c r="E63" s="550" t="s">
        <v>13</v>
      </c>
      <c r="F63" s="550" t="s">
        <v>13</v>
      </c>
      <c r="G63" s="550" t="s">
        <v>13</v>
      </c>
      <c r="H63" s="550" t="s">
        <v>13</v>
      </c>
      <c r="I63" s="550" t="s">
        <v>13</v>
      </c>
      <c r="J63" s="550" t="s">
        <v>13</v>
      </c>
      <c r="K63" s="550" t="s">
        <v>13</v>
      </c>
      <c r="L63" s="550" t="s">
        <v>13</v>
      </c>
      <c r="M63" s="550" t="s">
        <v>13</v>
      </c>
      <c r="N63" s="550" t="s">
        <v>13</v>
      </c>
      <c r="O63" s="550" t="s">
        <v>13</v>
      </c>
      <c r="P63" s="550" t="s">
        <v>13</v>
      </c>
      <c r="Q63" s="550" t="s">
        <v>13</v>
      </c>
      <c r="R63" s="550" t="s">
        <v>13</v>
      </c>
      <c r="S63" s="548">
        <v>31</v>
      </c>
      <c r="T63" s="549">
        <v>16385</v>
      </c>
      <c r="U63" s="556">
        <v>17527</v>
      </c>
    </row>
    <row r="64" spans="1:21" ht="13.8" thickBot="1" x14ac:dyDescent="0.3">
      <c r="A64" s="7" t="s">
        <v>739</v>
      </c>
      <c r="B64" s="179" t="s">
        <v>738</v>
      </c>
      <c r="C64" s="540" t="s">
        <v>35</v>
      </c>
      <c r="D64" s="550" t="s">
        <v>13</v>
      </c>
      <c r="E64" s="550" t="s">
        <v>13</v>
      </c>
      <c r="F64" s="550" t="s">
        <v>13</v>
      </c>
      <c r="G64" s="550" t="s">
        <v>13</v>
      </c>
      <c r="H64" s="550" t="s">
        <v>13</v>
      </c>
      <c r="I64" s="550" t="s">
        <v>13</v>
      </c>
      <c r="J64" s="548">
        <v>2</v>
      </c>
      <c r="K64" s="549">
        <v>2050</v>
      </c>
      <c r="L64" s="549">
        <v>3500</v>
      </c>
      <c r="M64" s="550" t="s">
        <v>13</v>
      </c>
      <c r="N64" s="550" t="s">
        <v>13</v>
      </c>
      <c r="O64" s="550" t="s">
        <v>13</v>
      </c>
      <c r="P64" s="550" t="s">
        <v>13</v>
      </c>
      <c r="Q64" s="550" t="s">
        <v>13</v>
      </c>
      <c r="R64" s="550" t="s">
        <v>13</v>
      </c>
      <c r="S64" s="548">
        <v>5</v>
      </c>
      <c r="T64" s="549">
        <v>3500</v>
      </c>
      <c r="U64" s="556">
        <v>4800</v>
      </c>
    </row>
    <row r="65" spans="1:21" ht="13.8" thickBot="1" x14ac:dyDescent="0.3">
      <c r="A65" s="7" t="s">
        <v>757</v>
      </c>
      <c r="B65" s="179" t="s">
        <v>756</v>
      </c>
      <c r="C65" s="540" t="s">
        <v>35</v>
      </c>
      <c r="D65" s="550" t="s">
        <v>13</v>
      </c>
      <c r="E65" s="550" t="s">
        <v>13</v>
      </c>
      <c r="F65" s="550" t="s">
        <v>13</v>
      </c>
      <c r="G65" s="550" t="s">
        <v>13</v>
      </c>
      <c r="H65" s="550" t="s">
        <v>13</v>
      </c>
      <c r="I65" s="550" t="s">
        <v>13</v>
      </c>
      <c r="J65" s="550" t="s">
        <v>13</v>
      </c>
      <c r="K65" s="550" t="s">
        <v>13</v>
      </c>
      <c r="L65" s="550" t="s">
        <v>13</v>
      </c>
      <c r="M65" s="548">
        <v>13</v>
      </c>
      <c r="N65" s="549">
        <v>6760</v>
      </c>
      <c r="O65" s="549">
        <v>7436</v>
      </c>
      <c r="P65" s="550" t="s">
        <v>13</v>
      </c>
      <c r="Q65" s="550" t="s">
        <v>13</v>
      </c>
      <c r="R65" s="550" t="s">
        <v>13</v>
      </c>
      <c r="S65" s="550" t="s">
        <v>13</v>
      </c>
      <c r="T65" s="550" t="s">
        <v>13</v>
      </c>
      <c r="U65" s="555" t="s">
        <v>13</v>
      </c>
    </row>
    <row r="66" spans="1:21" ht="13.8" thickBot="1" x14ac:dyDescent="0.3">
      <c r="A66" s="7" t="s">
        <v>769</v>
      </c>
      <c r="B66" s="179" t="s">
        <v>768</v>
      </c>
      <c r="C66" s="540" t="s">
        <v>35</v>
      </c>
      <c r="D66" s="548">
        <v>21</v>
      </c>
      <c r="E66" s="549">
        <v>12538</v>
      </c>
      <c r="F66" s="549">
        <v>13000</v>
      </c>
      <c r="G66" s="548">
        <v>0</v>
      </c>
      <c r="H66" s="549">
        <v>0</v>
      </c>
      <c r="I66" s="549">
        <v>0</v>
      </c>
      <c r="J66" s="548">
        <v>0</v>
      </c>
      <c r="K66" s="549">
        <v>0</v>
      </c>
      <c r="L66" s="549">
        <v>0</v>
      </c>
      <c r="M66" s="548">
        <v>0</v>
      </c>
      <c r="N66" s="549">
        <v>0</v>
      </c>
      <c r="O66" s="549">
        <v>0</v>
      </c>
      <c r="P66" s="548">
        <v>0</v>
      </c>
      <c r="Q66" s="549">
        <v>0</v>
      </c>
      <c r="R66" s="549">
        <v>0</v>
      </c>
      <c r="S66" s="548">
        <v>11</v>
      </c>
      <c r="T66" s="549">
        <v>6143</v>
      </c>
      <c r="U66" s="556">
        <v>6400</v>
      </c>
    </row>
    <row r="67" spans="1:21" ht="13.8" thickBot="1" x14ac:dyDescent="0.3">
      <c r="A67" s="7" t="s">
        <v>775</v>
      </c>
      <c r="B67" s="179" t="s">
        <v>774</v>
      </c>
      <c r="C67" s="540" t="s">
        <v>35</v>
      </c>
      <c r="D67" s="550" t="s">
        <v>13</v>
      </c>
      <c r="E67" s="550" t="s">
        <v>13</v>
      </c>
      <c r="F67" s="550" t="s">
        <v>13</v>
      </c>
      <c r="G67" s="550" t="s">
        <v>13</v>
      </c>
      <c r="H67" s="550" t="s">
        <v>13</v>
      </c>
      <c r="I67" s="550" t="s">
        <v>13</v>
      </c>
      <c r="J67" s="550" t="s">
        <v>13</v>
      </c>
      <c r="K67" s="550" t="s">
        <v>13</v>
      </c>
      <c r="L67" s="550" t="s">
        <v>13</v>
      </c>
      <c r="M67" s="550" t="s">
        <v>13</v>
      </c>
      <c r="N67" s="550" t="s">
        <v>13</v>
      </c>
      <c r="O67" s="550" t="s">
        <v>13</v>
      </c>
      <c r="P67" s="550" t="s">
        <v>13</v>
      </c>
      <c r="Q67" s="550" t="s">
        <v>13</v>
      </c>
      <c r="R67" s="550" t="s">
        <v>13</v>
      </c>
      <c r="S67" s="548">
        <v>6</v>
      </c>
      <c r="T67" s="549">
        <v>3164</v>
      </c>
      <c r="U67" s="556">
        <v>3164</v>
      </c>
    </row>
    <row r="68" spans="1:21" ht="13.8" thickBot="1" x14ac:dyDescent="0.3">
      <c r="A68" s="7" t="s">
        <v>777</v>
      </c>
      <c r="B68" s="179" t="s">
        <v>776</v>
      </c>
      <c r="C68" s="540" t="s">
        <v>35</v>
      </c>
      <c r="D68" s="550" t="s">
        <v>13</v>
      </c>
      <c r="E68" s="550" t="s">
        <v>13</v>
      </c>
      <c r="F68" s="550" t="s">
        <v>13</v>
      </c>
      <c r="G68" s="550" t="s">
        <v>13</v>
      </c>
      <c r="H68" s="550" t="s">
        <v>13</v>
      </c>
      <c r="I68" s="550" t="s">
        <v>13</v>
      </c>
      <c r="J68" s="550" t="s">
        <v>13</v>
      </c>
      <c r="K68" s="550" t="s">
        <v>13</v>
      </c>
      <c r="L68" s="550" t="s">
        <v>13</v>
      </c>
      <c r="M68" s="550" t="s">
        <v>13</v>
      </c>
      <c r="N68" s="550" t="s">
        <v>13</v>
      </c>
      <c r="O68" s="550" t="s">
        <v>13</v>
      </c>
      <c r="P68" s="550" t="s">
        <v>13</v>
      </c>
      <c r="Q68" s="550" t="s">
        <v>13</v>
      </c>
      <c r="R68" s="550" t="s">
        <v>13</v>
      </c>
      <c r="S68" s="548">
        <v>11</v>
      </c>
      <c r="T68" s="549">
        <v>4662</v>
      </c>
      <c r="U68" s="556">
        <v>4862</v>
      </c>
    </row>
    <row r="69" spans="1:21" ht="13.8" thickBot="1" x14ac:dyDescent="0.3">
      <c r="A69" s="7" t="s">
        <v>779</v>
      </c>
      <c r="B69" s="179" t="s">
        <v>778</v>
      </c>
      <c r="C69" s="540" t="s">
        <v>35</v>
      </c>
      <c r="D69" s="550" t="s">
        <v>13</v>
      </c>
      <c r="E69" s="550" t="s">
        <v>13</v>
      </c>
      <c r="F69" s="550" t="s">
        <v>13</v>
      </c>
      <c r="G69" s="550" t="s">
        <v>13</v>
      </c>
      <c r="H69" s="550" t="s">
        <v>13</v>
      </c>
      <c r="I69" s="550" t="s">
        <v>13</v>
      </c>
      <c r="J69" s="550" t="s">
        <v>13</v>
      </c>
      <c r="K69" s="550" t="s">
        <v>13</v>
      </c>
      <c r="L69" s="550" t="s">
        <v>13</v>
      </c>
      <c r="M69" s="550" t="s">
        <v>13</v>
      </c>
      <c r="N69" s="550" t="s">
        <v>13</v>
      </c>
      <c r="O69" s="550" t="s">
        <v>13</v>
      </c>
      <c r="P69" s="550" t="s">
        <v>13</v>
      </c>
      <c r="Q69" s="550" t="s">
        <v>13</v>
      </c>
      <c r="R69" s="550" t="s">
        <v>13</v>
      </c>
      <c r="S69" s="550" t="s">
        <v>13</v>
      </c>
      <c r="T69" s="550" t="s">
        <v>13</v>
      </c>
      <c r="U69" s="555" t="s">
        <v>13</v>
      </c>
    </row>
    <row r="70" spans="1:21" ht="13.8" thickBot="1" x14ac:dyDescent="0.3">
      <c r="A70" s="7" t="s">
        <v>789</v>
      </c>
      <c r="B70" s="179" t="s">
        <v>788</v>
      </c>
      <c r="C70" s="540" t="s">
        <v>35</v>
      </c>
      <c r="D70" s="550" t="s">
        <v>13</v>
      </c>
      <c r="E70" s="550" t="s">
        <v>13</v>
      </c>
      <c r="F70" s="550" t="s">
        <v>13</v>
      </c>
      <c r="G70" s="550" t="s">
        <v>13</v>
      </c>
      <c r="H70" s="550" t="s">
        <v>13</v>
      </c>
      <c r="I70" s="550" t="s">
        <v>13</v>
      </c>
      <c r="J70" s="550" t="s">
        <v>13</v>
      </c>
      <c r="K70" s="550" t="s">
        <v>13</v>
      </c>
      <c r="L70" s="550" t="s">
        <v>13</v>
      </c>
      <c r="M70" s="550" t="s">
        <v>13</v>
      </c>
      <c r="N70" s="550" t="s">
        <v>13</v>
      </c>
      <c r="O70" s="549">
        <v>13572</v>
      </c>
      <c r="P70" s="550" t="s">
        <v>13</v>
      </c>
      <c r="Q70" s="550" t="s">
        <v>13</v>
      </c>
      <c r="R70" s="550" t="s">
        <v>13</v>
      </c>
      <c r="S70" s="550" t="s">
        <v>13</v>
      </c>
      <c r="T70" s="550" t="s">
        <v>13</v>
      </c>
      <c r="U70" s="555" t="s">
        <v>13</v>
      </c>
    </row>
    <row r="71" spans="1:21" ht="13.8" thickBot="1" x14ac:dyDescent="0.3">
      <c r="A71" s="7" t="s">
        <v>801</v>
      </c>
      <c r="B71" s="179" t="s">
        <v>800</v>
      </c>
      <c r="C71" s="540" t="s">
        <v>35</v>
      </c>
      <c r="D71" s="548">
        <v>0</v>
      </c>
      <c r="E71" s="549">
        <v>0</v>
      </c>
      <c r="F71" s="549">
        <v>0</v>
      </c>
      <c r="G71" s="548">
        <v>0</v>
      </c>
      <c r="H71" s="549">
        <v>0</v>
      </c>
      <c r="I71" s="549">
        <v>0</v>
      </c>
      <c r="J71" s="548">
        <v>8</v>
      </c>
      <c r="K71" s="549">
        <v>3520</v>
      </c>
      <c r="L71" s="549">
        <v>3536</v>
      </c>
      <c r="M71" s="548">
        <v>11</v>
      </c>
      <c r="N71" s="549">
        <v>5928</v>
      </c>
      <c r="O71" s="549">
        <v>5950</v>
      </c>
      <c r="P71" s="548">
        <v>0</v>
      </c>
      <c r="Q71" s="549">
        <v>0</v>
      </c>
      <c r="R71" s="549">
        <v>0</v>
      </c>
      <c r="S71" s="548">
        <v>0</v>
      </c>
      <c r="T71" s="549">
        <v>0</v>
      </c>
      <c r="U71" s="556">
        <v>0</v>
      </c>
    </row>
    <row r="72" spans="1:21" ht="13.8" thickBot="1" x14ac:dyDescent="0.3">
      <c r="A72" s="7" t="s">
        <v>813</v>
      </c>
      <c r="B72" s="179" t="s">
        <v>812</v>
      </c>
      <c r="C72" s="540" t="s">
        <v>35</v>
      </c>
      <c r="D72" s="550" t="s">
        <v>13</v>
      </c>
      <c r="E72" s="550" t="s">
        <v>13</v>
      </c>
      <c r="F72" s="550" t="s">
        <v>13</v>
      </c>
      <c r="G72" s="550" t="s">
        <v>13</v>
      </c>
      <c r="H72" s="550" t="s">
        <v>13</v>
      </c>
      <c r="I72" s="550" t="s">
        <v>13</v>
      </c>
      <c r="J72" s="550" t="s">
        <v>13</v>
      </c>
      <c r="K72" s="550" t="s">
        <v>13</v>
      </c>
      <c r="L72" s="550" t="s">
        <v>13</v>
      </c>
      <c r="M72" s="550" t="s">
        <v>13</v>
      </c>
      <c r="N72" s="550" t="s">
        <v>13</v>
      </c>
      <c r="O72" s="550" t="s">
        <v>13</v>
      </c>
      <c r="P72" s="550" t="s">
        <v>13</v>
      </c>
      <c r="Q72" s="550" t="s">
        <v>13</v>
      </c>
      <c r="R72" s="550" t="s">
        <v>13</v>
      </c>
      <c r="S72" s="548">
        <v>12</v>
      </c>
      <c r="T72" s="549">
        <v>5491</v>
      </c>
      <c r="U72" s="556">
        <v>9360</v>
      </c>
    </row>
    <row r="73" spans="1:21" ht="13.8" thickBot="1" x14ac:dyDescent="0.3">
      <c r="A73" s="7" t="s">
        <v>821</v>
      </c>
      <c r="B73" s="179" t="s">
        <v>820</v>
      </c>
      <c r="C73" s="540" t="s">
        <v>35</v>
      </c>
      <c r="D73" s="548">
        <v>14</v>
      </c>
      <c r="E73" s="549">
        <v>8328</v>
      </c>
      <c r="F73" s="549">
        <v>16128</v>
      </c>
      <c r="G73" s="550" t="s">
        <v>13</v>
      </c>
      <c r="H73" s="550" t="s">
        <v>13</v>
      </c>
      <c r="I73" s="550" t="s">
        <v>13</v>
      </c>
      <c r="J73" s="550" t="s">
        <v>13</v>
      </c>
      <c r="K73" s="550" t="s">
        <v>13</v>
      </c>
      <c r="L73" s="550" t="s">
        <v>13</v>
      </c>
      <c r="M73" s="550" t="s">
        <v>13</v>
      </c>
      <c r="N73" s="550" t="s">
        <v>13</v>
      </c>
      <c r="O73" s="550" t="s">
        <v>13</v>
      </c>
      <c r="P73" s="550" t="s">
        <v>13</v>
      </c>
      <c r="Q73" s="550" t="s">
        <v>13</v>
      </c>
      <c r="R73" s="550" t="s">
        <v>13</v>
      </c>
      <c r="S73" s="550" t="s">
        <v>13</v>
      </c>
      <c r="T73" s="550" t="s">
        <v>13</v>
      </c>
      <c r="U73" s="555" t="s">
        <v>13</v>
      </c>
    </row>
    <row r="74" spans="1:21" ht="13.8" thickBot="1" x14ac:dyDescent="0.3">
      <c r="A74" s="7" t="s">
        <v>15</v>
      </c>
      <c r="B74" s="179" t="s">
        <v>14</v>
      </c>
      <c r="C74" s="540" t="s">
        <v>18</v>
      </c>
      <c r="D74" s="548">
        <v>20</v>
      </c>
      <c r="E74" s="549">
        <v>8000</v>
      </c>
      <c r="F74" s="549">
        <v>10000</v>
      </c>
      <c r="G74" s="548">
        <v>0</v>
      </c>
      <c r="H74" s="549">
        <v>0</v>
      </c>
      <c r="I74" s="549">
        <v>0</v>
      </c>
      <c r="J74" s="548">
        <v>0</v>
      </c>
      <c r="K74" s="549">
        <v>0</v>
      </c>
      <c r="L74" s="549">
        <v>0</v>
      </c>
      <c r="M74" s="548">
        <v>20</v>
      </c>
      <c r="N74" s="549">
        <v>0</v>
      </c>
      <c r="O74" s="549">
        <v>0</v>
      </c>
      <c r="P74" s="548">
        <v>0</v>
      </c>
      <c r="Q74" s="549">
        <v>0</v>
      </c>
      <c r="R74" s="549">
        <v>0</v>
      </c>
      <c r="S74" s="548">
        <v>20</v>
      </c>
      <c r="T74" s="549">
        <v>5000</v>
      </c>
      <c r="U74" s="556">
        <v>10000</v>
      </c>
    </row>
    <row r="75" spans="1:21" ht="13.8" thickBot="1" x14ac:dyDescent="0.3">
      <c r="A75" s="7" t="s">
        <v>46</v>
      </c>
      <c r="B75" s="179" t="s">
        <v>45</v>
      </c>
      <c r="C75" s="540" t="s">
        <v>18</v>
      </c>
      <c r="D75" s="550" t="s">
        <v>13</v>
      </c>
      <c r="E75" s="550" t="s">
        <v>13</v>
      </c>
      <c r="F75" s="550" t="s">
        <v>13</v>
      </c>
      <c r="G75" s="548">
        <v>32</v>
      </c>
      <c r="H75" s="549">
        <v>20000</v>
      </c>
      <c r="I75" s="549">
        <v>25000</v>
      </c>
      <c r="J75" s="550" t="s">
        <v>13</v>
      </c>
      <c r="K75" s="550" t="s">
        <v>13</v>
      </c>
      <c r="L75" s="550" t="s">
        <v>13</v>
      </c>
      <c r="M75" s="550" t="s">
        <v>13</v>
      </c>
      <c r="N75" s="550" t="s">
        <v>13</v>
      </c>
      <c r="O75" s="550" t="s">
        <v>13</v>
      </c>
      <c r="P75" s="550" t="s">
        <v>13</v>
      </c>
      <c r="Q75" s="550" t="s">
        <v>13</v>
      </c>
      <c r="R75" s="550" t="s">
        <v>13</v>
      </c>
      <c r="S75" s="548">
        <v>30</v>
      </c>
      <c r="T75" s="549">
        <v>9500</v>
      </c>
      <c r="U75" s="556">
        <v>22000</v>
      </c>
    </row>
    <row r="76" spans="1:21" ht="13.8" thickBot="1" x14ac:dyDescent="0.3">
      <c r="A76" s="7" t="s">
        <v>57</v>
      </c>
      <c r="B76" s="179" t="s">
        <v>56</v>
      </c>
      <c r="C76" s="540" t="s">
        <v>18</v>
      </c>
      <c r="D76" s="548">
        <v>0</v>
      </c>
      <c r="E76" s="549">
        <v>0</v>
      </c>
      <c r="F76" s="549">
        <v>0</v>
      </c>
      <c r="G76" s="548">
        <v>0</v>
      </c>
      <c r="H76" s="549">
        <v>0</v>
      </c>
      <c r="I76" s="549">
        <v>0</v>
      </c>
      <c r="J76" s="548">
        <v>0</v>
      </c>
      <c r="K76" s="549">
        <v>0</v>
      </c>
      <c r="L76" s="549">
        <v>0</v>
      </c>
      <c r="M76" s="548">
        <v>0</v>
      </c>
      <c r="N76" s="549">
        <v>0</v>
      </c>
      <c r="O76" s="549">
        <v>0</v>
      </c>
      <c r="P76" s="548">
        <v>0</v>
      </c>
      <c r="Q76" s="549">
        <v>0</v>
      </c>
      <c r="R76" s="549">
        <v>0</v>
      </c>
      <c r="S76" s="548">
        <v>16</v>
      </c>
      <c r="T76" s="549">
        <v>8000</v>
      </c>
      <c r="U76" s="556">
        <v>13000</v>
      </c>
    </row>
    <row r="77" spans="1:21" ht="13.8" thickBot="1" x14ac:dyDescent="0.3">
      <c r="A77" s="7" t="s">
        <v>61</v>
      </c>
      <c r="B77" s="179" t="s">
        <v>60</v>
      </c>
      <c r="C77" s="540" t="s">
        <v>18</v>
      </c>
      <c r="D77" s="550" t="s">
        <v>13</v>
      </c>
      <c r="E77" s="550" t="s">
        <v>13</v>
      </c>
      <c r="F77" s="550" t="s">
        <v>13</v>
      </c>
      <c r="G77" s="550" t="s">
        <v>13</v>
      </c>
      <c r="H77" s="550" t="s">
        <v>13</v>
      </c>
      <c r="I77" s="550" t="s">
        <v>13</v>
      </c>
      <c r="J77" s="550" t="s">
        <v>13</v>
      </c>
      <c r="K77" s="550" t="s">
        <v>13</v>
      </c>
      <c r="L77" s="550" t="s">
        <v>13</v>
      </c>
      <c r="M77" s="548">
        <v>8</v>
      </c>
      <c r="N77" s="549">
        <v>7050</v>
      </c>
      <c r="O77" s="549">
        <v>7276</v>
      </c>
      <c r="P77" s="550" t="s">
        <v>13</v>
      </c>
      <c r="Q77" s="550" t="s">
        <v>13</v>
      </c>
      <c r="R77" s="550" t="s">
        <v>13</v>
      </c>
      <c r="S77" s="548">
        <v>15</v>
      </c>
      <c r="T77" s="549">
        <v>5670</v>
      </c>
      <c r="U77" s="556">
        <v>6775</v>
      </c>
    </row>
    <row r="78" spans="1:21" ht="13.8" thickBot="1" x14ac:dyDescent="0.3">
      <c r="A78" s="7" t="s">
        <v>71</v>
      </c>
      <c r="B78" s="179" t="s">
        <v>70</v>
      </c>
      <c r="C78" s="540" t="s">
        <v>18</v>
      </c>
      <c r="D78" s="550" t="s">
        <v>13</v>
      </c>
      <c r="E78" s="550" t="s">
        <v>13</v>
      </c>
      <c r="F78" s="550" t="s">
        <v>13</v>
      </c>
      <c r="G78" s="550" t="s">
        <v>13</v>
      </c>
      <c r="H78" s="550" t="s">
        <v>13</v>
      </c>
      <c r="I78" s="550" t="s">
        <v>13</v>
      </c>
      <c r="J78" s="548">
        <v>25</v>
      </c>
      <c r="K78" s="549">
        <v>16000</v>
      </c>
      <c r="L78" s="549">
        <v>18500</v>
      </c>
      <c r="M78" s="548">
        <v>12</v>
      </c>
      <c r="N78" s="549">
        <v>7200</v>
      </c>
      <c r="O78" s="549">
        <v>10000</v>
      </c>
      <c r="P78" s="550" t="s">
        <v>13</v>
      </c>
      <c r="Q78" s="550" t="s">
        <v>13</v>
      </c>
      <c r="R78" s="550" t="s">
        <v>13</v>
      </c>
      <c r="S78" s="548">
        <v>10</v>
      </c>
      <c r="T78" s="549">
        <v>2400</v>
      </c>
      <c r="U78" s="556">
        <v>4500</v>
      </c>
    </row>
    <row r="79" spans="1:21" ht="13.8" thickBot="1" x14ac:dyDescent="0.3">
      <c r="A79" s="7" t="s">
        <v>75</v>
      </c>
      <c r="B79" s="179" t="s">
        <v>74</v>
      </c>
      <c r="C79" s="540" t="s">
        <v>18</v>
      </c>
      <c r="D79" s="550" t="s">
        <v>13</v>
      </c>
      <c r="E79" s="550" t="s">
        <v>13</v>
      </c>
      <c r="F79" s="550" t="s">
        <v>13</v>
      </c>
      <c r="G79" s="550" t="s">
        <v>13</v>
      </c>
      <c r="H79" s="550" t="s">
        <v>13</v>
      </c>
      <c r="I79" s="550" t="s">
        <v>13</v>
      </c>
      <c r="J79" s="550" t="s">
        <v>13</v>
      </c>
      <c r="K79" s="550" t="s">
        <v>13</v>
      </c>
      <c r="L79" s="550" t="s">
        <v>13</v>
      </c>
      <c r="M79" s="550" t="s">
        <v>13</v>
      </c>
      <c r="N79" s="550" t="s">
        <v>13</v>
      </c>
      <c r="O79" s="550" t="s">
        <v>13</v>
      </c>
      <c r="P79" s="550" t="s">
        <v>13</v>
      </c>
      <c r="Q79" s="550" t="s">
        <v>13</v>
      </c>
      <c r="R79" s="550" t="s">
        <v>13</v>
      </c>
      <c r="S79" s="548">
        <v>24</v>
      </c>
      <c r="T79" s="549">
        <v>6700</v>
      </c>
      <c r="U79" s="556">
        <v>18460</v>
      </c>
    </row>
    <row r="80" spans="1:21" ht="13.8" thickBot="1" x14ac:dyDescent="0.3">
      <c r="A80" s="7" t="s">
        <v>98</v>
      </c>
      <c r="B80" s="179" t="s">
        <v>97</v>
      </c>
      <c r="C80" s="540" t="s">
        <v>18</v>
      </c>
      <c r="D80" s="550" t="s">
        <v>13</v>
      </c>
      <c r="E80" s="550" t="s">
        <v>13</v>
      </c>
      <c r="F80" s="550" t="s">
        <v>13</v>
      </c>
      <c r="G80" s="550" t="s">
        <v>13</v>
      </c>
      <c r="H80" s="550" t="s">
        <v>13</v>
      </c>
      <c r="I80" s="550" t="s">
        <v>13</v>
      </c>
      <c r="J80" s="550" t="s">
        <v>13</v>
      </c>
      <c r="K80" s="550" t="s">
        <v>13</v>
      </c>
      <c r="L80" s="550" t="s">
        <v>13</v>
      </c>
      <c r="M80" s="550" t="s">
        <v>13</v>
      </c>
      <c r="N80" s="550" t="s">
        <v>13</v>
      </c>
      <c r="O80" s="550" t="s">
        <v>13</v>
      </c>
      <c r="P80" s="550" t="s">
        <v>13</v>
      </c>
      <c r="Q80" s="550" t="s">
        <v>13</v>
      </c>
      <c r="R80" s="550" t="s">
        <v>13</v>
      </c>
      <c r="S80" s="548">
        <v>16</v>
      </c>
      <c r="T80" s="549">
        <v>837</v>
      </c>
      <c r="U80" s="556">
        <v>5155</v>
      </c>
    </row>
    <row r="81" spans="1:21" ht="13.8" thickBot="1" x14ac:dyDescent="0.3">
      <c r="A81" s="7" t="s">
        <v>120</v>
      </c>
      <c r="B81" s="179" t="s">
        <v>119</v>
      </c>
      <c r="C81" s="540" t="s">
        <v>18</v>
      </c>
      <c r="D81" s="550" t="s">
        <v>13</v>
      </c>
      <c r="E81" s="550" t="s">
        <v>13</v>
      </c>
      <c r="F81" s="550" t="s">
        <v>13</v>
      </c>
      <c r="G81" s="550" t="s">
        <v>13</v>
      </c>
      <c r="H81" s="550" t="s">
        <v>13</v>
      </c>
      <c r="I81" s="550" t="s">
        <v>13</v>
      </c>
      <c r="J81" s="548">
        <v>32</v>
      </c>
      <c r="K81" s="549">
        <v>25000</v>
      </c>
      <c r="L81" s="549">
        <v>27000</v>
      </c>
      <c r="M81" s="550" t="s">
        <v>13</v>
      </c>
      <c r="N81" s="550" t="s">
        <v>13</v>
      </c>
      <c r="O81" s="550" t="s">
        <v>13</v>
      </c>
      <c r="P81" s="548">
        <v>40</v>
      </c>
      <c r="Q81" s="549">
        <v>28000</v>
      </c>
      <c r="R81" s="549">
        <v>31000</v>
      </c>
      <c r="S81" s="548">
        <v>23</v>
      </c>
      <c r="T81" s="549">
        <v>9000</v>
      </c>
      <c r="U81" s="556">
        <v>18000</v>
      </c>
    </row>
    <row r="82" spans="1:21" ht="13.8" thickBot="1" x14ac:dyDescent="0.3">
      <c r="A82" s="7" t="s">
        <v>126</v>
      </c>
      <c r="B82" s="179" t="s">
        <v>125</v>
      </c>
      <c r="C82" s="540" t="s">
        <v>18</v>
      </c>
      <c r="D82" s="548">
        <v>0</v>
      </c>
      <c r="E82" s="549">
        <v>0</v>
      </c>
      <c r="F82" s="549">
        <v>0</v>
      </c>
      <c r="G82" s="548">
        <v>0</v>
      </c>
      <c r="H82" s="549">
        <v>0</v>
      </c>
      <c r="I82" s="549">
        <v>0</v>
      </c>
      <c r="J82" s="548">
        <v>0</v>
      </c>
      <c r="K82" s="549">
        <v>0</v>
      </c>
      <c r="L82" s="549">
        <v>0</v>
      </c>
      <c r="M82" s="548">
        <v>0</v>
      </c>
      <c r="N82" s="549">
        <v>0</v>
      </c>
      <c r="O82" s="549">
        <v>0</v>
      </c>
      <c r="P82" s="548">
        <v>0</v>
      </c>
      <c r="Q82" s="549">
        <v>0</v>
      </c>
      <c r="R82" s="549">
        <v>0</v>
      </c>
      <c r="S82" s="548">
        <v>0</v>
      </c>
      <c r="T82" s="549">
        <v>0</v>
      </c>
      <c r="U82" s="556">
        <v>0</v>
      </c>
    </row>
    <row r="83" spans="1:21" ht="13.8" thickBot="1" x14ac:dyDescent="0.3">
      <c r="A83" s="7" t="s">
        <v>138</v>
      </c>
      <c r="B83" s="179" t="s">
        <v>137</v>
      </c>
      <c r="C83" s="540" t="s">
        <v>18</v>
      </c>
      <c r="D83" s="550" t="s">
        <v>13</v>
      </c>
      <c r="E83" s="550" t="s">
        <v>13</v>
      </c>
      <c r="F83" s="550" t="s">
        <v>13</v>
      </c>
      <c r="G83" s="550" t="s">
        <v>13</v>
      </c>
      <c r="H83" s="550" t="s">
        <v>13</v>
      </c>
      <c r="I83" s="550" t="s">
        <v>13</v>
      </c>
      <c r="J83" s="550" t="s">
        <v>13</v>
      </c>
      <c r="K83" s="550" t="s">
        <v>13</v>
      </c>
      <c r="L83" s="550" t="s">
        <v>13</v>
      </c>
      <c r="M83" s="550" t="s">
        <v>13</v>
      </c>
      <c r="N83" s="550" t="s">
        <v>13</v>
      </c>
      <c r="O83" s="550" t="s">
        <v>13</v>
      </c>
      <c r="P83" s="550" t="s">
        <v>13</v>
      </c>
      <c r="Q83" s="550" t="s">
        <v>13</v>
      </c>
      <c r="R83" s="550" t="s">
        <v>13</v>
      </c>
      <c r="S83" s="548">
        <v>22</v>
      </c>
      <c r="T83" s="549">
        <v>9896</v>
      </c>
      <c r="U83" s="556">
        <v>11695</v>
      </c>
    </row>
    <row r="84" spans="1:21" ht="13.8" thickBot="1" x14ac:dyDescent="0.3">
      <c r="A84" s="7" t="s">
        <v>180</v>
      </c>
      <c r="B84" s="179" t="s">
        <v>179</v>
      </c>
      <c r="C84" s="540" t="s">
        <v>18</v>
      </c>
      <c r="D84" s="548">
        <v>0</v>
      </c>
      <c r="E84" s="549">
        <v>0</v>
      </c>
      <c r="F84" s="549">
        <v>0</v>
      </c>
      <c r="G84" s="548">
        <v>0</v>
      </c>
      <c r="H84" s="549">
        <v>0</v>
      </c>
      <c r="I84" s="549">
        <v>0</v>
      </c>
      <c r="J84" s="548">
        <v>0</v>
      </c>
      <c r="K84" s="549">
        <v>0</v>
      </c>
      <c r="L84" s="549">
        <v>0</v>
      </c>
      <c r="M84" s="548">
        <v>0</v>
      </c>
      <c r="N84" s="549">
        <v>0</v>
      </c>
      <c r="O84" s="549">
        <v>0</v>
      </c>
      <c r="P84" s="548">
        <v>0</v>
      </c>
      <c r="Q84" s="549">
        <v>0</v>
      </c>
      <c r="R84" s="549">
        <v>0</v>
      </c>
      <c r="S84" s="548">
        <v>32</v>
      </c>
      <c r="T84" s="549">
        <v>23072</v>
      </c>
      <c r="U84" s="556">
        <v>23072</v>
      </c>
    </row>
    <row r="85" spans="1:21" ht="13.8" thickBot="1" x14ac:dyDescent="0.3">
      <c r="A85" s="7" t="s">
        <v>194</v>
      </c>
      <c r="B85" s="179" t="s">
        <v>193</v>
      </c>
      <c r="C85" s="540" t="s">
        <v>18</v>
      </c>
      <c r="D85" s="550" t="s">
        <v>13</v>
      </c>
      <c r="E85" s="550" t="s">
        <v>13</v>
      </c>
      <c r="F85" s="550" t="s">
        <v>13</v>
      </c>
      <c r="G85" s="550" t="s">
        <v>13</v>
      </c>
      <c r="H85" s="550" t="s">
        <v>13</v>
      </c>
      <c r="I85" s="550" t="s">
        <v>13</v>
      </c>
      <c r="J85" s="548">
        <v>20</v>
      </c>
      <c r="K85" s="549">
        <v>15132</v>
      </c>
      <c r="L85" s="550" t="s">
        <v>13</v>
      </c>
      <c r="M85" s="548">
        <v>20</v>
      </c>
      <c r="N85" s="549">
        <v>13000</v>
      </c>
      <c r="O85" s="550" t="s">
        <v>13</v>
      </c>
      <c r="P85" s="550" t="s">
        <v>13</v>
      </c>
      <c r="Q85" s="550" t="s">
        <v>13</v>
      </c>
      <c r="R85" s="550" t="s">
        <v>13</v>
      </c>
      <c r="S85" s="548">
        <v>15</v>
      </c>
      <c r="T85" s="549">
        <v>5928</v>
      </c>
      <c r="U85" s="556">
        <v>6942</v>
      </c>
    </row>
    <row r="86" spans="1:21" ht="13.8" thickBot="1" x14ac:dyDescent="0.3">
      <c r="A86" s="7" t="s">
        <v>216</v>
      </c>
      <c r="B86" s="179" t="s">
        <v>215</v>
      </c>
      <c r="C86" s="540" t="s">
        <v>18</v>
      </c>
      <c r="D86" s="548">
        <v>21</v>
      </c>
      <c r="E86" s="549">
        <v>8272</v>
      </c>
      <c r="F86" s="549">
        <v>8272</v>
      </c>
      <c r="G86" s="550" t="s">
        <v>13</v>
      </c>
      <c r="H86" s="550" t="s">
        <v>13</v>
      </c>
      <c r="I86" s="550" t="s">
        <v>13</v>
      </c>
      <c r="J86" s="550" t="s">
        <v>13</v>
      </c>
      <c r="K86" s="550" t="s">
        <v>13</v>
      </c>
      <c r="L86" s="550" t="s">
        <v>13</v>
      </c>
      <c r="M86" s="550" t="s">
        <v>13</v>
      </c>
      <c r="N86" s="550" t="s">
        <v>13</v>
      </c>
      <c r="O86" s="550" t="s">
        <v>13</v>
      </c>
      <c r="P86" s="550" t="s">
        <v>13</v>
      </c>
      <c r="Q86" s="550" t="s">
        <v>13</v>
      </c>
      <c r="R86" s="550" t="s">
        <v>13</v>
      </c>
      <c r="S86" s="548">
        <v>15</v>
      </c>
      <c r="T86" s="549">
        <v>6123</v>
      </c>
      <c r="U86" s="556">
        <v>6123</v>
      </c>
    </row>
    <row r="87" spans="1:21" ht="13.8" thickBot="1" x14ac:dyDescent="0.3">
      <c r="A87" s="7" t="s">
        <v>232</v>
      </c>
      <c r="B87" s="179" t="s">
        <v>231</v>
      </c>
      <c r="C87" s="540" t="s">
        <v>18</v>
      </c>
      <c r="D87" s="550" t="s">
        <v>13</v>
      </c>
      <c r="E87" s="550" t="s">
        <v>13</v>
      </c>
      <c r="F87" s="550" t="s">
        <v>13</v>
      </c>
      <c r="G87" s="550" t="s">
        <v>13</v>
      </c>
      <c r="H87" s="550" t="s">
        <v>13</v>
      </c>
      <c r="I87" s="550" t="s">
        <v>13</v>
      </c>
      <c r="J87" s="550" t="s">
        <v>13</v>
      </c>
      <c r="K87" s="550" t="s">
        <v>13</v>
      </c>
      <c r="L87" s="550" t="s">
        <v>13</v>
      </c>
      <c r="M87" s="550" t="s">
        <v>13</v>
      </c>
      <c r="N87" s="550" t="s">
        <v>13</v>
      </c>
      <c r="O87" s="550" t="s">
        <v>13</v>
      </c>
      <c r="P87" s="550" t="s">
        <v>13</v>
      </c>
      <c r="Q87" s="550" t="s">
        <v>13</v>
      </c>
      <c r="R87" s="550" t="s">
        <v>13</v>
      </c>
      <c r="S87" s="548">
        <v>12</v>
      </c>
      <c r="T87" s="549">
        <v>6236</v>
      </c>
      <c r="U87" s="556">
        <v>6236</v>
      </c>
    </row>
    <row r="88" spans="1:21" ht="13.8" thickBot="1" x14ac:dyDescent="0.3">
      <c r="A88" s="7" t="s">
        <v>238</v>
      </c>
      <c r="B88" s="179" t="s">
        <v>237</v>
      </c>
      <c r="C88" s="540" t="s">
        <v>18</v>
      </c>
      <c r="D88" s="548">
        <v>0</v>
      </c>
      <c r="E88" s="549">
        <v>0</v>
      </c>
      <c r="F88" s="549">
        <v>0</v>
      </c>
      <c r="G88" s="548">
        <v>0</v>
      </c>
      <c r="H88" s="549">
        <v>0</v>
      </c>
      <c r="I88" s="549">
        <v>0</v>
      </c>
      <c r="J88" s="548">
        <v>0</v>
      </c>
      <c r="K88" s="549">
        <v>0</v>
      </c>
      <c r="L88" s="549">
        <v>0</v>
      </c>
      <c r="M88" s="548">
        <v>0</v>
      </c>
      <c r="N88" s="549">
        <v>0</v>
      </c>
      <c r="O88" s="549">
        <v>0</v>
      </c>
      <c r="P88" s="548">
        <v>0</v>
      </c>
      <c r="Q88" s="549">
        <v>0</v>
      </c>
      <c r="R88" s="549">
        <v>0</v>
      </c>
      <c r="S88" s="548">
        <v>25</v>
      </c>
      <c r="T88" s="549">
        <v>11087</v>
      </c>
      <c r="U88" s="556">
        <v>11087</v>
      </c>
    </row>
    <row r="89" spans="1:21" ht="13.8" thickBot="1" x14ac:dyDescent="0.3">
      <c r="A89" s="7" t="s">
        <v>240</v>
      </c>
      <c r="B89" s="179" t="s">
        <v>239</v>
      </c>
      <c r="C89" s="540" t="s">
        <v>18</v>
      </c>
      <c r="D89" s="550" t="s">
        <v>13</v>
      </c>
      <c r="E89" s="550" t="s">
        <v>13</v>
      </c>
      <c r="F89" s="550" t="s">
        <v>13</v>
      </c>
      <c r="G89" s="550" t="s">
        <v>13</v>
      </c>
      <c r="H89" s="550" t="s">
        <v>13</v>
      </c>
      <c r="I89" s="550" t="s">
        <v>13</v>
      </c>
      <c r="J89" s="548">
        <v>36</v>
      </c>
      <c r="K89" s="549">
        <v>20617</v>
      </c>
      <c r="L89" s="549">
        <v>21460</v>
      </c>
      <c r="M89" s="548">
        <v>26</v>
      </c>
      <c r="N89" s="549">
        <v>17477</v>
      </c>
      <c r="O89" s="549">
        <v>17739</v>
      </c>
      <c r="P89" s="550" t="s">
        <v>13</v>
      </c>
      <c r="Q89" s="550" t="s">
        <v>13</v>
      </c>
      <c r="R89" s="550" t="s">
        <v>13</v>
      </c>
      <c r="S89" s="548">
        <v>21</v>
      </c>
      <c r="T89" s="549">
        <v>9948</v>
      </c>
      <c r="U89" s="556">
        <v>10296</v>
      </c>
    </row>
    <row r="90" spans="1:21" ht="13.8" thickBot="1" x14ac:dyDescent="0.3">
      <c r="A90" s="7" t="s">
        <v>254</v>
      </c>
      <c r="B90" s="179" t="s">
        <v>253</v>
      </c>
      <c r="C90" s="540" t="s">
        <v>18</v>
      </c>
      <c r="D90" s="550" t="s">
        <v>13</v>
      </c>
      <c r="E90" s="550" t="s">
        <v>13</v>
      </c>
      <c r="F90" s="550" t="s">
        <v>13</v>
      </c>
      <c r="G90" s="550" t="s">
        <v>13</v>
      </c>
      <c r="H90" s="550" t="s">
        <v>13</v>
      </c>
      <c r="I90" s="550" t="s">
        <v>13</v>
      </c>
      <c r="J90" s="550" t="s">
        <v>13</v>
      </c>
      <c r="K90" s="550" t="s">
        <v>13</v>
      </c>
      <c r="L90" s="550" t="s">
        <v>13</v>
      </c>
      <c r="M90" s="550" t="s">
        <v>13</v>
      </c>
      <c r="N90" s="550" t="s">
        <v>13</v>
      </c>
      <c r="O90" s="550" t="s">
        <v>13</v>
      </c>
      <c r="P90" s="548">
        <v>8</v>
      </c>
      <c r="Q90" s="549">
        <v>7696</v>
      </c>
      <c r="R90" s="549">
        <v>7696</v>
      </c>
      <c r="S90" s="548">
        <v>17</v>
      </c>
      <c r="T90" s="549">
        <v>8200</v>
      </c>
      <c r="U90" s="556">
        <v>28665</v>
      </c>
    </row>
    <row r="91" spans="1:21" ht="13.8" thickBot="1" x14ac:dyDescent="0.3">
      <c r="A91" s="7" t="s">
        <v>282</v>
      </c>
      <c r="B91" s="179" t="s">
        <v>281</v>
      </c>
      <c r="C91" s="540" t="s">
        <v>18</v>
      </c>
      <c r="D91" s="550" t="s">
        <v>13</v>
      </c>
      <c r="E91" s="550" t="s">
        <v>13</v>
      </c>
      <c r="F91" s="550" t="s">
        <v>13</v>
      </c>
      <c r="G91" s="550" t="s">
        <v>13</v>
      </c>
      <c r="H91" s="550" t="s">
        <v>13</v>
      </c>
      <c r="I91" s="550" t="s">
        <v>13</v>
      </c>
      <c r="J91" s="550" t="s">
        <v>13</v>
      </c>
      <c r="K91" s="550" t="s">
        <v>13</v>
      </c>
      <c r="L91" s="550" t="s">
        <v>13</v>
      </c>
      <c r="M91" s="550" t="s">
        <v>13</v>
      </c>
      <c r="N91" s="550" t="s">
        <v>13</v>
      </c>
      <c r="O91" s="550" t="s">
        <v>13</v>
      </c>
      <c r="P91" s="550" t="s">
        <v>13</v>
      </c>
      <c r="Q91" s="550" t="s">
        <v>13</v>
      </c>
      <c r="R91" s="550" t="s">
        <v>13</v>
      </c>
      <c r="S91" s="548">
        <v>24</v>
      </c>
      <c r="T91" s="549">
        <v>4000</v>
      </c>
      <c r="U91" s="556">
        <v>21000</v>
      </c>
    </row>
    <row r="92" spans="1:21" ht="13.8" thickBot="1" x14ac:dyDescent="0.3">
      <c r="A92" s="7" t="s">
        <v>292</v>
      </c>
      <c r="B92" s="179" t="s">
        <v>291</v>
      </c>
      <c r="C92" s="540" t="s">
        <v>18</v>
      </c>
      <c r="D92" s="548">
        <v>15</v>
      </c>
      <c r="E92" s="549">
        <v>12480</v>
      </c>
      <c r="F92" s="549">
        <v>22991</v>
      </c>
      <c r="G92" s="550" t="s">
        <v>13</v>
      </c>
      <c r="H92" s="550" t="s">
        <v>13</v>
      </c>
      <c r="I92" s="550" t="s">
        <v>13</v>
      </c>
      <c r="J92" s="548">
        <v>15</v>
      </c>
      <c r="K92" s="549">
        <v>9830</v>
      </c>
      <c r="L92" s="549">
        <v>17153</v>
      </c>
      <c r="M92" s="548">
        <v>7</v>
      </c>
      <c r="N92" s="549">
        <v>2425</v>
      </c>
      <c r="O92" s="549">
        <v>5045</v>
      </c>
      <c r="P92" s="550" t="s">
        <v>13</v>
      </c>
      <c r="Q92" s="550" t="s">
        <v>13</v>
      </c>
      <c r="R92" s="550" t="s">
        <v>13</v>
      </c>
      <c r="S92" s="548">
        <v>3</v>
      </c>
      <c r="T92" s="549">
        <v>1326</v>
      </c>
      <c r="U92" s="556">
        <v>1404</v>
      </c>
    </row>
    <row r="93" spans="1:21" ht="13.8" thickBot="1" x14ac:dyDescent="0.3">
      <c r="A93" s="7" t="s">
        <v>334</v>
      </c>
      <c r="B93" s="179" t="s">
        <v>333</v>
      </c>
      <c r="C93" s="540" t="s">
        <v>18</v>
      </c>
      <c r="D93" s="550" t="s">
        <v>13</v>
      </c>
      <c r="E93" s="550" t="s">
        <v>13</v>
      </c>
      <c r="F93" s="550" t="s">
        <v>13</v>
      </c>
      <c r="G93" s="550" t="s">
        <v>13</v>
      </c>
      <c r="H93" s="550" t="s">
        <v>13</v>
      </c>
      <c r="I93" s="550" t="s">
        <v>13</v>
      </c>
      <c r="J93" s="550" t="s">
        <v>13</v>
      </c>
      <c r="K93" s="550" t="s">
        <v>13</v>
      </c>
      <c r="L93" s="550" t="s">
        <v>13</v>
      </c>
      <c r="M93" s="550" t="s">
        <v>13</v>
      </c>
      <c r="N93" s="550" t="s">
        <v>13</v>
      </c>
      <c r="O93" s="550" t="s">
        <v>13</v>
      </c>
      <c r="P93" s="550" t="s">
        <v>13</v>
      </c>
      <c r="Q93" s="550" t="s">
        <v>13</v>
      </c>
      <c r="R93" s="550" t="s">
        <v>13</v>
      </c>
      <c r="S93" s="550" t="s">
        <v>13</v>
      </c>
      <c r="T93" s="550" t="s">
        <v>13</v>
      </c>
      <c r="U93" s="555" t="s">
        <v>13</v>
      </c>
    </row>
    <row r="94" spans="1:21" ht="13.8" thickBot="1" x14ac:dyDescent="0.3">
      <c r="A94" s="7" t="s">
        <v>336</v>
      </c>
      <c r="B94" s="179" t="s">
        <v>335</v>
      </c>
      <c r="C94" s="540" t="s">
        <v>18</v>
      </c>
      <c r="D94" s="550" t="s">
        <v>13</v>
      </c>
      <c r="E94" s="550" t="s">
        <v>13</v>
      </c>
      <c r="F94" s="550" t="s">
        <v>13</v>
      </c>
      <c r="G94" s="550" t="s">
        <v>13</v>
      </c>
      <c r="H94" s="550" t="s">
        <v>13</v>
      </c>
      <c r="I94" s="550" t="s">
        <v>13</v>
      </c>
      <c r="J94" s="548">
        <v>28</v>
      </c>
      <c r="K94" s="549">
        <v>13468</v>
      </c>
      <c r="L94" s="549">
        <v>21840</v>
      </c>
      <c r="M94" s="550" t="s">
        <v>13</v>
      </c>
      <c r="N94" s="550" t="s">
        <v>13</v>
      </c>
      <c r="O94" s="550" t="s">
        <v>13</v>
      </c>
      <c r="P94" s="550" t="s">
        <v>13</v>
      </c>
      <c r="Q94" s="550" t="s">
        <v>13</v>
      </c>
      <c r="R94" s="550" t="s">
        <v>13</v>
      </c>
      <c r="S94" s="548">
        <v>18</v>
      </c>
      <c r="T94" s="549">
        <v>8476</v>
      </c>
      <c r="U94" s="556">
        <v>13676</v>
      </c>
    </row>
    <row r="95" spans="1:21" ht="13.8" thickBot="1" x14ac:dyDescent="0.3">
      <c r="A95" s="7" t="s">
        <v>346</v>
      </c>
      <c r="B95" s="179" t="s">
        <v>345</v>
      </c>
      <c r="C95" s="540" t="s">
        <v>18</v>
      </c>
      <c r="D95" s="548">
        <v>0</v>
      </c>
      <c r="E95" s="549">
        <v>0</v>
      </c>
      <c r="F95" s="549">
        <v>0</v>
      </c>
      <c r="G95" s="548">
        <v>0</v>
      </c>
      <c r="H95" s="549">
        <v>0</v>
      </c>
      <c r="I95" s="549">
        <v>0</v>
      </c>
      <c r="J95" s="548">
        <v>0</v>
      </c>
      <c r="K95" s="549">
        <v>0</v>
      </c>
      <c r="L95" s="549">
        <v>0</v>
      </c>
      <c r="M95" s="548">
        <v>0</v>
      </c>
      <c r="N95" s="549">
        <v>0</v>
      </c>
      <c r="O95" s="549">
        <v>0</v>
      </c>
      <c r="P95" s="548">
        <v>0</v>
      </c>
      <c r="Q95" s="549">
        <v>0</v>
      </c>
      <c r="R95" s="549">
        <v>0</v>
      </c>
      <c r="S95" s="548">
        <v>25</v>
      </c>
      <c r="T95" s="549">
        <v>8000</v>
      </c>
      <c r="U95" s="556">
        <v>25000</v>
      </c>
    </row>
    <row r="96" spans="1:21" ht="13.8" thickBot="1" x14ac:dyDescent="0.3">
      <c r="A96" s="7" t="s">
        <v>356</v>
      </c>
      <c r="B96" s="179" t="s">
        <v>355</v>
      </c>
      <c r="C96" s="540" t="s">
        <v>18</v>
      </c>
      <c r="D96" s="550" t="s">
        <v>13</v>
      </c>
      <c r="E96" s="550" t="s">
        <v>13</v>
      </c>
      <c r="F96" s="550" t="s">
        <v>13</v>
      </c>
      <c r="G96" s="550" t="s">
        <v>13</v>
      </c>
      <c r="H96" s="550" t="s">
        <v>13</v>
      </c>
      <c r="I96" s="550" t="s">
        <v>13</v>
      </c>
      <c r="J96" s="550" t="s">
        <v>13</v>
      </c>
      <c r="K96" s="550" t="s">
        <v>13</v>
      </c>
      <c r="L96" s="550" t="s">
        <v>13</v>
      </c>
      <c r="M96" s="550" t="s">
        <v>13</v>
      </c>
      <c r="N96" s="550" t="s">
        <v>13</v>
      </c>
      <c r="O96" s="550" t="s">
        <v>13</v>
      </c>
      <c r="P96" s="548">
        <v>1</v>
      </c>
      <c r="Q96" s="549">
        <v>462</v>
      </c>
      <c r="R96" s="549">
        <v>935</v>
      </c>
      <c r="S96" s="548">
        <v>18</v>
      </c>
      <c r="T96" s="549">
        <v>8330</v>
      </c>
      <c r="U96" s="556">
        <v>11143</v>
      </c>
    </row>
    <row r="97" spans="1:21" ht="13.8" thickBot="1" x14ac:dyDescent="0.3">
      <c r="A97" s="7" t="s">
        <v>364</v>
      </c>
      <c r="B97" s="179" t="s">
        <v>363</v>
      </c>
      <c r="C97" s="540" t="s">
        <v>18</v>
      </c>
      <c r="D97" s="548">
        <v>40</v>
      </c>
      <c r="E97" s="549">
        <v>18000</v>
      </c>
      <c r="F97" s="549">
        <v>25000</v>
      </c>
      <c r="G97" s="550" t="s">
        <v>13</v>
      </c>
      <c r="H97" s="550" t="s">
        <v>13</v>
      </c>
      <c r="I97" s="550" t="s">
        <v>13</v>
      </c>
      <c r="J97" s="550" t="s">
        <v>13</v>
      </c>
      <c r="K97" s="550" t="s">
        <v>13</v>
      </c>
      <c r="L97" s="550" t="s">
        <v>13</v>
      </c>
      <c r="M97" s="550" t="s">
        <v>13</v>
      </c>
      <c r="N97" s="550" t="s">
        <v>13</v>
      </c>
      <c r="O97" s="550" t="s">
        <v>13</v>
      </c>
      <c r="P97" s="550" t="s">
        <v>13</v>
      </c>
      <c r="Q97" s="550" t="s">
        <v>13</v>
      </c>
      <c r="R97" s="550" t="s">
        <v>13</v>
      </c>
      <c r="S97" s="548">
        <v>10</v>
      </c>
      <c r="T97" s="549">
        <v>4300</v>
      </c>
      <c r="U97" s="556">
        <v>6000</v>
      </c>
    </row>
    <row r="98" spans="1:21" ht="13.8" thickBot="1" x14ac:dyDescent="0.3">
      <c r="A98" s="7" t="s">
        <v>368</v>
      </c>
      <c r="B98" s="179" t="s">
        <v>367</v>
      </c>
      <c r="C98" s="540" t="s">
        <v>18</v>
      </c>
      <c r="D98" s="548">
        <v>18</v>
      </c>
      <c r="E98" s="549">
        <v>9000</v>
      </c>
      <c r="F98" s="549">
        <v>15000</v>
      </c>
      <c r="G98" s="548">
        <v>0</v>
      </c>
      <c r="H98" s="549">
        <v>0</v>
      </c>
      <c r="I98" s="549">
        <v>0</v>
      </c>
      <c r="J98" s="548">
        <v>0</v>
      </c>
      <c r="K98" s="549">
        <v>0</v>
      </c>
      <c r="L98" s="549">
        <v>0</v>
      </c>
      <c r="M98" s="548">
        <v>0</v>
      </c>
      <c r="N98" s="549">
        <v>0</v>
      </c>
      <c r="O98" s="549">
        <v>0</v>
      </c>
      <c r="P98" s="548">
        <v>0</v>
      </c>
      <c r="Q98" s="549">
        <v>0</v>
      </c>
      <c r="R98" s="549">
        <v>0</v>
      </c>
      <c r="S98" s="548">
        <v>18</v>
      </c>
      <c r="T98" s="549">
        <v>6000</v>
      </c>
      <c r="U98" s="556">
        <v>15000</v>
      </c>
    </row>
    <row r="99" spans="1:21" ht="13.8" thickBot="1" x14ac:dyDescent="0.3">
      <c r="A99" s="7" t="s">
        <v>374</v>
      </c>
      <c r="B99" s="179" t="s">
        <v>373</v>
      </c>
      <c r="C99" s="540" t="s">
        <v>18</v>
      </c>
      <c r="D99" s="550" t="s">
        <v>13</v>
      </c>
      <c r="E99" s="550" t="s">
        <v>13</v>
      </c>
      <c r="F99" s="550" t="s">
        <v>13</v>
      </c>
      <c r="G99" s="550" t="s">
        <v>13</v>
      </c>
      <c r="H99" s="550" t="s">
        <v>13</v>
      </c>
      <c r="I99" s="550" t="s">
        <v>13</v>
      </c>
      <c r="J99" s="550" t="s">
        <v>13</v>
      </c>
      <c r="K99" s="550" t="s">
        <v>13</v>
      </c>
      <c r="L99" s="550" t="s">
        <v>13</v>
      </c>
      <c r="M99" s="548">
        <v>33</v>
      </c>
      <c r="N99" s="549">
        <v>15444</v>
      </c>
      <c r="O99" s="549">
        <v>17160</v>
      </c>
      <c r="P99" s="550" t="s">
        <v>13</v>
      </c>
      <c r="Q99" s="550" t="s">
        <v>13</v>
      </c>
      <c r="R99" s="550" t="s">
        <v>13</v>
      </c>
      <c r="S99" s="550" t="s">
        <v>13</v>
      </c>
      <c r="T99" s="550" t="s">
        <v>13</v>
      </c>
      <c r="U99" s="555" t="s">
        <v>13</v>
      </c>
    </row>
    <row r="100" spans="1:21" ht="13.8" thickBot="1" x14ac:dyDescent="0.3">
      <c r="A100" s="7" t="s">
        <v>378</v>
      </c>
      <c r="B100" s="179" t="s">
        <v>377</v>
      </c>
      <c r="C100" s="540" t="s">
        <v>18</v>
      </c>
      <c r="D100" s="550" t="s">
        <v>13</v>
      </c>
      <c r="E100" s="550" t="s">
        <v>13</v>
      </c>
      <c r="F100" s="550" t="s">
        <v>13</v>
      </c>
      <c r="G100" s="550" t="s">
        <v>13</v>
      </c>
      <c r="H100" s="550" t="s">
        <v>13</v>
      </c>
      <c r="I100" s="550" t="s">
        <v>13</v>
      </c>
      <c r="J100" s="550" t="s">
        <v>13</v>
      </c>
      <c r="K100" s="550" t="s">
        <v>13</v>
      </c>
      <c r="L100" s="550" t="s">
        <v>13</v>
      </c>
      <c r="M100" s="550" t="s">
        <v>13</v>
      </c>
      <c r="N100" s="550" t="s">
        <v>13</v>
      </c>
      <c r="O100" s="550" t="s">
        <v>13</v>
      </c>
      <c r="P100" s="550" t="s">
        <v>13</v>
      </c>
      <c r="Q100" s="550" t="s">
        <v>13</v>
      </c>
      <c r="R100" s="550" t="s">
        <v>13</v>
      </c>
      <c r="S100" s="548">
        <v>40</v>
      </c>
      <c r="T100" s="549">
        <v>8800</v>
      </c>
      <c r="U100" s="556">
        <v>10500</v>
      </c>
    </row>
    <row r="101" spans="1:21" ht="13.8" thickBot="1" x14ac:dyDescent="0.3">
      <c r="A101" s="7" t="s">
        <v>384</v>
      </c>
      <c r="B101" s="179" t="s">
        <v>383</v>
      </c>
      <c r="C101" s="540" t="s">
        <v>18</v>
      </c>
      <c r="D101" s="548">
        <v>0</v>
      </c>
      <c r="E101" s="549">
        <v>0</v>
      </c>
      <c r="F101" s="549">
        <v>0</v>
      </c>
      <c r="G101" s="548">
        <v>0</v>
      </c>
      <c r="H101" s="549">
        <v>0</v>
      </c>
      <c r="I101" s="549">
        <v>0</v>
      </c>
      <c r="J101" s="548">
        <v>0</v>
      </c>
      <c r="K101" s="549">
        <v>0</v>
      </c>
      <c r="L101" s="549">
        <v>0</v>
      </c>
      <c r="M101" s="548">
        <v>0</v>
      </c>
      <c r="N101" s="549">
        <v>0</v>
      </c>
      <c r="O101" s="549">
        <v>0</v>
      </c>
      <c r="P101" s="548">
        <v>0</v>
      </c>
      <c r="Q101" s="549">
        <v>0</v>
      </c>
      <c r="R101" s="549">
        <v>0</v>
      </c>
      <c r="S101" s="548">
        <v>19</v>
      </c>
      <c r="T101" s="549">
        <v>10</v>
      </c>
      <c r="U101" s="556">
        <v>15</v>
      </c>
    </row>
    <row r="102" spans="1:21" ht="13.8" thickBot="1" x14ac:dyDescent="0.3">
      <c r="A102" s="7" t="s">
        <v>390</v>
      </c>
      <c r="B102" s="179" t="s">
        <v>389</v>
      </c>
      <c r="C102" s="540" t="s">
        <v>18</v>
      </c>
      <c r="D102" s="548">
        <v>40</v>
      </c>
      <c r="E102" s="549">
        <v>21000</v>
      </c>
      <c r="F102" s="549">
        <v>30000</v>
      </c>
      <c r="G102" s="550" t="s">
        <v>13</v>
      </c>
      <c r="H102" s="550" t="s">
        <v>13</v>
      </c>
      <c r="I102" s="550" t="s">
        <v>13</v>
      </c>
      <c r="J102" s="550" t="s">
        <v>13</v>
      </c>
      <c r="K102" s="550" t="s">
        <v>13</v>
      </c>
      <c r="L102" s="550" t="s">
        <v>13</v>
      </c>
      <c r="M102" s="550" t="s">
        <v>13</v>
      </c>
      <c r="N102" s="550" t="s">
        <v>13</v>
      </c>
      <c r="O102" s="550" t="s">
        <v>13</v>
      </c>
      <c r="P102" s="550" t="s">
        <v>13</v>
      </c>
      <c r="Q102" s="550" t="s">
        <v>13</v>
      </c>
      <c r="R102" s="550" t="s">
        <v>13</v>
      </c>
      <c r="S102" s="548">
        <v>8</v>
      </c>
      <c r="T102" s="549">
        <v>2210</v>
      </c>
      <c r="U102" s="556">
        <v>6600</v>
      </c>
    </row>
    <row r="103" spans="1:21" ht="13.8" thickBot="1" x14ac:dyDescent="0.3">
      <c r="A103" s="7" t="s">
        <v>394</v>
      </c>
      <c r="B103" s="179" t="s">
        <v>393</v>
      </c>
      <c r="C103" s="540" t="s">
        <v>18</v>
      </c>
      <c r="D103" s="548">
        <v>16</v>
      </c>
      <c r="E103" s="549">
        <v>9220</v>
      </c>
      <c r="F103" s="549">
        <v>9220</v>
      </c>
      <c r="G103" s="548">
        <v>0</v>
      </c>
      <c r="H103" s="549">
        <v>0</v>
      </c>
      <c r="I103" s="549">
        <v>0</v>
      </c>
      <c r="J103" s="548">
        <v>0</v>
      </c>
      <c r="K103" s="549">
        <v>0</v>
      </c>
      <c r="L103" s="549">
        <v>0</v>
      </c>
      <c r="M103" s="548">
        <v>0</v>
      </c>
      <c r="N103" s="549">
        <v>0</v>
      </c>
      <c r="O103" s="549">
        <v>0</v>
      </c>
      <c r="P103" s="548">
        <v>0</v>
      </c>
      <c r="Q103" s="549">
        <v>0</v>
      </c>
      <c r="R103" s="549">
        <v>0</v>
      </c>
      <c r="S103" s="548">
        <v>10</v>
      </c>
      <c r="T103" s="549">
        <v>4810</v>
      </c>
      <c r="U103" s="556">
        <v>4810</v>
      </c>
    </row>
    <row r="104" spans="1:21" ht="13.8" thickBot="1" x14ac:dyDescent="0.3">
      <c r="A104" s="7" t="s">
        <v>398</v>
      </c>
      <c r="B104" s="179" t="s">
        <v>397</v>
      </c>
      <c r="C104" s="540" t="s">
        <v>18</v>
      </c>
      <c r="D104" s="550" t="s">
        <v>13</v>
      </c>
      <c r="E104" s="550" t="s">
        <v>13</v>
      </c>
      <c r="F104" s="550" t="s">
        <v>13</v>
      </c>
      <c r="G104" s="550" t="s">
        <v>13</v>
      </c>
      <c r="H104" s="550" t="s">
        <v>13</v>
      </c>
      <c r="I104" s="550" t="s">
        <v>13</v>
      </c>
      <c r="J104" s="550" t="s">
        <v>13</v>
      </c>
      <c r="K104" s="550" t="s">
        <v>13</v>
      </c>
      <c r="L104" s="550" t="s">
        <v>13</v>
      </c>
      <c r="M104" s="550" t="s">
        <v>13</v>
      </c>
      <c r="N104" s="550" t="s">
        <v>13</v>
      </c>
      <c r="O104" s="550" t="s">
        <v>13</v>
      </c>
      <c r="P104" s="550" t="s">
        <v>13</v>
      </c>
      <c r="Q104" s="550" t="s">
        <v>13</v>
      </c>
      <c r="R104" s="550" t="s">
        <v>13</v>
      </c>
      <c r="S104" s="548">
        <v>11</v>
      </c>
      <c r="T104" s="549">
        <v>4000</v>
      </c>
      <c r="U104" s="556">
        <v>9000</v>
      </c>
    </row>
    <row r="105" spans="1:21" ht="13.8" thickBot="1" x14ac:dyDescent="0.3">
      <c r="A105" s="7" t="s">
        <v>400</v>
      </c>
      <c r="B105" s="179" t="s">
        <v>399</v>
      </c>
      <c r="C105" s="540" t="s">
        <v>18</v>
      </c>
      <c r="D105" s="550" t="s">
        <v>13</v>
      </c>
      <c r="E105" s="550" t="s">
        <v>13</v>
      </c>
      <c r="F105" s="550" t="s">
        <v>13</v>
      </c>
      <c r="G105" s="548">
        <v>36</v>
      </c>
      <c r="H105" s="549">
        <v>11700</v>
      </c>
      <c r="I105" s="549">
        <v>13500</v>
      </c>
      <c r="J105" s="548">
        <v>40</v>
      </c>
      <c r="K105" s="549">
        <v>17700</v>
      </c>
      <c r="L105" s="549">
        <v>18500</v>
      </c>
      <c r="M105" s="548">
        <v>36</v>
      </c>
      <c r="N105" s="549">
        <v>12500</v>
      </c>
      <c r="O105" s="549">
        <v>14000</v>
      </c>
      <c r="P105" s="550" t="s">
        <v>13</v>
      </c>
      <c r="Q105" s="550" t="s">
        <v>13</v>
      </c>
      <c r="R105" s="550" t="s">
        <v>13</v>
      </c>
      <c r="S105" s="550" t="s">
        <v>13</v>
      </c>
      <c r="T105" s="550" t="s">
        <v>13</v>
      </c>
      <c r="U105" s="555" t="s">
        <v>13</v>
      </c>
    </row>
    <row r="106" spans="1:21" ht="13.8" thickBot="1" x14ac:dyDescent="0.3">
      <c r="A106" s="7" t="s">
        <v>402</v>
      </c>
      <c r="B106" s="179" t="s">
        <v>401</v>
      </c>
      <c r="C106" s="540" t="s">
        <v>18</v>
      </c>
      <c r="D106" s="550" t="s">
        <v>13</v>
      </c>
      <c r="E106" s="550" t="s">
        <v>13</v>
      </c>
      <c r="F106" s="550" t="s">
        <v>13</v>
      </c>
      <c r="G106" s="550" t="s">
        <v>13</v>
      </c>
      <c r="H106" s="550" t="s">
        <v>13</v>
      </c>
      <c r="I106" s="550" t="s">
        <v>13</v>
      </c>
      <c r="J106" s="548">
        <v>30</v>
      </c>
      <c r="K106" s="549">
        <v>12000</v>
      </c>
      <c r="L106" s="549">
        <v>17000</v>
      </c>
      <c r="M106" s="548">
        <v>23</v>
      </c>
      <c r="N106" s="549">
        <v>10000</v>
      </c>
      <c r="O106" s="549">
        <v>14400</v>
      </c>
      <c r="P106" s="550" t="s">
        <v>13</v>
      </c>
      <c r="Q106" s="550" t="s">
        <v>13</v>
      </c>
      <c r="R106" s="550" t="s">
        <v>13</v>
      </c>
      <c r="S106" s="548">
        <v>8</v>
      </c>
      <c r="T106" s="549">
        <v>3400</v>
      </c>
      <c r="U106" s="556">
        <v>3900</v>
      </c>
    </row>
    <row r="107" spans="1:21" ht="13.8" thickBot="1" x14ac:dyDescent="0.3">
      <c r="A107" s="7" t="s">
        <v>416</v>
      </c>
      <c r="B107" s="179" t="s">
        <v>415</v>
      </c>
      <c r="C107" s="540" t="s">
        <v>18</v>
      </c>
      <c r="D107" s="550" t="s">
        <v>13</v>
      </c>
      <c r="E107" s="550" t="s">
        <v>13</v>
      </c>
      <c r="F107" s="550" t="s">
        <v>13</v>
      </c>
      <c r="G107" s="550" t="s">
        <v>13</v>
      </c>
      <c r="H107" s="550" t="s">
        <v>13</v>
      </c>
      <c r="I107" s="550" t="s">
        <v>13</v>
      </c>
      <c r="J107" s="548">
        <v>34</v>
      </c>
      <c r="K107" s="549">
        <v>18000</v>
      </c>
      <c r="L107" s="549">
        <v>24000</v>
      </c>
      <c r="M107" s="548">
        <v>10</v>
      </c>
      <c r="N107" s="549">
        <v>4000</v>
      </c>
      <c r="O107" s="549">
        <v>6500</v>
      </c>
      <c r="P107" s="550" t="s">
        <v>13</v>
      </c>
      <c r="Q107" s="550" t="s">
        <v>13</v>
      </c>
      <c r="R107" s="550" t="s">
        <v>13</v>
      </c>
      <c r="S107" s="548">
        <v>10</v>
      </c>
      <c r="T107" s="549">
        <v>3500</v>
      </c>
      <c r="U107" s="556">
        <v>4500</v>
      </c>
    </row>
    <row r="108" spans="1:21" ht="13.8" thickBot="1" x14ac:dyDescent="0.3">
      <c r="A108" s="7" t="s">
        <v>429</v>
      </c>
      <c r="B108" s="179" t="s">
        <v>428</v>
      </c>
      <c r="C108" s="540" t="s">
        <v>18</v>
      </c>
      <c r="D108" s="548">
        <v>18</v>
      </c>
      <c r="E108" s="549">
        <v>11392</v>
      </c>
      <c r="F108" s="549">
        <v>11728</v>
      </c>
      <c r="G108" s="548">
        <v>22</v>
      </c>
      <c r="H108" s="549">
        <v>19097</v>
      </c>
      <c r="I108" s="549">
        <v>19669</v>
      </c>
      <c r="J108" s="548">
        <v>20</v>
      </c>
      <c r="K108" s="549">
        <v>11357</v>
      </c>
      <c r="L108" s="549">
        <v>12064</v>
      </c>
      <c r="M108" s="548">
        <v>20</v>
      </c>
      <c r="N108" s="549">
        <v>10400</v>
      </c>
      <c r="O108" s="549">
        <v>11300</v>
      </c>
      <c r="P108" s="550" t="s">
        <v>13</v>
      </c>
      <c r="Q108" s="550" t="s">
        <v>13</v>
      </c>
      <c r="R108" s="550" t="s">
        <v>13</v>
      </c>
      <c r="S108" s="548">
        <v>25</v>
      </c>
      <c r="T108" s="549">
        <v>16965</v>
      </c>
      <c r="U108" s="556">
        <v>17472</v>
      </c>
    </row>
    <row r="109" spans="1:21" ht="13.8" thickBot="1" x14ac:dyDescent="0.3">
      <c r="A109" s="7" t="s">
        <v>431</v>
      </c>
      <c r="B109" s="179" t="s">
        <v>430</v>
      </c>
      <c r="C109" s="540" t="s">
        <v>18</v>
      </c>
      <c r="D109" s="548">
        <v>23</v>
      </c>
      <c r="E109" s="549">
        <v>15600</v>
      </c>
      <c r="F109" s="549">
        <v>18000</v>
      </c>
      <c r="G109" s="550" t="s">
        <v>13</v>
      </c>
      <c r="H109" s="550" t="s">
        <v>13</v>
      </c>
      <c r="I109" s="550" t="s">
        <v>13</v>
      </c>
      <c r="J109" s="550" t="s">
        <v>13</v>
      </c>
      <c r="K109" s="550" t="s">
        <v>13</v>
      </c>
      <c r="L109" s="550" t="s">
        <v>13</v>
      </c>
      <c r="M109" s="550" t="s">
        <v>13</v>
      </c>
      <c r="N109" s="550" t="s">
        <v>13</v>
      </c>
      <c r="O109" s="550" t="s">
        <v>13</v>
      </c>
      <c r="P109" s="548">
        <v>20</v>
      </c>
      <c r="Q109" s="549">
        <v>15600</v>
      </c>
      <c r="R109" s="549">
        <v>18200</v>
      </c>
      <c r="S109" s="548">
        <v>30</v>
      </c>
      <c r="T109" s="549">
        <v>10</v>
      </c>
      <c r="U109" s="556">
        <v>10</v>
      </c>
    </row>
    <row r="110" spans="1:21" ht="13.8" thickBot="1" x14ac:dyDescent="0.3">
      <c r="A110" s="7" t="s">
        <v>451</v>
      </c>
      <c r="B110" s="179" t="s">
        <v>450</v>
      </c>
      <c r="C110" s="540" t="s">
        <v>18</v>
      </c>
      <c r="D110" s="550" t="s">
        <v>13</v>
      </c>
      <c r="E110" s="550" t="s">
        <v>13</v>
      </c>
      <c r="F110" s="550" t="s">
        <v>13</v>
      </c>
      <c r="G110" s="550" t="s">
        <v>13</v>
      </c>
      <c r="H110" s="550" t="s">
        <v>13</v>
      </c>
      <c r="I110" s="550" t="s">
        <v>13</v>
      </c>
      <c r="J110" s="550" t="s">
        <v>13</v>
      </c>
      <c r="K110" s="550" t="s">
        <v>13</v>
      </c>
      <c r="L110" s="550" t="s">
        <v>13</v>
      </c>
      <c r="M110" s="548">
        <v>20</v>
      </c>
      <c r="N110" s="549">
        <v>9100</v>
      </c>
      <c r="O110" s="549">
        <v>9100</v>
      </c>
      <c r="P110" s="550" t="s">
        <v>13</v>
      </c>
      <c r="Q110" s="550" t="s">
        <v>13</v>
      </c>
      <c r="R110" s="550" t="s">
        <v>13</v>
      </c>
      <c r="S110" s="548">
        <v>7</v>
      </c>
      <c r="T110" s="549">
        <v>3300</v>
      </c>
      <c r="U110" s="556">
        <v>3300</v>
      </c>
    </row>
    <row r="111" spans="1:21" ht="13.8" thickBot="1" x14ac:dyDescent="0.3">
      <c r="A111" s="7" t="s">
        <v>457</v>
      </c>
      <c r="B111" s="179" t="s">
        <v>456</v>
      </c>
      <c r="C111" s="540" t="s">
        <v>18</v>
      </c>
      <c r="D111" s="548">
        <v>0</v>
      </c>
      <c r="E111" s="549">
        <v>0</v>
      </c>
      <c r="F111" s="549">
        <v>0</v>
      </c>
      <c r="G111" s="548">
        <v>0</v>
      </c>
      <c r="H111" s="549">
        <v>0</v>
      </c>
      <c r="I111" s="549">
        <v>0</v>
      </c>
      <c r="J111" s="548">
        <v>0</v>
      </c>
      <c r="K111" s="549">
        <v>0</v>
      </c>
      <c r="L111" s="549">
        <v>0</v>
      </c>
      <c r="M111" s="548">
        <v>0</v>
      </c>
      <c r="N111" s="549">
        <v>0</v>
      </c>
      <c r="O111" s="549">
        <v>0</v>
      </c>
      <c r="P111" s="548">
        <v>0</v>
      </c>
      <c r="Q111" s="549">
        <v>0</v>
      </c>
      <c r="R111" s="549">
        <v>0</v>
      </c>
      <c r="S111" s="548">
        <v>11</v>
      </c>
      <c r="T111" s="549">
        <v>4862</v>
      </c>
      <c r="U111" s="556">
        <v>5862</v>
      </c>
    </row>
    <row r="112" spans="1:21" ht="13.8" thickBot="1" x14ac:dyDescent="0.3">
      <c r="A112" s="7" t="s">
        <v>463</v>
      </c>
      <c r="B112" s="179" t="s">
        <v>462</v>
      </c>
      <c r="C112" s="540" t="s">
        <v>18</v>
      </c>
      <c r="D112" s="548">
        <v>0</v>
      </c>
      <c r="E112" s="549">
        <v>0</v>
      </c>
      <c r="F112" s="549">
        <v>0</v>
      </c>
      <c r="G112" s="548">
        <v>14</v>
      </c>
      <c r="H112" s="549">
        <v>4500</v>
      </c>
      <c r="I112" s="549">
        <v>7500</v>
      </c>
      <c r="J112" s="548">
        <v>32</v>
      </c>
      <c r="K112" s="549">
        <v>19000</v>
      </c>
      <c r="L112" s="549">
        <v>23000</v>
      </c>
      <c r="M112" s="548">
        <v>0</v>
      </c>
      <c r="N112" s="549">
        <v>0</v>
      </c>
      <c r="O112" s="549">
        <v>0</v>
      </c>
      <c r="P112" s="548">
        <v>0</v>
      </c>
      <c r="Q112" s="549">
        <v>0</v>
      </c>
      <c r="R112" s="549">
        <v>0</v>
      </c>
      <c r="S112" s="548">
        <v>21</v>
      </c>
      <c r="T112" s="549">
        <v>9000</v>
      </c>
      <c r="U112" s="556">
        <v>10300</v>
      </c>
    </row>
    <row r="113" spans="1:21" ht="13.8" thickBot="1" x14ac:dyDescent="0.3">
      <c r="A113" s="7" t="s">
        <v>467</v>
      </c>
      <c r="B113" s="179" t="s">
        <v>466</v>
      </c>
      <c r="C113" s="540" t="s">
        <v>18</v>
      </c>
      <c r="D113" s="550" t="s">
        <v>13</v>
      </c>
      <c r="E113" s="550" t="s">
        <v>13</v>
      </c>
      <c r="F113" s="550" t="s">
        <v>13</v>
      </c>
      <c r="G113" s="550" t="s">
        <v>13</v>
      </c>
      <c r="H113" s="550" t="s">
        <v>13</v>
      </c>
      <c r="I113" s="550" t="s">
        <v>13</v>
      </c>
      <c r="J113" s="550" t="s">
        <v>13</v>
      </c>
      <c r="K113" s="550" t="s">
        <v>13</v>
      </c>
      <c r="L113" s="550" t="s">
        <v>13</v>
      </c>
      <c r="M113" s="550" t="s">
        <v>13</v>
      </c>
      <c r="N113" s="550" t="s">
        <v>13</v>
      </c>
      <c r="O113" s="550" t="s">
        <v>13</v>
      </c>
      <c r="P113" s="550" t="s">
        <v>13</v>
      </c>
      <c r="Q113" s="550" t="s">
        <v>13</v>
      </c>
      <c r="R113" s="550" t="s">
        <v>13</v>
      </c>
      <c r="S113" s="548">
        <v>20</v>
      </c>
      <c r="T113" s="549">
        <v>7000</v>
      </c>
      <c r="U113" s="556">
        <v>10400</v>
      </c>
    </row>
    <row r="114" spans="1:21" ht="13.8" thickBot="1" x14ac:dyDescent="0.3">
      <c r="A114" s="7" t="s">
        <v>479</v>
      </c>
      <c r="B114" s="179" t="s">
        <v>478</v>
      </c>
      <c r="C114" s="540" t="s">
        <v>18</v>
      </c>
      <c r="D114" s="548">
        <v>0</v>
      </c>
      <c r="E114" s="549">
        <v>0</v>
      </c>
      <c r="F114" s="549">
        <v>0</v>
      </c>
      <c r="G114" s="548">
        <v>0</v>
      </c>
      <c r="H114" s="549">
        <v>0</v>
      </c>
      <c r="I114" s="549">
        <v>0</v>
      </c>
      <c r="J114" s="548">
        <v>0</v>
      </c>
      <c r="K114" s="549">
        <v>10000</v>
      </c>
      <c r="L114" s="549">
        <v>10000</v>
      </c>
      <c r="M114" s="548">
        <v>34</v>
      </c>
      <c r="N114" s="549">
        <v>10000</v>
      </c>
      <c r="O114" s="549">
        <v>10000</v>
      </c>
      <c r="P114" s="548">
        <v>0</v>
      </c>
      <c r="Q114" s="549">
        <v>0</v>
      </c>
      <c r="R114" s="549">
        <v>0</v>
      </c>
      <c r="S114" s="548">
        <v>20</v>
      </c>
      <c r="T114" s="549">
        <v>7300</v>
      </c>
      <c r="U114" s="556">
        <v>7300</v>
      </c>
    </row>
    <row r="115" spans="1:21" ht="13.8" thickBot="1" x14ac:dyDescent="0.3">
      <c r="A115" s="7" t="s">
        <v>482</v>
      </c>
      <c r="B115" s="179" t="s">
        <v>481</v>
      </c>
      <c r="C115" s="540" t="s">
        <v>18</v>
      </c>
      <c r="D115" s="550" t="s">
        <v>13</v>
      </c>
      <c r="E115" s="550" t="s">
        <v>13</v>
      </c>
      <c r="F115" s="550" t="s">
        <v>13</v>
      </c>
      <c r="G115" s="550" t="s">
        <v>13</v>
      </c>
      <c r="H115" s="550" t="s">
        <v>13</v>
      </c>
      <c r="I115" s="550" t="s">
        <v>13</v>
      </c>
      <c r="J115" s="548">
        <v>16</v>
      </c>
      <c r="K115" s="549">
        <v>9000</v>
      </c>
      <c r="L115" s="549">
        <v>12000</v>
      </c>
      <c r="M115" s="548">
        <v>12</v>
      </c>
      <c r="N115" s="549">
        <v>3000</v>
      </c>
      <c r="O115" s="549">
        <v>8000</v>
      </c>
      <c r="P115" s="550" t="s">
        <v>13</v>
      </c>
      <c r="Q115" s="550" t="s">
        <v>13</v>
      </c>
      <c r="R115" s="550" t="s">
        <v>13</v>
      </c>
      <c r="S115" s="550" t="s">
        <v>13</v>
      </c>
      <c r="T115" s="550" t="s">
        <v>13</v>
      </c>
      <c r="U115" s="555" t="s">
        <v>13</v>
      </c>
    </row>
    <row r="116" spans="1:21" ht="13.8" thickBot="1" x14ac:dyDescent="0.3">
      <c r="A116" s="7" t="s">
        <v>490</v>
      </c>
      <c r="B116" s="179" t="s">
        <v>489</v>
      </c>
      <c r="C116" s="540" t="s">
        <v>18</v>
      </c>
      <c r="D116" s="548">
        <v>18</v>
      </c>
      <c r="E116" s="549">
        <v>9198</v>
      </c>
      <c r="F116" s="549">
        <v>9198</v>
      </c>
      <c r="G116" s="550" t="s">
        <v>13</v>
      </c>
      <c r="H116" s="550" t="s">
        <v>13</v>
      </c>
      <c r="I116" s="550" t="s">
        <v>13</v>
      </c>
      <c r="J116" s="548">
        <v>16</v>
      </c>
      <c r="K116" s="549">
        <v>6959</v>
      </c>
      <c r="L116" s="549">
        <v>6959</v>
      </c>
      <c r="M116" s="548">
        <v>14</v>
      </c>
      <c r="N116" s="549">
        <v>7108</v>
      </c>
      <c r="O116" s="549">
        <v>7108</v>
      </c>
      <c r="P116" s="550" t="s">
        <v>13</v>
      </c>
      <c r="Q116" s="550" t="s">
        <v>13</v>
      </c>
      <c r="R116" s="550" t="s">
        <v>13</v>
      </c>
      <c r="S116" s="548">
        <v>16</v>
      </c>
      <c r="T116" s="549">
        <v>3895</v>
      </c>
      <c r="U116" s="556">
        <v>3895</v>
      </c>
    </row>
    <row r="117" spans="1:21" ht="13.8" thickBot="1" x14ac:dyDescent="0.3">
      <c r="A117" s="7" t="s">
        <v>492</v>
      </c>
      <c r="B117" s="179" t="s">
        <v>491</v>
      </c>
      <c r="C117" s="540" t="s">
        <v>18</v>
      </c>
      <c r="D117" s="548">
        <v>0</v>
      </c>
      <c r="E117" s="549">
        <v>0</v>
      </c>
      <c r="F117" s="549">
        <v>0</v>
      </c>
      <c r="G117" s="548">
        <v>0</v>
      </c>
      <c r="H117" s="549">
        <v>0</v>
      </c>
      <c r="I117" s="549">
        <v>0</v>
      </c>
      <c r="J117" s="548">
        <v>0</v>
      </c>
      <c r="K117" s="549">
        <v>0</v>
      </c>
      <c r="L117" s="549">
        <v>0</v>
      </c>
      <c r="M117" s="548">
        <v>0</v>
      </c>
      <c r="N117" s="549">
        <v>0</v>
      </c>
      <c r="O117" s="549">
        <v>0</v>
      </c>
      <c r="P117" s="548">
        <v>0</v>
      </c>
      <c r="Q117" s="549">
        <v>0</v>
      </c>
      <c r="R117" s="549">
        <v>0</v>
      </c>
      <c r="S117" s="548">
        <v>52</v>
      </c>
      <c r="T117" s="549">
        <v>30070</v>
      </c>
      <c r="U117" s="556">
        <v>35596</v>
      </c>
    </row>
    <row r="118" spans="1:21" ht="13.8" thickBot="1" x14ac:dyDescent="0.3">
      <c r="A118" s="7" t="s">
        <v>497</v>
      </c>
      <c r="B118" s="179" t="s">
        <v>496</v>
      </c>
      <c r="C118" s="540" t="s">
        <v>18</v>
      </c>
      <c r="D118" s="548">
        <v>20</v>
      </c>
      <c r="E118" s="549">
        <v>2875</v>
      </c>
      <c r="F118" s="549">
        <v>10373</v>
      </c>
      <c r="G118" s="550" t="s">
        <v>13</v>
      </c>
      <c r="H118" s="550" t="s">
        <v>13</v>
      </c>
      <c r="I118" s="550" t="s">
        <v>13</v>
      </c>
      <c r="J118" s="550" t="s">
        <v>13</v>
      </c>
      <c r="K118" s="550" t="s">
        <v>13</v>
      </c>
      <c r="L118" s="550" t="s">
        <v>13</v>
      </c>
      <c r="M118" s="550" t="s">
        <v>13</v>
      </c>
      <c r="N118" s="550" t="s">
        <v>13</v>
      </c>
      <c r="O118" s="550" t="s">
        <v>13</v>
      </c>
      <c r="P118" s="550" t="s">
        <v>13</v>
      </c>
      <c r="Q118" s="550" t="s">
        <v>13</v>
      </c>
      <c r="R118" s="550" t="s">
        <v>13</v>
      </c>
      <c r="S118" s="548">
        <v>10</v>
      </c>
      <c r="T118" s="549">
        <v>2875</v>
      </c>
      <c r="U118" s="556">
        <v>9000</v>
      </c>
    </row>
    <row r="119" spans="1:21" ht="13.8" thickBot="1" x14ac:dyDescent="0.3">
      <c r="A119" s="7" t="s">
        <v>515</v>
      </c>
      <c r="B119" s="179" t="s">
        <v>514</v>
      </c>
      <c r="C119" s="540" t="s">
        <v>18</v>
      </c>
      <c r="D119" s="548">
        <v>0</v>
      </c>
      <c r="E119" s="549">
        <v>0</v>
      </c>
      <c r="F119" s="549">
        <v>0</v>
      </c>
      <c r="G119" s="548">
        <v>0</v>
      </c>
      <c r="H119" s="549">
        <v>0</v>
      </c>
      <c r="I119" s="549">
        <v>0</v>
      </c>
      <c r="J119" s="548">
        <v>0</v>
      </c>
      <c r="K119" s="549">
        <v>0</v>
      </c>
      <c r="L119" s="549">
        <v>0</v>
      </c>
      <c r="M119" s="548">
        <v>0</v>
      </c>
      <c r="N119" s="549">
        <v>0</v>
      </c>
      <c r="O119" s="549">
        <v>0</v>
      </c>
      <c r="P119" s="548">
        <v>0</v>
      </c>
      <c r="Q119" s="549">
        <v>0</v>
      </c>
      <c r="R119" s="549">
        <v>0</v>
      </c>
      <c r="S119" s="548">
        <v>30</v>
      </c>
      <c r="T119" s="549">
        <v>1371</v>
      </c>
      <c r="U119" s="556">
        <v>21102</v>
      </c>
    </row>
    <row r="120" spans="1:21" ht="13.8" thickBot="1" x14ac:dyDescent="0.3">
      <c r="A120" s="7" t="s">
        <v>517</v>
      </c>
      <c r="B120" s="179" t="s">
        <v>516</v>
      </c>
      <c r="C120" s="540" t="s">
        <v>18</v>
      </c>
      <c r="D120" s="548">
        <v>45</v>
      </c>
      <c r="E120" s="549">
        <v>25000</v>
      </c>
      <c r="F120" s="549">
        <v>30000</v>
      </c>
      <c r="G120" s="548">
        <v>45</v>
      </c>
      <c r="H120" s="549">
        <v>25000</v>
      </c>
      <c r="I120" s="549">
        <v>35000</v>
      </c>
      <c r="J120" s="550" t="s">
        <v>13</v>
      </c>
      <c r="K120" s="550" t="s">
        <v>13</v>
      </c>
      <c r="L120" s="550" t="s">
        <v>13</v>
      </c>
      <c r="M120" s="550" t="s">
        <v>13</v>
      </c>
      <c r="N120" s="550" t="s">
        <v>13</v>
      </c>
      <c r="O120" s="550" t="s">
        <v>13</v>
      </c>
      <c r="P120" s="548">
        <v>14</v>
      </c>
      <c r="Q120" s="549">
        <v>10000</v>
      </c>
      <c r="R120" s="549">
        <v>14500</v>
      </c>
      <c r="S120" s="548">
        <v>33</v>
      </c>
      <c r="T120" s="549">
        <v>13250</v>
      </c>
      <c r="U120" s="556">
        <v>17300</v>
      </c>
    </row>
    <row r="121" spans="1:21" ht="13.8" thickBot="1" x14ac:dyDescent="0.3">
      <c r="A121" s="7" t="s">
        <v>529</v>
      </c>
      <c r="B121" s="179" t="s">
        <v>528</v>
      </c>
      <c r="C121" s="540" t="s">
        <v>18</v>
      </c>
      <c r="D121" s="548">
        <v>32</v>
      </c>
      <c r="E121" s="549">
        <v>18000</v>
      </c>
      <c r="F121" s="549">
        <v>25000</v>
      </c>
      <c r="G121" s="548">
        <v>1</v>
      </c>
      <c r="H121" s="549">
        <v>100</v>
      </c>
      <c r="I121" s="549">
        <v>100</v>
      </c>
      <c r="J121" s="548">
        <v>1</v>
      </c>
      <c r="K121" s="549">
        <v>100</v>
      </c>
      <c r="L121" s="549">
        <v>100</v>
      </c>
      <c r="M121" s="548">
        <v>1</v>
      </c>
      <c r="N121" s="549">
        <v>100</v>
      </c>
      <c r="O121" s="549">
        <v>100</v>
      </c>
      <c r="P121" s="548">
        <v>1</v>
      </c>
      <c r="Q121" s="549">
        <v>100</v>
      </c>
      <c r="R121" s="549">
        <v>100</v>
      </c>
      <c r="S121" s="548">
        <v>20</v>
      </c>
      <c r="T121" s="549">
        <v>10000</v>
      </c>
      <c r="U121" s="556">
        <v>16000</v>
      </c>
    </row>
    <row r="122" spans="1:21" ht="13.8" thickBot="1" x14ac:dyDescent="0.3">
      <c r="A122" s="7" t="s">
        <v>531</v>
      </c>
      <c r="B122" s="179" t="s">
        <v>530</v>
      </c>
      <c r="C122" s="540" t="s">
        <v>18</v>
      </c>
      <c r="D122" s="550" t="s">
        <v>13</v>
      </c>
      <c r="E122" s="550" t="s">
        <v>13</v>
      </c>
      <c r="F122" s="550" t="s">
        <v>13</v>
      </c>
      <c r="G122" s="550" t="s">
        <v>13</v>
      </c>
      <c r="H122" s="550" t="s">
        <v>13</v>
      </c>
      <c r="I122" s="550" t="s">
        <v>13</v>
      </c>
      <c r="J122" s="548">
        <v>32</v>
      </c>
      <c r="K122" s="549">
        <v>19968</v>
      </c>
      <c r="L122" s="549">
        <v>24960</v>
      </c>
      <c r="M122" s="550" t="s">
        <v>13</v>
      </c>
      <c r="N122" s="550" t="s">
        <v>13</v>
      </c>
      <c r="O122" s="550" t="s">
        <v>13</v>
      </c>
      <c r="P122" s="550" t="s">
        <v>13</v>
      </c>
      <c r="Q122" s="550" t="s">
        <v>13</v>
      </c>
      <c r="R122" s="550" t="s">
        <v>13</v>
      </c>
      <c r="S122" s="548">
        <v>26</v>
      </c>
      <c r="T122" s="549">
        <v>12168</v>
      </c>
      <c r="U122" s="556">
        <v>13520</v>
      </c>
    </row>
    <row r="123" spans="1:21" ht="13.8" thickBot="1" x14ac:dyDescent="0.3">
      <c r="A123" s="7" t="s">
        <v>535</v>
      </c>
      <c r="B123" s="179" t="s">
        <v>534</v>
      </c>
      <c r="C123" s="540" t="s">
        <v>18</v>
      </c>
      <c r="D123" s="548">
        <v>0</v>
      </c>
      <c r="E123" s="549">
        <v>0</v>
      </c>
      <c r="F123" s="549">
        <v>0</v>
      </c>
      <c r="G123" s="548">
        <v>0</v>
      </c>
      <c r="H123" s="549">
        <v>0</v>
      </c>
      <c r="I123" s="549">
        <v>0</v>
      </c>
      <c r="J123" s="548">
        <v>0</v>
      </c>
      <c r="K123" s="549">
        <v>0</v>
      </c>
      <c r="L123" s="549">
        <v>0</v>
      </c>
      <c r="M123" s="548">
        <v>0</v>
      </c>
      <c r="N123" s="549">
        <v>0</v>
      </c>
      <c r="O123" s="549">
        <v>0</v>
      </c>
      <c r="P123" s="548">
        <v>0</v>
      </c>
      <c r="Q123" s="549">
        <v>0</v>
      </c>
      <c r="R123" s="549">
        <v>0</v>
      </c>
      <c r="S123" s="548">
        <v>0</v>
      </c>
      <c r="T123" s="549">
        <v>0</v>
      </c>
      <c r="U123" s="556">
        <v>0</v>
      </c>
    </row>
    <row r="124" spans="1:21" ht="13.8" thickBot="1" x14ac:dyDescent="0.3">
      <c r="A124" s="7" t="s">
        <v>543</v>
      </c>
      <c r="B124" s="179" t="s">
        <v>542</v>
      </c>
      <c r="C124" s="540" t="s">
        <v>18</v>
      </c>
      <c r="D124" s="548">
        <v>24</v>
      </c>
      <c r="E124" s="549">
        <v>18500</v>
      </c>
      <c r="F124" s="549">
        <v>24600</v>
      </c>
      <c r="G124" s="550" t="s">
        <v>13</v>
      </c>
      <c r="H124" s="550" t="s">
        <v>13</v>
      </c>
      <c r="I124" s="550" t="s">
        <v>13</v>
      </c>
      <c r="J124" s="550" t="s">
        <v>13</v>
      </c>
      <c r="K124" s="550" t="s">
        <v>13</v>
      </c>
      <c r="L124" s="550" t="s">
        <v>13</v>
      </c>
      <c r="M124" s="550" t="s">
        <v>13</v>
      </c>
      <c r="N124" s="550" t="s">
        <v>13</v>
      </c>
      <c r="O124" s="550" t="s">
        <v>13</v>
      </c>
      <c r="P124" s="550" t="s">
        <v>13</v>
      </c>
      <c r="Q124" s="550" t="s">
        <v>13</v>
      </c>
      <c r="R124" s="550" t="s">
        <v>13</v>
      </c>
      <c r="S124" s="548">
        <v>24</v>
      </c>
      <c r="T124" s="549">
        <v>15400</v>
      </c>
      <c r="U124" s="556">
        <v>26000</v>
      </c>
    </row>
    <row r="125" spans="1:21" ht="13.8" thickBot="1" x14ac:dyDescent="0.3">
      <c r="A125" s="7" t="s">
        <v>565</v>
      </c>
      <c r="B125" s="179" t="s">
        <v>564</v>
      </c>
      <c r="C125" s="540" t="s">
        <v>18</v>
      </c>
      <c r="D125" s="548">
        <v>30</v>
      </c>
      <c r="E125" s="549">
        <v>21600</v>
      </c>
      <c r="F125" s="549">
        <v>21600</v>
      </c>
      <c r="G125" s="550" t="s">
        <v>13</v>
      </c>
      <c r="H125" s="550" t="s">
        <v>13</v>
      </c>
      <c r="I125" s="550" t="s">
        <v>13</v>
      </c>
      <c r="J125" s="548">
        <v>28</v>
      </c>
      <c r="K125" s="549">
        <v>8882</v>
      </c>
      <c r="L125" s="549">
        <v>11410</v>
      </c>
      <c r="M125" s="550" t="s">
        <v>13</v>
      </c>
      <c r="N125" s="550" t="s">
        <v>13</v>
      </c>
      <c r="O125" s="550" t="s">
        <v>13</v>
      </c>
      <c r="P125" s="550" t="s">
        <v>13</v>
      </c>
      <c r="Q125" s="550" t="s">
        <v>13</v>
      </c>
      <c r="R125" s="550" t="s">
        <v>13</v>
      </c>
      <c r="S125" s="548">
        <v>25</v>
      </c>
      <c r="T125" s="549">
        <v>1430</v>
      </c>
      <c r="U125" s="556">
        <v>2178</v>
      </c>
    </row>
    <row r="126" spans="1:21" ht="13.8" thickBot="1" x14ac:dyDescent="0.3">
      <c r="A126" s="7" t="s">
        <v>571</v>
      </c>
      <c r="B126" s="179" t="s">
        <v>570</v>
      </c>
      <c r="C126" s="540" t="s">
        <v>18</v>
      </c>
      <c r="D126" s="548">
        <v>0</v>
      </c>
      <c r="E126" s="549">
        <v>0</v>
      </c>
      <c r="F126" s="549">
        <v>0</v>
      </c>
      <c r="G126" s="548">
        <v>0</v>
      </c>
      <c r="H126" s="549">
        <v>0</v>
      </c>
      <c r="I126" s="549">
        <v>0</v>
      </c>
      <c r="J126" s="548">
        <v>0</v>
      </c>
      <c r="K126" s="549">
        <v>0</v>
      </c>
      <c r="L126" s="549">
        <v>0</v>
      </c>
      <c r="M126" s="548">
        <v>0</v>
      </c>
      <c r="N126" s="549">
        <v>0</v>
      </c>
      <c r="O126" s="549">
        <v>0</v>
      </c>
      <c r="P126" s="548">
        <v>10</v>
      </c>
      <c r="Q126" s="549">
        <v>4000</v>
      </c>
      <c r="R126" s="549">
        <v>6000</v>
      </c>
      <c r="S126" s="548">
        <v>20</v>
      </c>
      <c r="T126" s="549">
        <v>4500</v>
      </c>
      <c r="U126" s="556">
        <v>7000</v>
      </c>
    </row>
    <row r="127" spans="1:21" ht="13.8" thickBot="1" x14ac:dyDescent="0.3">
      <c r="A127" s="7" t="s">
        <v>577</v>
      </c>
      <c r="B127" s="179" t="s">
        <v>576</v>
      </c>
      <c r="C127" s="540" t="s">
        <v>18</v>
      </c>
      <c r="D127" s="548">
        <v>25</v>
      </c>
      <c r="E127" s="549">
        <v>19159</v>
      </c>
      <c r="F127" s="549">
        <v>19159</v>
      </c>
      <c r="G127" s="550" t="s">
        <v>13</v>
      </c>
      <c r="H127" s="550" t="s">
        <v>13</v>
      </c>
      <c r="I127" s="550" t="s">
        <v>13</v>
      </c>
      <c r="J127" s="550" t="s">
        <v>13</v>
      </c>
      <c r="K127" s="550" t="s">
        <v>13</v>
      </c>
      <c r="L127" s="550" t="s">
        <v>13</v>
      </c>
      <c r="M127" s="550" t="s">
        <v>13</v>
      </c>
      <c r="N127" s="550" t="s">
        <v>13</v>
      </c>
      <c r="O127" s="550" t="s">
        <v>13</v>
      </c>
      <c r="P127" s="550" t="s">
        <v>13</v>
      </c>
      <c r="Q127" s="550" t="s">
        <v>13</v>
      </c>
      <c r="R127" s="550" t="s">
        <v>13</v>
      </c>
      <c r="S127" s="548">
        <v>18</v>
      </c>
      <c r="T127" s="549">
        <v>5472</v>
      </c>
      <c r="U127" s="556">
        <v>13985</v>
      </c>
    </row>
    <row r="128" spans="1:21" ht="13.8" thickBot="1" x14ac:dyDescent="0.3">
      <c r="A128" s="7" t="s">
        <v>587</v>
      </c>
      <c r="B128" s="179" t="s">
        <v>586</v>
      </c>
      <c r="C128" s="540" t="s">
        <v>18</v>
      </c>
      <c r="D128" s="548">
        <v>0</v>
      </c>
      <c r="E128" s="549">
        <v>0</v>
      </c>
      <c r="F128" s="549">
        <v>0</v>
      </c>
      <c r="G128" s="550" t="s">
        <v>13</v>
      </c>
      <c r="H128" s="550" t="s">
        <v>13</v>
      </c>
      <c r="I128" s="550" t="s">
        <v>13</v>
      </c>
      <c r="J128" s="548">
        <v>40</v>
      </c>
      <c r="K128" s="549">
        <v>30000</v>
      </c>
      <c r="L128" s="549">
        <v>34000</v>
      </c>
      <c r="M128" s="548">
        <v>40</v>
      </c>
      <c r="N128" s="549">
        <v>28500</v>
      </c>
      <c r="O128" s="549">
        <v>30000</v>
      </c>
      <c r="P128" s="550" t="s">
        <v>13</v>
      </c>
      <c r="Q128" s="550" t="s">
        <v>13</v>
      </c>
      <c r="R128" s="550" t="s">
        <v>13</v>
      </c>
      <c r="S128" s="548">
        <v>24</v>
      </c>
      <c r="T128" s="549">
        <v>8200</v>
      </c>
      <c r="U128" s="556">
        <v>10800</v>
      </c>
    </row>
    <row r="129" spans="1:21" ht="13.8" thickBot="1" x14ac:dyDescent="0.3">
      <c r="A129" s="7" t="s">
        <v>591</v>
      </c>
      <c r="B129" s="179" t="s">
        <v>590</v>
      </c>
      <c r="C129" s="540" t="s">
        <v>18</v>
      </c>
      <c r="D129" s="550" t="s">
        <v>13</v>
      </c>
      <c r="E129" s="550" t="s">
        <v>13</v>
      </c>
      <c r="F129" s="550" t="s">
        <v>13</v>
      </c>
      <c r="G129" s="550" t="s">
        <v>13</v>
      </c>
      <c r="H129" s="550" t="s">
        <v>13</v>
      </c>
      <c r="I129" s="550" t="s">
        <v>13</v>
      </c>
      <c r="J129" s="550" t="s">
        <v>13</v>
      </c>
      <c r="K129" s="550" t="s">
        <v>13</v>
      </c>
      <c r="L129" s="550" t="s">
        <v>13</v>
      </c>
      <c r="M129" s="550" t="s">
        <v>13</v>
      </c>
      <c r="N129" s="550" t="s">
        <v>13</v>
      </c>
      <c r="O129" s="550" t="s">
        <v>13</v>
      </c>
      <c r="P129" s="550" t="s">
        <v>13</v>
      </c>
      <c r="Q129" s="550" t="s">
        <v>13</v>
      </c>
      <c r="R129" s="550" t="s">
        <v>13</v>
      </c>
      <c r="S129" s="548">
        <v>10</v>
      </c>
      <c r="T129" s="549">
        <v>1000</v>
      </c>
      <c r="U129" s="556">
        <v>5000</v>
      </c>
    </row>
    <row r="130" spans="1:21" ht="13.8" thickBot="1" x14ac:dyDescent="0.3">
      <c r="A130" s="7" t="s">
        <v>597</v>
      </c>
      <c r="B130" s="179" t="s">
        <v>596</v>
      </c>
      <c r="C130" s="540" t="s">
        <v>18</v>
      </c>
      <c r="D130" s="550" t="s">
        <v>13</v>
      </c>
      <c r="E130" s="550" t="s">
        <v>13</v>
      </c>
      <c r="F130" s="550" t="s">
        <v>13</v>
      </c>
      <c r="G130" s="550" t="s">
        <v>13</v>
      </c>
      <c r="H130" s="550" t="s">
        <v>13</v>
      </c>
      <c r="I130" s="550" t="s">
        <v>13</v>
      </c>
      <c r="J130" s="550" t="s">
        <v>13</v>
      </c>
      <c r="K130" s="550" t="s">
        <v>13</v>
      </c>
      <c r="L130" s="550" t="s">
        <v>13</v>
      </c>
      <c r="M130" s="548">
        <v>5</v>
      </c>
      <c r="N130" s="549">
        <v>7500</v>
      </c>
      <c r="O130" s="549">
        <v>9500</v>
      </c>
      <c r="P130" s="548">
        <v>2</v>
      </c>
      <c r="Q130" s="549">
        <v>5000</v>
      </c>
      <c r="R130" s="549">
        <v>7000</v>
      </c>
      <c r="S130" s="548">
        <v>1</v>
      </c>
      <c r="T130" s="549">
        <v>2000</v>
      </c>
      <c r="U130" s="556">
        <v>5000</v>
      </c>
    </row>
    <row r="131" spans="1:21" ht="13.8" thickBot="1" x14ac:dyDescent="0.3">
      <c r="A131" s="7" t="s">
        <v>605</v>
      </c>
      <c r="B131" s="179" t="s">
        <v>604</v>
      </c>
      <c r="C131" s="540" t="s">
        <v>18</v>
      </c>
      <c r="D131" s="548">
        <v>20</v>
      </c>
      <c r="E131" s="549">
        <v>10122</v>
      </c>
      <c r="F131" s="549">
        <v>10122</v>
      </c>
      <c r="G131" s="550" t="s">
        <v>13</v>
      </c>
      <c r="H131" s="550" t="s">
        <v>13</v>
      </c>
      <c r="I131" s="550" t="s">
        <v>13</v>
      </c>
      <c r="J131" s="550" t="s">
        <v>13</v>
      </c>
      <c r="K131" s="550" t="s">
        <v>13</v>
      </c>
      <c r="L131" s="550" t="s">
        <v>13</v>
      </c>
      <c r="M131" s="550" t="s">
        <v>13</v>
      </c>
      <c r="N131" s="550" t="s">
        <v>13</v>
      </c>
      <c r="O131" s="550" t="s">
        <v>13</v>
      </c>
      <c r="P131" s="550" t="s">
        <v>13</v>
      </c>
      <c r="Q131" s="550" t="s">
        <v>13</v>
      </c>
      <c r="R131" s="550" t="s">
        <v>13</v>
      </c>
      <c r="S131" s="548">
        <v>21</v>
      </c>
      <c r="T131" s="549">
        <v>10507</v>
      </c>
      <c r="U131" s="556">
        <v>10507</v>
      </c>
    </row>
    <row r="132" spans="1:21" ht="13.8" thickBot="1" x14ac:dyDescent="0.3">
      <c r="A132" s="7" t="s">
        <v>611</v>
      </c>
      <c r="B132" s="179" t="s">
        <v>610</v>
      </c>
      <c r="C132" s="540" t="s">
        <v>18</v>
      </c>
      <c r="D132" s="548">
        <v>21</v>
      </c>
      <c r="E132" s="549">
        <v>9000</v>
      </c>
      <c r="F132" s="549">
        <v>16000</v>
      </c>
      <c r="G132" s="550" t="s">
        <v>13</v>
      </c>
      <c r="H132" s="550" t="s">
        <v>13</v>
      </c>
      <c r="I132" s="550" t="s">
        <v>13</v>
      </c>
      <c r="J132" s="550" t="s">
        <v>13</v>
      </c>
      <c r="K132" s="550" t="s">
        <v>13</v>
      </c>
      <c r="L132" s="550" t="s">
        <v>13</v>
      </c>
      <c r="M132" s="550" t="s">
        <v>13</v>
      </c>
      <c r="N132" s="550" t="s">
        <v>13</v>
      </c>
      <c r="O132" s="550" t="s">
        <v>13</v>
      </c>
      <c r="P132" s="550" t="s">
        <v>13</v>
      </c>
      <c r="Q132" s="550" t="s">
        <v>13</v>
      </c>
      <c r="R132" s="550" t="s">
        <v>13</v>
      </c>
      <c r="S132" s="548">
        <v>32</v>
      </c>
      <c r="T132" s="549">
        <v>3000</v>
      </c>
      <c r="U132" s="556">
        <v>14000</v>
      </c>
    </row>
    <row r="133" spans="1:21" ht="13.8" thickBot="1" x14ac:dyDescent="0.3">
      <c r="A133" s="7" t="s">
        <v>613</v>
      </c>
      <c r="B133" s="179" t="s">
        <v>612</v>
      </c>
      <c r="C133" s="540" t="s">
        <v>18</v>
      </c>
      <c r="D133" s="548">
        <v>40</v>
      </c>
      <c r="E133" s="549">
        <v>20000</v>
      </c>
      <c r="F133" s="549">
        <v>27000</v>
      </c>
      <c r="G133" s="550" t="s">
        <v>13</v>
      </c>
      <c r="H133" s="550" t="s">
        <v>13</v>
      </c>
      <c r="I133" s="550" t="s">
        <v>13</v>
      </c>
      <c r="J133" s="550" t="s">
        <v>13</v>
      </c>
      <c r="K133" s="550" t="s">
        <v>13</v>
      </c>
      <c r="L133" s="550" t="s">
        <v>13</v>
      </c>
      <c r="M133" s="550" t="s">
        <v>13</v>
      </c>
      <c r="N133" s="550" t="s">
        <v>13</v>
      </c>
      <c r="O133" s="550" t="s">
        <v>13</v>
      </c>
      <c r="P133" s="550" t="s">
        <v>13</v>
      </c>
      <c r="Q133" s="550" t="s">
        <v>13</v>
      </c>
      <c r="R133" s="550" t="s">
        <v>13</v>
      </c>
      <c r="S133" s="548">
        <v>30</v>
      </c>
      <c r="T133" s="549">
        <v>7696</v>
      </c>
      <c r="U133" s="556">
        <v>10000</v>
      </c>
    </row>
    <row r="134" spans="1:21" ht="13.8" thickBot="1" x14ac:dyDescent="0.3">
      <c r="A134" s="7" t="s">
        <v>619</v>
      </c>
      <c r="B134" s="179" t="s">
        <v>618</v>
      </c>
      <c r="C134" s="540" t="s">
        <v>18</v>
      </c>
      <c r="D134" s="550" t="s">
        <v>13</v>
      </c>
      <c r="E134" s="550" t="s">
        <v>13</v>
      </c>
      <c r="F134" s="550" t="s">
        <v>13</v>
      </c>
      <c r="G134" s="550" t="s">
        <v>13</v>
      </c>
      <c r="H134" s="550" t="s">
        <v>13</v>
      </c>
      <c r="I134" s="550" t="s">
        <v>13</v>
      </c>
      <c r="J134" s="550" t="s">
        <v>13</v>
      </c>
      <c r="K134" s="550" t="s">
        <v>13</v>
      </c>
      <c r="L134" s="550" t="s">
        <v>13</v>
      </c>
      <c r="M134" s="550" t="s">
        <v>13</v>
      </c>
      <c r="N134" s="550" t="s">
        <v>13</v>
      </c>
      <c r="O134" s="550" t="s">
        <v>13</v>
      </c>
      <c r="P134" s="550" t="s">
        <v>13</v>
      </c>
      <c r="Q134" s="550" t="s">
        <v>13</v>
      </c>
      <c r="R134" s="550" t="s">
        <v>13</v>
      </c>
      <c r="S134" s="548">
        <v>24</v>
      </c>
      <c r="T134" s="549">
        <v>12480</v>
      </c>
      <c r="U134" s="556">
        <v>13728</v>
      </c>
    </row>
    <row r="135" spans="1:21" ht="13.8" thickBot="1" x14ac:dyDescent="0.3">
      <c r="A135" s="7" t="s">
        <v>625</v>
      </c>
      <c r="B135" s="179" t="s">
        <v>624</v>
      </c>
      <c r="C135" s="540" t="s">
        <v>18</v>
      </c>
      <c r="D135" s="550" t="s">
        <v>13</v>
      </c>
      <c r="E135" s="550" t="s">
        <v>13</v>
      </c>
      <c r="F135" s="550" t="s">
        <v>13</v>
      </c>
      <c r="G135" s="550" t="s">
        <v>13</v>
      </c>
      <c r="H135" s="550" t="s">
        <v>13</v>
      </c>
      <c r="I135" s="550" t="s">
        <v>13</v>
      </c>
      <c r="J135" s="550" t="s">
        <v>13</v>
      </c>
      <c r="K135" s="550" t="s">
        <v>13</v>
      </c>
      <c r="L135" s="550" t="s">
        <v>13</v>
      </c>
      <c r="M135" s="550" t="s">
        <v>13</v>
      </c>
      <c r="N135" s="550" t="s">
        <v>13</v>
      </c>
      <c r="O135" s="550" t="s">
        <v>13</v>
      </c>
      <c r="P135" s="550" t="s">
        <v>13</v>
      </c>
      <c r="Q135" s="550" t="s">
        <v>13</v>
      </c>
      <c r="R135" s="550" t="s">
        <v>13</v>
      </c>
      <c r="S135" s="550" t="s">
        <v>13</v>
      </c>
      <c r="T135" s="550" t="s">
        <v>13</v>
      </c>
      <c r="U135" s="555" t="s">
        <v>13</v>
      </c>
    </row>
    <row r="136" spans="1:21" ht="13.8" thickBot="1" x14ac:dyDescent="0.3">
      <c r="A136" s="7" t="s">
        <v>637</v>
      </c>
      <c r="B136" s="179" t="s">
        <v>636</v>
      </c>
      <c r="C136" s="540" t="s">
        <v>18</v>
      </c>
      <c r="D136" s="550" t="s">
        <v>13</v>
      </c>
      <c r="E136" s="550" t="s">
        <v>13</v>
      </c>
      <c r="F136" s="550" t="s">
        <v>13</v>
      </c>
      <c r="G136" s="550" t="s">
        <v>13</v>
      </c>
      <c r="H136" s="550" t="s">
        <v>13</v>
      </c>
      <c r="I136" s="550" t="s">
        <v>13</v>
      </c>
      <c r="J136" s="550" t="s">
        <v>13</v>
      </c>
      <c r="K136" s="550" t="s">
        <v>13</v>
      </c>
      <c r="L136" s="550" t="s">
        <v>13</v>
      </c>
      <c r="M136" s="550" t="s">
        <v>13</v>
      </c>
      <c r="N136" s="550" t="s">
        <v>13</v>
      </c>
      <c r="O136" s="550" t="s">
        <v>13</v>
      </c>
      <c r="P136" s="550" t="s">
        <v>13</v>
      </c>
      <c r="Q136" s="550" t="s">
        <v>13</v>
      </c>
      <c r="R136" s="550" t="s">
        <v>13</v>
      </c>
      <c r="S136" s="548">
        <v>18</v>
      </c>
      <c r="T136" s="549">
        <v>7000</v>
      </c>
      <c r="U136" s="556">
        <v>12000</v>
      </c>
    </row>
    <row r="137" spans="1:21" ht="13.8" thickBot="1" x14ac:dyDescent="0.3">
      <c r="A137" s="7" t="s">
        <v>649</v>
      </c>
      <c r="B137" s="179" t="s">
        <v>648</v>
      </c>
      <c r="C137" s="540" t="s">
        <v>18</v>
      </c>
      <c r="D137" s="550" t="s">
        <v>13</v>
      </c>
      <c r="E137" s="550" t="s">
        <v>13</v>
      </c>
      <c r="F137" s="550" t="s">
        <v>13</v>
      </c>
      <c r="G137" s="550" t="s">
        <v>13</v>
      </c>
      <c r="H137" s="550" t="s">
        <v>13</v>
      </c>
      <c r="I137" s="550" t="s">
        <v>13</v>
      </c>
      <c r="J137" s="550" t="s">
        <v>13</v>
      </c>
      <c r="K137" s="550" t="s">
        <v>13</v>
      </c>
      <c r="L137" s="550" t="s">
        <v>13</v>
      </c>
      <c r="M137" s="550" t="s">
        <v>13</v>
      </c>
      <c r="N137" s="550" t="s">
        <v>13</v>
      </c>
      <c r="O137" s="550" t="s">
        <v>13</v>
      </c>
      <c r="P137" s="550" t="s">
        <v>13</v>
      </c>
      <c r="Q137" s="550" t="s">
        <v>13</v>
      </c>
      <c r="R137" s="550" t="s">
        <v>13</v>
      </c>
      <c r="S137" s="548">
        <v>32</v>
      </c>
      <c r="T137" s="549">
        <v>15392</v>
      </c>
      <c r="U137" s="556">
        <v>22880</v>
      </c>
    </row>
    <row r="138" spans="1:21" ht="13.8" thickBot="1" x14ac:dyDescent="0.3">
      <c r="A138" s="7" t="s">
        <v>665</v>
      </c>
      <c r="B138" s="179" t="s">
        <v>664</v>
      </c>
      <c r="C138" s="540" t="s">
        <v>18</v>
      </c>
      <c r="D138" s="548">
        <v>24</v>
      </c>
      <c r="E138" s="549">
        <v>8640</v>
      </c>
      <c r="F138" s="549">
        <v>14352</v>
      </c>
      <c r="G138" s="550" t="s">
        <v>13</v>
      </c>
      <c r="H138" s="550" t="s">
        <v>13</v>
      </c>
      <c r="I138" s="550" t="s">
        <v>13</v>
      </c>
      <c r="J138" s="550" t="s">
        <v>13</v>
      </c>
      <c r="K138" s="550" t="s">
        <v>13</v>
      </c>
      <c r="L138" s="550" t="s">
        <v>13</v>
      </c>
      <c r="M138" s="550" t="s">
        <v>13</v>
      </c>
      <c r="N138" s="550" t="s">
        <v>13</v>
      </c>
      <c r="O138" s="550" t="s">
        <v>13</v>
      </c>
      <c r="P138" s="550" t="s">
        <v>13</v>
      </c>
      <c r="Q138" s="550" t="s">
        <v>13</v>
      </c>
      <c r="R138" s="550" t="s">
        <v>13</v>
      </c>
      <c r="S138" s="548">
        <v>14</v>
      </c>
      <c r="T138" s="549">
        <v>4830</v>
      </c>
      <c r="U138" s="556">
        <v>7280</v>
      </c>
    </row>
    <row r="139" spans="1:21" ht="13.8" thickBot="1" x14ac:dyDescent="0.3">
      <c r="A139" s="7" t="s">
        <v>675</v>
      </c>
      <c r="B139" s="179" t="s">
        <v>674</v>
      </c>
      <c r="C139" s="540" t="s">
        <v>18</v>
      </c>
      <c r="D139" s="548">
        <v>0</v>
      </c>
      <c r="E139" s="549">
        <v>0</v>
      </c>
      <c r="F139" s="549">
        <v>0</v>
      </c>
      <c r="G139" s="548">
        <v>0</v>
      </c>
      <c r="H139" s="549">
        <v>0</v>
      </c>
      <c r="I139" s="549">
        <v>0</v>
      </c>
      <c r="J139" s="548">
        <v>30</v>
      </c>
      <c r="K139" s="549">
        <v>17000</v>
      </c>
      <c r="L139" s="549">
        <v>19000</v>
      </c>
      <c r="M139" s="548">
        <v>30</v>
      </c>
      <c r="N139" s="549">
        <v>16000</v>
      </c>
      <c r="O139" s="549">
        <v>17000</v>
      </c>
      <c r="P139" s="548">
        <v>0</v>
      </c>
      <c r="Q139" s="549">
        <v>0</v>
      </c>
      <c r="R139" s="549">
        <v>0</v>
      </c>
      <c r="S139" s="548">
        <v>15</v>
      </c>
      <c r="T139" s="549">
        <v>7500</v>
      </c>
      <c r="U139" s="556">
        <v>8500</v>
      </c>
    </row>
    <row r="140" spans="1:21" ht="13.8" thickBot="1" x14ac:dyDescent="0.3">
      <c r="A140" s="7" t="s">
        <v>679</v>
      </c>
      <c r="B140" s="179" t="s">
        <v>678</v>
      </c>
      <c r="C140" s="540" t="s">
        <v>18</v>
      </c>
      <c r="D140" s="550" t="s">
        <v>13</v>
      </c>
      <c r="E140" s="550" t="s">
        <v>13</v>
      </c>
      <c r="F140" s="550" t="s">
        <v>13</v>
      </c>
      <c r="G140" s="550" t="s">
        <v>13</v>
      </c>
      <c r="H140" s="550" t="s">
        <v>13</v>
      </c>
      <c r="I140" s="550" t="s">
        <v>13</v>
      </c>
      <c r="J140" s="550" t="s">
        <v>13</v>
      </c>
      <c r="K140" s="550" t="s">
        <v>13</v>
      </c>
      <c r="L140" s="550" t="s">
        <v>13</v>
      </c>
      <c r="M140" s="550" t="s">
        <v>13</v>
      </c>
      <c r="N140" s="550" t="s">
        <v>13</v>
      </c>
      <c r="O140" s="550" t="s">
        <v>13</v>
      </c>
      <c r="P140" s="550" t="s">
        <v>13</v>
      </c>
      <c r="Q140" s="550" t="s">
        <v>13</v>
      </c>
      <c r="R140" s="550" t="s">
        <v>13</v>
      </c>
      <c r="S140" s="548">
        <v>17</v>
      </c>
      <c r="T140" s="549">
        <v>5949</v>
      </c>
      <c r="U140" s="556">
        <v>19625</v>
      </c>
    </row>
    <row r="141" spans="1:21" ht="13.8" thickBot="1" x14ac:dyDescent="0.3">
      <c r="A141" s="7" t="s">
        <v>685</v>
      </c>
      <c r="B141" s="179" t="s">
        <v>684</v>
      </c>
      <c r="C141" s="540" t="s">
        <v>18</v>
      </c>
      <c r="D141" s="548">
        <v>29</v>
      </c>
      <c r="E141" s="549">
        <v>9000</v>
      </c>
      <c r="F141" s="549">
        <v>16000</v>
      </c>
      <c r="G141" s="548">
        <v>0</v>
      </c>
      <c r="H141" s="549">
        <v>0</v>
      </c>
      <c r="I141" s="549">
        <v>0</v>
      </c>
      <c r="J141" s="548">
        <v>0</v>
      </c>
      <c r="K141" s="549">
        <v>0</v>
      </c>
      <c r="L141" s="549">
        <v>0</v>
      </c>
      <c r="M141" s="548">
        <v>0</v>
      </c>
      <c r="N141" s="549">
        <v>0</v>
      </c>
      <c r="O141" s="549">
        <v>0</v>
      </c>
      <c r="P141" s="548">
        <v>0</v>
      </c>
      <c r="Q141" s="549">
        <v>0</v>
      </c>
      <c r="R141" s="549">
        <v>0</v>
      </c>
      <c r="S141" s="548">
        <v>0</v>
      </c>
      <c r="T141" s="549">
        <v>2500</v>
      </c>
      <c r="U141" s="556">
        <v>6000</v>
      </c>
    </row>
    <row r="142" spans="1:21" ht="13.8" thickBot="1" x14ac:dyDescent="0.3">
      <c r="A142" s="7" t="s">
        <v>693</v>
      </c>
      <c r="B142" s="179" t="s">
        <v>692</v>
      </c>
      <c r="C142" s="540" t="s">
        <v>18</v>
      </c>
      <c r="D142" s="550" t="s">
        <v>13</v>
      </c>
      <c r="E142" s="550" t="s">
        <v>13</v>
      </c>
      <c r="F142" s="550" t="s">
        <v>13</v>
      </c>
      <c r="G142" s="550" t="s">
        <v>13</v>
      </c>
      <c r="H142" s="550" t="s">
        <v>13</v>
      </c>
      <c r="I142" s="550" t="s">
        <v>13</v>
      </c>
      <c r="J142" s="550" t="s">
        <v>13</v>
      </c>
      <c r="K142" s="550" t="s">
        <v>13</v>
      </c>
      <c r="L142" s="550" t="s">
        <v>13</v>
      </c>
      <c r="M142" s="550" t="s">
        <v>13</v>
      </c>
      <c r="N142" s="550" t="s">
        <v>13</v>
      </c>
      <c r="O142" s="550" t="s">
        <v>13</v>
      </c>
      <c r="P142" s="550" t="s">
        <v>13</v>
      </c>
      <c r="Q142" s="550" t="s">
        <v>13</v>
      </c>
      <c r="R142" s="550" t="s">
        <v>13</v>
      </c>
      <c r="S142" s="548">
        <v>50</v>
      </c>
      <c r="T142" s="549">
        <v>21190</v>
      </c>
      <c r="U142" s="556">
        <v>22100</v>
      </c>
    </row>
    <row r="143" spans="1:21" ht="13.8" thickBot="1" x14ac:dyDescent="0.3">
      <c r="A143" s="7" t="s">
        <v>715</v>
      </c>
      <c r="B143" s="179" t="s">
        <v>714</v>
      </c>
      <c r="C143" s="540" t="s">
        <v>18</v>
      </c>
      <c r="D143" s="548">
        <v>24</v>
      </c>
      <c r="E143" s="549">
        <v>15461</v>
      </c>
      <c r="F143" s="549">
        <v>16750</v>
      </c>
      <c r="G143" s="550" t="s">
        <v>13</v>
      </c>
      <c r="H143" s="550" t="s">
        <v>13</v>
      </c>
      <c r="I143" s="550" t="s">
        <v>13</v>
      </c>
      <c r="J143" s="550" t="s">
        <v>13</v>
      </c>
      <c r="K143" s="550" t="s">
        <v>13</v>
      </c>
      <c r="L143" s="550" t="s">
        <v>13</v>
      </c>
      <c r="M143" s="550" t="s">
        <v>13</v>
      </c>
      <c r="N143" s="550" t="s">
        <v>13</v>
      </c>
      <c r="O143" s="550" t="s">
        <v>13</v>
      </c>
      <c r="P143" s="550" t="s">
        <v>13</v>
      </c>
      <c r="Q143" s="550" t="s">
        <v>13</v>
      </c>
      <c r="R143" s="550" t="s">
        <v>13</v>
      </c>
      <c r="S143" s="548">
        <v>12</v>
      </c>
      <c r="T143" s="549">
        <v>3316</v>
      </c>
      <c r="U143" s="556">
        <v>8515</v>
      </c>
    </row>
    <row r="144" spans="1:21" ht="13.8" thickBot="1" x14ac:dyDescent="0.3">
      <c r="A144" s="7" t="s">
        <v>727</v>
      </c>
      <c r="B144" s="179" t="s">
        <v>726</v>
      </c>
      <c r="C144" s="540" t="s">
        <v>18</v>
      </c>
      <c r="D144" s="550" t="s">
        <v>13</v>
      </c>
      <c r="E144" s="550" t="s">
        <v>13</v>
      </c>
      <c r="F144" s="550" t="s">
        <v>13</v>
      </c>
      <c r="G144" s="550" t="s">
        <v>13</v>
      </c>
      <c r="H144" s="550" t="s">
        <v>13</v>
      </c>
      <c r="I144" s="550" t="s">
        <v>13</v>
      </c>
      <c r="J144" s="548">
        <v>20</v>
      </c>
      <c r="K144" s="549">
        <v>12345</v>
      </c>
      <c r="L144" s="549">
        <v>18720</v>
      </c>
      <c r="M144" s="548">
        <v>10</v>
      </c>
      <c r="N144" s="549">
        <v>2500</v>
      </c>
      <c r="O144" s="549">
        <v>6240</v>
      </c>
      <c r="P144" s="550" t="s">
        <v>13</v>
      </c>
      <c r="Q144" s="550" t="s">
        <v>13</v>
      </c>
      <c r="R144" s="550" t="s">
        <v>13</v>
      </c>
      <c r="S144" s="548">
        <v>4</v>
      </c>
      <c r="T144" s="549">
        <v>300</v>
      </c>
      <c r="U144" s="556">
        <v>1768</v>
      </c>
    </row>
    <row r="145" spans="1:21" ht="13.8" thickBot="1" x14ac:dyDescent="0.3">
      <c r="A145" s="7" t="s">
        <v>735</v>
      </c>
      <c r="B145" s="179" t="s">
        <v>734</v>
      </c>
      <c r="C145" s="540" t="s">
        <v>18</v>
      </c>
      <c r="D145" s="548">
        <v>22</v>
      </c>
      <c r="E145" s="549">
        <v>14375</v>
      </c>
      <c r="F145" s="549">
        <v>15000</v>
      </c>
      <c r="G145" s="550" t="s">
        <v>13</v>
      </c>
      <c r="H145" s="550" t="s">
        <v>13</v>
      </c>
      <c r="I145" s="550" t="s">
        <v>13</v>
      </c>
      <c r="J145" s="550" t="s">
        <v>13</v>
      </c>
      <c r="K145" s="550" t="s">
        <v>13</v>
      </c>
      <c r="L145" s="550" t="s">
        <v>13</v>
      </c>
      <c r="M145" s="550" t="s">
        <v>13</v>
      </c>
      <c r="N145" s="550" t="s">
        <v>13</v>
      </c>
      <c r="O145" s="550" t="s">
        <v>13</v>
      </c>
      <c r="P145" s="550" t="s">
        <v>13</v>
      </c>
      <c r="Q145" s="550" t="s">
        <v>13</v>
      </c>
      <c r="R145" s="550" t="s">
        <v>13</v>
      </c>
      <c r="S145" s="550" t="s">
        <v>13</v>
      </c>
      <c r="T145" s="550" t="s">
        <v>13</v>
      </c>
      <c r="U145" s="555" t="s">
        <v>13</v>
      </c>
    </row>
    <row r="146" spans="1:21" ht="13.8" thickBot="1" x14ac:dyDescent="0.3">
      <c r="A146" s="7" t="s">
        <v>743</v>
      </c>
      <c r="B146" s="179" t="s">
        <v>742</v>
      </c>
      <c r="C146" s="540" t="s">
        <v>18</v>
      </c>
      <c r="D146" s="550" t="s">
        <v>13</v>
      </c>
      <c r="E146" s="550" t="s">
        <v>13</v>
      </c>
      <c r="F146" s="550" t="s">
        <v>13</v>
      </c>
      <c r="G146" s="550" t="s">
        <v>13</v>
      </c>
      <c r="H146" s="550" t="s">
        <v>13</v>
      </c>
      <c r="I146" s="550" t="s">
        <v>13</v>
      </c>
      <c r="J146" s="548">
        <v>21</v>
      </c>
      <c r="K146" s="549">
        <v>10500</v>
      </c>
      <c r="L146" s="549">
        <v>10920</v>
      </c>
      <c r="M146" s="548">
        <v>21</v>
      </c>
      <c r="N146" s="549">
        <v>10500</v>
      </c>
      <c r="O146" s="549">
        <v>10920</v>
      </c>
      <c r="P146" s="550" t="s">
        <v>13</v>
      </c>
      <c r="Q146" s="550" t="s">
        <v>13</v>
      </c>
      <c r="R146" s="550" t="s">
        <v>13</v>
      </c>
      <c r="S146" s="550" t="s">
        <v>13</v>
      </c>
      <c r="T146" s="550" t="s">
        <v>13</v>
      </c>
      <c r="U146" s="555" t="s">
        <v>13</v>
      </c>
    </row>
    <row r="147" spans="1:21" ht="13.8" thickBot="1" x14ac:dyDescent="0.3">
      <c r="A147" s="7" t="s">
        <v>751</v>
      </c>
      <c r="B147" s="179" t="s">
        <v>750</v>
      </c>
      <c r="C147" s="540" t="s">
        <v>18</v>
      </c>
      <c r="D147" s="550" t="s">
        <v>13</v>
      </c>
      <c r="E147" s="550" t="s">
        <v>13</v>
      </c>
      <c r="F147" s="550" t="s">
        <v>13</v>
      </c>
      <c r="G147" s="550" t="s">
        <v>13</v>
      </c>
      <c r="H147" s="550" t="s">
        <v>13</v>
      </c>
      <c r="I147" s="550" t="s">
        <v>13</v>
      </c>
      <c r="J147" s="550" t="s">
        <v>13</v>
      </c>
      <c r="K147" s="550" t="s">
        <v>13</v>
      </c>
      <c r="L147" s="550" t="s">
        <v>13</v>
      </c>
      <c r="M147" s="550" t="s">
        <v>13</v>
      </c>
      <c r="N147" s="550" t="s">
        <v>13</v>
      </c>
      <c r="O147" s="550" t="s">
        <v>13</v>
      </c>
      <c r="P147" s="550" t="s">
        <v>13</v>
      </c>
      <c r="Q147" s="550" t="s">
        <v>13</v>
      </c>
      <c r="R147" s="550" t="s">
        <v>13</v>
      </c>
      <c r="S147" s="548">
        <v>21</v>
      </c>
      <c r="T147" s="549">
        <v>2966</v>
      </c>
      <c r="U147" s="556">
        <v>10920</v>
      </c>
    </row>
    <row r="148" spans="1:21" ht="13.8" thickBot="1" x14ac:dyDescent="0.3">
      <c r="A148" s="7" t="s">
        <v>765</v>
      </c>
      <c r="B148" s="179" t="s">
        <v>764</v>
      </c>
      <c r="C148" s="540" t="s">
        <v>18</v>
      </c>
      <c r="D148" s="548">
        <v>20</v>
      </c>
      <c r="E148" s="549">
        <v>18973</v>
      </c>
      <c r="F148" s="549">
        <v>37946</v>
      </c>
      <c r="G148" s="550" t="s">
        <v>13</v>
      </c>
      <c r="H148" s="550" t="s">
        <v>13</v>
      </c>
      <c r="I148" s="550" t="s">
        <v>13</v>
      </c>
      <c r="J148" s="550" t="s">
        <v>13</v>
      </c>
      <c r="K148" s="550" t="s">
        <v>13</v>
      </c>
      <c r="L148" s="550" t="s">
        <v>13</v>
      </c>
      <c r="M148" s="550" t="s">
        <v>13</v>
      </c>
      <c r="N148" s="550" t="s">
        <v>13</v>
      </c>
      <c r="O148" s="550" t="s">
        <v>13</v>
      </c>
      <c r="P148" s="550" t="s">
        <v>13</v>
      </c>
      <c r="Q148" s="550" t="s">
        <v>13</v>
      </c>
      <c r="R148" s="550" t="s">
        <v>13</v>
      </c>
      <c r="S148" s="548">
        <v>12</v>
      </c>
      <c r="T148" s="549">
        <v>8424</v>
      </c>
      <c r="U148" s="556">
        <v>9760</v>
      </c>
    </row>
    <row r="149" spans="1:21" ht="13.8" thickBot="1" x14ac:dyDescent="0.3">
      <c r="A149" s="7" t="s">
        <v>771</v>
      </c>
      <c r="B149" s="179" t="s">
        <v>770</v>
      </c>
      <c r="C149" s="540" t="s">
        <v>18</v>
      </c>
      <c r="D149" s="548">
        <v>15</v>
      </c>
      <c r="E149" s="549">
        <v>5850</v>
      </c>
      <c r="F149" s="549">
        <v>15000</v>
      </c>
      <c r="G149" s="550" t="s">
        <v>13</v>
      </c>
      <c r="H149" s="550" t="s">
        <v>13</v>
      </c>
      <c r="I149" s="550" t="s">
        <v>13</v>
      </c>
      <c r="J149" s="550" t="s">
        <v>13</v>
      </c>
      <c r="K149" s="550" t="s">
        <v>13</v>
      </c>
      <c r="L149" s="550" t="s">
        <v>13</v>
      </c>
      <c r="M149" s="550" t="s">
        <v>13</v>
      </c>
      <c r="N149" s="550" t="s">
        <v>13</v>
      </c>
      <c r="O149" s="550" t="s">
        <v>13</v>
      </c>
      <c r="P149" s="550" t="s">
        <v>13</v>
      </c>
      <c r="Q149" s="550" t="s">
        <v>13</v>
      </c>
      <c r="R149" s="550" t="s">
        <v>13</v>
      </c>
      <c r="S149" s="548">
        <v>16</v>
      </c>
      <c r="T149" s="549">
        <v>3500</v>
      </c>
      <c r="U149" s="556">
        <v>6000</v>
      </c>
    </row>
    <row r="150" spans="1:21" ht="13.8" thickBot="1" x14ac:dyDescent="0.3">
      <c r="A150" s="7" t="s">
        <v>781</v>
      </c>
      <c r="B150" s="179" t="s">
        <v>780</v>
      </c>
      <c r="C150" s="540" t="s">
        <v>18</v>
      </c>
      <c r="D150" s="550" t="s">
        <v>13</v>
      </c>
      <c r="E150" s="550" t="s">
        <v>13</v>
      </c>
      <c r="F150" s="550" t="s">
        <v>13</v>
      </c>
      <c r="G150" s="550" t="s">
        <v>13</v>
      </c>
      <c r="H150" s="550" t="s">
        <v>13</v>
      </c>
      <c r="I150" s="550" t="s">
        <v>13</v>
      </c>
      <c r="J150" s="550" t="s">
        <v>13</v>
      </c>
      <c r="K150" s="550" t="s">
        <v>13</v>
      </c>
      <c r="L150" s="550" t="s">
        <v>13</v>
      </c>
      <c r="M150" s="548">
        <v>16</v>
      </c>
      <c r="N150" s="549">
        <v>13700</v>
      </c>
      <c r="O150" s="549">
        <v>13700</v>
      </c>
      <c r="P150" s="550" t="s">
        <v>13</v>
      </c>
      <c r="Q150" s="550" t="s">
        <v>13</v>
      </c>
      <c r="R150" s="550" t="s">
        <v>13</v>
      </c>
      <c r="S150" s="548">
        <v>16</v>
      </c>
      <c r="T150" s="549">
        <v>7300</v>
      </c>
      <c r="U150" s="556">
        <v>20000</v>
      </c>
    </row>
    <row r="151" spans="1:21" ht="13.8" thickBot="1" x14ac:dyDescent="0.3">
      <c r="A151" s="7" t="s">
        <v>791</v>
      </c>
      <c r="B151" s="179" t="s">
        <v>790</v>
      </c>
      <c r="C151" s="540" t="s">
        <v>18</v>
      </c>
      <c r="D151" s="548">
        <v>0</v>
      </c>
      <c r="E151" s="549">
        <v>0</v>
      </c>
      <c r="F151" s="549">
        <v>0</v>
      </c>
      <c r="G151" s="548">
        <v>0</v>
      </c>
      <c r="H151" s="549">
        <v>0</v>
      </c>
      <c r="I151" s="549">
        <v>0</v>
      </c>
      <c r="J151" s="548">
        <v>37</v>
      </c>
      <c r="K151" s="549">
        <v>10000</v>
      </c>
      <c r="L151" s="549">
        <v>19000</v>
      </c>
      <c r="M151" s="548">
        <v>28</v>
      </c>
      <c r="N151" s="549">
        <v>9000</v>
      </c>
      <c r="O151" s="549">
        <v>12000</v>
      </c>
      <c r="P151" s="548">
        <v>0</v>
      </c>
      <c r="Q151" s="549">
        <v>0</v>
      </c>
      <c r="R151" s="549">
        <v>0</v>
      </c>
      <c r="S151" s="548">
        <v>15</v>
      </c>
      <c r="T151" s="549">
        <v>8000</v>
      </c>
      <c r="U151" s="556">
        <v>12000</v>
      </c>
    </row>
    <row r="152" spans="1:21" ht="13.8" thickBot="1" x14ac:dyDescent="0.3">
      <c r="A152" s="7" t="s">
        <v>809</v>
      </c>
      <c r="B152" s="179" t="s">
        <v>808</v>
      </c>
      <c r="C152" s="540" t="s">
        <v>18</v>
      </c>
      <c r="D152" s="550" t="s">
        <v>13</v>
      </c>
      <c r="E152" s="550" t="s">
        <v>13</v>
      </c>
      <c r="F152" s="550" t="s">
        <v>13</v>
      </c>
      <c r="G152" s="550" t="s">
        <v>13</v>
      </c>
      <c r="H152" s="550" t="s">
        <v>13</v>
      </c>
      <c r="I152" s="550" t="s">
        <v>13</v>
      </c>
      <c r="J152" s="548">
        <v>26</v>
      </c>
      <c r="K152" s="549">
        <v>18000</v>
      </c>
      <c r="L152" s="549">
        <v>28000</v>
      </c>
      <c r="M152" s="550" t="s">
        <v>13</v>
      </c>
      <c r="N152" s="550" t="s">
        <v>13</v>
      </c>
      <c r="O152" s="550" t="s">
        <v>13</v>
      </c>
      <c r="P152" s="550" t="s">
        <v>13</v>
      </c>
      <c r="Q152" s="550" t="s">
        <v>13</v>
      </c>
      <c r="R152" s="550" t="s">
        <v>13</v>
      </c>
      <c r="S152" s="548">
        <v>16</v>
      </c>
      <c r="T152" s="549">
        <v>4000</v>
      </c>
      <c r="U152" s="556">
        <v>18000</v>
      </c>
    </row>
    <row r="153" spans="1:21" ht="13.8" thickBot="1" x14ac:dyDescent="0.3">
      <c r="A153" s="7" t="s">
        <v>25</v>
      </c>
      <c r="B153" s="179" t="s">
        <v>24</v>
      </c>
      <c r="C153" s="540" t="s">
        <v>26</v>
      </c>
      <c r="D153" s="548">
        <v>29</v>
      </c>
      <c r="E153" s="549">
        <v>15051</v>
      </c>
      <c r="F153" s="549">
        <v>19012</v>
      </c>
      <c r="G153" s="550" t="s">
        <v>13</v>
      </c>
      <c r="H153" s="550" t="s">
        <v>13</v>
      </c>
      <c r="I153" s="550" t="s">
        <v>13</v>
      </c>
      <c r="J153" s="550" t="s">
        <v>13</v>
      </c>
      <c r="K153" s="550" t="s">
        <v>13</v>
      </c>
      <c r="L153" s="550" t="s">
        <v>13</v>
      </c>
      <c r="M153" s="550" t="s">
        <v>13</v>
      </c>
      <c r="N153" s="550" t="s">
        <v>13</v>
      </c>
      <c r="O153" s="550" t="s">
        <v>13</v>
      </c>
      <c r="P153" s="550" t="s">
        <v>13</v>
      </c>
      <c r="Q153" s="550" t="s">
        <v>13</v>
      </c>
      <c r="R153" s="550" t="s">
        <v>13</v>
      </c>
      <c r="S153" s="548">
        <v>14</v>
      </c>
      <c r="T153" s="549">
        <v>6501</v>
      </c>
      <c r="U153" s="556">
        <v>8030</v>
      </c>
    </row>
    <row r="154" spans="1:21" ht="13.8" thickBot="1" x14ac:dyDescent="0.3">
      <c r="A154" s="7" t="s">
        <v>30</v>
      </c>
      <c r="B154" s="179" t="s">
        <v>29</v>
      </c>
      <c r="C154" s="540" t="s">
        <v>26</v>
      </c>
      <c r="D154" s="548">
        <v>35</v>
      </c>
      <c r="E154" s="549">
        <v>40000</v>
      </c>
      <c r="F154" s="549">
        <v>48000</v>
      </c>
      <c r="G154" s="548">
        <v>35</v>
      </c>
      <c r="H154" s="549">
        <v>33000</v>
      </c>
      <c r="I154" s="549">
        <v>44000</v>
      </c>
      <c r="J154" s="550" t="s">
        <v>13</v>
      </c>
      <c r="K154" s="550" t="s">
        <v>13</v>
      </c>
      <c r="L154" s="550" t="s">
        <v>13</v>
      </c>
      <c r="M154" s="548">
        <v>35</v>
      </c>
      <c r="N154" s="549">
        <v>25480</v>
      </c>
      <c r="O154" s="549">
        <v>26120</v>
      </c>
      <c r="P154" s="548">
        <v>35</v>
      </c>
      <c r="Q154" s="549">
        <v>25480</v>
      </c>
      <c r="R154" s="549">
        <v>26120</v>
      </c>
      <c r="S154" s="548">
        <v>35</v>
      </c>
      <c r="T154" s="549">
        <v>20000</v>
      </c>
      <c r="U154" s="556">
        <v>30000</v>
      </c>
    </row>
    <row r="155" spans="1:21" ht="13.8" thickBot="1" x14ac:dyDescent="0.3">
      <c r="A155" s="7" t="s">
        <v>32</v>
      </c>
      <c r="B155" s="179" t="s">
        <v>31</v>
      </c>
      <c r="C155" s="540" t="s">
        <v>26</v>
      </c>
      <c r="D155" s="548">
        <v>35</v>
      </c>
      <c r="E155" s="549">
        <v>21000</v>
      </c>
      <c r="F155" s="549">
        <v>35000</v>
      </c>
      <c r="G155" s="548">
        <v>18</v>
      </c>
      <c r="H155" s="549">
        <v>8000</v>
      </c>
      <c r="I155" s="549">
        <v>14000</v>
      </c>
      <c r="J155" s="550" t="s">
        <v>13</v>
      </c>
      <c r="K155" s="550" t="s">
        <v>13</v>
      </c>
      <c r="L155" s="550" t="s">
        <v>13</v>
      </c>
      <c r="M155" s="548">
        <v>35</v>
      </c>
      <c r="N155" s="549">
        <v>21000</v>
      </c>
      <c r="O155" s="549">
        <v>35000</v>
      </c>
      <c r="P155" s="548">
        <v>25</v>
      </c>
      <c r="Q155" s="549">
        <v>16000</v>
      </c>
      <c r="R155" s="549">
        <v>28000</v>
      </c>
      <c r="S155" s="548">
        <v>18</v>
      </c>
      <c r="T155" s="549">
        <v>8000</v>
      </c>
      <c r="U155" s="556">
        <v>14000</v>
      </c>
    </row>
    <row r="156" spans="1:21" ht="13.8" thickBot="1" x14ac:dyDescent="0.3">
      <c r="A156" s="7" t="s">
        <v>44</v>
      </c>
      <c r="B156" s="179" t="s">
        <v>43</v>
      </c>
      <c r="C156" s="540" t="s">
        <v>26</v>
      </c>
      <c r="D156" s="548">
        <v>40</v>
      </c>
      <c r="E156" s="549">
        <v>38397</v>
      </c>
      <c r="F156" s="549">
        <v>49899</v>
      </c>
      <c r="G156" s="550" t="s">
        <v>13</v>
      </c>
      <c r="H156" s="550" t="s">
        <v>13</v>
      </c>
      <c r="I156" s="550" t="s">
        <v>13</v>
      </c>
      <c r="J156" s="548">
        <v>40</v>
      </c>
      <c r="K156" s="549">
        <v>35277</v>
      </c>
      <c r="L156" s="549">
        <v>45885</v>
      </c>
      <c r="M156" s="550" t="s">
        <v>13</v>
      </c>
      <c r="N156" s="550" t="s">
        <v>13</v>
      </c>
      <c r="O156" s="550" t="s">
        <v>13</v>
      </c>
      <c r="P156" s="550" t="s">
        <v>13</v>
      </c>
      <c r="Q156" s="550" t="s">
        <v>13</v>
      </c>
      <c r="R156" s="550" t="s">
        <v>13</v>
      </c>
      <c r="S156" s="548">
        <v>15</v>
      </c>
      <c r="T156" s="549">
        <v>6763</v>
      </c>
      <c r="U156" s="556">
        <v>8237</v>
      </c>
    </row>
    <row r="157" spans="1:21" ht="13.8" thickBot="1" x14ac:dyDescent="0.3">
      <c r="A157" s="7" t="s">
        <v>52</v>
      </c>
      <c r="B157" s="179" t="s">
        <v>51</v>
      </c>
      <c r="C157" s="540" t="s">
        <v>26</v>
      </c>
      <c r="D157" s="548">
        <v>0</v>
      </c>
      <c r="E157" s="549">
        <v>0</v>
      </c>
      <c r="F157" s="549">
        <v>0</v>
      </c>
      <c r="G157" s="548">
        <v>0</v>
      </c>
      <c r="H157" s="549">
        <v>0</v>
      </c>
      <c r="I157" s="549">
        <v>0</v>
      </c>
      <c r="J157" s="548">
        <v>36</v>
      </c>
      <c r="K157" s="549">
        <v>23000</v>
      </c>
      <c r="L157" s="549">
        <v>30000</v>
      </c>
      <c r="M157" s="548">
        <v>20</v>
      </c>
      <c r="N157" s="549">
        <v>10500</v>
      </c>
      <c r="O157" s="549">
        <v>12000</v>
      </c>
      <c r="P157" s="548">
        <v>0</v>
      </c>
      <c r="Q157" s="549">
        <v>0</v>
      </c>
      <c r="R157" s="549">
        <v>0</v>
      </c>
      <c r="S157" s="548">
        <v>32</v>
      </c>
      <c r="T157" s="549">
        <v>9500</v>
      </c>
      <c r="U157" s="556">
        <v>26000</v>
      </c>
    </row>
    <row r="158" spans="1:21" ht="13.8" thickBot="1" x14ac:dyDescent="0.3">
      <c r="A158" s="7" t="s">
        <v>67</v>
      </c>
      <c r="B158" s="179" t="s">
        <v>66</v>
      </c>
      <c r="C158" s="540" t="s">
        <v>26</v>
      </c>
      <c r="D158" s="548">
        <v>43</v>
      </c>
      <c r="E158" s="549">
        <v>47000</v>
      </c>
      <c r="F158" s="549">
        <v>55000</v>
      </c>
      <c r="G158" s="550" t="s">
        <v>13</v>
      </c>
      <c r="H158" s="550" t="s">
        <v>13</v>
      </c>
      <c r="I158" s="550" t="s">
        <v>13</v>
      </c>
      <c r="J158" s="550" t="s">
        <v>13</v>
      </c>
      <c r="K158" s="550" t="s">
        <v>13</v>
      </c>
      <c r="L158" s="550" t="s">
        <v>13</v>
      </c>
      <c r="M158" s="550" t="s">
        <v>13</v>
      </c>
      <c r="N158" s="550" t="s">
        <v>13</v>
      </c>
      <c r="O158" s="550" t="s">
        <v>13</v>
      </c>
      <c r="P158" s="550" t="s">
        <v>13</v>
      </c>
      <c r="Q158" s="550" t="s">
        <v>13</v>
      </c>
      <c r="R158" s="550" t="s">
        <v>13</v>
      </c>
      <c r="S158" s="548">
        <v>20</v>
      </c>
      <c r="T158" s="549">
        <v>7000</v>
      </c>
      <c r="U158" s="556">
        <v>13000</v>
      </c>
    </row>
    <row r="159" spans="1:21" ht="13.8" thickBot="1" x14ac:dyDescent="0.3">
      <c r="A159" s="7" t="s">
        <v>96</v>
      </c>
      <c r="B159" s="179" t="s">
        <v>95</v>
      </c>
      <c r="C159" s="540" t="s">
        <v>26</v>
      </c>
      <c r="D159" s="548">
        <v>27</v>
      </c>
      <c r="E159" s="549">
        <v>15000</v>
      </c>
      <c r="F159" s="549">
        <v>20000</v>
      </c>
      <c r="G159" s="548">
        <v>32</v>
      </c>
      <c r="H159" s="549">
        <v>17000</v>
      </c>
      <c r="I159" s="549">
        <v>25000</v>
      </c>
      <c r="J159" s="550" t="s">
        <v>13</v>
      </c>
      <c r="K159" s="550" t="s">
        <v>13</v>
      </c>
      <c r="L159" s="550" t="s">
        <v>13</v>
      </c>
      <c r="M159" s="550" t="s">
        <v>13</v>
      </c>
      <c r="N159" s="550" t="s">
        <v>13</v>
      </c>
      <c r="O159" s="550" t="s">
        <v>13</v>
      </c>
      <c r="P159" s="550" t="s">
        <v>13</v>
      </c>
      <c r="Q159" s="550" t="s">
        <v>13</v>
      </c>
      <c r="R159" s="550" t="s">
        <v>13</v>
      </c>
      <c r="S159" s="548">
        <v>26</v>
      </c>
      <c r="T159" s="549">
        <v>11000</v>
      </c>
      <c r="U159" s="556">
        <v>18000</v>
      </c>
    </row>
    <row r="160" spans="1:21" ht="13.8" thickBot="1" x14ac:dyDescent="0.3">
      <c r="A160" s="7" t="s">
        <v>106</v>
      </c>
      <c r="B160" s="179" t="s">
        <v>105</v>
      </c>
      <c r="C160" s="540" t="s">
        <v>26</v>
      </c>
      <c r="D160" s="548">
        <v>36</v>
      </c>
      <c r="E160" s="549">
        <v>39785</v>
      </c>
      <c r="F160" s="549">
        <v>53515</v>
      </c>
      <c r="G160" s="550" t="s">
        <v>13</v>
      </c>
      <c r="H160" s="550" t="s">
        <v>13</v>
      </c>
      <c r="I160" s="550" t="s">
        <v>13</v>
      </c>
      <c r="J160" s="550" t="s">
        <v>13</v>
      </c>
      <c r="K160" s="550" t="s">
        <v>13</v>
      </c>
      <c r="L160" s="550" t="s">
        <v>13</v>
      </c>
      <c r="M160" s="550" t="s">
        <v>13</v>
      </c>
      <c r="N160" s="550" t="s">
        <v>13</v>
      </c>
      <c r="O160" s="550" t="s">
        <v>13</v>
      </c>
      <c r="P160" s="550" t="s">
        <v>13</v>
      </c>
      <c r="Q160" s="550" t="s">
        <v>13</v>
      </c>
      <c r="R160" s="550" t="s">
        <v>13</v>
      </c>
      <c r="S160" s="548">
        <v>20</v>
      </c>
      <c r="T160" s="549">
        <v>11118</v>
      </c>
      <c r="U160" s="556">
        <v>16320</v>
      </c>
    </row>
    <row r="161" spans="1:21" ht="13.8" thickBot="1" x14ac:dyDescent="0.3">
      <c r="A161" s="7" t="s">
        <v>110</v>
      </c>
      <c r="B161" s="179" t="s">
        <v>109</v>
      </c>
      <c r="C161" s="540" t="s">
        <v>26</v>
      </c>
      <c r="D161" s="548">
        <v>38</v>
      </c>
      <c r="E161" s="549">
        <v>32000</v>
      </c>
      <c r="F161" s="549">
        <v>45000</v>
      </c>
      <c r="G161" s="548">
        <v>36</v>
      </c>
      <c r="H161" s="549">
        <v>28000</v>
      </c>
      <c r="I161" s="549">
        <v>32000</v>
      </c>
      <c r="J161" s="550" t="s">
        <v>13</v>
      </c>
      <c r="K161" s="550" t="s">
        <v>13</v>
      </c>
      <c r="L161" s="550" t="s">
        <v>13</v>
      </c>
      <c r="M161" s="550" t="s">
        <v>13</v>
      </c>
      <c r="N161" s="550" t="s">
        <v>13</v>
      </c>
      <c r="O161" s="550" t="s">
        <v>13</v>
      </c>
      <c r="P161" s="550" t="s">
        <v>13</v>
      </c>
      <c r="Q161" s="550" t="s">
        <v>13</v>
      </c>
      <c r="R161" s="550" t="s">
        <v>13</v>
      </c>
      <c r="S161" s="548">
        <v>25</v>
      </c>
      <c r="T161" s="549">
        <v>15600</v>
      </c>
      <c r="U161" s="556">
        <v>19000</v>
      </c>
    </row>
    <row r="162" spans="1:21" ht="13.8" thickBot="1" x14ac:dyDescent="0.3">
      <c r="A162" s="7" t="s">
        <v>128</v>
      </c>
      <c r="B162" s="179" t="s">
        <v>127</v>
      </c>
      <c r="C162" s="540" t="s">
        <v>26</v>
      </c>
      <c r="D162" s="548">
        <v>40</v>
      </c>
      <c r="E162" s="549">
        <v>28000</v>
      </c>
      <c r="F162" s="549">
        <v>40000</v>
      </c>
      <c r="G162" s="548">
        <v>40</v>
      </c>
      <c r="H162" s="549">
        <v>25000</v>
      </c>
      <c r="I162" s="549">
        <v>35000</v>
      </c>
      <c r="J162" s="548">
        <v>40</v>
      </c>
      <c r="K162" s="549">
        <v>22000</v>
      </c>
      <c r="L162" s="549">
        <v>28000</v>
      </c>
      <c r="M162" s="548">
        <v>25</v>
      </c>
      <c r="N162" s="550" t="s">
        <v>13</v>
      </c>
      <c r="O162" s="550" t="s">
        <v>13</v>
      </c>
      <c r="P162" s="550" t="s">
        <v>13</v>
      </c>
      <c r="Q162" s="550" t="s">
        <v>13</v>
      </c>
      <c r="R162" s="550" t="s">
        <v>13</v>
      </c>
      <c r="S162" s="548">
        <v>25</v>
      </c>
      <c r="T162" s="549">
        <v>11900</v>
      </c>
      <c r="U162" s="556">
        <v>12600</v>
      </c>
    </row>
    <row r="163" spans="1:21" ht="13.8" thickBot="1" x14ac:dyDescent="0.3">
      <c r="A163" s="7" t="s">
        <v>130</v>
      </c>
      <c r="B163" s="179" t="s">
        <v>129</v>
      </c>
      <c r="C163" s="540" t="s">
        <v>26</v>
      </c>
      <c r="D163" s="548">
        <v>32</v>
      </c>
      <c r="E163" s="549">
        <v>15000</v>
      </c>
      <c r="F163" s="549">
        <v>40000</v>
      </c>
      <c r="G163" s="548">
        <v>31</v>
      </c>
      <c r="H163" s="549">
        <v>10000</v>
      </c>
      <c r="I163" s="549">
        <v>35000</v>
      </c>
      <c r="J163" s="550" t="s">
        <v>13</v>
      </c>
      <c r="K163" s="550" t="s">
        <v>13</v>
      </c>
      <c r="L163" s="550" t="s">
        <v>13</v>
      </c>
      <c r="M163" s="550" t="s">
        <v>13</v>
      </c>
      <c r="N163" s="550" t="s">
        <v>13</v>
      </c>
      <c r="O163" s="550" t="s">
        <v>13</v>
      </c>
      <c r="P163" s="550" t="s">
        <v>13</v>
      </c>
      <c r="Q163" s="550" t="s">
        <v>13</v>
      </c>
      <c r="R163" s="550" t="s">
        <v>13</v>
      </c>
      <c r="S163" s="548">
        <v>21</v>
      </c>
      <c r="T163" s="549">
        <v>6000</v>
      </c>
      <c r="U163" s="556">
        <v>25000</v>
      </c>
    </row>
    <row r="164" spans="1:21" ht="13.8" thickBot="1" x14ac:dyDescent="0.3">
      <c r="A164" s="7" t="s">
        <v>136</v>
      </c>
      <c r="B164" s="179" t="s">
        <v>135</v>
      </c>
      <c r="C164" s="540" t="s">
        <v>26</v>
      </c>
      <c r="D164" s="548">
        <v>47</v>
      </c>
      <c r="E164" s="549">
        <v>27708</v>
      </c>
      <c r="F164" s="549">
        <v>32327</v>
      </c>
      <c r="G164" s="548">
        <v>0</v>
      </c>
      <c r="H164" s="549">
        <v>0</v>
      </c>
      <c r="I164" s="549">
        <v>0</v>
      </c>
      <c r="J164" s="548">
        <v>0</v>
      </c>
      <c r="K164" s="549">
        <v>0</v>
      </c>
      <c r="L164" s="549">
        <v>0</v>
      </c>
      <c r="M164" s="548">
        <v>0</v>
      </c>
      <c r="N164" s="549">
        <v>0</v>
      </c>
      <c r="O164" s="549">
        <v>0</v>
      </c>
      <c r="P164" s="548">
        <v>0</v>
      </c>
      <c r="Q164" s="549">
        <v>0</v>
      </c>
      <c r="R164" s="549">
        <v>0</v>
      </c>
      <c r="S164" s="548">
        <v>0</v>
      </c>
      <c r="T164" s="549">
        <v>0</v>
      </c>
      <c r="U164" s="556">
        <v>0</v>
      </c>
    </row>
    <row r="165" spans="1:21" ht="13.8" thickBot="1" x14ac:dyDescent="0.3">
      <c r="A165" s="7" t="s">
        <v>144</v>
      </c>
      <c r="B165" s="179" t="s">
        <v>143</v>
      </c>
      <c r="C165" s="540" t="s">
        <v>26</v>
      </c>
      <c r="D165" s="548">
        <v>40</v>
      </c>
      <c r="E165" s="549">
        <v>30271</v>
      </c>
      <c r="F165" s="549">
        <v>35623</v>
      </c>
      <c r="G165" s="550" t="s">
        <v>13</v>
      </c>
      <c r="H165" s="550" t="s">
        <v>13</v>
      </c>
      <c r="I165" s="550" t="s">
        <v>13</v>
      </c>
      <c r="J165" s="550" t="s">
        <v>13</v>
      </c>
      <c r="K165" s="550" t="s">
        <v>13</v>
      </c>
      <c r="L165" s="550" t="s">
        <v>13</v>
      </c>
      <c r="M165" s="548">
        <v>40</v>
      </c>
      <c r="N165" s="549">
        <v>29319</v>
      </c>
      <c r="O165" s="549">
        <v>31582</v>
      </c>
      <c r="P165" s="550" t="s">
        <v>13</v>
      </c>
      <c r="Q165" s="550" t="s">
        <v>13</v>
      </c>
      <c r="R165" s="550" t="s">
        <v>13</v>
      </c>
      <c r="S165" s="548">
        <v>27</v>
      </c>
      <c r="T165" s="549">
        <v>19969</v>
      </c>
      <c r="U165" s="556">
        <v>23734</v>
      </c>
    </row>
    <row r="166" spans="1:21" ht="13.8" thickBot="1" x14ac:dyDescent="0.3">
      <c r="A166" s="7" t="s">
        <v>148</v>
      </c>
      <c r="B166" s="179" t="s">
        <v>147</v>
      </c>
      <c r="C166" s="540" t="s">
        <v>26</v>
      </c>
      <c r="D166" s="548">
        <v>37</v>
      </c>
      <c r="E166" s="549">
        <v>26628</v>
      </c>
      <c r="F166" s="549">
        <v>26628</v>
      </c>
      <c r="G166" s="548">
        <v>30</v>
      </c>
      <c r="H166" s="549">
        <v>17519</v>
      </c>
      <c r="I166" s="549">
        <v>17519</v>
      </c>
      <c r="J166" s="550" t="s">
        <v>13</v>
      </c>
      <c r="K166" s="550" t="s">
        <v>13</v>
      </c>
      <c r="L166" s="550" t="s">
        <v>13</v>
      </c>
      <c r="M166" s="548">
        <v>26</v>
      </c>
      <c r="N166" s="549">
        <v>13479</v>
      </c>
      <c r="O166" s="549">
        <v>13479</v>
      </c>
      <c r="P166" s="550" t="s">
        <v>13</v>
      </c>
      <c r="Q166" s="550" t="s">
        <v>13</v>
      </c>
      <c r="R166" s="550" t="s">
        <v>13</v>
      </c>
      <c r="S166" s="548">
        <v>39</v>
      </c>
      <c r="T166" s="549">
        <v>17238</v>
      </c>
      <c r="U166" s="556">
        <v>18049</v>
      </c>
    </row>
    <row r="167" spans="1:21" ht="13.8" thickBot="1" x14ac:dyDescent="0.3">
      <c r="A167" s="7" t="s">
        <v>152</v>
      </c>
      <c r="B167" s="179" t="s">
        <v>151</v>
      </c>
      <c r="C167" s="540" t="s">
        <v>26</v>
      </c>
      <c r="D167" s="550" t="s">
        <v>13</v>
      </c>
      <c r="E167" s="550" t="s">
        <v>13</v>
      </c>
      <c r="F167" s="550" t="s">
        <v>13</v>
      </c>
      <c r="G167" s="550" t="s">
        <v>13</v>
      </c>
      <c r="H167" s="550" t="s">
        <v>13</v>
      </c>
      <c r="I167" s="550" t="s">
        <v>13</v>
      </c>
      <c r="J167" s="550" t="s">
        <v>13</v>
      </c>
      <c r="K167" s="550" t="s">
        <v>13</v>
      </c>
      <c r="L167" s="550" t="s">
        <v>13</v>
      </c>
      <c r="M167" s="550" t="s">
        <v>13</v>
      </c>
      <c r="N167" s="550" t="s">
        <v>13</v>
      </c>
      <c r="O167" s="550" t="s">
        <v>13</v>
      </c>
      <c r="P167" s="550" t="s">
        <v>13</v>
      </c>
      <c r="Q167" s="550" t="s">
        <v>13</v>
      </c>
      <c r="R167" s="550" t="s">
        <v>13</v>
      </c>
      <c r="S167" s="548">
        <v>11</v>
      </c>
      <c r="T167" s="549">
        <v>5357</v>
      </c>
      <c r="U167" s="556">
        <v>10401</v>
      </c>
    </row>
    <row r="168" spans="1:21" ht="13.8" thickBot="1" x14ac:dyDescent="0.3">
      <c r="A168" s="7" t="s">
        <v>154</v>
      </c>
      <c r="B168" s="179" t="s">
        <v>153</v>
      </c>
      <c r="C168" s="540" t="s">
        <v>26</v>
      </c>
      <c r="D168" s="548">
        <v>0</v>
      </c>
      <c r="E168" s="549">
        <v>0</v>
      </c>
      <c r="F168" s="549">
        <v>0</v>
      </c>
      <c r="G168" s="548">
        <v>0</v>
      </c>
      <c r="H168" s="549">
        <v>0</v>
      </c>
      <c r="I168" s="549">
        <v>0</v>
      </c>
      <c r="J168" s="548">
        <v>0</v>
      </c>
      <c r="K168" s="549">
        <v>0</v>
      </c>
      <c r="L168" s="549">
        <v>0</v>
      </c>
      <c r="M168" s="548">
        <v>14</v>
      </c>
      <c r="N168" s="549">
        <v>7280</v>
      </c>
      <c r="O168" s="549">
        <v>7280</v>
      </c>
      <c r="P168" s="548">
        <v>0</v>
      </c>
      <c r="Q168" s="549">
        <v>0</v>
      </c>
      <c r="R168" s="549">
        <v>0</v>
      </c>
      <c r="S168" s="548">
        <v>15</v>
      </c>
      <c r="T168" s="549">
        <v>6630</v>
      </c>
      <c r="U168" s="556">
        <v>10608</v>
      </c>
    </row>
    <row r="169" spans="1:21" ht="13.8" thickBot="1" x14ac:dyDescent="0.3">
      <c r="A169" s="7" t="s">
        <v>160</v>
      </c>
      <c r="B169" s="179" t="s">
        <v>159</v>
      </c>
      <c r="C169" s="540" t="s">
        <v>26</v>
      </c>
      <c r="D169" s="550" t="s">
        <v>13</v>
      </c>
      <c r="E169" s="550" t="s">
        <v>13</v>
      </c>
      <c r="F169" s="550" t="s">
        <v>13</v>
      </c>
      <c r="G169" s="550" t="s">
        <v>13</v>
      </c>
      <c r="H169" s="550" t="s">
        <v>13</v>
      </c>
      <c r="I169" s="550" t="s">
        <v>13</v>
      </c>
      <c r="J169" s="548">
        <v>38</v>
      </c>
      <c r="K169" s="549">
        <v>35000</v>
      </c>
      <c r="L169" s="549">
        <v>42000</v>
      </c>
      <c r="M169" s="548">
        <v>38</v>
      </c>
      <c r="N169" s="549">
        <v>34000</v>
      </c>
      <c r="O169" s="549">
        <v>40000</v>
      </c>
      <c r="P169" s="548">
        <v>20</v>
      </c>
      <c r="Q169" s="549">
        <v>12500</v>
      </c>
      <c r="R169" s="549">
        <v>18000</v>
      </c>
      <c r="S169" s="548">
        <v>38</v>
      </c>
      <c r="T169" s="549">
        <v>25000</v>
      </c>
      <c r="U169" s="556">
        <v>32000</v>
      </c>
    </row>
    <row r="170" spans="1:21" ht="13.8" thickBot="1" x14ac:dyDescent="0.3">
      <c r="A170" s="7" t="s">
        <v>196</v>
      </c>
      <c r="B170" s="179" t="s">
        <v>195</v>
      </c>
      <c r="C170" s="540" t="s">
        <v>26</v>
      </c>
      <c r="D170" s="550" t="s">
        <v>13</v>
      </c>
      <c r="E170" s="550" t="s">
        <v>13</v>
      </c>
      <c r="F170" s="550" t="s">
        <v>13</v>
      </c>
      <c r="G170" s="550" t="s">
        <v>13</v>
      </c>
      <c r="H170" s="550" t="s">
        <v>13</v>
      </c>
      <c r="I170" s="550" t="s">
        <v>13</v>
      </c>
      <c r="J170" s="548">
        <v>36</v>
      </c>
      <c r="K170" s="549">
        <v>23000</v>
      </c>
      <c r="L170" s="549">
        <v>31000</v>
      </c>
      <c r="M170" s="548">
        <v>36</v>
      </c>
      <c r="N170" s="549">
        <v>16178</v>
      </c>
      <c r="O170" s="549">
        <v>20341</v>
      </c>
      <c r="P170" s="550" t="s">
        <v>13</v>
      </c>
      <c r="Q170" s="550" t="s">
        <v>13</v>
      </c>
      <c r="R170" s="550" t="s">
        <v>13</v>
      </c>
      <c r="S170" s="548">
        <v>27</v>
      </c>
      <c r="T170" s="549">
        <v>14700</v>
      </c>
      <c r="U170" s="556">
        <v>18520</v>
      </c>
    </row>
    <row r="171" spans="1:21" ht="13.8" thickBot="1" x14ac:dyDescent="0.3">
      <c r="A171" s="7" t="s">
        <v>220</v>
      </c>
      <c r="B171" s="179" t="s">
        <v>219</v>
      </c>
      <c r="C171" s="540" t="s">
        <v>26</v>
      </c>
      <c r="D171" s="548">
        <v>28</v>
      </c>
      <c r="E171" s="549">
        <v>15000</v>
      </c>
      <c r="F171" s="549">
        <v>20000</v>
      </c>
      <c r="G171" s="550" t="s">
        <v>13</v>
      </c>
      <c r="H171" s="550" t="s">
        <v>13</v>
      </c>
      <c r="I171" s="550" t="s">
        <v>13</v>
      </c>
      <c r="J171" s="550" t="s">
        <v>13</v>
      </c>
      <c r="K171" s="550" t="s">
        <v>13</v>
      </c>
      <c r="L171" s="550" t="s">
        <v>13</v>
      </c>
      <c r="M171" s="550" t="s">
        <v>13</v>
      </c>
      <c r="N171" s="550" t="s">
        <v>13</v>
      </c>
      <c r="O171" s="550" t="s">
        <v>13</v>
      </c>
      <c r="P171" s="548">
        <v>6</v>
      </c>
      <c r="Q171" s="549">
        <v>3600</v>
      </c>
      <c r="R171" s="549">
        <v>6000</v>
      </c>
      <c r="S171" s="548">
        <v>20</v>
      </c>
      <c r="T171" s="549">
        <v>8000</v>
      </c>
      <c r="U171" s="556">
        <v>15000</v>
      </c>
    </row>
    <row r="172" spans="1:21" ht="13.8" thickBot="1" x14ac:dyDescent="0.3">
      <c r="A172" s="7" t="s">
        <v>234</v>
      </c>
      <c r="B172" s="179" t="s">
        <v>233</v>
      </c>
      <c r="C172" s="540" t="s">
        <v>26</v>
      </c>
      <c r="D172" s="548">
        <v>37</v>
      </c>
      <c r="E172" s="549">
        <v>15000</v>
      </c>
      <c r="F172" s="549">
        <v>25000</v>
      </c>
      <c r="G172" s="548">
        <v>0</v>
      </c>
      <c r="H172" s="549">
        <v>0</v>
      </c>
      <c r="I172" s="549">
        <v>0</v>
      </c>
      <c r="J172" s="548">
        <v>0</v>
      </c>
      <c r="K172" s="549">
        <v>0</v>
      </c>
      <c r="L172" s="549">
        <v>0</v>
      </c>
      <c r="M172" s="548">
        <v>0</v>
      </c>
      <c r="N172" s="549">
        <v>0</v>
      </c>
      <c r="O172" s="549">
        <v>0</v>
      </c>
      <c r="P172" s="548">
        <v>0</v>
      </c>
      <c r="Q172" s="549">
        <v>0</v>
      </c>
      <c r="R172" s="549">
        <v>0</v>
      </c>
      <c r="S172" s="548">
        <v>20</v>
      </c>
      <c r="T172" s="549">
        <v>1500</v>
      </c>
      <c r="U172" s="556">
        <v>20000</v>
      </c>
    </row>
    <row r="173" spans="1:21" ht="13.8" thickBot="1" x14ac:dyDescent="0.3">
      <c r="A173" s="7" t="s">
        <v>248</v>
      </c>
      <c r="B173" s="179" t="s">
        <v>247</v>
      </c>
      <c r="C173" s="540" t="s">
        <v>26</v>
      </c>
      <c r="D173" s="550" t="s">
        <v>13</v>
      </c>
      <c r="E173" s="550" t="s">
        <v>13</v>
      </c>
      <c r="F173" s="550" t="s">
        <v>13</v>
      </c>
      <c r="G173" s="550" t="s">
        <v>13</v>
      </c>
      <c r="H173" s="550" t="s">
        <v>13</v>
      </c>
      <c r="I173" s="550" t="s">
        <v>13</v>
      </c>
      <c r="J173" s="550" t="s">
        <v>13</v>
      </c>
      <c r="K173" s="550" t="s">
        <v>13</v>
      </c>
      <c r="L173" s="550" t="s">
        <v>13</v>
      </c>
      <c r="M173" s="550" t="s">
        <v>13</v>
      </c>
      <c r="N173" s="550" t="s">
        <v>13</v>
      </c>
      <c r="O173" s="550" t="s">
        <v>13</v>
      </c>
      <c r="P173" s="550" t="s">
        <v>13</v>
      </c>
      <c r="Q173" s="550" t="s">
        <v>13</v>
      </c>
      <c r="R173" s="550" t="s">
        <v>13</v>
      </c>
      <c r="S173" s="548">
        <v>40</v>
      </c>
      <c r="T173" s="549">
        <v>31200</v>
      </c>
      <c r="U173" s="556">
        <v>31200</v>
      </c>
    </row>
    <row r="174" spans="1:21" ht="13.8" thickBot="1" x14ac:dyDescent="0.3">
      <c r="A174" s="7" t="s">
        <v>252</v>
      </c>
      <c r="B174" s="179" t="s">
        <v>251</v>
      </c>
      <c r="C174" s="540" t="s">
        <v>26</v>
      </c>
      <c r="D174" s="550" t="s">
        <v>13</v>
      </c>
      <c r="E174" s="550" t="s">
        <v>13</v>
      </c>
      <c r="F174" s="550" t="s">
        <v>13</v>
      </c>
      <c r="G174" s="550" t="s">
        <v>13</v>
      </c>
      <c r="H174" s="550" t="s">
        <v>13</v>
      </c>
      <c r="I174" s="550" t="s">
        <v>13</v>
      </c>
      <c r="J174" s="550" t="s">
        <v>13</v>
      </c>
      <c r="K174" s="550" t="s">
        <v>13</v>
      </c>
      <c r="L174" s="550" t="s">
        <v>13</v>
      </c>
      <c r="M174" s="550" t="s">
        <v>13</v>
      </c>
      <c r="N174" s="550" t="s">
        <v>13</v>
      </c>
      <c r="O174" s="550" t="s">
        <v>13</v>
      </c>
      <c r="P174" s="548">
        <v>24</v>
      </c>
      <c r="Q174" s="549">
        <v>19968</v>
      </c>
      <c r="R174" s="549">
        <v>19968</v>
      </c>
      <c r="S174" s="548">
        <v>22</v>
      </c>
      <c r="T174" s="549">
        <v>13728</v>
      </c>
      <c r="U174" s="556">
        <v>13728</v>
      </c>
    </row>
    <row r="175" spans="1:21" ht="13.8" thickBot="1" x14ac:dyDescent="0.3">
      <c r="A175" s="7" t="s">
        <v>264</v>
      </c>
      <c r="B175" s="179" t="s">
        <v>263</v>
      </c>
      <c r="C175" s="540" t="s">
        <v>26</v>
      </c>
      <c r="D175" s="548">
        <v>0</v>
      </c>
      <c r="E175" s="549">
        <v>0</v>
      </c>
      <c r="F175" s="549">
        <v>0</v>
      </c>
      <c r="G175" s="548">
        <v>0</v>
      </c>
      <c r="H175" s="549">
        <v>0</v>
      </c>
      <c r="I175" s="549">
        <v>0</v>
      </c>
      <c r="J175" s="548">
        <v>8</v>
      </c>
      <c r="K175" s="549">
        <v>6500</v>
      </c>
      <c r="L175" s="549">
        <v>6500</v>
      </c>
      <c r="M175" s="548">
        <v>0</v>
      </c>
      <c r="N175" s="549">
        <v>0</v>
      </c>
      <c r="O175" s="549">
        <v>0</v>
      </c>
      <c r="P175" s="548">
        <v>15</v>
      </c>
      <c r="Q175" s="549">
        <v>7500</v>
      </c>
      <c r="R175" s="549">
        <v>8500</v>
      </c>
      <c r="S175" s="548">
        <v>15</v>
      </c>
      <c r="T175" s="549">
        <v>7500</v>
      </c>
      <c r="U175" s="556">
        <v>8500</v>
      </c>
    </row>
    <row r="176" spans="1:21" ht="13.8" thickBot="1" x14ac:dyDescent="0.3">
      <c r="A176" s="7" t="s">
        <v>286</v>
      </c>
      <c r="B176" s="179" t="s">
        <v>285</v>
      </c>
      <c r="C176" s="540" t="s">
        <v>26</v>
      </c>
      <c r="D176" s="548">
        <v>30</v>
      </c>
      <c r="E176" s="549">
        <v>20000</v>
      </c>
      <c r="F176" s="549">
        <v>25500</v>
      </c>
      <c r="G176" s="548">
        <v>40</v>
      </c>
      <c r="H176" s="549">
        <v>32000</v>
      </c>
      <c r="I176" s="549">
        <v>39000</v>
      </c>
      <c r="J176" s="548">
        <v>25</v>
      </c>
      <c r="K176" s="549">
        <v>16000</v>
      </c>
      <c r="L176" s="549">
        <v>22000</v>
      </c>
      <c r="M176" s="548">
        <v>15</v>
      </c>
      <c r="N176" s="549">
        <v>8500</v>
      </c>
      <c r="O176" s="549">
        <v>11200</v>
      </c>
      <c r="P176" s="550" t="s">
        <v>13</v>
      </c>
      <c r="Q176" s="550" t="s">
        <v>13</v>
      </c>
      <c r="R176" s="550" t="s">
        <v>13</v>
      </c>
      <c r="S176" s="548">
        <v>15</v>
      </c>
      <c r="T176" s="549">
        <v>6000</v>
      </c>
      <c r="U176" s="556">
        <v>7000</v>
      </c>
    </row>
    <row r="177" spans="1:21" ht="13.8" thickBot="1" x14ac:dyDescent="0.3">
      <c r="A177" s="7" t="s">
        <v>296</v>
      </c>
      <c r="B177" s="179" t="s">
        <v>295</v>
      </c>
      <c r="C177" s="540" t="s">
        <v>26</v>
      </c>
      <c r="D177" s="548">
        <v>0</v>
      </c>
      <c r="E177" s="549">
        <v>0</v>
      </c>
      <c r="F177" s="549">
        <v>0</v>
      </c>
      <c r="G177" s="548">
        <v>0</v>
      </c>
      <c r="H177" s="549">
        <v>0</v>
      </c>
      <c r="I177" s="549">
        <v>0</v>
      </c>
      <c r="J177" s="548">
        <v>0</v>
      </c>
      <c r="K177" s="549">
        <v>0</v>
      </c>
      <c r="L177" s="549">
        <v>0</v>
      </c>
      <c r="M177" s="548">
        <v>0</v>
      </c>
      <c r="N177" s="549">
        <v>0</v>
      </c>
      <c r="O177" s="549">
        <v>0</v>
      </c>
      <c r="P177" s="548">
        <v>0</v>
      </c>
      <c r="Q177" s="549">
        <v>0</v>
      </c>
      <c r="R177" s="549">
        <v>0</v>
      </c>
      <c r="S177" s="548">
        <v>20</v>
      </c>
      <c r="T177" s="549">
        <v>5200</v>
      </c>
      <c r="U177" s="556">
        <v>17500</v>
      </c>
    </row>
    <row r="178" spans="1:21" ht="13.8" thickBot="1" x14ac:dyDescent="0.3">
      <c r="A178" s="7" t="s">
        <v>302</v>
      </c>
      <c r="B178" s="179" t="s">
        <v>301</v>
      </c>
      <c r="C178" s="540" t="s">
        <v>26</v>
      </c>
      <c r="D178" s="550" t="s">
        <v>13</v>
      </c>
      <c r="E178" s="550" t="s">
        <v>13</v>
      </c>
      <c r="F178" s="550" t="s">
        <v>13</v>
      </c>
      <c r="G178" s="548">
        <v>20</v>
      </c>
      <c r="H178" s="549">
        <v>15153</v>
      </c>
      <c r="I178" s="549">
        <v>16702</v>
      </c>
      <c r="J178" s="550" t="s">
        <v>13</v>
      </c>
      <c r="K178" s="550" t="s">
        <v>13</v>
      </c>
      <c r="L178" s="550" t="s">
        <v>13</v>
      </c>
      <c r="M178" s="548">
        <v>12</v>
      </c>
      <c r="N178" s="549">
        <v>6970</v>
      </c>
      <c r="O178" s="549">
        <v>8867</v>
      </c>
      <c r="P178" s="550" t="s">
        <v>13</v>
      </c>
      <c r="Q178" s="550" t="s">
        <v>13</v>
      </c>
      <c r="R178" s="550" t="s">
        <v>13</v>
      </c>
      <c r="S178" s="548">
        <v>13</v>
      </c>
      <c r="T178" s="549">
        <v>6970</v>
      </c>
      <c r="U178" s="556">
        <v>6906</v>
      </c>
    </row>
    <row r="179" spans="1:21" ht="13.8" thickBot="1" x14ac:dyDescent="0.3">
      <c r="A179" s="7" t="s">
        <v>310</v>
      </c>
      <c r="B179" s="179" t="s">
        <v>309</v>
      </c>
      <c r="C179" s="540" t="s">
        <v>26</v>
      </c>
      <c r="D179" s="550" t="s">
        <v>13</v>
      </c>
      <c r="E179" s="550" t="s">
        <v>13</v>
      </c>
      <c r="F179" s="550" t="s">
        <v>13</v>
      </c>
      <c r="G179" s="550" t="s">
        <v>13</v>
      </c>
      <c r="H179" s="550" t="s">
        <v>13</v>
      </c>
      <c r="I179" s="550" t="s">
        <v>13</v>
      </c>
      <c r="J179" s="550" t="s">
        <v>13</v>
      </c>
      <c r="K179" s="550" t="s">
        <v>13</v>
      </c>
      <c r="L179" s="550" t="s">
        <v>13</v>
      </c>
      <c r="M179" s="550" t="s">
        <v>13</v>
      </c>
      <c r="N179" s="550" t="s">
        <v>13</v>
      </c>
      <c r="O179" s="550" t="s">
        <v>13</v>
      </c>
      <c r="P179" s="550" t="s">
        <v>13</v>
      </c>
      <c r="Q179" s="550" t="s">
        <v>13</v>
      </c>
      <c r="R179" s="550" t="s">
        <v>13</v>
      </c>
      <c r="S179" s="548">
        <v>40</v>
      </c>
      <c r="T179" s="549">
        <v>27000</v>
      </c>
      <c r="U179" s="556">
        <v>39500</v>
      </c>
    </row>
    <row r="180" spans="1:21" ht="13.8" thickBot="1" x14ac:dyDescent="0.3">
      <c r="A180" s="7" t="s">
        <v>324</v>
      </c>
      <c r="B180" s="179" t="s">
        <v>323</v>
      </c>
      <c r="C180" s="540" t="s">
        <v>26</v>
      </c>
      <c r="D180" s="548">
        <v>21</v>
      </c>
      <c r="E180" s="549">
        <v>11760</v>
      </c>
      <c r="F180" s="549">
        <v>17472</v>
      </c>
      <c r="G180" s="548">
        <v>30</v>
      </c>
      <c r="H180" s="549">
        <v>13884</v>
      </c>
      <c r="I180" s="549">
        <v>19094</v>
      </c>
      <c r="J180" s="550" t="s">
        <v>13</v>
      </c>
      <c r="K180" s="550" t="s">
        <v>13</v>
      </c>
      <c r="L180" s="550" t="s">
        <v>13</v>
      </c>
      <c r="M180" s="550" t="s">
        <v>13</v>
      </c>
      <c r="N180" s="550" t="s">
        <v>13</v>
      </c>
      <c r="O180" s="550" t="s">
        <v>13</v>
      </c>
      <c r="P180" s="550" t="s">
        <v>13</v>
      </c>
      <c r="Q180" s="550" t="s">
        <v>13</v>
      </c>
      <c r="R180" s="550" t="s">
        <v>13</v>
      </c>
      <c r="S180" s="548">
        <v>20</v>
      </c>
      <c r="T180" s="549">
        <v>9256</v>
      </c>
      <c r="U180" s="556">
        <v>12480</v>
      </c>
    </row>
    <row r="181" spans="1:21" ht="13.8" thickBot="1" x14ac:dyDescent="0.3">
      <c r="A181" s="7" t="s">
        <v>340</v>
      </c>
      <c r="B181" s="179" t="s">
        <v>339</v>
      </c>
      <c r="C181" s="540" t="s">
        <v>26</v>
      </c>
      <c r="D181" s="548">
        <v>40</v>
      </c>
      <c r="E181" s="549">
        <v>25000</v>
      </c>
      <c r="F181" s="549">
        <v>32000</v>
      </c>
      <c r="G181" s="548">
        <v>32</v>
      </c>
      <c r="H181" s="549">
        <v>24000</v>
      </c>
      <c r="I181" s="549">
        <v>40000</v>
      </c>
      <c r="J181" s="548">
        <v>30</v>
      </c>
      <c r="K181" s="549">
        <v>14000</v>
      </c>
      <c r="L181" s="549">
        <v>24000</v>
      </c>
      <c r="M181" s="550" t="s">
        <v>13</v>
      </c>
      <c r="N181" s="550" t="s">
        <v>13</v>
      </c>
      <c r="O181" s="550" t="s">
        <v>13</v>
      </c>
      <c r="P181" s="550" t="s">
        <v>13</v>
      </c>
      <c r="Q181" s="550" t="s">
        <v>13</v>
      </c>
      <c r="R181" s="550" t="s">
        <v>13</v>
      </c>
      <c r="S181" s="550" t="s">
        <v>13</v>
      </c>
      <c r="T181" s="550" t="s">
        <v>13</v>
      </c>
      <c r="U181" s="555" t="s">
        <v>13</v>
      </c>
    </row>
    <row r="182" spans="1:21" ht="13.8" thickBot="1" x14ac:dyDescent="0.3">
      <c r="A182" s="7" t="s">
        <v>344</v>
      </c>
      <c r="B182" s="179" t="s">
        <v>343</v>
      </c>
      <c r="C182" s="540" t="s">
        <v>26</v>
      </c>
      <c r="D182" s="548">
        <v>31</v>
      </c>
      <c r="E182" s="549">
        <v>20000</v>
      </c>
      <c r="F182" s="549">
        <v>25000</v>
      </c>
      <c r="G182" s="548">
        <v>0</v>
      </c>
      <c r="H182" s="549">
        <v>0</v>
      </c>
      <c r="I182" s="549">
        <v>0</v>
      </c>
      <c r="J182" s="548">
        <v>0</v>
      </c>
      <c r="K182" s="549">
        <v>0</v>
      </c>
      <c r="L182" s="549">
        <v>0</v>
      </c>
      <c r="M182" s="548">
        <v>20</v>
      </c>
      <c r="N182" s="549">
        <v>12000</v>
      </c>
      <c r="O182" s="549">
        <v>16000</v>
      </c>
      <c r="P182" s="548">
        <v>0</v>
      </c>
      <c r="Q182" s="549">
        <v>0</v>
      </c>
      <c r="R182" s="549">
        <v>0</v>
      </c>
      <c r="S182" s="548">
        <v>27</v>
      </c>
      <c r="T182" s="549">
        <v>10000</v>
      </c>
      <c r="U182" s="556">
        <v>19000</v>
      </c>
    </row>
    <row r="183" spans="1:21" ht="13.8" thickBot="1" x14ac:dyDescent="0.3">
      <c r="A183" s="7" t="s">
        <v>352</v>
      </c>
      <c r="B183" s="179" t="s">
        <v>351</v>
      </c>
      <c r="C183" s="540" t="s">
        <v>26</v>
      </c>
      <c r="D183" s="550" t="s">
        <v>13</v>
      </c>
      <c r="E183" s="550" t="s">
        <v>13</v>
      </c>
      <c r="F183" s="550" t="s">
        <v>13</v>
      </c>
      <c r="G183" s="548">
        <v>32</v>
      </c>
      <c r="H183" s="549">
        <v>35271</v>
      </c>
      <c r="I183" s="549">
        <v>35271</v>
      </c>
      <c r="J183" s="550" t="s">
        <v>13</v>
      </c>
      <c r="K183" s="550" t="s">
        <v>13</v>
      </c>
      <c r="L183" s="550" t="s">
        <v>13</v>
      </c>
      <c r="M183" s="550" t="s">
        <v>13</v>
      </c>
      <c r="N183" s="550" t="s">
        <v>13</v>
      </c>
      <c r="O183" s="550" t="s">
        <v>13</v>
      </c>
      <c r="P183" s="550" t="s">
        <v>13</v>
      </c>
      <c r="Q183" s="550" t="s">
        <v>13</v>
      </c>
      <c r="R183" s="550" t="s">
        <v>13</v>
      </c>
      <c r="S183" s="550" t="s">
        <v>13</v>
      </c>
      <c r="T183" s="549">
        <v>14398</v>
      </c>
      <c r="U183" s="556">
        <v>14398</v>
      </c>
    </row>
    <row r="184" spans="1:21" ht="13.8" thickBot="1" x14ac:dyDescent="0.3">
      <c r="A184" s="7" t="s">
        <v>360</v>
      </c>
      <c r="B184" s="179" t="s">
        <v>359</v>
      </c>
      <c r="C184" s="540" t="s">
        <v>26</v>
      </c>
      <c r="D184" s="550" t="s">
        <v>13</v>
      </c>
      <c r="E184" s="550" t="s">
        <v>13</v>
      </c>
      <c r="F184" s="550" t="s">
        <v>13</v>
      </c>
      <c r="G184" s="550" t="s">
        <v>13</v>
      </c>
      <c r="H184" s="550" t="s">
        <v>13</v>
      </c>
      <c r="I184" s="550" t="s">
        <v>13</v>
      </c>
      <c r="J184" s="550" t="s">
        <v>13</v>
      </c>
      <c r="K184" s="550" t="s">
        <v>13</v>
      </c>
      <c r="L184" s="550" t="s">
        <v>13</v>
      </c>
      <c r="M184" s="550" t="s">
        <v>13</v>
      </c>
      <c r="N184" s="550" t="s">
        <v>13</v>
      </c>
      <c r="O184" s="550" t="s">
        <v>13</v>
      </c>
      <c r="P184" s="550" t="s">
        <v>13</v>
      </c>
      <c r="Q184" s="550" t="s">
        <v>13</v>
      </c>
      <c r="R184" s="550" t="s">
        <v>13</v>
      </c>
      <c r="S184" s="548">
        <v>28</v>
      </c>
      <c r="T184" s="549">
        <v>11866</v>
      </c>
      <c r="U184" s="556">
        <v>15500</v>
      </c>
    </row>
    <row r="185" spans="1:21" ht="13.8" thickBot="1" x14ac:dyDescent="0.3">
      <c r="A185" s="7" t="s">
        <v>380</v>
      </c>
      <c r="B185" s="179" t="s">
        <v>379</v>
      </c>
      <c r="C185" s="540" t="s">
        <v>26</v>
      </c>
      <c r="D185" s="550" t="s">
        <v>13</v>
      </c>
      <c r="E185" s="550" t="s">
        <v>13</v>
      </c>
      <c r="F185" s="550" t="s">
        <v>13</v>
      </c>
      <c r="G185" s="550" t="s">
        <v>13</v>
      </c>
      <c r="H185" s="550" t="s">
        <v>13</v>
      </c>
      <c r="I185" s="550" t="s">
        <v>13</v>
      </c>
      <c r="J185" s="550" t="s">
        <v>13</v>
      </c>
      <c r="K185" s="550" t="s">
        <v>13</v>
      </c>
      <c r="L185" s="550" t="s">
        <v>13</v>
      </c>
      <c r="M185" s="550" t="s">
        <v>13</v>
      </c>
      <c r="N185" s="550" t="s">
        <v>13</v>
      </c>
      <c r="O185" s="550" t="s">
        <v>13</v>
      </c>
      <c r="P185" s="548">
        <v>22</v>
      </c>
      <c r="Q185" s="549">
        <v>12699</v>
      </c>
      <c r="R185" s="549">
        <v>14529</v>
      </c>
      <c r="S185" s="548">
        <v>24</v>
      </c>
      <c r="T185" s="549">
        <v>12612</v>
      </c>
      <c r="U185" s="556">
        <v>19478</v>
      </c>
    </row>
    <row r="186" spans="1:21" ht="13.8" thickBot="1" x14ac:dyDescent="0.3">
      <c r="A186" s="7" t="s">
        <v>410</v>
      </c>
      <c r="B186" s="179" t="s">
        <v>409</v>
      </c>
      <c r="C186" s="540" t="s">
        <v>26</v>
      </c>
      <c r="D186" s="550" t="s">
        <v>13</v>
      </c>
      <c r="E186" s="550" t="s">
        <v>13</v>
      </c>
      <c r="F186" s="550" t="s">
        <v>13</v>
      </c>
      <c r="G186" s="550" t="s">
        <v>13</v>
      </c>
      <c r="H186" s="550" t="s">
        <v>13</v>
      </c>
      <c r="I186" s="550" t="s">
        <v>13</v>
      </c>
      <c r="J186" s="550" t="s">
        <v>13</v>
      </c>
      <c r="K186" s="550" t="s">
        <v>13</v>
      </c>
      <c r="L186" s="550" t="s">
        <v>13</v>
      </c>
      <c r="M186" s="550" t="s">
        <v>13</v>
      </c>
      <c r="N186" s="550" t="s">
        <v>13</v>
      </c>
      <c r="O186" s="550" t="s">
        <v>13</v>
      </c>
      <c r="P186" s="550" t="s">
        <v>13</v>
      </c>
      <c r="Q186" s="550" t="s">
        <v>13</v>
      </c>
      <c r="R186" s="550" t="s">
        <v>13</v>
      </c>
      <c r="S186" s="548">
        <v>10</v>
      </c>
      <c r="T186" s="549">
        <v>4043</v>
      </c>
      <c r="U186" s="556">
        <v>5443</v>
      </c>
    </row>
    <row r="187" spans="1:21" ht="13.8" thickBot="1" x14ac:dyDescent="0.3">
      <c r="A187" s="7" t="s">
        <v>412</v>
      </c>
      <c r="B187" s="179" t="s">
        <v>411</v>
      </c>
      <c r="C187" s="540" t="s">
        <v>26</v>
      </c>
      <c r="D187" s="550" t="s">
        <v>13</v>
      </c>
      <c r="E187" s="550" t="s">
        <v>13</v>
      </c>
      <c r="F187" s="550" t="s">
        <v>13</v>
      </c>
      <c r="G187" s="550" t="s">
        <v>13</v>
      </c>
      <c r="H187" s="550" t="s">
        <v>13</v>
      </c>
      <c r="I187" s="550" t="s">
        <v>13</v>
      </c>
      <c r="J187" s="550" t="s">
        <v>13</v>
      </c>
      <c r="K187" s="550" t="s">
        <v>13</v>
      </c>
      <c r="L187" s="550" t="s">
        <v>13</v>
      </c>
      <c r="M187" s="550" t="s">
        <v>13</v>
      </c>
      <c r="N187" s="550" t="s">
        <v>13</v>
      </c>
      <c r="O187" s="550" t="s">
        <v>13</v>
      </c>
      <c r="P187" s="550" t="s">
        <v>13</v>
      </c>
      <c r="Q187" s="550" t="s">
        <v>13</v>
      </c>
      <c r="R187" s="550" t="s">
        <v>13</v>
      </c>
      <c r="S187" s="548">
        <v>44</v>
      </c>
      <c r="T187" s="549">
        <v>19000</v>
      </c>
      <c r="U187" s="556">
        <v>19000</v>
      </c>
    </row>
    <row r="188" spans="1:21" ht="13.8" thickBot="1" x14ac:dyDescent="0.3">
      <c r="A188" s="7" t="s">
        <v>435</v>
      </c>
      <c r="B188" s="179" t="s">
        <v>434</v>
      </c>
      <c r="C188" s="540" t="s">
        <v>26</v>
      </c>
      <c r="D188" s="550" t="s">
        <v>13</v>
      </c>
      <c r="E188" s="550" t="s">
        <v>13</v>
      </c>
      <c r="F188" s="550" t="s">
        <v>13</v>
      </c>
      <c r="G188" s="550" t="s">
        <v>13</v>
      </c>
      <c r="H188" s="550" t="s">
        <v>13</v>
      </c>
      <c r="I188" s="550" t="s">
        <v>13</v>
      </c>
      <c r="J188" s="548">
        <v>40</v>
      </c>
      <c r="K188" s="549">
        <v>36875</v>
      </c>
      <c r="L188" s="549">
        <v>45198</v>
      </c>
      <c r="M188" s="548">
        <v>15</v>
      </c>
      <c r="N188" s="549">
        <v>32718</v>
      </c>
      <c r="O188" s="549">
        <v>41038</v>
      </c>
      <c r="P188" s="548">
        <v>24</v>
      </c>
      <c r="Q188" s="549">
        <v>27500</v>
      </c>
      <c r="R188" s="549">
        <v>36550</v>
      </c>
      <c r="S188" s="548">
        <v>29</v>
      </c>
      <c r="T188" s="549">
        <v>20280</v>
      </c>
      <c r="U188" s="556">
        <v>28080</v>
      </c>
    </row>
    <row r="189" spans="1:21" ht="13.8" thickBot="1" x14ac:dyDescent="0.3">
      <c r="A189" s="7" t="s">
        <v>447</v>
      </c>
      <c r="B189" s="179" t="s">
        <v>446</v>
      </c>
      <c r="C189" s="540" t="s">
        <v>26</v>
      </c>
      <c r="D189" s="550" t="s">
        <v>13</v>
      </c>
      <c r="E189" s="550" t="s">
        <v>13</v>
      </c>
      <c r="F189" s="550" t="s">
        <v>13</v>
      </c>
      <c r="G189" s="550" t="s">
        <v>13</v>
      </c>
      <c r="H189" s="550" t="s">
        <v>13</v>
      </c>
      <c r="I189" s="550" t="s">
        <v>13</v>
      </c>
      <c r="J189" s="550" t="s">
        <v>13</v>
      </c>
      <c r="K189" s="550" t="s">
        <v>13</v>
      </c>
      <c r="L189" s="550" t="s">
        <v>13</v>
      </c>
      <c r="M189" s="550" t="s">
        <v>13</v>
      </c>
      <c r="N189" s="550" t="s">
        <v>13</v>
      </c>
      <c r="O189" s="550" t="s">
        <v>13</v>
      </c>
      <c r="P189" s="548">
        <v>32</v>
      </c>
      <c r="Q189" s="549">
        <v>22696</v>
      </c>
      <c r="R189" s="549">
        <v>25546</v>
      </c>
      <c r="S189" s="548">
        <v>40</v>
      </c>
      <c r="T189" s="549">
        <v>32343</v>
      </c>
      <c r="U189" s="556">
        <v>36519</v>
      </c>
    </row>
    <row r="190" spans="1:21" ht="13.8" thickBot="1" x14ac:dyDescent="0.3">
      <c r="A190" s="7" t="s">
        <v>469</v>
      </c>
      <c r="B190" s="179" t="s">
        <v>468</v>
      </c>
      <c r="C190" s="540" t="s">
        <v>26</v>
      </c>
      <c r="D190" s="550" t="s">
        <v>13</v>
      </c>
      <c r="E190" s="550" t="s">
        <v>13</v>
      </c>
      <c r="F190" s="550" t="s">
        <v>13</v>
      </c>
      <c r="G190" s="548">
        <v>24</v>
      </c>
      <c r="H190" s="549">
        <v>11000</v>
      </c>
      <c r="I190" s="549">
        <v>13000</v>
      </c>
      <c r="J190" s="550" t="s">
        <v>13</v>
      </c>
      <c r="K190" s="550" t="s">
        <v>13</v>
      </c>
      <c r="L190" s="550" t="s">
        <v>13</v>
      </c>
      <c r="M190" s="550" t="s">
        <v>13</v>
      </c>
      <c r="N190" s="550" t="s">
        <v>13</v>
      </c>
      <c r="O190" s="550" t="s">
        <v>13</v>
      </c>
      <c r="P190" s="550" t="s">
        <v>13</v>
      </c>
      <c r="Q190" s="550" t="s">
        <v>13</v>
      </c>
      <c r="R190" s="550" t="s">
        <v>13</v>
      </c>
      <c r="S190" s="548">
        <v>20</v>
      </c>
      <c r="T190" s="549">
        <v>10000</v>
      </c>
      <c r="U190" s="556">
        <v>15000</v>
      </c>
    </row>
    <row r="191" spans="1:21" ht="13.8" thickBot="1" x14ac:dyDescent="0.3">
      <c r="A191" s="7" t="s">
        <v>475</v>
      </c>
      <c r="B191" s="179" t="s">
        <v>474</v>
      </c>
      <c r="C191" s="540" t="s">
        <v>26</v>
      </c>
      <c r="D191" s="548">
        <v>40</v>
      </c>
      <c r="E191" s="549">
        <v>16000</v>
      </c>
      <c r="F191" s="549">
        <v>34000</v>
      </c>
      <c r="G191" s="550" t="s">
        <v>13</v>
      </c>
      <c r="H191" s="550" t="s">
        <v>13</v>
      </c>
      <c r="I191" s="550" t="s">
        <v>13</v>
      </c>
      <c r="J191" s="550" t="s">
        <v>13</v>
      </c>
      <c r="K191" s="550" t="s">
        <v>13</v>
      </c>
      <c r="L191" s="550" t="s">
        <v>13</v>
      </c>
      <c r="M191" s="550" t="s">
        <v>13</v>
      </c>
      <c r="N191" s="550" t="s">
        <v>13</v>
      </c>
      <c r="O191" s="550" t="s">
        <v>13</v>
      </c>
      <c r="P191" s="550" t="s">
        <v>13</v>
      </c>
      <c r="Q191" s="550" t="s">
        <v>13</v>
      </c>
      <c r="R191" s="550" t="s">
        <v>13</v>
      </c>
      <c r="S191" s="548">
        <v>19</v>
      </c>
      <c r="T191" s="549">
        <v>8000</v>
      </c>
      <c r="U191" s="556">
        <v>16000</v>
      </c>
    </row>
    <row r="192" spans="1:21" ht="13.8" thickBot="1" x14ac:dyDescent="0.3">
      <c r="A192" s="7" t="s">
        <v>480</v>
      </c>
      <c r="B192" s="179" t="s">
        <v>495</v>
      </c>
      <c r="C192" s="540" t="s">
        <v>26</v>
      </c>
      <c r="D192" s="550" t="s">
        <v>13</v>
      </c>
      <c r="E192" s="550" t="s">
        <v>13</v>
      </c>
      <c r="F192" s="550" t="s">
        <v>13</v>
      </c>
      <c r="G192" s="550" t="s">
        <v>13</v>
      </c>
      <c r="H192" s="550" t="s">
        <v>13</v>
      </c>
      <c r="I192" s="550" t="s">
        <v>13</v>
      </c>
      <c r="J192" s="550" t="s">
        <v>13</v>
      </c>
      <c r="K192" s="550" t="s">
        <v>13</v>
      </c>
      <c r="L192" s="550" t="s">
        <v>13</v>
      </c>
      <c r="M192" s="550" t="s">
        <v>13</v>
      </c>
      <c r="N192" s="550" t="s">
        <v>13</v>
      </c>
      <c r="O192" s="550" t="s">
        <v>13</v>
      </c>
      <c r="P192" s="550" t="s">
        <v>13</v>
      </c>
      <c r="Q192" s="550" t="s">
        <v>13</v>
      </c>
      <c r="R192" s="550" t="s">
        <v>13</v>
      </c>
      <c r="S192" s="548">
        <v>21</v>
      </c>
      <c r="T192" s="549">
        <v>14512</v>
      </c>
      <c r="U192" s="556">
        <v>16125</v>
      </c>
    </row>
    <row r="193" spans="1:21" ht="13.8" thickBot="1" x14ac:dyDescent="0.3">
      <c r="A193" s="7" t="s">
        <v>507</v>
      </c>
      <c r="B193" s="179" t="s">
        <v>506</v>
      </c>
      <c r="C193" s="540" t="s">
        <v>26</v>
      </c>
      <c r="D193" s="548">
        <v>30</v>
      </c>
      <c r="E193" s="549">
        <v>23400</v>
      </c>
      <c r="F193" s="549">
        <v>24180</v>
      </c>
      <c r="G193" s="548">
        <v>0</v>
      </c>
      <c r="H193" s="549">
        <v>0</v>
      </c>
      <c r="I193" s="549">
        <v>0</v>
      </c>
      <c r="J193" s="548">
        <v>0</v>
      </c>
      <c r="K193" s="549">
        <v>0</v>
      </c>
      <c r="L193" s="549">
        <v>0</v>
      </c>
      <c r="M193" s="548">
        <v>0</v>
      </c>
      <c r="N193" s="549">
        <v>0</v>
      </c>
      <c r="O193" s="549">
        <v>0</v>
      </c>
      <c r="P193" s="548">
        <v>0</v>
      </c>
      <c r="Q193" s="549">
        <v>0</v>
      </c>
      <c r="R193" s="549">
        <v>0</v>
      </c>
      <c r="S193" s="548">
        <v>12</v>
      </c>
      <c r="T193" s="549">
        <v>442</v>
      </c>
      <c r="U193" s="556">
        <v>13520</v>
      </c>
    </row>
    <row r="194" spans="1:21" ht="13.8" thickBot="1" x14ac:dyDescent="0.3">
      <c r="A194" s="7" t="s">
        <v>513</v>
      </c>
      <c r="B194" s="179" t="s">
        <v>512</v>
      </c>
      <c r="C194" s="540" t="s">
        <v>26</v>
      </c>
      <c r="D194" s="548">
        <v>32</v>
      </c>
      <c r="E194" s="549">
        <v>18720</v>
      </c>
      <c r="F194" s="549">
        <v>30484</v>
      </c>
      <c r="G194" s="548">
        <v>30</v>
      </c>
      <c r="H194" s="549">
        <v>17451</v>
      </c>
      <c r="I194" s="549">
        <v>20860</v>
      </c>
      <c r="J194" s="550" t="s">
        <v>13</v>
      </c>
      <c r="K194" s="550" t="s">
        <v>13</v>
      </c>
      <c r="L194" s="550" t="s">
        <v>13</v>
      </c>
      <c r="M194" s="550" t="s">
        <v>13</v>
      </c>
      <c r="N194" s="550" t="s">
        <v>13</v>
      </c>
      <c r="O194" s="550" t="s">
        <v>13</v>
      </c>
      <c r="P194" s="550" t="s">
        <v>13</v>
      </c>
      <c r="Q194" s="550" t="s">
        <v>13</v>
      </c>
      <c r="R194" s="550" t="s">
        <v>13</v>
      </c>
      <c r="S194" s="548">
        <v>15</v>
      </c>
      <c r="T194" s="549">
        <v>7215</v>
      </c>
      <c r="U194" s="556">
        <v>10077</v>
      </c>
    </row>
    <row r="195" spans="1:21" ht="13.8" thickBot="1" x14ac:dyDescent="0.3">
      <c r="A195" s="7" t="s">
        <v>523</v>
      </c>
      <c r="B195" s="179" t="s">
        <v>522</v>
      </c>
      <c r="C195" s="540" t="s">
        <v>26</v>
      </c>
      <c r="D195" s="548">
        <v>0</v>
      </c>
      <c r="E195" s="549">
        <v>0</v>
      </c>
      <c r="F195" s="549">
        <v>0</v>
      </c>
      <c r="G195" s="548">
        <v>0</v>
      </c>
      <c r="H195" s="549">
        <v>0</v>
      </c>
      <c r="I195" s="549">
        <v>0</v>
      </c>
      <c r="J195" s="548">
        <v>26</v>
      </c>
      <c r="K195" s="549">
        <v>15344</v>
      </c>
      <c r="L195" s="549">
        <v>15344</v>
      </c>
      <c r="M195" s="548">
        <v>0</v>
      </c>
      <c r="N195" s="549">
        <v>0</v>
      </c>
      <c r="O195" s="549">
        <v>0</v>
      </c>
      <c r="P195" s="548">
        <v>0</v>
      </c>
      <c r="Q195" s="549">
        <v>0</v>
      </c>
      <c r="R195" s="549">
        <v>0</v>
      </c>
      <c r="S195" s="548">
        <v>26</v>
      </c>
      <c r="T195" s="549">
        <v>15344</v>
      </c>
      <c r="U195" s="556">
        <v>15344</v>
      </c>
    </row>
    <row r="196" spans="1:21" ht="13.8" thickBot="1" x14ac:dyDescent="0.3">
      <c r="A196" s="7" t="s">
        <v>527</v>
      </c>
      <c r="B196" s="179" t="s">
        <v>526</v>
      </c>
      <c r="C196" s="540" t="s">
        <v>26</v>
      </c>
      <c r="D196" s="548">
        <v>21</v>
      </c>
      <c r="E196" s="549">
        <v>10920</v>
      </c>
      <c r="F196" s="549">
        <v>11466</v>
      </c>
      <c r="G196" s="550" t="s">
        <v>13</v>
      </c>
      <c r="H196" s="550" t="s">
        <v>13</v>
      </c>
      <c r="I196" s="550" t="s">
        <v>13</v>
      </c>
      <c r="J196" s="550" t="s">
        <v>13</v>
      </c>
      <c r="K196" s="550" t="s">
        <v>13</v>
      </c>
      <c r="L196" s="550" t="s">
        <v>13</v>
      </c>
      <c r="M196" s="550" t="s">
        <v>13</v>
      </c>
      <c r="N196" s="550" t="s">
        <v>13</v>
      </c>
      <c r="O196" s="550" t="s">
        <v>13</v>
      </c>
      <c r="P196" s="550" t="s">
        <v>13</v>
      </c>
      <c r="Q196" s="550" t="s">
        <v>13</v>
      </c>
      <c r="R196" s="550" t="s">
        <v>13</v>
      </c>
      <c r="S196" s="548">
        <v>12</v>
      </c>
      <c r="T196" s="549">
        <v>4238</v>
      </c>
      <c r="U196" s="556">
        <v>5086</v>
      </c>
    </row>
    <row r="197" spans="1:21" ht="13.8" thickBot="1" x14ac:dyDescent="0.3">
      <c r="A197" s="7" t="s">
        <v>539</v>
      </c>
      <c r="B197" s="179" t="s">
        <v>538</v>
      </c>
      <c r="C197" s="540" t="s">
        <v>26</v>
      </c>
      <c r="D197" s="548">
        <v>37</v>
      </c>
      <c r="E197" s="549">
        <v>35000</v>
      </c>
      <c r="F197" s="549">
        <v>45000</v>
      </c>
      <c r="G197" s="548">
        <v>37</v>
      </c>
      <c r="H197" s="549">
        <v>31470</v>
      </c>
      <c r="I197" s="549">
        <v>41147</v>
      </c>
      <c r="J197" s="548">
        <v>0</v>
      </c>
      <c r="K197" s="549">
        <v>14</v>
      </c>
      <c r="L197" s="549">
        <v>20</v>
      </c>
      <c r="M197" s="548">
        <v>0</v>
      </c>
      <c r="N197" s="549">
        <v>14</v>
      </c>
      <c r="O197" s="549">
        <v>20</v>
      </c>
      <c r="P197" s="548">
        <v>37</v>
      </c>
      <c r="Q197" s="549">
        <v>32728</v>
      </c>
      <c r="R197" s="549">
        <v>41411</v>
      </c>
      <c r="S197" s="548">
        <v>20</v>
      </c>
      <c r="T197" s="549">
        <v>11</v>
      </c>
      <c r="U197" s="556">
        <v>15</v>
      </c>
    </row>
    <row r="198" spans="1:21" ht="13.8" thickBot="1" x14ac:dyDescent="0.3">
      <c r="A198" s="7" t="s">
        <v>559</v>
      </c>
      <c r="B198" s="179" t="s">
        <v>558</v>
      </c>
      <c r="C198" s="540" t="s">
        <v>26</v>
      </c>
      <c r="D198" s="548">
        <v>0</v>
      </c>
      <c r="E198" s="549">
        <v>0</v>
      </c>
      <c r="F198" s="549">
        <v>0</v>
      </c>
      <c r="G198" s="548">
        <v>0</v>
      </c>
      <c r="H198" s="549">
        <v>0</v>
      </c>
      <c r="I198" s="549">
        <v>0</v>
      </c>
      <c r="J198" s="548">
        <v>29</v>
      </c>
      <c r="K198" s="549">
        <v>5663</v>
      </c>
      <c r="L198" s="549">
        <v>5663</v>
      </c>
      <c r="M198" s="550" t="s">
        <v>13</v>
      </c>
      <c r="N198" s="549">
        <v>7860</v>
      </c>
      <c r="O198" s="549">
        <v>9627</v>
      </c>
      <c r="P198" s="548">
        <v>0</v>
      </c>
      <c r="Q198" s="549">
        <v>0</v>
      </c>
      <c r="R198" s="549">
        <v>0</v>
      </c>
      <c r="S198" s="548">
        <v>0</v>
      </c>
      <c r="T198" s="549">
        <v>0</v>
      </c>
      <c r="U198" s="556">
        <v>0</v>
      </c>
    </row>
    <row r="199" spans="1:21" ht="13.8" thickBot="1" x14ac:dyDescent="0.3">
      <c r="A199" s="7" t="s">
        <v>569</v>
      </c>
      <c r="B199" s="179" t="s">
        <v>568</v>
      </c>
      <c r="C199" s="540" t="s">
        <v>26</v>
      </c>
      <c r="D199" s="548">
        <v>0</v>
      </c>
      <c r="E199" s="549">
        <v>0</v>
      </c>
      <c r="F199" s="549">
        <v>0</v>
      </c>
      <c r="G199" s="548">
        <v>32</v>
      </c>
      <c r="H199" s="549">
        <v>19282</v>
      </c>
      <c r="I199" s="549">
        <v>40084</v>
      </c>
      <c r="J199" s="548">
        <v>13</v>
      </c>
      <c r="K199" s="549">
        <v>7800</v>
      </c>
      <c r="L199" s="549">
        <v>19282</v>
      </c>
      <c r="M199" s="548">
        <v>0</v>
      </c>
      <c r="N199" s="549">
        <v>0</v>
      </c>
      <c r="O199" s="549">
        <v>0</v>
      </c>
      <c r="P199" s="548">
        <v>0</v>
      </c>
      <c r="Q199" s="549">
        <v>0</v>
      </c>
      <c r="R199" s="549">
        <v>0</v>
      </c>
      <c r="S199" s="548">
        <v>19</v>
      </c>
      <c r="T199" s="549">
        <v>3814</v>
      </c>
      <c r="U199" s="556">
        <v>33586</v>
      </c>
    </row>
    <row r="200" spans="1:21" ht="13.8" thickBot="1" x14ac:dyDescent="0.3">
      <c r="A200" s="7" t="s">
        <v>573</v>
      </c>
      <c r="B200" s="179" t="s">
        <v>572</v>
      </c>
      <c r="C200" s="540" t="s">
        <v>26</v>
      </c>
      <c r="D200" s="550" t="s">
        <v>13</v>
      </c>
      <c r="E200" s="550" t="s">
        <v>13</v>
      </c>
      <c r="F200" s="550" t="s">
        <v>13</v>
      </c>
      <c r="G200" s="550" t="s">
        <v>13</v>
      </c>
      <c r="H200" s="550" t="s">
        <v>13</v>
      </c>
      <c r="I200" s="550" t="s">
        <v>13</v>
      </c>
      <c r="J200" s="548">
        <v>25</v>
      </c>
      <c r="K200" s="549">
        <v>14300</v>
      </c>
      <c r="L200" s="549">
        <v>16900</v>
      </c>
      <c r="M200" s="548">
        <v>22</v>
      </c>
      <c r="N200" s="549">
        <v>11165</v>
      </c>
      <c r="O200" s="549">
        <v>12584</v>
      </c>
      <c r="P200" s="548">
        <v>0</v>
      </c>
      <c r="Q200" s="549">
        <v>0</v>
      </c>
      <c r="R200" s="549">
        <v>0</v>
      </c>
      <c r="S200" s="548">
        <v>12</v>
      </c>
      <c r="T200" s="549">
        <v>4593</v>
      </c>
      <c r="U200" s="556">
        <v>5086</v>
      </c>
    </row>
    <row r="201" spans="1:21" ht="13.8" thickBot="1" x14ac:dyDescent="0.3">
      <c r="A201" s="7" t="s">
        <v>581</v>
      </c>
      <c r="B201" s="179" t="s">
        <v>580</v>
      </c>
      <c r="C201" s="540" t="s">
        <v>26</v>
      </c>
      <c r="D201" s="548">
        <v>20</v>
      </c>
      <c r="E201" s="549">
        <v>20800</v>
      </c>
      <c r="F201" s="549">
        <v>35500</v>
      </c>
      <c r="G201" s="550" t="s">
        <v>13</v>
      </c>
      <c r="H201" s="550" t="s">
        <v>13</v>
      </c>
      <c r="I201" s="550" t="s">
        <v>13</v>
      </c>
      <c r="J201" s="550" t="s">
        <v>13</v>
      </c>
      <c r="K201" s="550" t="s">
        <v>13</v>
      </c>
      <c r="L201" s="550" t="s">
        <v>13</v>
      </c>
      <c r="M201" s="548">
        <v>20</v>
      </c>
      <c r="N201" s="549">
        <v>8320</v>
      </c>
      <c r="O201" s="549">
        <v>10000</v>
      </c>
      <c r="P201" s="548">
        <v>40</v>
      </c>
      <c r="Q201" s="549">
        <v>23000</v>
      </c>
      <c r="R201" s="549">
        <v>32000</v>
      </c>
      <c r="S201" s="550" t="s">
        <v>13</v>
      </c>
      <c r="T201" s="550" t="s">
        <v>13</v>
      </c>
      <c r="U201" s="555" t="s">
        <v>13</v>
      </c>
    </row>
    <row r="202" spans="1:21" ht="13.8" thickBot="1" x14ac:dyDescent="0.3">
      <c r="A202" s="7" t="s">
        <v>589</v>
      </c>
      <c r="B202" s="179" t="s">
        <v>588</v>
      </c>
      <c r="C202" s="540" t="s">
        <v>26</v>
      </c>
      <c r="D202" s="548">
        <v>36</v>
      </c>
      <c r="E202" s="549">
        <v>57408</v>
      </c>
      <c r="F202" s="549">
        <v>57408</v>
      </c>
      <c r="G202" s="548">
        <v>32</v>
      </c>
      <c r="H202" s="549">
        <v>33280</v>
      </c>
      <c r="I202" s="549">
        <v>39520</v>
      </c>
      <c r="J202" s="548">
        <v>32</v>
      </c>
      <c r="K202" s="549">
        <v>37440</v>
      </c>
      <c r="L202" s="549">
        <v>49920</v>
      </c>
      <c r="M202" s="548">
        <v>28</v>
      </c>
      <c r="N202" s="549">
        <v>33280</v>
      </c>
      <c r="O202" s="549">
        <v>36400</v>
      </c>
      <c r="P202" s="550" t="s">
        <v>13</v>
      </c>
      <c r="Q202" s="550" t="s">
        <v>13</v>
      </c>
      <c r="R202" s="550" t="s">
        <v>13</v>
      </c>
      <c r="S202" s="548">
        <v>28</v>
      </c>
      <c r="T202" s="549">
        <v>17160</v>
      </c>
      <c r="U202" s="556">
        <v>43680</v>
      </c>
    </row>
    <row r="203" spans="1:21" ht="13.8" thickBot="1" x14ac:dyDescent="0.3">
      <c r="A203" s="7" t="s">
        <v>615</v>
      </c>
      <c r="B203" s="179" t="s">
        <v>614</v>
      </c>
      <c r="C203" s="540" t="s">
        <v>26</v>
      </c>
      <c r="D203" s="548">
        <v>36</v>
      </c>
      <c r="E203" s="549">
        <v>27000</v>
      </c>
      <c r="F203" s="549">
        <v>35000</v>
      </c>
      <c r="G203" s="550" t="s">
        <v>13</v>
      </c>
      <c r="H203" s="550" t="s">
        <v>13</v>
      </c>
      <c r="I203" s="550" t="s">
        <v>13</v>
      </c>
      <c r="J203" s="548">
        <v>31</v>
      </c>
      <c r="K203" s="549">
        <v>22000</v>
      </c>
      <c r="L203" s="549">
        <v>25000</v>
      </c>
      <c r="M203" s="548">
        <v>25</v>
      </c>
      <c r="N203" s="549">
        <v>15000</v>
      </c>
      <c r="O203" s="549">
        <v>20000</v>
      </c>
      <c r="P203" s="550" t="s">
        <v>13</v>
      </c>
      <c r="Q203" s="550" t="s">
        <v>13</v>
      </c>
      <c r="R203" s="550" t="s">
        <v>13</v>
      </c>
      <c r="S203" s="548">
        <v>20</v>
      </c>
      <c r="T203" s="549">
        <v>5000</v>
      </c>
      <c r="U203" s="556">
        <v>10000</v>
      </c>
    </row>
    <row r="204" spans="1:21" ht="13.8" thickBot="1" x14ac:dyDescent="0.3">
      <c r="A204" s="7" t="s">
        <v>623</v>
      </c>
      <c r="B204" s="179" t="s">
        <v>622</v>
      </c>
      <c r="C204" s="540" t="s">
        <v>26</v>
      </c>
      <c r="D204" s="548">
        <v>28</v>
      </c>
      <c r="E204" s="549">
        <v>14034</v>
      </c>
      <c r="F204" s="549">
        <v>16193</v>
      </c>
      <c r="G204" s="548">
        <v>0</v>
      </c>
      <c r="H204" s="549">
        <v>0</v>
      </c>
      <c r="I204" s="549">
        <v>0</v>
      </c>
      <c r="J204" s="548">
        <v>0</v>
      </c>
      <c r="K204" s="549">
        <v>0</v>
      </c>
      <c r="L204" s="549">
        <v>0</v>
      </c>
      <c r="M204" s="548">
        <v>0</v>
      </c>
      <c r="N204" s="549">
        <v>0</v>
      </c>
      <c r="O204" s="549">
        <v>0</v>
      </c>
      <c r="P204" s="548">
        <v>0</v>
      </c>
      <c r="Q204" s="549">
        <v>0</v>
      </c>
      <c r="R204" s="549">
        <v>0</v>
      </c>
      <c r="S204" s="548">
        <v>18</v>
      </c>
      <c r="T204" s="549">
        <v>7956</v>
      </c>
      <c r="U204" s="556">
        <v>7956</v>
      </c>
    </row>
    <row r="205" spans="1:21" ht="13.8" thickBot="1" x14ac:dyDescent="0.3">
      <c r="A205" s="7" t="s">
        <v>631</v>
      </c>
      <c r="B205" s="179" t="s">
        <v>630</v>
      </c>
      <c r="C205" s="540" t="s">
        <v>26</v>
      </c>
      <c r="D205" s="548">
        <v>32</v>
      </c>
      <c r="E205" s="549">
        <v>27000</v>
      </c>
      <c r="F205" s="549">
        <v>35904</v>
      </c>
      <c r="G205" s="548">
        <v>0</v>
      </c>
      <c r="H205" s="549">
        <v>0</v>
      </c>
      <c r="I205" s="549">
        <v>0</v>
      </c>
      <c r="J205" s="548">
        <v>32</v>
      </c>
      <c r="K205" s="549">
        <v>24500</v>
      </c>
      <c r="L205" s="549">
        <v>27000</v>
      </c>
      <c r="M205" s="548">
        <v>26</v>
      </c>
      <c r="N205" s="549">
        <v>9000</v>
      </c>
      <c r="O205" s="549">
        <v>12000</v>
      </c>
      <c r="P205" s="548">
        <v>0</v>
      </c>
      <c r="Q205" s="549">
        <v>0</v>
      </c>
      <c r="R205" s="549">
        <v>0</v>
      </c>
      <c r="S205" s="548">
        <v>14</v>
      </c>
      <c r="T205" s="549">
        <v>4800</v>
      </c>
      <c r="U205" s="556">
        <v>12000</v>
      </c>
    </row>
    <row r="206" spans="1:21" ht="13.8" thickBot="1" x14ac:dyDescent="0.3">
      <c r="A206" s="7" t="s">
        <v>639</v>
      </c>
      <c r="B206" s="179" t="s">
        <v>638</v>
      </c>
      <c r="C206" s="540" t="s">
        <v>26</v>
      </c>
      <c r="D206" s="550" t="s">
        <v>13</v>
      </c>
      <c r="E206" s="550" t="s">
        <v>13</v>
      </c>
      <c r="F206" s="550" t="s">
        <v>13</v>
      </c>
      <c r="G206" s="550" t="s">
        <v>13</v>
      </c>
      <c r="H206" s="550" t="s">
        <v>13</v>
      </c>
      <c r="I206" s="550" t="s">
        <v>13</v>
      </c>
      <c r="J206" s="550" t="s">
        <v>13</v>
      </c>
      <c r="K206" s="550" t="s">
        <v>13</v>
      </c>
      <c r="L206" s="550" t="s">
        <v>13</v>
      </c>
      <c r="M206" s="548">
        <v>20</v>
      </c>
      <c r="N206" s="549">
        <v>18720</v>
      </c>
      <c r="O206" s="549">
        <v>18720</v>
      </c>
      <c r="P206" s="550" t="s">
        <v>13</v>
      </c>
      <c r="Q206" s="550" t="s">
        <v>13</v>
      </c>
      <c r="R206" s="550" t="s">
        <v>13</v>
      </c>
      <c r="S206" s="548">
        <v>20</v>
      </c>
      <c r="T206" s="549">
        <v>13520</v>
      </c>
      <c r="U206" s="556">
        <v>13520</v>
      </c>
    </row>
    <row r="207" spans="1:21" ht="13.8" thickBot="1" x14ac:dyDescent="0.3">
      <c r="A207" s="7" t="s">
        <v>657</v>
      </c>
      <c r="B207" s="179" t="s">
        <v>656</v>
      </c>
      <c r="C207" s="540" t="s">
        <v>26</v>
      </c>
      <c r="D207" s="548">
        <v>0</v>
      </c>
      <c r="E207" s="549">
        <v>0</v>
      </c>
      <c r="F207" s="549">
        <v>0</v>
      </c>
      <c r="G207" s="548">
        <v>40</v>
      </c>
      <c r="H207" s="549">
        <v>30000</v>
      </c>
      <c r="I207" s="549">
        <v>36000</v>
      </c>
      <c r="J207" s="548">
        <v>0</v>
      </c>
      <c r="K207" s="549">
        <v>0</v>
      </c>
      <c r="L207" s="549">
        <v>0</v>
      </c>
      <c r="M207" s="548">
        <v>0</v>
      </c>
      <c r="N207" s="549">
        <v>0</v>
      </c>
      <c r="O207" s="549">
        <v>0</v>
      </c>
      <c r="P207" s="548">
        <v>40</v>
      </c>
      <c r="Q207" s="549">
        <v>30000</v>
      </c>
      <c r="R207" s="549">
        <v>36000</v>
      </c>
      <c r="S207" s="548">
        <v>20</v>
      </c>
      <c r="T207" s="549">
        <v>10400</v>
      </c>
      <c r="U207" s="556">
        <v>12480</v>
      </c>
    </row>
    <row r="208" spans="1:21" ht="13.8" thickBot="1" x14ac:dyDescent="0.3">
      <c r="A208" s="7" t="s">
        <v>659</v>
      </c>
      <c r="B208" s="179" t="s">
        <v>658</v>
      </c>
      <c r="C208" s="540" t="s">
        <v>26</v>
      </c>
      <c r="D208" s="550" t="s">
        <v>13</v>
      </c>
      <c r="E208" s="550" t="s">
        <v>13</v>
      </c>
      <c r="F208" s="550" t="s">
        <v>13</v>
      </c>
      <c r="G208" s="550" t="s">
        <v>13</v>
      </c>
      <c r="H208" s="550" t="s">
        <v>13</v>
      </c>
      <c r="I208" s="550" t="s">
        <v>13</v>
      </c>
      <c r="J208" s="548">
        <v>21</v>
      </c>
      <c r="K208" s="549">
        <v>10255</v>
      </c>
      <c r="L208" s="549">
        <v>10561</v>
      </c>
      <c r="M208" s="548">
        <v>15</v>
      </c>
      <c r="N208" s="549">
        <v>3785</v>
      </c>
      <c r="O208" s="549">
        <v>6630</v>
      </c>
      <c r="P208" s="548">
        <v>0</v>
      </c>
      <c r="Q208" s="549">
        <v>0</v>
      </c>
      <c r="R208" s="549">
        <v>0</v>
      </c>
      <c r="S208" s="548">
        <v>27</v>
      </c>
      <c r="T208" s="549">
        <v>16505</v>
      </c>
      <c r="U208" s="556">
        <v>16762</v>
      </c>
    </row>
    <row r="209" spans="1:21" ht="13.8" thickBot="1" x14ac:dyDescent="0.3">
      <c r="A209" s="7" t="s">
        <v>667</v>
      </c>
      <c r="B209" s="179" t="s">
        <v>666</v>
      </c>
      <c r="C209" s="540" t="s">
        <v>26</v>
      </c>
      <c r="D209" s="548">
        <v>32</v>
      </c>
      <c r="E209" s="549">
        <v>21299</v>
      </c>
      <c r="F209" s="549">
        <v>28620</v>
      </c>
      <c r="G209" s="550" t="s">
        <v>13</v>
      </c>
      <c r="H209" s="550" t="s">
        <v>13</v>
      </c>
      <c r="I209" s="550" t="s">
        <v>13</v>
      </c>
      <c r="J209" s="550" t="s">
        <v>13</v>
      </c>
      <c r="K209" s="550" t="s">
        <v>13</v>
      </c>
      <c r="L209" s="550" t="s">
        <v>13</v>
      </c>
      <c r="M209" s="548">
        <v>27</v>
      </c>
      <c r="N209" s="549">
        <v>15579</v>
      </c>
      <c r="O209" s="549">
        <v>23925</v>
      </c>
      <c r="P209" s="550" t="s">
        <v>13</v>
      </c>
      <c r="Q209" s="550" t="s">
        <v>13</v>
      </c>
      <c r="R209" s="550" t="s">
        <v>13</v>
      </c>
      <c r="S209" s="548">
        <v>20</v>
      </c>
      <c r="T209" s="549">
        <v>9880</v>
      </c>
      <c r="U209" s="556">
        <v>19760</v>
      </c>
    </row>
    <row r="210" spans="1:21" ht="13.8" thickBot="1" x14ac:dyDescent="0.3">
      <c r="A210" s="7" t="s">
        <v>673</v>
      </c>
      <c r="B210" s="179" t="s">
        <v>672</v>
      </c>
      <c r="C210" s="540" t="s">
        <v>26</v>
      </c>
      <c r="D210" s="550" t="s">
        <v>13</v>
      </c>
      <c r="E210" s="550" t="s">
        <v>13</v>
      </c>
      <c r="F210" s="550" t="s">
        <v>13</v>
      </c>
      <c r="G210" s="550" t="s">
        <v>13</v>
      </c>
      <c r="H210" s="550" t="s">
        <v>13</v>
      </c>
      <c r="I210" s="550" t="s">
        <v>13</v>
      </c>
      <c r="J210" s="548">
        <v>20</v>
      </c>
      <c r="K210" s="549">
        <v>12500</v>
      </c>
      <c r="L210" s="549">
        <v>15000</v>
      </c>
      <c r="M210" s="548">
        <v>20</v>
      </c>
      <c r="N210" s="549">
        <v>8000</v>
      </c>
      <c r="O210" s="549">
        <v>10000</v>
      </c>
      <c r="P210" s="548">
        <v>20</v>
      </c>
      <c r="Q210" s="549">
        <v>12000</v>
      </c>
      <c r="R210" s="549">
        <v>15000</v>
      </c>
      <c r="S210" s="548">
        <v>10</v>
      </c>
      <c r="T210" s="549">
        <v>4000</v>
      </c>
      <c r="U210" s="556">
        <v>5000</v>
      </c>
    </row>
    <row r="211" spans="1:21" ht="13.8" thickBot="1" x14ac:dyDescent="0.3">
      <c r="A211" s="7" t="s">
        <v>677</v>
      </c>
      <c r="B211" s="179" t="s">
        <v>676</v>
      </c>
      <c r="C211" s="540" t="s">
        <v>26</v>
      </c>
      <c r="D211" s="548">
        <v>0</v>
      </c>
      <c r="E211" s="549">
        <v>0</v>
      </c>
      <c r="F211" s="549">
        <v>0</v>
      </c>
      <c r="G211" s="548">
        <v>30</v>
      </c>
      <c r="H211" s="549">
        <v>18000</v>
      </c>
      <c r="I211" s="549">
        <v>20500</v>
      </c>
      <c r="J211" s="548">
        <v>37</v>
      </c>
      <c r="K211" s="549">
        <v>21164</v>
      </c>
      <c r="L211" s="549">
        <v>27000</v>
      </c>
      <c r="M211" s="548">
        <v>20</v>
      </c>
      <c r="N211" s="549">
        <v>7000</v>
      </c>
      <c r="O211" s="549">
        <v>18500</v>
      </c>
      <c r="P211" s="548">
        <v>14</v>
      </c>
      <c r="Q211" s="549">
        <v>6200</v>
      </c>
      <c r="R211" s="549">
        <v>10000</v>
      </c>
      <c r="S211" s="548">
        <v>27</v>
      </c>
      <c r="T211" s="549">
        <v>12000</v>
      </c>
      <c r="U211" s="556">
        <v>18500</v>
      </c>
    </row>
    <row r="212" spans="1:21" ht="13.8" thickBot="1" x14ac:dyDescent="0.3">
      <c r="A212" s="7" t="s">
        <v>683</v>
      </c>
      <c r="B212" s="179" t="s">
        <v>682</v>
      </c>
      <c r="C212" s="540" t="s">
        <v>26</v>
      </c>
      <c r="D212" s="548">
        <v>40</v>
      </c>
      <c r="E212" s="549">
        <v>31782</v>
      </c>
      <c r="F212" s="549">
        <v>31782</v>
      </c>
      <c r="G212" s="550" t="s">
        <v>13</v>
      </c>
      <c r="H212" s="550" t="s">
        <v>13</v>
      </c>
      <c r="I212" s="550" t="s">
        <v>13</v>
      </c>
      <c r="J212" s="550" t="s">
        <v>13</v>
      </c>
      <c r="K212" s="550" t="s">
        <v>13</v>
      </c>
      <c r="L212" s="550" t="s">
        <v>13</v>
      </c>
      <c r="M212" s="550" t="s">
        <v>13</v>
      </c>
      <c r="N212" s="550" t="s">
        <v>13</v>
      </c>
      <c r="O212" s="550" t="s">
        <v>13</v>
      </c>
      <c r="P212" s="550" t="s">
        <v>13</v>
      </c>
      <c r="Q212" s="550" t="s">
        <v>13</v>
      </c>
      <c r="R212" s="550" t="s">
        <v>13</v>
      </c>
      <c r="S212" s="548">
        <v>22</v>
      </c>
      <c r="T212" s="549">
        <v>11783</v>
      </c>
      <c r="U212" s="556">
        <v>11783</v>
      </c>
    </row>
    <row r="213" spans="1:21" ht="13.8" thickBot="1" x14ac:dyDescent="0.3">
      <c r="A213" s="7" t="s">
        <v>689</v>
      </c>
      <c r="B213" s="179" t="s">
        <v>688</v>
      </c>
      <c r="C213" s="540" t="s">
        <v>26</v>
      </c>
      <c r="D213" s="548">
        <v>35</v>
      </c>
      <c r="E213" s="549">
        <v>24000</v>
      </c>
      <c r="F213" s="549">
        <v>28000</v>
      </c>
      <c r="G213" s="548">
        <v>0</v>
      </c>
      <c r="H213" s="549">
        <v>0</v>
      </c>
      <c r="I213" s="549">
        <v>0</v>
      </c>
      <c r="J213" s="548">
        <v>14</v>
      </c>
      <c r="K213" s="549">
        <v>9000</v>
      </c>
      <c r="L213" s="549">
        <v>12000</v>
      </c>
      <c r="M213" s="548">
        <v>35</v>
      </c>
      <c r="N213" s="549">
        <v>19000</v>
      </c>
      <c r="O213" s="549">
        <v>23000</v>
      </c>
      <c r="P213" s="548">
        <v>0</v>
      </c>
      <c r="Q213" s="549">
        <v>0</v>
      </c>
      <c r="R213" s="549">
        <v>0</v>
      </c>
      <c r="S213" s="548">
        <v>7</v>
      </c>
      <c r="T213" s="549">
        <v>6000</v>
      </c>
      <c r="U213" s="556">
        <v>9000</v>
      </c>
    </row>
    <row r="214" spans="1:21" ht="13.8" thickBot="1" x14ac:dyDescent="0.3">
      <c r="A214" s="7" t="s">
        <v>701</v>
      </c>
      <c r="B214" s="179" t="s">
        <v>700</v>
      </c>
      <c r="C214" s="540" t="s">
        <v>26</v>
      </c>
      <c r="D214" s="550" t="s">
        <v>13</v>
      </c>
      <c r="E214" s="550" t="s">
        <v>13</v>
      </c>
      <c r="F214" s="550" t="s">
        <v>13</v>
      </c>
      <c r="G214" s="548">
        <v>40</v>
      </c>
      <c r="H214" s="549">
        <v>24000</v>
      </c>
      <c r="I214" s="549">
        <v>30000</v>
      </c>
      <c r="J214" s="548">
        <v>40</v>
      </c>
      <c r="K214" s="549">
        <v>24000</v>
      </c>
      <c r="L214" s="549">
        <v>35000</v>
      </c>
      <c r="M214" s="550" t="s">
        <v>13</v>
      </c>
      <c r="N214" s="550" t="s">
        <v>13</v>
      </c>
      <c r="O214" s="550" t="s">
        <v>13</v>
      </c>
      <c r="P214" s="550" t="s">
        <v>13</v>
      </c>
      <c r="Q214" s="550" t="s">
        <v>13</v>
      </c>
      <c r="R214" s="550" t="s">
        <v>13</v>
      </c>
      <c r="S214" s="548">
        <v>20</v>
      </c>
      <c r="T214" s="549">
        <v>9360</v>
      </c>
      <c r="U214" s="556">
        <v>16640</v>
      </c>
    </row>
    <row r="215" spans="1:21" ht="13.8" thickBot="1" x14ac:dyDescent="0.3">
      <c r="A215" s="7" t="s">
        <v>707</v>
      </c>
      <c r="B215" s="179" t="s">
        <v>706</v>
      </c>
      <c r="C215" s="540" t="s">
        <v>26</v>
      </c>
      <c r="D215" s="548">
        <v>39</v>
      </c>
      <c r="E215" s="549">
        <v>32000</v>
      </c>
      <c r="F215" s="549">
        <v>37500</v>
      </c>
      <c r="G215" s="548">
        <v>32</v>
      </c>
      <c r="H215" s="549">
        <v>15000</v>
      </c>
      <c r="I215" s="549">
        <v>20000</v>
      </c>
      <c r="J215" s="548">
        <v>24</v>
      </c>
      <c r="K215" s="549">
        <v>7500</v>
      </c>
      <c r="L215" s="549">
        <v>12500</v>
      </c>
      <c r="M215" s="548">
        <v>16</v>
      </c>
      <c r="N215" s="549">
        <v>4500</v>
      </c>
      <c r="O215" s="549">
        <v>7500</v>
      </c>
      <c r="P215" s="550" t="s">
        <v>13</v>
      </c>
      <c r="Q215" s="550" t="s">
        <v>13</v>
      </c>
      <c r="R215" s="550" t="s">
        <v>13</v>
      </c>
      <c r="S215" s="548">
        <v>3</v>
      </c>
      <c r="T215" s="549">
        <v>1000</v>
      </c>
      <c r="U215" s="556">
        <v>3000</v>
      </c>
    </row>
    <row r="216" spans="1:21" ht="13.8" thickBot="1" x14ac:dyDescent="0.3">
      <c r="A216" s="7" t="s">
        <v>709</v>
      </c>
      <c r="B216" s="179" t="s">
        <v>708</v>
      </c>
      <c r="C216" s="540" t="s">
        <v>26</v>
      </c>
      <c r="D216" s="550" t="s">
        <v>13</v>
      </c>
      <c r="E216" s="550" t="s">
        <v>13</v>
      </c>
      <c r="F216" s="550" t="s">
        <v>13</v>
      </c>
      <c r="G216" s="550" t="s">
        <v>13</v>
      </c>
      <c r="H216" s="550" t="s">
        <v>13</v>
      </c>
      <c r="I216" s="550" t="s">
        <v>13</v>
      </c>
      <c r="J216" s="548">
        <v>35</v>
      </c>
      <c r="K216" s="549">
        <v>24970</v>
      </c>
      <c r="L216" s="549">
        <v>25607</v>
      </c>
      <c r="M216" s="550" t="s">
        <v>13</v>
      </c>
      <c r="N216" s="550" t="s">
        <v>13</v>
      </c>
      <c r="O216" s="550" t="s">
        <v>13</v>
      </c>
      <c r="P216" s="548">
        <v>37</v>
      </c>
      <c r="Q216" s="549">
        <v>30342</v>
      </c>
      <c r="R216" s="549">
        <v>31024</v>
      </c>
      <c r="S216" s="548">
        <v>30</v>
      </c>
      <c r="T216" s="549">
        <v>18751</v>
      </c>
      <c r="U216" s="556">
        <v>19297</v>
      </c>
    </row>
    <row r="217" spans="1:21" ht="13.8" thickBot="1" x14ac:dyDescent="0.3">
      <c r="A217" s="7" t="s">
        <v>725</v>
      </c>
      <c r="B217" s="179" t="s">
        <v>724</v>
      </c>
      <c r="C217" s="540" t="s">
        <v>26</v>
      </c>
      <c r="D217" s="548">
        <v>40</v>
      </c>
      <c r="E217" s="549">
        <v>25000</v>
      </c>
      <c r="F217" s="549">
        <v>33000</v>
      </c>
      <c r="G217" s="548">
        <v>0</v>
      </c>
      <c r="H217" s="549">
        <v>0</v>
      </c>
      <c r="I217" s="549">
        <v>0</v>
      </c>
      <c r="J217" s="548">
        <v>0</v>
      </c>
      <c r="K217" s="549">
        <v>0</v>
      </c>
      <c r="L217" s="549">
        <v>0</v>
      </c>
      <c r="M217" s="548">
        <v>0</v>
      </c>
      <c r="N217" s="549">
        <v>0</v>
      </c>
      <c r="O217" s="549">
        <v>0</v>
      </c>
      <c r="P217" s="548">
        <v>0</v>
      </c>
      <c r="Q217" s="549">
        <v>0</v>
      </c>
      <c r="R217" s="549">
        <v>0</v>
      </c>
      <c r="S217" s="548">
        <v>40</v>
      </c>
      <c r="T217" s="549">
        <v>20000</v>
      </c>
      <c r="U217" s="556">
        <v>28000</v>
      </c>
    </row>
    <row r="218" spans="1:21" ht="13.8" thickBot="1" x14ac:dyDescent="0.3">
      <c r="A218" s="7" t="s">
        <v>729</v>
      </c>
      <c r="B218" s="179" t="s">
        <v>728</v>
      </c>
      <c r="C218" s="540" t="s">
        <v>26</v>
      </c>
      <c r="D218" s="548">
        <v>0</v>
      </c>
      <c r="E218" s="549">
        <v>0</v>
      </c>
      <c r="F218" s="549">
        <v>0</v>
      </c>
      <c r="G218" s="548">
        <v>0</v>
      </c>
      <c r="H218" s="549">
        <v>0</v>
      </c>
      <c r="I218" s="549">
        <v>0</v>
      </c>
      <c r="J218" s="548">
        <v>0</v>
      </c>
      <c r="K218" s="549">
        <v>0</v>
      </c>
      <c r="L218" s="549">
        <v>0</v>
      </c>
      <c r="M218" s="548">
        <v>0</v>
      </c>
      <c r="N218" s="549">
        <v>0</v>
      </c>
      <c r="O218" s="549">
        <v>0</v>
      </c>
      <c r="P218" s="548">
        <v>0</v>
      </c>
      <c r="Q218" s="549">
        <v>0</v>
      </c>
      <c r="R218" s="549">
        <v>0</v>
      </c>
      <c r="S218" s="548">
        <v>30</v>
      </c>
      <c r="T218" s="549">
        <v>3952</v>
      </c>
      <c r="U218" s="556">
        <v>16390</v>
      </c>
    </row>
    <row r="219" spans="1:21" ht="13.8" thickBot="1" x14ac:dyDescent="0.3">
      <c r="A219" s="7" t="s">
        <v>731</v>
      </c>
      <c r="B219" s="179" t="s">
        <v>730</v>
      </c>
      <c r="C219" s="540" t="s">
        <v>26</v>
      </c>
      <c r="D219" s="550" t="s">
        <v>13</v>
      </c>
      <c r="E219" s="550" t="s">
        <v>13</v>
      </c>
      <c r="F219" s="550" t="s">
        <v>13</v>
      </c>
      <c r="G219" s="550" t="s">
        <v>13</v>
      </c>
      <c r="H219" s="550" t="s">
        <v>13</v>
      </c>
      <c r="I219" s="550" t="s">
        <v>13</v>
      </c>
      <c r="J219" s="548">
        <v>34</v>
      </c>
      <c r="K219" s="549">
        <v>11</v>
      </c>
      <c r="L219" s="549">
        <v>12</v>
      </c>
      <c r="M219" s="550" t="s">
        <v>13</v>
      </c>
      <c r="N219" s="550" t="s">
        <v>13</v>
      </c>
      <c r="O219" s="550" t="s">
        <v>13</v>
      </c>
      <c r="P219" s="550" t="s">
        <v>13</v>
      </c>
      <c r="Q219" s="550" t="s">
        <v>13</v>
      </c>
      <c r="R219" s="550" t="s">
        <v>13</v>
      </c>
      <c r="S219" s="548">
        <v>20</v>
      </c>
      <c r="T219" s="549">
        <v>8</v>
      </c>
      <c r="U219" s="556">
        <v>10</v>
      </c>
    </row>
    <row r="220" spans="1:21" ht="13.8" thickBot="1" x14ac:dyDescent="0.3">
      <c r="A220" s="7" t="s">
        <v>741</v>
      </c>
      <c r="B220" s="179" t="s">
        <v>740</v>
      </c>
      <c r="C220" s="540" t="s">
        <v>26</v>
      </c>
      <c r="D220" s="550" t="s">
        <v>13</v>
      </c>
      <c r="E220" s="550" t="s">
        <v>13</v>
      </c>
      <c r="F220" s="550" t="s">
        <v>13</v>
      </c>
      <c r="G220" s="550" t="s">
        <v>13</v>
      </c>
      <c r="H220" s="550" t="s">
        <v>13</v>
      </c>
      <c r="I220" s="550" t="s">
        <v>13</v>
      </c>
      <c r="J220" s="550" t="s">
        <v>13</v>
      </c>
      <c r="K220" s="550" t="s">
        <v>13</v>
      </c>
      <c r="L220" s="550" t="s">
        <v>13</v>
      </c>
      <c r="M220" s="550" t="s">
        <v>13</v>
      </c>
      <c r="N220" s="550" t="s">
        <v>13</v>
      </c>
      <c r="O220" s="550" t="s">
        <v>13</v>
      </c>
      <c r="P220" s="550" t="s">
        <v>13</v>
      </c>
      <c r="Q220" s="550" t="s">
        <v>13</v>
      </c>
      <c r="R220" s="550" t="s">
        <v>13</v>
      </c>
      <c r="S220" s="548">
        <v>23</v>
      </c>
      <c r="T220" s="549">
        <v>6283</v>
      </c>
      <c r="U220" s="556">
        <v>16566</v>
      </c>
    </row>
    <row r="221" spans="1:21" ht="13.8" thickBot="1" x14ac:dyDescent="0.3">
      <c r="A221" s="7" t="s">
        <v>745</v>
      </c>
      <c r="B221" s="179" t="s">
        <v>744</v>
      </c>
      <c r="C221" s="540" t="s">
        <v>26</v>
      </c>
      <c r="D221" s="550" t="s">
        <v>13</v>
      </c>
      <c r="E221" s="550" t="s">
        <v>13</v>
      </c>
      <c r="F221" s="550" t="s">
        <v>13</v>
      </c>
      <c r="G221" s="548">
        <v>40</v>
      </c>
      <c r="H221" s="549">
        <v>27000</v>
      </c>
      <c r="I221" s="549">
        <v>37946</v>
      </c>
      <c r="J221" s="550" t="s">
        <v>13</v>
      </c>
      <c r="K221" s="550" t="s">
        <v>13</v>
      </c>
      <c r="L221" s="550" t="s">
        <v>13</v>
      </c>
      <c r="M221" s="550" t="s">
        <v>13</v>
      </c>
      <c r="N221" s="550" t="s">
        <v>13</v>
      </c>
      <c r="O221" s="550" t="s">
        <v>13</v>
      </c>
      <c r="P221" s="550" t="s">
        <v>13</v>
      </c>
      <c r="Q221" s="550" t="s">
        <v>13</v>
      </c>
      <c r="R221" s="550" t="s">
        <v>13</v>
      </c>
      <c r="S221" s="548">
        <v>20</v>
      </c>
      <c r="T221" s="549">
        <v>9589</v>
      </c>
      <c r="U221" s="556">
        <v>15922</v>
      </c>
    </row>
    <row r="222" spans="1:21" ht="13.8" thickBot="1" x14ac:dyDescent="0.3">
      <c r="A222" s="7" t="s">
        <v>747</v>
      </c>
      <c r="B222" s="179" t="s">
        <v>746</v>
      </c>
      <c r="C222" s="540" t="s">
        <v>26</v>
      </c>
      <c r="D222" s="548">
        <v>0</v>
      </c>
      <c r="E222" s="549">
        <v>0</v>
      </c>
      <c r="F222" s="549">
        <v>0</v>
      </c>
      <c r="G222" s="548">
        <v>0</v>
      </c>
      <c r="H222" s="549">
        <v>0</v>
      </c>
      <c r="I222" s="549">
        <v>0</v>
      </c>
      <c r="J222" s="548">
        <v>0</v>
      </c>
      <c r="K222" s="549">
        <v>0</v>
      </c>
      <c r="L222" s="549">
        <v>0</v>
      </c>
      <c r="M222" s="548">
        <v>12</v>
      </c>
      <c r="N222" s="549">
        <v>6500</v>
      </c>
      <c r="O222" s="549">
        <v>7500</v>
      </c>
      <c r="P222" s="548">
        <v>0</v>
      </c>
      <c r="Q222" s="549">
        <v>0</v>
      </c>
      <c r="R222" s="549">
        <v>0</v>
      </c>
      <c r="S222" s="548">
        <v>12</v>
      </c>
      <c r="T222" s="549">
        <v>6500</v>
      </c>
      <c r="U222" s="556">
        <v>7500</v>
      </c>
    </row>
    <row r="223" spans="1:21" ht="13.8" thickBot="1" x14ac:dyDescent="0.3">
      <c r="A223" s="7" t="s">
        <v>755</v>
      </c>
      <c r="B223" s="179" t="s">
        <v>754</v>
      </c>
      <c r="C223" s="540" t="s">
        <v>26</v>
      </c>
      <c r="D223" s="548">
        <v>40</v>
      </c>
      <c r="E223" s="549">
        <v>33156</v>
      </c>
      <c r="F223" s="549">
        <v>36233</v>
      </c>
      <c r="G223" s="550" t="s">
        <v>13</v>
      </c>
      <c r="H223" s="550" t="s">
        <v>13</v>
      </c>
      <c r="I223" s="550" t="s">
        <v>13</v>
      </c>
      <c r="J223" s="550" t="s">
        <v>13</v>
      </c>
      <c r="K223" s="550" t="s">
        <v>13</v>
      </c>
      <c r="L223" s="550" t="s">
        <v>13</v>
      </c>
      <c r="M223" s="550" t="s">
        <v>13</v>
      </c>
      <c r="N223" s="550" t="s">
        <v>13</v>
      </c>
      <c r="O223" s="550" t="s">
        <v>13</v>
      </c>
      <c r="P223" s="550" t="s">
        <v>13</v>
      </c>
      <c r="Q223" s="550" t="s">
        <v>13</v>
      </c>
      <c r="R223" s="550" t="s">
        <v>13</v>
      </c>
      <c r="S223" s="548">
        <v>21</v>
      </c>
      <c r="T223" s="549">
        <v>10057</v>
      </c>
      <c r="U223" s="556">
        <v>11072</v>
      </c>
    </row>
    <row r="224" spans="1:21" ht="13.8" thickBot="1" x14ac:dyDescent="0.3">
      <c r="A224" s="7" t="s">
        <v>783</v>
      </c>
      <c r="B224" s="179" t="s">
        <v>782</v>
      </c>
      <c r="C224" s="540" t="s">
        <v>26</v>
      </c>
      <c r="D224" s="550" t="s">
        <v>13</v>
      </c>
      <c r="E224" s="550" t="s">
        <v>13</v>
      </c>
      <c r="F224" s="550" t="s">
        <v>13</v>
      </c>
      <c r="G224" s="550" t="s">
        <v>13</v>
      </c>
      <c r="H224" s="550" t="s">
        <v>13</v>
      </c>
      <c r="I224" s="550" t="s">
        <v>13</v>
      </c>
      <c r="J224" s="548">
        <v>19</v>
      </c>
      <c r="K224" s="549">
        <v>8500</v>
      </c>
      <c r="L224" s="549">
        <v>10800</v>
      </c>
      <c r="M224" s="548">
        <v>19</v>
      </c>
      <c r="N224" s="549">
        <v>7800</v>
      </c>
      <c r="O224" s="549">
        <v>9000</v>
      </c>
      <c r="P224" s="550" t="s">
        <v>13</v>
      </c>
      <c r="Q224" s="550" t="s">
        <v>13</v>
      </c>
      <c r="R224" s="550" t="s">
        <v>13</v>
      </c>
      <c r="S224" s="550" t="s">
        <v>13</v>
      </c>
      <c r="T224" s="550" t="s">
        <v>13</v>
      </c>
      <c r="U224" s="555" t="s">
        <v>13</v>
      </c>
    </row>
    <row r="225" spans="1:21" ht="13.8" thickBot="1" x14ac:dyDescent="0.3">
      <c r="A225" s="7" t="s">
        <v>797</v>
      </c>
      <c r="B225" s="179" t="s">
        <v>796</v>
      </c>
      <c r="C225" s="540" t="s">
        <v>26</v>
      </c>
      <c r="D225" s="550" t="s">
        <v>13</v>
      </c>
      <c r="E225" s="550" t="s">
        <v>13</v>
      </c>
      <c r="F225" s="550" t="s">
        <v>13</v>
      </c>
      <c r="G225" s="550" t="s">
        <v>13</v>
      </c>
      <c r="H225" s="550" t="s">
        <v>13</v>
      </c>
      <c r="I225" s="550" t="s">
        <v>13</v>
      </c>
      <c r="J225" s="550" t="s">
        <v>13</v>
      </c>
      <c r="K225" s="550" t="s">
        <v>13</v>
      </c>
      <c r="L225" s="550" t="s">
        <v>13</v>
      </c>
      <c r="M225" s="550" t="s">
        <v>13</v>
      </c>
      <c r="N225" s="550" t="s">
        <v>13</v>
      </c>
      <c r="O225" s="550" t="s">
        <v>13</v>
      </c>
      <c r="P225" s="550" t="s">
        <v>13</v>
      </c>
      <c r="Q225" s="550" t="s">
        <v>13</v>
      </c>
      <c r="R225" s="550" t="s">
        <v>13</v>
      </c>
      <c r="S225" s="550" t="s">
        <v>13</v>
      </c>
      <c r="T225" s="550" t="s">
        <v>13</v>
      </c>
      <c r="U225" s="555" t="s">
        <v>13</v>
      </c>
    </row>
    <row r="226" spans="1:21" ht="13.8" thickBot="1" x14ac:dyDescent="0.3">
      <c r="A226" s="7" t="s">
        <v>799</v>
      </c>
      <c r="B226" s="179" t="s">
        <v>798</v>
      </c>
      <c r="C226" s="540" t="s">
        <v>26</v>
      </c>
      <c r="D226" s="548">
        <v>30</v>
      </c>
      <c r="E226" s="549">
        <v>22000</v>
      </c>
      <c r="F226" s="549">
        <v>40000</v>
      </c>
      <c r="G226" s="548">
        <v>40</v>
      </c>
      <c r="H226" s="549">
        <v>19000</v>
      </c>
      <c r="I226" s="549">
        <v>36000</v>
      </c>
      <c r="J226" s="550" t="s">
        <v>13</v>
      </c>
      <c r="K226" s="550" t="s">
        <v>13</v>
      </c>
      <c r="L226" s="550" t="s">
        <v>13</v>
      </c>
      <c r="M226" s="550" t="s">
        <v>13</v>
      </c>
      <c r="N226" s="550" t="s">
        <v>13</v>
      </c>
      <c r="O226" s="550" t="s">
        <v>13</v>
      </c>
      <c r="P226" s="548">
        <v>20</v>
      </c>
      <c r="Q226" s="549">
        <v>10000</v>
      </c>
      <c r="R226" s="549">
        <v>15000</v>
      </c>
      <c r="S226" s="548">
        <v>40</v>
      </c>
      <c r="T226" s="549">
        <v>19000</v>
      </c>
      <c r="U226" s="556">
        <v>29000</v>
      </c>
    </row>
    <row r="227" spans="1:21" ht="13.8" thickBot="1" x14ac:dyDescent="0.3">
      <c r="A227" s="7" t="s">
        <v>803</v>
      </c>
      <c r="B227" s="179" t="s">
        <v>802</v>
      </c>
      <c r="C227" s="540" t="s">
        <v>26</v>
      </c>
      <c r="D227" s="548">
        <v>35</v>
      </c>
      <c r="E227" s="549">
        <v>30940</v>
      </c>
      <c r="F227" s="549">
        <v>30940</v>
      </c>
      <c r="G227" s="548">
        <v>0</v>
      </c>
      <c r="H227" s="549">
        <v>0</v>
      </c>
      <c r="I227" s="549">
        <v>0</v>
      </c>
      <c r="J227" s="548">
        <v>34</v>
      </c>
      <c r="K227" s="549">
        <v>25901</v>
      </c>
      <c r="L227" s="549">
        <v>25901</v>
      </c>
      <c r="M227" s="548">
        <v>22</v>
      </c>
      <c r="N227" s="549">
        <v>12636</v>
      </c>
      <c r="O227" s="549">
        <v>15000</v>
      </c>
      <c r="P227" s="548">
        <v>0</v>
      </c>
      <c r="Q227" s="549">
        <v>0</v>
      </c>
      <c r="R227" s="549">
        <v>0</v>
      </c>
      <c r="S227" s="548">
        <v>20</v>
      </c>
      <c r="T227" s="549">
        <v>11000</v>
      </c>
      <c r="U227" s="556">
        <v>12000</v>
      </c>
    </row>
    <row r="228" spans="1:21" ht="13.8" thickBot="1" x14ac:dyDescent="0.3">
      <c r="A228" s="7" t="s">
        <v>805</v>
      </c>
      <c r="B228" s="179" t="s">
        <v>804</v>
      </c>
      <c r="C228" s="540" t="s">
        <v>26</v>
      </c>
      <c r="D228" s="548">
        <v>35</v>
      </c>
      <c r="E228" s="549">
        <v>26044</v>
      </c>
      <c r="F228" s="549">
        <v>31850</v>
      </c>
      <c r="G228" s="550" t="s">
        <v>13</v>
      </c>
      <c r="H228" s="550" t="s">
        <v>13</v>
      </c>
      <c r="I228" s="550" t="s">
        <v>13</v>
      </c>
      <c r="J228" s="548">
        <v>32</v>
      </c>
      <c r="K228" s="549">
        <v>15891</v>
      </c>
      <c r="L228" s="549">
        <v>27700</v>
      </c>
      <c r="M228" s="548">
        <v>15</v>
      </c>
      <c r="N228" s="549">
        <v>6942</v>
      </c>
      <c r="O228" s="549">
        <v>7636</v>
      </c>
      <c r="P228" s="550" t="s">
        <v>13</v>
      </c>
      <c r="Q228" s="550" t="s">
        <v>13</v>
      </c>
      <c r="R228" s="550" t="s">
        <v>13</v>
      </c>
      <c r="S228" s="548">
        <v>12</v>
      </c>
      <c r="T228" s="549">
        <v>5554</v>
      </c>
      <c r="U228" s="556">
        <v>61093</v>
      </c>
    </row>
    <row r="229" spans="1:21" ht="13.8" thickBot="1" x14ac:dyDescent="0.3">
      <c r="A229" s="7" t="s">
        <v>811</v>
      </c>
      <c r="B229" s="179" t="s">
        <v>810</v>
      </c>
      <c r="C229" s="540" t="s">
        <v>26</v>
      </c>
      <c r="D229" s="548">
        <v>34</v>
      </c>
      <c r="E229" s="549">
        <v>24044</v>
      </c>
      <c r="F229" s="549">
        <v>27073</v>
      </c>
      <c r="G229" s="548">
        <v>22</v>
      </c>
      <c r="H229" s="549">
        <v>13572</v>
      </c>
      <c r="I229" s="549">
        <v>14882</v>
      </c>
      <c r="J229" s="548">
        <v>20</v>
      </c>
      <c r="K229" s="549">
        <v>10108</v>
      </c>
      <c r="L229" s="549">
        <v>10815</v>
      </c>
      <c r="M229" s="548">
        <v>18</v>
      </c>
      <c r="N229" s="549">
        <v>9097</v>
      </c>
      <c r="O229" s="549">
        <v>9602</v>
      </c>
      <c r="P229" s="550" t="s">
        <v>13</v>
      </c>
      <c r="Q229" s="549">
        <v>1321</v>
      </c>
      <c r="R229" s="550" t="s">
        <v>13</v>
      </c>
      <c r="S229" s="548">
        <v>6</v>
      </c>
      <c r="T229" s="549">
        <v>2754</v>
      </c>
      <c r="U229" s="556">
        <v>2754</v>
      </c>
    </row>
    <row r="230" spans="1:21" ht="13.8" thickBot="1" x14ac:dyDescent="0.3">
      <c r="A230" s="7" t="s">
        <v>20</v>
      </c>
      <c r="B230" s="179" t="s">
        <v>19</v>
      </c>
      <c r="C230" s="540" t="s">
        <v>23</v>
      </c>
      <c r="D230" s="548">
        <v>40</v>
      </c>
      <c r="E230" s="549">
        <v>45826</v>
      </c>
      <c r="F230" s="549">
        <v>57488</v>
      </c>
      <c r="G230" s="550" t="s">
        <v>13</v>
      </c>
      <c r="H230" s="550" t="s">
        <v>13</v>
      </c>
      <c r="I230" s="550" t="s">
        <v>13</v>
      </c>
      <c r="J230" s="548">
        <v>40</v>
      </c>
      <c r="K230" s="549">
        <v>45826</v>
      </c>
      <c r="L230" s="549">
        <v>57488</v>
      </c>
      <c r="M230" s="548">
        <v>40</v>
      </c>
      <c r="N230" s="549">
        <v>31293</v>
      </c>
      <c r="O230" s="549">
        <v>39256</v>
      </c>
      <c r="P230" s="550" t="s">
        <v>13</v>
      </c>
      <c r="Q230" s="550" t="s">
        <v>13</v>
      </c>
      <c r="R230" s="550" t="s">
        <v>13</v>
      </c>
      <c r="S230" s="548">
        <v>20</v>
      </c>
      <c r="T230" s="549">
        <v>10866</v>
      </c>
      <c r="U230" s="556">
        <v>13631</v>
      </c>
    </row>
    <row r="231" spans="1:21" ht="13.8" thickBot="1" x14ac:dyDescent="0.3">
      <c r="A231" s="7" t="s">
        <v>28</v>
      </c>
      <c r="B231" s="179" t="s">
        <v>27</v>
      </c>
      <c r="C231" s="540" t="s">
        <v>23</v>
      </c>
      <c r="D231" s="550" t="s">
        <v>13</v>
      </c>
      <c r="E231" s="549">
        <v>0</v>
      </c>
      <c r="F231" s="549">
        <v>0</v>
      </c>
      <c r="G231" s="550" t="s">
        <v>13</v>
      </c>
      <c r="H231" s="550" t="s">
        <v>13</v>
      </c>
      <c r="I231" s="550" t="s">
        <v>13</v>
      </c>
      <c r="J231" s="550" t="s">
        <v>13</v>
      </c>
      <c r="K231" s="550" t="s">
        <v>13</v>
      </c>
      <c r="L231" s="550" t="s">
        <v>13</v>
      </c>
      <c r="M231" s="550" t="s">
        <v>13</v>
      </c>
      <c r="N231" s="549">
        <v>0</v>
      </c>
      <c r="O231" s="549">
        <v>0</v>
      </c>
      <c r="P231" s="550" t="s">
        <v>13</v>
      </c>
      <c r="Q231" s="550" t="s">
        <v>13</v>
      </c>
      <c r="R231" s="550" t="s">
        <v>13</v>
      </c>
      <c r="S231" s="548">
        <v>20</v>
      </c>
      <c r="T231" s="549">
        <v>8840</v>
      </c>
      <c r="U231" s="556">
        <v>12740</v>
      </c>
    </row>
    <row r="232" spans="1:21" ht="13.8" thickBot="1" x14ac:dyDescent="0.3">
      <c r="A232" s="7" t="s">
        <v>37</v>
      </c>
      <c r="B232" s="179" t="s">
        <v>36</v>
      </c>
      <c r="C232" s="540" t="s">
        <v>23</v>
      </c>
      <c r="D232" s="548">
        <v>40</v>
      </c>
      <c r="E232" s="549">
        <v>26104</v>
      </c>
      <c r="F232" s="549">
        <v>42640</v>
      </c>
      <c r="G232" s="548">
        <v>40</v>
      </c>
      <c r="H232" s="549">
        <v>20800</v>
      </c>
      <c r="I232" s="549">
        <v>37440</v>
      </c>
      <c r="J232" s="548">
        <v>27</v>
      </c>
      <c r="K232" s="549">
        <v>12636</v>
      </c>
      <c r="L232" s="549">
        <v>23166</v>
      </c>
      <c r="M232" s="548">
        <v>27</v>
      </c>
      <c r="N232" s="549">
        <v>12636</v>
      </c>
      <c r="O232" s="549">
        <v>23166</v>
      </c>
      <c r="P232" s="548">
        <v>40</v>
      </c>
      <c r="Q232" s="549">
        <v>20800</v>
      </c>
      <c r="R232" s="549">
        <v>37440</v>
      </c>
      <c r="S232" s="548">
        <v>20</v>
      </c>
      <c r="T232" s="549">
        <v>9360</v>
      </c>
      <c r="U232" s="556">
        <v>11440</v>
      </c>
    </row>
    <row r="233" spans="1:21" ht="13.8" thickBot="1" x14ac:dyDescent="0.3">
      <c r="A233" s="7" t="s">
        <v>65</v>
      </c>
      <c r="B233" s="179" t="s">
        <v>64</v>
      </c>
      <c r="C233" s="540" t="s">
        <v>23</v>
      </c>
      <c r="D233" s="548">
        <v>0</v>
      </c>
      <c r="E233" s="549">
        <v>0</v>
      </c>
      <c r="F233" s="549">
        <v>0</v>
      </c>
      <c r="G233" s="548">
        <v>40</v>
      </c>
      <c r="H233" s="549">
        <v>48000</v>
      </c>
      <c r="I233" s="549">
        <v>53975</v>
      </c>
      <c r="J233" s="548">
        <v>40</v>
      </c>
      <c r="K233" s="549">
        <v>45000</v>
      </c>
      <c r="L233" s="549">
        <v>48500</v>
      </c>
      <c r="M233" s="548">
        <v>24</v>
      </c>
      <c r="N233" s="549">
        <v>22400</v>
      </c>
      <c r="O233" s="549">
        <v>29090</v>
      </c>
      <c r="P233" s="548">
        <v>24</v>
      </c>
      <c r="Q233" s="549">
        <v>18400</v>
      </c>
      <c r="R233" s="549">
        <v>19900</v>
      </c>
      <c r="S233" s="548">
        <v>24</v>
      </c>
      <c r="T233" s="549">
        <v>12430</v>
      </c>
      <c r="U233" s="556">
        <v>14639</v>
      </c>
    </row>
    <row r="234" spans="1:21" ht="13.8" thickBot="1" x14ac:dyDescent="0.3">
      <c r="A234" s="7" t="s">
        <v>69</v>
      </c>
      <c r="B234" s="179" t="s">
        <v>68</v>
      </c>
      <c r="C234" s="540" t="s">
        <v>23</v>
      </c>
      <c r="D234" s="550" t="s">
        <v>13</v>
      </c>
      <c r="E234" s="550" t="s">
        <v>13</v>
      </c>
      <c r="F234" s="550" t="s">
        <v>13</v>
      </c>
      <c r="G234" s="550" t="s">
        <v>13</v>
      </c>
      <c r="H234" s="550" t="s">
        <v>13</v>
      </c>
      <c r="I234" s="550" t="s">
        <v>13</v>
      </c>
      <c r="J234" s="548">
        <v>39</v>
      </c>
      <c r="K234" s="549">
        <v>39200</v>
      </c>
      <c r="L234" s="549">
        <v>44000</v>
      </c>
      <c r="M234" s="550" t="s">
        <v>13</v>
      </c>
      <c r="N234" s="550" t="s">
        <v>13</v>
      </c>
      <c r="O234" s="550" t="s">
        <v>13</v>
      </c>
      <c r="P234" s="550" t="s">
        <v>13</v>
      </c>
      <c r="Q234" s="549">
        <v>0</v>
      </c>
      <c r="R234" s="549">
        <v>0</v>
      </c>
      <c r="S234" s="548">
        <v>39</v>
      </c>
      <c r="T234" s="549">
        <v>36000</v>
      </c>
      <c r="U234" s="556">
        <v>40500</v>
      </c>
    </row>
    <row r="235" spans="1:21" ht="13.8" thickBot="1" x14ac:dyDescent="0.3">
      <c r="A235" s="7" t="s">
        <v>87</v>
      </c>
      <c r="B235" s="179" t="s">
        <v>86</v>
      </c>
      <c r="C235" s="540" t="s">
        <v>23</v>
      </c>
      <c r="D235" s="550" t="s">
        <v>13</v>
      </c>
      <c r="E235" s="550" t="s">
        <v>13</v>
      </c>
      <c r="F235" s="550" t="s">
        <v>13</v>
      </c>
      <c r="G235" s="550" t="s">
        <v>13</v>
      </c>
      <c r="H235" s="550" t="s">
        <v>13</v>
      </c>
      <c r="I235" s="550" t="s">
        <v>13</v>
      </c>
      <c r="J235" s="550" t="s">
        <v>13</v>
      </c>
      <c r="K235" s="550" t="s">
        <v>13</v>
      </c>
      <c r="L235" s="550" t="s">
        <v>13</v>
      </c>
      <c r="M235" s="550" t="s">
        <v>13</v>
      </c>
      <c r="N235" s="550" t="s">
        <v>13</v>
      </c>
      <c r="O235" s="550" t="s">
        <v>13</v>
      </c>
      <c r="P235" s="550" t="s">
        <v>13</v>
      </c>
      <c r="Q235" s="550" t="s">
        <v>13</v>
      </c>
      <c r="R235" s="550" t="s">
        <v>13</v>
      </c>
      <c r="S235" s="550" t="s">
        <v>13</v>
      </c>
      <c r="T235" s="550" t="s">
        <v>13</v>
      </c>
      <c r="U235" s="555" t="s">
        <v>13</v>
      </c>
    </row>
    <row r="236" spans="1:21" ht="13.8" thickBot="1" x14ac:dyDescent="0.3">
      <c r="A236" s="7" t="s">
        <v>94</v>
      </c>
      <c r="B236" s="179" t="s">
        <v>93</v>
      </c>
      <c r="C236" s="540" t="s">
        <v>23</v>
      </c>
      <c r="D236" s="550" t="s">
        <v>13</v>
      </c>
      <c r="E236" s="550" t="s">
        <v>13</v>
      </c>
      <c r="F236" s="550" t="s">
        <v>13</v>
      </c>
      <c r="G236" s="550" t="s">
        <v>13</v>
      </c>
      <c r="H236" s="550" t="s">
        <v>13</v>
      </c>
      <c r="I236" s="550" t="s">
        <v>13</v>
      </c>
      <c r="J236" s="550" t="s">
        <v>13</v>
      </c>
      <c r="K236" s="550" t="s">
        <v>13</v>
      </c>
      <c r="L236" s="550" t="s">
        <v>13</v>
      </c>
      <c r="M236" s="548">
        <v>28</v>
      </c>
      <c r="N236" s="549">
        <v>22000</v>
      </c>
      <c r="O236" s="549">
        <v>28000</v>
      </c>
      <c r="P236" s="550" t="s">
        <v>13</v>
      </c>
      <c r="Q236" s="550" t="s">
        <v>13</v>
      </c>
      <c r="R236" s="550" t="s">
        <v>13</v>
      </c>
      <c r="S236" s="548">
        <v>40</v>
      </c>
      <c r="T236" s="549">
        <v>33000</v>
      </c>
      <c r="U236" s="556">
        <v>40500</v>
      </c>
    </row>
    <row r="237" spans="1:21" ht="13.8" thickBot="1" x14ac:dyDescent="0.3">
      <c r="A237" s="7" t="s">
        <v>104</v>
      </c>
      <c r="B237" s="179" t="s">
        <v>103</v>
      </c>
      <c r="C237" s="540" t="s">
        <v>23</v>
      </c>
      <c r="D237" s="548">
        <v>40</v>
      </c>
      <c r="E237" s="549">
        <v>38046</v>
      </c>
      <c r="F237" s="549">
        <v>49919</v>
      </c>
      <c r="G237" s="548">
        <v>0</v>
      </c>
      <c r="H237" s="549">
        <v>0</v>
      </c>
      <c r="I237" s="549">
        <v>0</v>
      </c>
      <c r="J237" s="548">
        <v>30</v>
      </c>
      <c r="K237" s="549">
        <v>17191</v>
      </c>
      <c r="L237" s="549">
        <v>18595</v>
      </c>
      <c r="M237" s="548">
        <v>30</v>
      </c>
      <c r="N237" s="549">
        <v>14321</v>
      </c>
      <c r="O237" s="549">
        <v>15194</v>
      </c>
      <c r="P237" s="550" t="s">
        <v>13</v>
      </c>
      <c r="Q237" s="550" t="s">
        <v>13</v>
      </c>
      <c r="R237" s="550" t="s">
        <v>13</v>
      </c>
      <c r="S237" s="548">
        <v>30</v>
      </c>
      <c r="T237" s="549">
        <v>13260</v>
      </c>
      <c r="U237" s="556">
        <v>14071</v>
      </c>
    </row>
    <row r="238" spans="1:21" ht="13.8" thickBot="1" x14ac:dyDescent="0.3">
      <c r="A238" s="7" t="s">
        <v>116</v>
      </c>
      <c r="B238" s="179" t="s">
        <v>115</v>
      </c>
      <c r="C238" s="540" t="s">
        <v>23</v>
      </c>
      <c r="D238" s="548">
        <v>0</v>
      </c>
      <c r="E238" s="549">
        <v>0</v>
      </c>
      <c r="F238" s="549">
        <v>0</v>
      </c>
      <c r="G238" s="548">
        <v>40</v>
      </c>
      <c r="H238" s="549">
        <v>40726</v>
      </c>
      <c r="I238" s="549">
        <v>48672</v>
      </c>
      <c r="J238" s="548">
        <v>40</v>
      </c>
      <c r="K238" s="549">
        <v>35672</v>
      </c>
      <c r="L238" s="549">
        <v>42640</v>
      </c>
      <c r="M238" s="548">
        <v>40</v>
      </c>
      <c r="N238" s="549">
        <v>33280</v>
      </c>
      <c r="O238" s="549">
        <v>39770</v>
      </c>
      <c r="P238" s="548">
        <v>0</v>
      </c>
      <c r="Q238" s="549">
        <v>0</v>
      </c>
      <c r="R238" s="549">
        <v>0</v>
      </c>
      <c r="S238" s="548">
        <v>20</v>
      </c>
      <c r="T238" s="549">
        <v>11440</v>
      </c>
      <c r="U238" s="556">
        <v>13676</v>
      </c>
    </row>
    <row r="239" spans="1:21" ht="13.8" thickBot="1" x14ac:dyDescent="0.3">
      <c r="A239" s="7" t="s">
        <v>118</v>
      </c>
      <c r="B239" s="179" t="s">
        <v>117</v>
      </c>
      <c r="C239" s="540" t="s">
        <v>23</v>
      </c>
      <c r="D239" s="550" t="s">
        <v>13</v>
      </c>
      <c r="E239" s="550" t="s">
        <v>13</v>
      </c>
      <c r="F239" s="550" t="s">
        <v>13</v>
      </c>
      <c r="G239" s="548">
        <v>40</v>
      </c>
      <c r="H239" s="549">
        <v>26000</v>
      </c>
      <c r="I239" s="549">
        <v>39000</v>
      </c>
      <c r="J239" s="550" t="s">
        <v>13</v>
      </c>
      <c r="K239" s="550" t="s">
        <v>13</v>
      </c>
      <c r="L239" s="550" t="s">
        <v>13</v>
      </c>
      <c r="M239" s="548">
        <v>24</v>
      </c>
      <c r="N239" s="549">
        <v>20000</v>
      </c>
      <c r="O239" s="549">
        <v>35000</v>
      </c>
      <c r="P239" s="550" t="s">
        <v>13</v>
      </c>
      <c r="Q239" s="550" t="s">
        <v>13</v>
      </c>
      <c r="R239" s="550" t="s">
        <v>13</v>
      </c>
      <c r="S239" s="548">
        <v>25</v>
      </c>
      <c r="T239" s="549">
        <v>9000</v>
      </c>
      <c r="U239" s="556">
        <v>13000</v>
      </c>
    </row>
    <row r="240" spans="1:21" ht="13.8" thickBot="1" x14ac:dyDescent="0.3">
      <c r="A240" s="7" t="s">
        <v>122</v>
      </c>
      <c r="B240" s="179" t="s">
        <v>121</v>
      </c>
      <c r="C240" s="540" t="s">
        <v>23</v>
      </c>
      <c r="D240" s="550" t="s">
        <v>13</v>
      </c>
      <c r="E240" s="550" t="s">
        <v>13</v>
      </c>
      <c r="F240" s="550" t="s">
        <v>13</v>
      </c>
      <c r="G240" s="550" t="s">
        <v>13</v>
      </c>
      <c r="H240" s="550" t="s">
        <v>13</v>
      </c>
      <c r="I240" s="550" t="s">
        <v>13</v>
      </c>
      <c r="J240" s="548">
        <v>40</v>
      </c>
      <c r="K240" s="549">
        <v>40471</v>
      </c>
      <c r="L240" s="549">
        <v>40471</v>
      </c>
      <c r="M240" s="548">
        <v>21</v>
      </c>
      <c r="N240" s="549">
        <v>4748</v>
      </c>
      <c r="O240" s="549">
        <v>17254</v>
      </c>
      <c r="P240" s="550" t="s">
        <v>13</v>
      </c>
      <c r="Q240" s="550" t="s">
        <v>13</v>
      </c>
      <c r="R240" s="550" t="s">
        <v>13</v>
      </c>
      <c r="S240" s="548">
        <v>14</v>
      </c>
      <c r="T240" s="549">
        <v>1816</v>
      </c>
      <c r="U240" s="556">
        <v>5927</v>
      </c>
    </row>
    <row r="241" spans="1:21" ht="13.8" thickBot="1" x14ac:dyDescent="0.3">
      <c r="A241" s="7" t="s">
        <v>158</v>
      </c>
      <c r="B241" s="179" t="s">
        <v>157</v>
      </c>
      <c r="C241" s="540" t="s">
        <v>23</v>
      </c>
      <c r="D241" s="548">
        <v>40</v>
      </c>
      <c r="E241" s="549">
        <v>50000</v>
      </c>
      <c r="F241" s="549">
        <v>50000</v>
      </c>
      <c r="G241" s="550" t="s">
        <v>13</v>
      </c>
      <c r="H241" s="550" t="s">
        <v>13</v>
      </c>
      <c r="I241" s="550" t="s">
        <v>13</v>
      </c>
      <c r="J241" s="550" t="s">
        <v>13</v>
      </c>
      <c r="K241" s="550" t="s">
        <v>13</v>
      </c>
      <c r="L241" s="550" t="s">
        <v>13</v>
      </c>
      <c r="M241" s="550" t="s">
        <v>13</v>
      </c>
      <c r="N241" s="550" t="s">
        <v>13</v>
      </c>
      <c r="O241" s="550" t="s">
        <v>13</v>
      </c>
      <c r="P241" s="550" t="s">
        <v>13</v>
      </c>
      <c r="Q241" s="550" t="s">
        <v>13</v>
      </c>
      <c r="R241" s="550" t="s">
        <v>13</v>
      </c>
      <c r="S241" s="548">
        <v>40</v>
      </c>
      <c r="T241" s="549">
        <v>26728</v>
      </c>
      <c r="U241" s="556">
        <v>30326</v>
      </c>
    </row>
    <row r="242" spans="1:21" ht="13.8" thickBot="1" x14ac:dyDescent="0.3">
      <c r="A242" s="7" t="s">
        <v>162</v>
      </c>
      <c r="B242" s="179" t="s">
        <v>161</v>
      </c>
      <c r="C242" s="540" t="s">
        <v>23</v>
      </c>
      <c r="D242" s="550" t="s">
        <v>13</v>
      </c>
      <c r="E242" s="550" t="s">
        <v>13</v>
      </c>
      <c r="F242" s="550" t="s">
        <v>13</v>
      </c>
      <c r="G242" s="550" t="s">
        <v>13</v>
      </c>
      <c r="H242" s="550" t="s">
        <v>13</v>
      </c>
      <c r="I242" s="550" t="s">
        <v>13</v>
      </c>
      <c r="J242" s="548">
        <v>35</v>
      </c>
      <c r="K242" s="549">
        <v>23000</v>
      </c>
      <c r="L242" s="549">
        <v>30000</v>
      </c>
      <c r="M242" s="548">
        <v>35</v>
      </c>
      <c r="N242" s="549">
        <v>23000</v>
      </c>
      <c r="O242" s="549">
        <v>27000</v>
      </c>
      <c r="P242" s="548">
        <v>3</v>
      </c>
      <c r="Q242" s="549">
        <v>3800</v>
      </c>
      <c r="R242" s="549">
        <v>3800</v>
      </c>
      <c r="S242" s="548">
        <v>20</v>
      </c>
      <c r="T242" s="549">
        <v>10000</v>
      </c>
      <c r="U242" s="556">
        <v>15000</v>
      </c>
    </row>
    <row r="243" spans="1:21" ht="13.8" thickBot="1" x14ac:dyDescent="0.3">
      <c r="A243" s="7" t="s">
        <v>166</v>
      </c>
      <c r="B243" s="179" t="s">
        <v>165</v>
      </c>
      <c r="C243" s="540" t="s">
        <v>23</v>
      </c>
      <c r="D243" s="548">
        <v>40</v>
      </c>
      <c r="E243" s="549">
        <v>18500</v>
      </c>
      <c r="F243" s="549">
        <v>40000</v>
      </c>
      <c r="G243" s="550" t="s">
        <v>13</v>
      </c>
      <c r="H243" s="550" t="s">
        <v>13</v>
      </c>
      <c r="I243" s="550" t="s">
        <v>13</v>
      </c>
      <c r="J243" s="548">
        <v>32</v>
      </c>
      <c r="K243" s="549">
        <v>18500</v>
      </c>
      <c r="L243" s="549">
        <v>29000</v>
      </c>
      <c r="M243" s="550" t="s">
        <v>13</v>
      </c>
      <c r="N243" s="550" t="s">
        <v>13</v>
      </c>
      <c r="O243" s="550" t="s">
        <v>13</v>
      </c>
      <c r="P243" s="550" t="s">
        <v>13</v>
      </c>
      <c r="Q243" s="550" t="s">
        <v>13</v>
      </c>
      <c r="R243" s="550" t="s">
        <v>13</v>
      </c>
      <c r="S243" s="548">
        <v>24</v>
      </c>
      <c r="T243" s="549">
        <v>12000</v>
      </c>
      <c r="U243" s="556">
        <v>18000</v>
      </c>
    </row>
    <row r="244" spans="1:21" ht="13.8" thickBot="1" x14ac:dyDescent="0.3">
      <c r="A244" s="7" t="s">
        <v>168</v>
      </c>
      <c r="B244" s="179" t="s">
        <v>167</v>
      </c>
      <c r="C244" s="540" t="s">
        <v>23</v>
      </c>
      <c r="D244" s="548">
        <v>40</v>
      </c>
      <c r="E244" s="549">
        <v>51741</v>
      </c>
      <c r="F244" s="549">
        <v>68427</v>
      </c>
      <c r="G244" s="548">
        <v>40</v>
      </c>
      <c r="H244" s="549">
        <v>45822</v>
      </c>
      <c r="I244" s="549">
        <v>60599</v>
      </c>
      <c r="J244" s="548">
        <v>40</v>
      </c>
      <c r="K244" s="549">
        <v>36456</v>
      </c>
      <c r="L244" s="549">
        <v>48213</v>
      </c>
      <c r="M244" s="548">
        <v>40</v>
      </c>
      <c r="N244" s="549">
        <v>36456</v>
      </c>
      <c r="O244" s="549">
        <v>48213</v>
      </c>
      <c r="P244" s="548">
        <v>40</v>
      </c>
      <c r="Q244" s="549">
        <v>43841</v>
      </c>
      <c r="R244" s="549">
        <v>57980</v>
      </c>
      <c r="S244" s="548">
        <v>40</v>
      </c>
      <c r="T244" s="549">
        <v>23254</v>
      </c>
      <c r="U244" s="556">
        <v>30763</v>
      </c>
    </row>
    <row r="245" spans="1:21" ht="13.8" thickBot="1" x14ac:dyDescent="0.3">
      <c r="A245" s="7" t="s">
        <v>182</v>
      </c>
      <c r="B245" s="179" t="s">
        <v>181</v>
      </c>
      <c r="C245" s="540" t="s">
        <v>23</v>
      </c>
      <c r="D245" s="548">
        <v>40</v>
      </c>
      <c r="E245" s="549">
        <v>33280</v>
      </c>
      <c r="F245" s="549">
        <v>48000</v>
      </c>
      <c r="G245" s="550" t="s">
        <v>13</v>
      </c>
      <c r="H245" s="550" t="s">
        <v>13</v>
      </c>
      <c r="I245" s="550" t="s">
        <v>13</v>
      </c>
      <c r="J245" s="550" t="s">
        <v>13</v>
      </c>
      <c r="K245" s="550" t="s">
        <v>13</v>
      </c>
      <c r="L245" s="550" t="s">
        <v>13</v>
      </c>
      <c r="M245" s="550" t="s">
        <v>13</v>
      </c>
      <c r="N245" s="550" t="s">
        <v>13</v>
      </c>
      <c r="O245" s="550" t="s">
        <v>13</v>
      </c>
      <c r="P245" s="550" t="s">
        <v>13</v>
      </c>
      <c r="Q245" s="550" t="s">
        <v>13</v>
      </c>
      <c r="R245" s="550" t="s">
        <v>13</v>
      </c>
      <c r="S245" s="548">
        <v>38</v>
      </c>
      <c r="T245" s="549">
        <v>13520</v>
      </c>
      <c r="U245" s="556">
        <v>27300</v>
      </c>
    </row>
    <row r="246" spans="1:21" ht="13.8" thickBot="1" x14ac:dyDescent="0.3">
      <c r="A246" s="7" t="s">
        <v>192</v>
      </c>
      <c r="B246" s="179" t="s">
        <v>191</v>
      </c>
      <c r="C246" s="540" t="s">
        <v>23</v>
      </c>
      <c r="D246" s="550" t="s">
        <v>13</v>
      </c>
      <c r="E246" s="550" t="s">
        <v>13</v>
      </c>
      <c r="F246" s="550" t="s">
        <v>13</v>
      </c>
      <c r="G246" s="548">
        <v>38</v>
      </c>
      <c r="H246" s="549">
        <v>39000</v>
      </c>
      <c r="I246" s="549">
        <v>46000</v>
      </c>
      <c r="J246" s="548">
        <v>20</v>
      </c>
      <c r="K246" s="549">
        <v>18000</v>
      </c>
      <c r="L246" s="549">
        <v>25000</v>
      </c>
      <c r="M246" s="548">
        <v>20</v>
      </c>
      <c r="N246" s="549">
        <v>16598</v>
      </c>
      <c r="O246" s="549">
        <v>25000</v>
      </c>
      <c r="P246" s="550" t="s">
        <v>13</v>
      </c>
      <c r="Q246" s="550" t="s">
        <v>13</v>
      </c>
      <c r="R246" s="550" t="s">
        <v>13</v>
      </c>
      <c r="S246" s="548">
        <v>20</v>
      </c>
      <c r="T246" s="549">
        <v>11800</v>
      </c>
      <c r="U246" s="556">
        <v>21000</v>
      </c>
    </row>
    <row r="247" spans="1:21" ht="13.8" thickBot="1" x14ac:dyDescent="0.3">
      <c r="A247" s="7" t="s">
        <v>198</v>
      </c>
      <c r="B247" s="179" t="s">
        <v>197</v>
      </c>
      <c r="C247" s="540" t="s">
        <v>23</v>
      </c>
      <c r="D247" s="548">
        <v>0</v>
      </c>
      <c r="E247" s="549">
        <v>0</v>
      </c>
      <c r="F247" s="549">
        <v>0</v>
      </c>
      <c r="G247" s="548">
        <v>40</v>
      </c>
      <c r="H247" s="549">
        <v>20000</v>
      </c>
      <c r="I247" s="549">
        <v>35000</v>
      </c>
      <c r="J247" s="548">
        <v>40</v>
      </c>
      <c r="K247" s="549">
        <v>0</v>
      </c>
      <c r="L247" s="549">
        <v>0</v>
      </c>
      <c r="M247" s="548">
        <v>20</v>
      </c>
      <c r="N247" s="549">
        <v>10500</v>
      </c>
      <c r="O247" s="549">
        <v>13500</v>
      </c>
      <c r="P247" s="548">
        <v>40</v>
      </c>
      <c r="Q247" s="549">
        <v>20000</v>
      </c>
      <c r="R247" s="549">
        <v>25000</v>
      </c>
      <c r="S247" s="548">
        <v>20</v>
      </c>
      <c r="T247" s="549">
        <v>104000</v>
      </c>
      <c r="U247" s="556">
        <v>13500</v>
      </c>
    </row>
    <row r="248" spans="1:21" ht="13.8" thickBot="1" x14ac:dyDescent="0.3">
      <c r="A248" s="7" t="s">
        <v>228</v>
      </c>
      <c r="B248" s="179" t="s">
        <v>227</v>
      </c>
      <c r="C248" s="540" t="s">
        <v>23</v>
      </c>
      <c r="D248" s="550" t="s">
        <v>13</v>
      </c>
      <c r="E248" s="550" t="s">
        <v>13</v>
      </c>
      <c r="F248" s="550" t="s">
        <v>13</v>
      </c>
      <c r="G248" s="548">
        <v>40</v>
      </c>
      <c r="H248" s="549">
        <v>45000</v>
      </c>
      <c r="I248" s="549">
        <v>60000</v>
      </c>
      <c r="J248" s="548">
        <v>25</v>
      </c>
      <c r="K248" s="549">
        <v>25051</v>
      </c>
      <c r="L248" s="549">
        <v>40000</v>
      </c>
      <c r="M248" s="548">
        <v>20</v>
      </c>
      <c r="N248" s="549">
        <v>17919</v>
      </c>
      <c r="O248" s="549">
        <v>30000</v>
      </c>
      <c r="P248" s="548">
        <v>40</v>
      </c>
      <c r="Q248" s="549">
        <v>45000</v>
      </c>
      <c r="R248" s="549">
        <v>60000</v>
      </c>
      <c r="S248" s="548">
        <v>15</v>
      </c>
      <c r="T248" s="549">
        <v>11492</v>
      </c>
      <c r="U248" s="556">
        <v>14000</v>
      </c>
    </row>
    <row r="249" spans="1:21" ht="13.8" thickBot="1" x14ac:dyDescent="0.3">
      <c r="A249" s="7" t="s">
        <v>236</v>
      </c>
      <c r="B249" s="179" t="s">
        <v>235</v>
      </c>
      <c r="C249" s="540" t="s">
        <v>23</v>
      </c>
      <c r="D249" s="550" t="s">
        <v>13</v>
      </c>
      <c r="E249" s="550" t="s">
        <v>13</v>
      </c>
      <c r="F249" s="550" t="s">
        <v>13</v>
      </c>
      <c r="G249" s="548">
        <v>40</v>
      </c>
      <c r="H249" s="549">
        <v>26000</v>
      </c>
      <c r="I249" s="549">
        <v>29260</v>
      </c>
      <c r="J249" s="548">
        <v>40</v>
      </c>
      <c r="K249" s="549">
        <v>27000</v>
      </c>
      <c r="L249" s="549">
        <v>30000</v>
      </c>
      <c r="M249" s="550" t="s">
        <v>13</v>
      </c>
      <c r="N249" s="550" t="s">
        <v>13</v>
      </c>
      <c r="O249" s="550" t="s">
        <v>13</v>
      </c>
      <c r="P249" s="550" t="s">
        <v>13</v>
      </c>
      <c r="Q249" s="550" t="s">
        <v>13</v>
      </c>
      <c r="R249" s="550" t="s">
        <v>13</v>
      </c>
      <c r="S249" s="548">
        <v>23</v>
      </c>
      <c r="T249" s="549">
        <v>6734</v>
      </c>
      <c r="U249" s="556">
        <v>16153</v>
      </c>
    </row>
    <row r="250" spans="1:21" ht="13.8" thickBot="1" x14ac:dyDescent="0.3">
      <c r="A250" s="7" t="s">
        <v>246</v>
      </c>
      <c r="B250" s="179" t="s">
        <v>245</v>
      </c>
      <c r="C250" s="540" t="s">
        <v>23</v>
      </c>
      <c r="D250" s="548">
        <v>0</v>
      </c>
      <c r="E250" s="549">
        <v>0</v>
      </c>
      <c r="F250" s="549">
        <v>0</v>
      </c>
      <c r="G250" s="548">
        <v>0</v>
      </c>
      <c r="H250" s="549">
        <v>0</v>
      </c>
      <c r="I250" s="549">
        <v>0</v>
      </c>
      <c r="J250" s="548">
        <v>0</v>
      </c>
      <c r="K250" s="549">
        <v>0</v>
      </c>
      <c r="L250" s="549">
        <v>0</v>
      </c>
      <c r="M250" s="548">
        <v>26</v>
      </c>
      <c r="N250" s="549">
        <v>20150</v>
      </c>
      <c r="O250" s="549">
        <v>23957</v>
      </c>
      <c r="P250" s="548">
        <v>0</v>
      </c>
      <c r="Q250" s="549">
        <v>0</v>
      </c>
      <c r="R250" s="549">
        <v>0</v>
      </c>
      <c r="S250" s="548">
        <v>24</v>
      </c>
      <c r="T250" s="549">
        <v>11180</v>
      </c>
      <c r="U250" s="556">
        <v>24140</v>
      </c>
    </row>
    <row r="251" spans="1:21" ht="13.8" thickBot="1" x14ac:dyDescent="0.3">
      <c r="A251" s="7" t="s">
        <v>262</v>
      </c>
      <c r="B251" s="179" t="s">
        <v>261</v>
      </c>
      <c r="C251" s="540" t="s">
        <v>23</v>
      </c>
      <c r="D251" s="550" t="s">
        <v>13</v>
      </c>
      <c r="E251" s="550" t="s">
        <v>13</v>
      </c>
      <c r="F251" s="550" t="s">
        <v>13</v>
      </c>
      <c r="G251" s="548">
        <v>40</v>
      </c>
      <c r="H251" s="549">
        <v>40000</v>
      </c>
      <c r="I251" s="549">
        <v>44319</v>
      </c>
      <c r="J251" s="548">
        <v>40</v>
      </c>
      <c r="K251" s="549">
        <v>30000</v>
      </c>
      <c r="L251" s="549">
        <v>39470</v>
      </c>
      <c r="M251" s="550" t="s">
        <v>13</v>
      </c>
      <c r="N251" s="550" t="s">
        <v>13</v>
      </c>
      <c r="O251" s="550" t="s">
        <v>13</v>
      </c>
      <c r="P251" s="550" t="s">
        <v>13</v>
      </c>
      <c r="Q251" s="550" t="s">
        <v>13</v>
      </c>
      <c r="R251" s="550" t="s">
        <v>13</v>
      </c>
      <c r="S251" s="548">
        <v>40</v>
      </c>
      <c r="T251" s="549">
        <v>30000</v>
      </c>
      <c r="U251" s="556">
        <v>35148</v>
      </c>
    </row>
    <row r="252" spans="1:21" ht="13.8" thickBot="1" x14ac:dyDescent="0.3">
      <c r="A252" s="7" t="s">
        <v>270</v>
      </c>
      <c r="B252" s="179" t="s">
        <v>269</v>
      </c>
      <c r="C252" s="540" t="s">
        <v>23</v>
      </c>
      <c r="D252" s="550" t="s">
        <v>13</v>
      </c>
      <c r="E252" s="550" t="s">
        <v>13</v>
      </c>
      <c r="F252" s="550" t="s">
        <v>13</v>
      </c>
      <c r="G252" s="550" t="s">
        <v>13</v>
      </c>
      <c r="H252" s="550" t="s">
        <v>13</v>
      </c>
      <c r="I252" s="550" t="s">
        <v>13</v>
      </c>
      <c r="J252" s="550" t="s">
        <v>13</v>
      </c>
      <c r="K252" s="550" t="s">
        <v>13</v>
      </c>
      <c r="L252" s="550" t="s">
        <v>13</v>
      </c>
      <c r="M252" s="550" t="s">
        <v>13</v>
      </c>
      <c r="N252" s="550" t="s">
        <v>13</v>
      </c>
      <c r="O252" s="550" t="s">
        <v>13</v>
      </c>
      <c r="P252" s="550" t="s">
        <v>13</v>
      </c>
      <c r="Q252" s="550" t="s">
        <v>13</v>
      </c>
      <c r="R252" s="550" t="s">
        <v>13</v>
      </c>
      <c r="S252" s="548">
        <v>18</v>
      </c>
      <c r="T252" s="549">
        <v>9</v>
      </c>
      <c r="U252" s="556">
        <v>10</v>
      </c>
    </row>
    <row r="253" spans="1:21" ht="13.8" thickBot="1" x14ac:dyDescent="0.3">
      <c r="A253" s="7" t="s">
        <v>272</v>
      </c>
      <c r="B253" s="179" t="s">
        <v>271</v>
      </c>
      <c r="C253" s="540" t="s">
        <v>23</v>
      </c>
      <c r="D253" s="548">
        <v>40</v>
      </c>
      <c r="E253" s="550" t="s">
        <v>13</v>
      </c>
      <c r="F253" s="550" t="s">
        <v>13</v>
      </c>
      <c r="G253" s="548">
        <v>40</v>
      </c>
      <c r="H253" s="549">
        <v>37000</v>
      </c>
      <c r="I253" s="549">
        <v>44900</v>
      </c>
      <c r="J253" s="550" t="s">
        <v>13</v>
      </c>
      <c r="K253" s="550" t="s">
        <v>13</v>
      </c>
      <c r="L253" s="550" t="s">
        <v>13</v>
      </c>
      <c r="M253" s="548">
        <v>40</v>
      </c>
      <c r="N253" s="549">
        <v>30000</v>
      </c>
      <c r="O253" s="549">
        <v>37000</v>
      </c>
      <c r="P253" s="550" t="s">
        <v>13</v>
      </c>
      <c r="Q253" s="550" t="s">
        <v>13</v>
      </c>
      <c r="R253" s="550" t="s">
        <v>13</v>
      </c>
      <c r="S253" s="548">
        <v>25</v>
      </c>
      <c r="T253" s="549">
        <v>12700</v>
      </c>
      <c r="U253" s="556">
        <v>31000</v>
      </c>
    </row>
    <row r="254" spans="1:21" ht="13.8" thickBot="1" x14ac:dyDescent="0.3">
      <c r="A254" s="7" t="s">
        <v>276</v>
      </c>
      <c r="B254" s="179" t="s">
        <v>275</v>
      </c>
      <c r="C254" s="540" t="s">
        <v>23</v>
      </c>
      <c r="D254" s="550" t="s">
        <v>13</v>
      </c>
      <c r="E254" s="550" t="s">
        <v>13</v>
      </c>
      <c r="F254" s="550" t="s">
        <v>13</v>
      </c>
      <c r="G254" s="548">
        <v>40</v>
      </c>
      <c r="H254" s="549">
        <v>29120</v>
      </c>
      <c r="I254" s="549">
        <v>35000</v>
      </c>
      <c r="J254" s="548">
        <v>40</v>
      </c>
      <c r="K254" s="549">
        <v>35000</v>
      </c>
      <c r="L254" s="549">
        <v>45000</v>
      </c>
      <c r="M254" s="548">
        <v>30</v>
      </c>
      <c r="N254" s="549">
        <v>20000</v>
      </c>
      <c r="O254" s="549">
        <v>29000</v>
      </c>
      <c r="P254" s="550" t="s">
        <v>13</v>
      </c>
      <c r="Q254" s="550" t="s">
        <v>13</v>
      </c>
      <c r="R254" s="550" t="s">
        <v>13</v>
      </c>
      <c r="S254" s="548">
        <v>25</v>
      </c>
      <c r="T254" s="549">
        <v>8500</v>
      </c>
      <c r="U254" s="556">
        <v>20000</v>
      </c>
    </row>
    <row r="255" spans="1:21" ht="13.8" thickBot="1" x14ac:dyDescent="0.3">
      <c r="A255" s="7" t="s">
        <v>278</v>
      </c>
      <c r="B255" s="179" t="s">
        <v>277</v>
      </c>
      <c r="C255" s="540" t="s">
        <v>23</v>
      </c>
      <c r="D255" s="548">
        <v>0</v>
      </c>
      <c r="E255" s="549">
        <v>0</v>
      </c>
      <c r="F255" s="549">
        <v>0</v>
      </c>
      <c r="G255" s="548">
        <v>0</v>
      </c>
      <c r="H255" s="549">
        <v>0</v>
      </c>
      <c r="I255" s="549">
        <v>0</v>
      </c>
      <c r="J255" s="548">
        <v>40</v>
      </c>
      <c r="K255" s="549">
        <v>42000</v>
      </c>
      <c r="L255" s="549">
        <v>42000</v>
      </c>
      <c r="M255" s="548">
        <v>0</v>
      </c>
      <c r="N255" s="549">
        <v>0</v>
      </c>
      <c r="O255" s="549">
        <v>0</v>
      </c>
      <c r="P255" s="548">
        <v>6</v>
      </c>
      <c r="Q255" s="549">
        <v>12500</v>
      </c>
      <c r="R255" s="549">
        <v>12500</v>
      </c>
      <c r="S255" s="548">
        <v>16</v>
      </c>
      <c r="T255" s="549">
        <v>7072</v>
      </c>
      <c r="U255" s="556">
        <v>8112</v>
      </c>
    </row>
    <row r="256" spans="1:21" ht="13.8" thickBot="1" x14ac:dyDescent="0.3">
      <c r="A256" s="7" t="s">
        <v>284</v>
      </c>
      <c r="B256" s="179" t="s">
        <v>283</v>
      </c>
      <c r="C256" s="540" t="s">
        <v>23</v>
      </c>
      <c r="D256" s="548">
        <v>35</v>
      </c>
      <c r="E256" s="549">
        <v>30000</v>
      </c>
      <c r="F256" s="549">
        <v>60000</v>
      </c>
      <c r="G256" s="548">
        <v>0</v>
      </c>
      <c r="H256" s="549">
        <v>0</v>
      </c>
      <c r="I256" s="549">
        <v>0</v>
      </c>
      <c r="J256" s="548">
        <v>0</v>
      </c>
      <c r="K256" s="549">
        <v>0</v>
      </c>
      <c r="L256" s="549">
        <v>0</v>
      </c>
      <c r="M256" s="548">
        <v>0</v>
      </c>
      <c r="N256" s="549">
        <v>0</v>
      </c>
      <c r="O256" s="549">
        <v>0</v>
      </c>
      <c r="P256" s="548">
        <v>0</v>
      </c>
      <c r="Q256" s="549">
        <v>0</v>
      </c>
      <c r="R256" s="549">
        <v>0</v>
      </c>
      <c r="S256" s="548">
        <v>35</v>
      </c>
      <c r="T256" s="549">
        <v>11700</v>
      </c>
      <c r="U256" s="556">
        <v>25000</v>
      </c>
    </row>
    <row r="257" spans="1:21" ht="13.8" thickBot="1" x14ac:dyDescent="0.3">
      <c r="A257" s="7" t="s">
        <v>290</v>
      </c>
      <c r="B257" s="179" t="s">
        <v>289</v>
      </c>
      <c r="C257" s="540" t="s">
        <v>23</v>
      </c>
      <c r="D257" s="548">
        <v>0</v>
      </c>
      <c r="E257" s="549">
        <v>0</v>
      </c>
      <c r="F257" s="549">
        <v>0</v>
      </c>
      <c r="G257" s="548">
        <v>0</v>
      </c>
      <c r="H257" s="549">
        <v>0</v>
      </c>
      <c r="I257" s="549">
        <v>0</v>
      </c>
      <c r="J257" s="548">
        <v>22</v>
      </c>
      <c r="K257" s="549">
        <v>19074</v>
      </c>
      <c r="L257" s="549">
        <v>20757</v>
      </c>
      <c r="M257" s="548">
        <v>3</v>
      </c>
      <c r="N257" s="549">
        <v>2448</v>
      </c>
      <c r="O257" s="549">
        <v>11322</v>
      </c>
      <c r="P257" s="548">
        <v>0</v>
      </c>
      <c r="Q257" s="549">
        <v>0</v>
      </c>
      <c r="R257" s="549">
        <v>0</v>
      </c>
      <c r="S257" s="548">
        <v>38</v>
      </c>
      <c r="T257" s="549">
        <v>42961</v>
      </c>
      <c r="U257" s="556">
        <v>42961</v>
      </c>
    </row>
    <row r="258" spans="1:21" ht="13.8" thickBot="1" x14ac:dyDescent="0.3">
      <c r="A258" s="7" t="s">
        <v>294</v>
      </c>
      <c r="B258" s="179" t="s">
        <v>293</v>
      </c>
      <c r="C258" s="540" t="s">
        <v>23</v>
      </c>
      <c r="D258" s="550" t="s">
        <v>13</v>
      </c>
      <c r="E258" s="550" t="s">
        <v>13</v>
      </c>
      <c r="F258" s="550" t="s">
        <v>13</v>
      </c>
      <c r="G258" s="548">
        <v>36</v>
      </c>
      <c r="H258" s="549">
        <v>26358</v>
      </c>
      <c r="I258" s="549">
        <v>31375</v>
      </c>
      <c r="J258" s="548">
        <v>36</v>
      </c>
      <c r="K258" s="549">
        <v>35030</v>
      </c>
      <c r="L258" s="549">
        <v>52545</v>
      </c>
      <c r="M258" s="548">
        <v>36</v>
      </c>
      <c r="N258" s="549">
        <v>35030</v>
      </c>
      <c r="O258" s="549">
        <v>52545</v>
      </c>
      <c r="P258" s="550" t="s">
        <v>13</v>
      </c>
      <c r="Q258" s="550" t="s">
        <v>13</v>
      </c>
      <c r="R258" s="550" t="s">
        <v>13</v>
      </c>
      <c r="S258" s="548">
        <v>20</v>
      </c>
      <c r="T258" s="549">
        <v>10400</v>
      </c>
      <c r="U258" s="556">
        <v>12376</v>
      </c>
    </row>
    <row r="259" spans="1:21" ht="13.8" thickBot="1" x14ac:dyDescent="0.3">
      <c r="A259" s="7" t="s">
        <v>312</v>
      </c>
      <c r="B259" s="179" t="s">
        <v>311</v>
      </c>
      <c r="C259" s="540" t="s">
        <v>23</v>
      </c>
      <c r="D259" s="550" t="s">
        <v>13</v>
      </c>
      <c r="E259" s="550" t="s">
        <v>13</v>
      </c>
      <c r="F259" s="550" t="s">
        <v>13</v>
      </c>
      <c r="G259" s="550" t="s">
        <v>13</v>
      </c>
      <c r="H259" s="550" t="s">
        <v>13</v>
      </c>
      <c r="I259" s="550" t="s">
        <v>13</v>
      </c>
      <c r="J259" s="550" t="s">
        <v>13</v>
      </c>
      <c r="K259" s="550" t="s">
        <v>13</v>
      </c>
      <c r="L259" s="550" t="s">
        <v>13</v>
      </c>
      <c r="M259" s="550" t="s">
        <v>13</v>
      </c>
      <c r="N259" s="550" t="s">
        <v>13</v>
      </c>
      <c r="O259" s="550" t="s">
        <v>13</v>
      </c>
      <c r="P259" s="550" t="s">
        <v>13</v>
      </c>
      <c r="Q259" s="550" t="s">
        <v>13</v>
      </c>
      <c r="R259" s="550" t="s">
        <v>13</v>
      </c>
      <c r="S259" s="548">
        <v>37</v>
      </c>
      <c r="T259" s="549">
        <v>10500</v>
      </c>
      <c r="U259" s="556">
        <v>35000</v>
      </c>
    </row>
    <row r="260" spans="1:21" ht="13.8" thickBot="1" x14ac:dyDescent="0.3">
      <c r="A260" s="7" t="s">
        <v>320</v>
      </c>
      <c r="B260" s="179" t="s">
        <v>319</v>
      </c>
      <c r="C260" s="540" t="s">
        <v>23</v>
      </c>
      <c r="D260" s="550" t="s">
        <v>13</v>
      </c>
      <c r="E260" s="550" t="s">
        <v>13</v>
      </c>
      <c r="F260" s="550" t="s">
        <v>13</v>
      </c>
      <c r="G260" s="550" t="s">
        <v>13</v>
      </c>
      <c r="H260" s="550" t="s">
        <v>13</v>
      </c>
      <c r="I260" s="550" t="s">
        <v>13</v>
      </c>
      <c r="J260" s="550" t="s">
        <v>13</v>
      </c>
      <c r="K260" s="550" t="s">
        <v>13</v>
      </c>
      <c r="L260" s="550" t="s">
        <v>13</v>
      </c>
      <c r="M260" s="550" t="s">
        <v>13</v>
      </c>
      <c r="N260" s="550" t="s">
        <v>13</v>
      </c>
      <c r="O260" s="550" t="s">
        <v>13</v>
      </c>
      <c r="P260" s="548">
        <v>24</v>
      </c>
      <c r="Q260" s="549">
        <v>14000</v>
      </c>
      <c r="R260" s="549">
        <v>19000</v>
      </c>
      <c r="S260" s="548">
        <v>22</v>
      </c>
      <c r="T260" s="549">
        <v>13000</v>
      </c>
      <c r="U260" s="556">
        <v>32000</v>
      </c>
    </row>
    <row r="261" spans="1:21" ht="13.8" thickBot="1" x14ac:dyDescent="0.3">
      <c r="A261" s="7" t="s">
        <v>330</v>
      </c>
      <c r="B261" s="179" t="s">
        <v>329</v>
      </c>
      <c r="C261" s="540" t="s">
        <v>23</v>
      </c>
      <c r="D261" s="550" t="s">
        <v>13</v>
      </c>
      <c r="E261" s="550" t="s">
        <v>13</v>
      </c>
      <c r="F261" s="550" t="s">
        <v>13</v>
      </c>
      <c r="G261" s="548">
        <v>40</v>
      </c>
      <c r="H261" s="549">
        <v>50856</v>
      </c>
      <c r="I261" s="549">
        <v>50856</v>
      </c>
      <c r="J261" s="550" t="s">
        <v>13</v>
      </c>
      <c r="K261" s="550" t="s">
        <v>13</v>
      </c>
      <c r="L261" s="550" t="s">
        <v>13</v>
      </c>
      <c r="M261" s="550" t="s">
        <v>13</v>
      </c>
      <c r="N261" s="550" t="s">
        <v>13</v>
      </c>
      <c r="O261" s="550" t="s">
        <v>13</v>
      </c>
      <c r="P261" s="550" t="s">
        <v>13</v>
      </c>
      <c r="Q261" s="550" t="s">
        <v>13</v>
      </c>
      <c r="R261" s="550" t="s">
        <v>13</v>
      </c>
      <c r="S261" s="548">
        <v>27</v>
      </c>
      <c r="T261" s="549">
        <v>23138</v>
      </c>
      <c r="U261" s="556">
        <v>23138</v>
      </c>
    </row>
    <row r="262" spans="1:21" ht="13.8" thickBot="1" x14ac:dyDescent="0.3">
      <c r="A262" s="7" t="s">
        <v>332</v>
      </c>
      <c r="B262" s="179" t="s">
        <v>331</v>
      </c>
      <c r="C262" s="540" t="s">
        <v>23</v>
      </c>
      <c r="D262" s="548">
        <v>0</v>
      </c>
      <c r="E262" s="549">
        <v>0</v>
      </c>
      <c r="F262" s="549">
        <v>0</v>
      </c>
      <c r="G262" s="548">
        <v>0</v>
      </c>
      <c r="H262" s="549">
        <v>0</v>
      </c>
      <c r="I262" s="549">
        <v>0</v>
      </c>
      <c r="J262" s="548">
        <v>0</v>
      </c>
      <c r="K262" s="549">
        <v>0</v>
      </c>
      <c r="L262" s="549">
        <v>0</v>
      </c>
      <c r="M262" s="548">
        <v>49</v>
      </c>
      <c r="N262" s="549">
        <v>30000</v>
      </c>
      <c r="O262" s="549">
        <v>36000</v>
      </c>
      <c r="P262" s="548">
        <v>40</v>
      </c>
      <c r="Q262" s="549">
        <v>30000</v>
      </c>
      <c r="R262" s="549">
        <v>34000</v>
      </c>
      <c r="S262" s="548">
        <v>49</v>
      </c>
      <c r="T262" s="549">
        <v>28999</v>
      </c>
      <c r="U262" s="556">
        <v>33600</v>
      </c>
    </row>
    <row r="263" spans="1:21" ht="13.8" thickBot="1" x14ac:dyDescent="0.3">
      <c r="A263" s="7" t="s">
        <v>338</v>
      </c>
      <c r="B263" s="179" t="s">
        <v>337</v>
      </c>
      <c r="C263" s="540" t="s">
        <v>23</v>
      </c>
      <c r="D263" s="550" t="s">
        <v>13</v>
      </c>
      <c r="E263" s="550" t="s">
        <v>13</v>
      </c>
      <c r="F263" s="550" t="s">
        <v>13</v>
      </c>
      <c r="G263" s="550" t="s">
        <v>13</v>
      </c>
      <c r="H263" s="550" t="s">
        <v>13</v>
      </c>
      <c r="I263" s="550" t="s">
        <v>13</v>
      </c>
      <c r="J263" s="548">
        <v>38</v>
      </c>
      <c r="K263" s="549">
        <v>35000</v>
      </c>
      <c r="L263" s="549">
        <v>50000</v>
      </c>
      <c r="M263" s="548">
        <v>20</v>
      </c>
      <c r="N263" s="549">
        <v>18000</v>
      </c>
      <c r="O263" s="549">
        <v>20000</v>
      </c>
      <c r="P263" s="548">
        <v>38</v>
      </c>
      <c r="Q263" s="549">
        <v>35000</v>
      </c>
      <c r="R263" s="549">
        <v>40000</v>
      </c>
      <c r="S263" s="548">
        <v>20</v>
      </c>
      <c r="T263" s="549">
        <v>10000</v>
      </c>
      <c r="U263" s="556">
        <v>13000</v>
      </c>
    </row>
    <row r="264" spans="1:21" ht="13.8" thickBot="1" x14ac:dyDescent="0.3">
      <c r="A264" s="7" t="s">
        <v>342</v>
      </c>
      <c r="B264" s="179" t="s">
        <v>341</v>
      </c>
      <c r="C264" s="540" t="s">
        <v>23</v>
      </c>
      <c r="D264" s="548">
        <v>28</v>
      </c>
      <c r="E264" s="549">
        <v>36400</v>
      </c>
      <c r="F264" s="549">
        <v>36400</v>
      </c>
      <c r="G264" s="548">
        <v>15</v>
      </c>
      <c r="H264" s="549">
        <v>15600</v>
      </c>
      <c r="I264" s="549">
        <v>15600</v>
      </c>
      <c r="J264" s="548">
        <v>0</v>
      </c>
      <c r="K264" s="549">
        <v>0</v>
      </c>
      <c r="L264" s="549">
        <v>0</v>
      </c>
      <c r="M264" s="550" t="s">
        <v>13</v>
      </c>
      <c r="N264" s="550" t="s">
        <v>13</v>
      </c>
      <c r="O264" s="550" t="s">
        <v>13</v>
      </c>
      <c r="P264" s="548">
        <v>1</v>
      </c>
      <c r="Q264" s="549">
        <v>4200</v>
      </c>
      <c r="R264" s="549">
        <v>4200</v>
      </c>
      <c r="S264" s="548">
        <v>15</v>
      </c>
      <c r="T264" s="549">
        <v>7800</v>
      </c>
      <c r="U264" s="556">
        <v>7800</v>
      </c>
    </row>
    <row r="265" spans="1:21" ht="13.8" thickBot="1" x14ac:dyDescent="0.3">
      <c r="A265" s="7" t="s">
        <v>348</v>
      </c>
      <c r="B265" s="179" t="s">
        <v>347</v>
      </c>
      <c r="C265" s="540" t="s">
        <v>23</v>
      </c>
      <c r="D265" s="548">
        <v>28</v>
      </c>
      <c r="E265" s="549">
        <v>24000</v>
      </c>
      <c r="F265" s="549">
        <v>25000</v>
      </c>
      <c r="G265" s="550" t="s">
        <v>13</v>
      </c>
      <c r="H265" s="550" t="s">
        <v>13</v>
      </c>
      <c r="I265" s="550" t="s">
        <v>13</v>
      </c>
      <c r="J265" s="548">
        <v>40</v>
      </c>
      <c r="K265" s="549">
        <v>27500</v>
      </c>
      <c r="L265" s="549">
        <v>36000</v>
      </c>
      <c r="M265" s="550" t="s">
        <v>13</v>
      </c>
      <c r="N265" s="550" t="s">
        <v>13</v>
      </c>
      <c r="O265" s="550" t="s">
        <v>13</v>
      </c>
      <c r="P265" s="548">
        <v>40</v>
      </c>
      <c r="Q265" s="549">
        <v>37000</v>
      </c>
      <c r="R265" s="549">
        <v>38000</v>
      </c>
      <c r="S265" s="548">
        <v>18</v>
      </c>
      <c r="T265" s="549">
        <v>4500</v>
      </c>
      <c r="U265" s="556">
        <v>6000</v>
      </c>
    </row>
    <row r="266" spans="1:21" ht="13.8" thickBot="1" x14ac:dyDescent="0.3">
      <c r="A266" s="7" t="s">
        <v>350</v>
      </c>
      <c r="B266" s="179" t="s">
        <v>349</v>
      </c>
      <c r="C266" s="540" t="s">
        <v>23</v>
      </c>
      <c r="D266" s="548">
        <v>0</v>
      </c>
      <c r="E266" s="549">
        <v>0</v>
      </c>
      <c r="F266" s="549">
        <v>0</v>
      </c>
      <c r="G266" s="548">
        <v>2</v>
      </c>
      <c r="H266" s="550" t="s">
        <v>13</v>
      </c>
      <c r="I266" s="550" t="s">
        <v>13</v>
      </c>
      <c r="J266" s="548">
        <v>24</v>
      </c>
      <c r="K266" s="549">
        <v>13872</v>
      </c>
      <c r="L266" s="549">
        <v>24276</v>
      </c>
      <c r="M266" s="548">
        <v>16</v>
      </c>
      <c r="N266" s="549">
        <v>6528</v>
      </c>
      <c r="O266" s="549">
        <v>19584</v>
      </c>
      <c r="P266" s="548">
        <v>8</v>
      </c>
      <c r="Q266" s="549">
        <v>8737</v>
      </c>
      <c r="R266" s="549">
        <v>12000</v>
      </c>
      <c r="S266" s="548">
        <v>19</v>
      </c>
      <c r="T266" s="549">
        <v>4488</v>
      </c>
      <c r="U266" s="556">
        <v>18564</v>
      </c>
    </row>
    <row r="267" spans="1:21" ht="13.8" thickBot="1" x14ac:dyDescent="0.3">
      <c r="A267" s="7" t="s">
        <v>358</v>
      </c>
      <c r="B267" s="179" t="s">
        <v>357</v>
      </c>
      <c r="C267" s="540" t="s">
        <v>23</v>
      </c>
      <c r="D267" s="550" t="s">
        <v>13</v>
      </c>
      <c r="E267" s="550" t="s">
        <v>13</v>
      </c>
      <c r="F267" s="550" t="s">
        <v>13</v>
      </c>
      <c r="G267" s="548">
        <v>38</v>
      </c>
      <c r="H267" s="549">
        <v>36425</v>
      </c>
      <c r="I267" s="549">
        <v>48494</v>
      </c>
      <c r="J267" s="550" t="s">
        <v>13</v>
      </c>
      <c r="K267" s="550" t="s">
        <v>13</v>
      </c>
      <c r="L267" s="550" t="s">
        <v>13</v>
      </c>
      <c r="M267" s="548">
        <v>38</v>
      </c>
      <c r="N267" s="549">
        <v>34214</v>
      </c>
      <c r="O267" s="549">
        <v>47030</v>
      </c>
      <c r="P267" s="550" t="s">
        <v>13</v>
      </c>
      <c r="Q267" s="550" t="s">
        <v>13</v>
      </c>
      <c r="R267" s="550" t="s">
        <v>13</v>
      </c>
      <c r="S267" s="550" t="s">
        <v>13</v>
      </c>
      <c r="T267" s="549">
        <v>18966</v>
      </c>
      <c r="U267" s="556">
        <v>24999</v>
      </c>
    </row>
    <row r="268" spans="1:21" ht="13.8" thickBot="1" x14ac:dyDescent="0.3">
      <c r="A268" s="7" t="s">
        <v>362</v>
      </c>
      <c r="B268" s="179" t="s">
        <v>361</v>
      </c>
      <c r="C268" s="540" t="s">
        <v>23</v>
      </c>
      <c r="D268" s="548">
        <v>0</v>
      </c>
      <c r="E268" s="549">
        <v>0</v>
      </c>
      <c r="F268" s="549">
        <v>0</v>
      </c>
      <c r="G268" s="548">
        <v>0</v>
      </c>
      <c r="H268" s="549">
        <v>0</v>
      </c>
      <c r="I268" s="549">
        <v>0</v>
      </c>
      <c r="J268" s="548">
        <v>20</v>
      </c>
      <c r="K268" s="549">
        <v>19000</v>
      </c>
      <c r="L268" s="549">
        <v>22000</v>
      </c>
      <c r="M268" s="548">
        <v>36</v>
      </c>
      <c r="N268" s="549">
        <v>23000</v>
      </c>
      <c r="O268" s="549">
        <v>27000</v>
      </c>
      <c r="P268" s="548">
        <v>30</v>
      </c>
      <c r="Q268" s="549">
        <v>30000</v>
      </c>
      <c r="R268" s="549">
        <v>32000</v>
      </c>
      <c r="S268" s="548">
        <v>35</v>
      </c>
      <c r="T268" s="549">
        <v>24000</v>
      </c>
      <c r="U268" s="556">
        <v>27000</v>
      </c>
    </row>
    <row r="269" spans="1:21" ht="13.8" thickBot="1" x14ac:dyDescent="0.3">
      <c r="A269" s="7" t="s">
        <v>370</v>
      </c>
      <c r="B269" s="179" t="s">
        <v>369</v>
      </c>
      <c r="C269" s="540" t="s">
        <v>23</v>
      </c>
      <c r="D269" s="550" t="s">
        <v>13</v>
      </c>
      <c r="E269" s="550" t="s">
        <v>13</v>
      </c>
      <c r="F269" s="550" t="s">
        <v>13</v>
      </c>
      <c r="G269" s="550" t="s">
        <v>13</v>
      </c>
      <c r="H269" s="550" t="s">
        <v>13</v>
      </c>
      <c r="I269" s="550" t="s">
        <v>13</v>
      </c>
      <c r="J269" s="550" t="s">
        <v>13</v>
      </c>
      <c r="K269" s="550" t="s">
        <v>13</v>
      </c>
      <c r="L269" s="550" t="s">
        <v>13</v>
      </c>
      <c r="M269" s="548">
        <v>40</v>
      </c>
      <c r="N269" s="549">
        <v>37877</v>
      </c>
      <c r="O269" s="549">
        <v>38251</v>
      </c>
      <c r="P269" s="548">
        <v>40</v>
      </c>
      <c r="Q269" s="549">
        <v>34861</v>
      </c>
      <c r="R269" s="549">
        <v>37315</v>
      </c>
      <c r="S269" s="548">
        <v>40</v>
      </c>
      <c r="T269" s="549">
        <v>27019</v>
      </c>
      <c r="U269" s="556">
        <v>31450</v>
      </c>
    </row>
    <row r="270" spans="1:21" ht="13.8" thickBot="1" x14ac:dyDescent="0.3">
      <c r="A270" s="7" t="s">
        <v>372</v>
      </c>
      <c r="B270" s="179" t="s">
        <v>371</v>
      </c>
      <c r="C270" s="540" t="s">
        <v>23</v>
      </c>
      <c r="D270" s="550" t="s">
        <v>13</v>
      </c>
      <c r="E270" s="550" t="s">
        <v>13</v>
      </c>
      <c r="F270" s="550" t="s">
        <v>13</v>
      </c>
      <c r="G270" s="550" t="s">
        <v>13</v>
      </c>
      <c r="H270" s="550" t="s">
        <v>13</v>
      </c>
      <c r="I270" s="550" t="s">
        <v>13</v>
      </c>
      <c r="J270" s="548">
        <v>40</v>
      </c>
      <c r="K270" s="549">
        <v>36864</v>
      </c>
      <c r="L270" s="549">
        <v>47924</v>
      </c>
      <c r="M270" s="548">
        <v>40</v>
      </c>
      <c r="N270" s="549">
        <v>33062</v>
      </c>
      <c r="O270" s="549">
        <v>42981</v>
      </c>
      <c r="P270" s="550" t="s">
        <v>13</v>
      </c>
      <c r="Q270" s="550" t="s">
        <v>13</v>
      </c>
      <c r="R270" s="550" t="s">
        <v>13</v>
      </c>
      <c r="S270" s="548">
        <v>20</v>
      </c>
      <c r="T270" s="549">
        <v>11627</v>
      </c>
      <c r="U270" s="556">
        <v>17368</v>
      </c>
    </row>
    <row r="271" spans="1:21" ht="13.8" thickBot="1" x14ac:dyDescent="0.3">
      <c r="A271" s="7" t="s">
        <v>386</v>
      </c>
      <c r="B271" s="179" t="s">
        <v>385</v>
      </c>
      <c r="C271" s="540" t="s">
        <v>23</v>
      </c>
      <c r="D271" s="550" t="s">
        <v>13</v>
      </c>
      <c r="E271" s="550" t="s">
        <v>13</v>
      </c>
      <c r="F271" s="550" t="s">
        <v>13</v>
      </c>
      <c r="G271" s="548">
        <v>40</v>
      </c>
      <c r="H271" s="549">
        <v>43035</v>
      </c>
      <c r="I271" s="549">
        <v>43035</v>
      </c>
      <c r="J271" s="548">
        <v>40</v>
      </c>
      <c r="K271" s="549">
        <v>38563</v>
      </c>
      <c r="L271" s="549">
        <v>38563</v>
      </c>
      <c r="M271" s="548">
        <v>32</v>
      </c>
      <c r="N271" s="549">
        <v>26092</v>
      </c>
      <c r="O271" s="549">
        <v>26092</v>
      </c>
      <c r="P271" s="548">
        <v>32</v>
      </c>
      <c r="Q271" s="549">
        <v>26092</v>
      </c>
      <c r="R271" s="549">
        <v>26092</v>
      </c>
      <c r="S271" s="548">
        <v>40</v>
      </c>
      <c r="T271" s="549">
        <v>27955</v>
      </c>
      <c r="U271" s="556">
        <v>27955</v>
      </c>
    </row>
    <row r="272" spans="1:21" ht="13.8" thickBot="1" x14ac:dyDescent="0.3">
      <c r="A272" s="7" t="s">
        <v>392</v>
      </c>
      <c r="B272" s="179" t="s">
        <v>391</v>
      </c>
      <c r="C272" s="540" t="s">
        <v>23</v>
      </c>
      <c r="D272" s="550" t="s">
        <v>13</v>
      </c>
      <c r="E272" s="550" t="s">
        <v>13</v>
      </c>
      <c r="F272" s="550" t="s">
        <v>13</v>
      </c>
      <c r="G272" s="550" t="s">
        <v>13</v>
      </c>
      <c r="H272" s="550" t="s">
        <v>13</v>
      </c>
      <c r="I272" s="550" t="s">
        <v>13</v>
      </c>
      <c r="J272" s="548">
        <v>40</v>
      </c>
      <c r="K272" s="549">
        <v>31137</v>
      </c>
      <c r="L272" s="549">
        <v>40227</v>
      </c>
      <c r="M272" s="548">
        <v>27</v>
      </c>
      <c r="N272" s="549">
        <v>20765</v>
      </c>
      <c r="O272" s="549">
        <v>26128</v>
      </c>
      <c r="P272" s="550" t="s">
        <v>13</v>
      </c>
      <c r="Q272" s="550" t="s">
        <v>13</v>
      </c>
      <c r="R272" s="550" t="s">
        <v>13</v>
      </c>
      <c r="S272" s="548">
        <v>15</v>
      </c>
      <c r="T272" s="549">
        <v>7534</v>
      </c>
      <c r="U272" s="556">
        <v>7534</v>
      </c>
    </row>
    <row r="273" spans="1:21" ht="13.8" thickBot="1" x14ac:dyDescent="0.3">
      <c r="A273" s="7" t="s">
        <v>406</v>
      </c>
      <c r="B273" s="179" t="s">
        <v>405</v>
      </c>
      <c r="C273" s="540" t="s">
        <v>23</v>
      </c>
      <c r="D273" s="548">
        <v>40</v>
      </c>
      <c r="E273" s="549">
        <v>36000</v>
      </c>
      <c r="F273" s="549">
        <v>36000</v>
      </c>
      <c r="G273" s="548">
        <v>0</v>
      </c>
      <c r="H273" s="549">
        <v>0</v>
      </c>
      <c r="I273" s="549">
        <v>0</v>
      </c>
      <c r="J273" s="548">
        <v>0</v>
      </c>
      <c r="K273" s="549">
        <v>0</v>
      </c>
      <c r="L273" s="549">
        <v>0</v>
      </c>
      <c r="M273" s="548">
        <v>40</v>
      </c>
      <c r="N273" s="549">
        <v>32000</v>
      </c>
      <c r="O273" s="549">
        <v>32000</v>
      </c>
      <c r="P273" s="548">
        <v>40</v>
      </c>
      <c r="Q273" s="549">
        <v>32000</v>
      </c>
      <c r="R273" s="549">
        <v>32000</v>
      </c>
      <c r="S273" s="548">
        <v>20</v>
      </c>
      <c r="T273" s="549">
        <v>11440</v>
      </c>
      <c r="U273" s="556">
        <v>11440</v>
      </c>
    </row>
    <row r="274" spans="1:21" ht="13.8" thickBot="1" x14ac:dyDescent="0.3">
      <c r="A274" s="7" t="s">
        <v>425</v>
      </c>
      <c r="B274" s="179" t="s">
        <v>424</v>
      </c>
      <c r="C274" s="540" t="s">
        <v>23</v>
      </c>
      <c r="D274" s="550" t="s">
        <v>13</v>
      </c>
      <c r="E274" s="550" t="s">
        <v>13</v>
      </c>
      <c r="F274" s="550" t="s">
        <v>13</v>
      </c>
      <c r="G274" s="550" t="s">
        <v>13</v>
      </c>
      <c r="H274" s="550" t="s">
        <v>13</v>
      </c>
      <c r="I274" s="550" t="s">
        <v>13</v>
      </c>
      <c r="J274" s="550" t="s">
        <v>13</v>
      </c>
      <c r="K274" s="550" t="s">
        <v>13</v>
      </c>
      <c r="L274" s="550" t="s">
        <v>13</v>
      </c>
      <c r="M274" s="548">
        <v>0</v>
      </c>
      <c r="N274" s="549">
        <v>0</v>
      </c>
      <c r="O274" s="549">
        <v>0</v>
      </c>
      <c r="P274" s="550" t="s">
        <v>13</v>
      </c>
      <c r="Q274" s="550" t="s">
        <v>13</v>
      </c>
      <c r="R274" s="550" t="s">
        <v>13</v>
      </c>
      <c r="S274" s="548">
        <v>26</v>
      </c>
      <c r="T274" s="549">
        <v>13520</v>
      </c>
      <c r="U274" s="556">
        <v>16765</v>
      </c>
    </row>
    <row r="275" spans="1:21" ht="13.8" thickBot="1" x14ac:dyDescent="0.3">
      <c r="A275" s="7" t="s">
        <v>441</v>
      </c>
      <c r="B275" s="179" t="s">
        <v>440</v>
      </c>
      <c r="C275" s="540" t="s">
        <v>23</v>
      </c>
      <c r="D275" s="550" t="s">
        <v>13</v>
      </c>
      <c r="E275" s="550" t="s">
        <v>13</v>
      </c>
      <c r="F275" s="550" t="s">
        <v>13</v>
      </c>
      <c r="G275" s="548">
        <v>40</v>
      </c>
      <c r="H275" s="549">
        <v>40000</v>
      </c>
      <c r="I275" s="549">
        <v>50000</v>
      </c>
      <c r="J275" s="548">
        <v>40</v>
      </c>
      <c r="K275" s="549">
        <v>30000</v>
      </c>
      <c r="L275" s="549">
        <v>45000</v>
      </c>
      <c r="M275" s="548">
        <v>40</v>
      </c>
      <c r="N275" s="549">
        <v>30000</v>
      </c>
      <c r="O275" s="549">
        <v>45000</v>
      </c>
      <c r="P275" s="548">
        <v>40</v>
      </c>
      <c r="Q275" s="549">
        <v>37500</v>
      </c>
      <c r="R275" s="549">
        <v>50000</v>
      </c>
      <c r="S275" s="548">
        <v>20</v>
      </c>
      <c r="T275" s="549">
        <v>10400</v>
      </c>
      <c r="U275" s="556">
        <v>16982</v>
      </c>
    </row>
    <row r="276" spans="1:21" ht="13.8" thickBot="1" x14ac:dyDescent="0.3">
      <c r="A276" s="7" t="s">
        <v>453</v>
      </c>
      <c r="B276" s="179" t="s">
        <v>452</v>
      </c>
      <c r="C276" s="540" t="s">
        <v>23</v>
      </c>
      <c r="D276" s="548">
        <v>0</v>
      </c>
      <c r="E276" s="549">
        <v>0</v>
      </c>
      <c r="F276" s="549">
        <v>0</v>
      </c>
      <c r="G276" s="548">
        <v>0</v>
      </c>
      <c r="H276" s="549">
        <v>0</v>
      </c>
      <c r="I276" s="549">
        <v>0</v>
      </c>
      <c r="J276" s="548">
        <v>25</v>
      </c>
      <c r="K276" s="549">
        <v>22000</v>
      </c>
      <c r="L276" s="549">
        <v>26750</v>
      </c>
      <c r="M276" s="548">
        <v>28</v>
      </c>
      <c r="N276" s="549">
        <v>22500</v>
      </c>
      <c r="O276" s="549">
        <v>24700</v>
      </c>
      <c r="P276" s="548">
        <v>27</v>
      </c>
      <c r="Q276" s="549">
        <v>25974</v>
      </c>
      <c r="R276" s="549">
        <v>29629</v>
      </c>
      <c r="S276" s="548">
        <v>19</v>
      </c>
      <c r="T276" s="549">
        <v>9386</v>
      </c>
      <c r="U276" s="556">
        <v>17682</v>
      </c>
    </row>
    <row r="277" spans="1:21" ht="13.8" thickBot="1" x14ac:dyDescent="0.3">
      <c r="A277" s="7" t="s">
        <v>459</v>
      </c>
      <c r="B277" s="179" t="s">
        <v>458</v>
      </c>
      <c r="C277" s="540" t="s">
        <v>23</v>
      </c>
      <c r="D277" s="548">
        <v>40</v>
      </c>
      <c r="E277" s="549">
        <v>32000</v>
      </c>
      <c r="F277" s="549">
        <v>52520</v>
      </c>
      <c r="G277" s="548">
        <v>0</v>
      </c>
      <c r="H277" s="549">
        <v>0</v>
      </c>
      <c r="I277" s="549">
        <v>0</v>
      </c>
      <c r="J277" s="548">
        <v>40</v>
      </c>
      <c r="K277" s="549">
        <v>31200</v>
      </c>
      <c r="L277" s="549">
        <v>37545</v>
      </c>
      <c r="M277" s="548">
        <v>29</v>
      </c>
      <c r="N277" s="549">
        <v>26500</v>
      </c>
      <c r="O277" s="549">
        <v>34000</v>
      </c>
      <c r="P277" s="548">
        <v>0</v>
      </c>
      <c r="Q277" s="549">
        <v>0</v>
      </c>
      <c r="R277" s="549">
        <v>0</v>
      </c>
      <c r="S277" s="548">
        <v>20</v>
      </c>
      <c r="T277" s="549">
        <v>8840</v>
      </c>
      <c r="U277" s="556">
        <v>12000</v>
      </c>
    </row>
    <row r="278" spans="1:21" ht="13.8" thickBot="1" x14ac:dyDescent="0.3">
      <c r="A278" s="7" t="s">
        <v>473</v>
      </c>
      <c r="B278" s="179" t="s">
        <v>472</v>
      </c>
      <c r="C278" s="540" t="s">
        <v>23</v>
      </c>
      <c r="D278" s="548">
        <v>38</v>
      </c>
      <c r="E278" s="549">
        <v>40760</v>
      </c>
      <c r="F278" s="549">
        <v>44944</v>
      </c>
      <c r="G278" s="548">
        <v>38</v>
      </c>
      <c r="H278" s="549">
        <v>26842</v>
      </c>
      <c r="I278" s="549">
        <v>40383</v>
      </c>
      <c r="J278" s="548">
        <v>38</v>
      </c>
      <c r="K278" s="549">
        <v>34918</v>
      </c>
      <c r="L278" s="549">
        <v>45406</v>
      </c>
      <c r="M278" s="548">
        <v>38</v>
      </c>
      <c r="N278" s="549">
        <v>28873</v>
      </c>
      <c r="O278" s="549">
        <v>37559</v>
      </c>
      <c r="P278" s="548">
        <v>38</v>
      </c>
      <c r="Q278" s="549">
        <v>27504</v>
      </c>
      <c r="R278" s="549">
        <v>35722</v>
      </c>
      <c r="S278" s="548">
        <v>38</v>
      </c>
      <c r="T278" s="549">
        <v>21256</v>
      </c>
      <c r="U278" s="556">
        <v>27625</v>
      </c>
    </row>
    <row r="279" spans="1:21" ht="13.8" thickBot="1" x14ac:dyDescent="0.3">
      <c r="A279" s="7" t="s">
        <v>484</v>
      </c>
      <c r="B279" s="179" t="s">
        <v>483</v>
      </c>
      <c r="C279" s="540" t="s">
        <v>23</v>
      </c>
      <c r="D279" s="548">
        <v>40</v>
      </c>
      <c r="E279" s="549">
        <v>4</v>
      </c>
      <c r="F279" s="549">
        <v>61650</v>
      </c>
      <c r="G279" s="548">
        <v>40</v>
      </c>
      <c r="H279" s="549">
        <v>39690</v>
      </c>
      <c r="I279" s="549">
        <v>52376</v>
      </c>
      <c r="J279" s="550" t="s">
        <v>13</v>
      </c>
      <c r="K279" s="550" t="s">
        <v>13</v>
      </c>
      <c r="L279" s="550" t="s">
        <v>13</v>
      </c>
      <c r="M279" s="548">
        <v>40</v>
      </c>
      <c r="N279" s="549">
        <v>33737</v>
      </c>
      <c r="O279" s="549">
        <v>43992</v>
      </c>
      <c r="P279" s="548">
        <v>40</v>
      </c>
      <c r="Q279" s="549">
        <v>38100</v>
      </c>
      <c r="R279" s="549">
        <v>50192</v>
      </c>
      <c r="S279" s="548">
        <v>30</v>
      </c>
      <c r="T279" s="549">
        <v>16676</v>
      </c>
      <c r="U279" s="556">
        <v>28360</v>
      </c>
    </row>
    <row r="280" spans="1:21" ht="13.8" thickBot="1" x14ac:dyDescent="0.3">
      <c r="A280" s="7" t="s">
        <v>488</v>
      </c>
      <c r="B280" s="179" t="s">
        <v>487</v>
      </c>
      <c r="C280" s="540" t="s">
        <v>23</v>
      </c>
      <c r="D280" s="548">
        <v>32</v>
      </c>
      <c r="E280" s="549">
        <v>39000</v>
      </c>
      <c r="F280" s="549">
        <v>52400</v>
      </c>
      <c r="G280" s="548">
        <v>40</v>
      </c>
      <c r="H280" s="549">
        <v>30000</v>
      </c>
      <c r="I280" s="549">
        <v>40500</v>
      </c>
      <c r="J280" s="548">
        <v>40</v>
      </c>
      <c r="K280" s="549">
        <v>24400</v>
      </c>
      <c r="L280" s="549">
        <v>32900</v>
      </c>
      <c r="M280" s="548">
        <v>20</v>
      </c>
      <c r="N280" s="549">
        <v>12200</v>
      </c>
      <c r="O280" s="549">
        <v>16400</v>
      </c>
      <c r="P280" s="548">
        <v>40</v>
      </c>
      <c r="Q280" s="549">
        <v>24400</v>
      </c>
      <c r="R280" s="549">
        <v>32900</v>
      </c>
      <c r="S280" s="550" t="s">
        <v>13</v>
      </c>
      <c r="T280" s="550" t="s">
        <v>13</v>
      </c>
      <c r="U280" s="555" t="s">
        <v>13</v>
      </c>
    </row>
    <row r="281" spans="1:21" ht="13.8" thickBot="1" x14ac:dyDescent="0.3">
      <c r="A281" s="7" t="s">
        <v>499</v>
      </c>
      <c r="B281" s="179" t="s">
        <v>498</v>
      </c>
      <c r="C281" s="540" t="s">
        <v>23</v>
      </c>
      <c r="D281" s="550" t="s">
        <v>13</v>
      </c>
      <c r="E281" s="550" t="s">
        <v>13</v>
      </c>
      <c r="F281" s="550" t="s">
        <v>13</v>
      </c>
      <c r="G281" s="550" t="s">
        <v>13</v>
      </c>
      <c r="H281" s="550" t="s">
        <v>13</v>
      </c>
      <c r="I281" s="550" t="s">
        <v>13</v>
      </c>
      <c r="J281" s="550" t="s">
        <v>13</v>
      </c>
      <c r="K281" s="550" t="s">
        <v>13</v>
      </c>
      <c r="L281" s="550" t="s">
        <v>13</v>
      </c>
      <c r="M281" s="550" t="s">
        <v>13</v>
      </c>
      <c r="N281" s="550" t="s">
        <v>13</v>
      </c>
      <c r="O281" s="550" t="s">
        <v>13</v>
      </c>
      <c r="P281" s="550" t="s">
        <v>13</v>
      </c>
      <c r="Q281" s="550" t="s">
        <v>13</v>
      </c>
      <c r="R281" s="550" t="s">
        <v>13</v>
      </c>
      <c r="S281" s="548">
        <v>40</v>
      </c>
      <c r="T281" s="549">
        <v>27080</v>
      </c>
      <c r="U281" s="556">
        <v>38977</v>
      </c>
    </row>
    <row r="282" spans="1:21" ht="13.8" thickBot="1" x14ac:dyDescent="0.3">
      <c r="A282" s="7" t="s">
        <v>503</v>
      </c>
      <c r="B282" s="179" t="s">
        <v>502</v>
      </c>
      <c r="C282" s="540" t="s">
        <v>23</v>
      </c>
      <c r="D282" s="548">
        <v>24</v>
      </c>
      <c r="E282" s="549">
        <v>15000</v>
      </c>
      <c r="F282" s="549">
        <v>25000</v>
      </c>
      <c r="G282" s="548">
        <v>0</v>
      </c>
      <c r="H282" s="549">
        <v>0</v>
      </c>
      <c r="I282" s="549">
        <v>0</v>
      </c>
      <c r="J282" s="548">
        <v>24</v>
      </c>
      <c r="K282" s="549">
        <v>15000</v>
      </c>
      <c r="L282" s="549">
        <v>25000</v>
      </c>
      <c r="M282" s="548">
        <v>16</v>
      </c>
      <c r="N282" s="549">
        <v>15000</v>
      </c>
      <c r="O282" s="549">
        <v>25000</v>
      </c>
      <c r="P282" s="548">
        <v>0</v>
      </c>
      <c r="Q282" s="549">
        <v>0</v>
      </c>
      <c r="R282" s="549">
        <v>0</v>
      </c>
      <c r="S282" s="548">
        <v>29</v>
      </c>
      <c r="T282" s="549">
        <v>8500</v>
      </c>
      <c r="U282" s="556">
        <v>12500</v>
      </c>
    </row>
    <row r="283" spans="1:21" ht="13.8" thickBot="1" x14ac:dyDescent="0.3">
      <c r="A283" s="7" t="s">
        <v>505</v>
      </c>
      <c r="B283" s="179" t="s">
        <v>504</v>
      </c>
      <c r="C283" s="540" t="s">
        <v>23</v>
      </c>
      <c r="D283" s="550" t="s">
        <v>13</v>
      </c>
      <c r="E283" s="550" t="s">
        <v>13</v>
      </c>
      <c r="F283" s="550" t="s">
        <v>13</v>
      </c>
      <c r="G283" s="548">
        <v>38</v>
      </c>
      <c r="H283" s="549">
        <v>38000</v>
      </c>
      <c r="I283" s="549">
        <v>54085</v>
      </c>
      <c r="J283" s="550" t="s">
        <v>13</v>
      </c>
      <c r="K283" s="550" t="s">
        <v>13</v>
      </c>
      <c r="L283" s="550" t="s">
        <v>13</v>
      </c>
      <c r="M283" s="548">
        <v>38</v>
      </c>
      <c r="N283" s="549">
        <v>34000</v>
      </c>
      <c r="O283" s="549">
        <v>48393</v>
      </c>
      <c r="P283" s="550" t="s">
        <v>13</v>
      </c>
      <c r="Q283" s="550" t="s">
        <v>13</v>
      </c>
      <c r="R283" s="550" t="s">
        <v>13</v>
      </c>
      <c r="S283" s="548">
        <v>38</v>
      </c>
      <c r="T283" s="549">
        <v>21000</v>
      </c>
      <c r="U283" s="556">
        <v>29891</v>
      </c>
    </row>
    <row r="284" spans="1:21" ht="13.8" thickBot="1" x14ac:dyDescent="0.3">
      <c r="A284" s="7" t="s">
        <v>509</v>
      </c>
      <c r="B284" s="179" t="s">
        <v>508</v>
      </c>
      <c r="C284" s="540" t="s">
        <v>23</v>
      </c>
      <c r="D284" s="550" t="s">
        <v>13</v>
      </c>
      <c r="E284" s="550" t="s">
        <v>13</v>
      </c>
      <c r="F284" s="550" t="s">
        <v>13</v>
      </c>
      <c r="G284" s="550" t="s">
        <v>13</v>
      </c>
      <c r="H284" s="550" t="s">
        <v>13</v>
      </c>
      <c r="I284" s="550" t="s">
        <v>13</v>
      </c>
      <c r="J284" s="550" t="s">
        <v>13</v>
      </c>
      <c r="K284" s="550" t="s">
        <v>13</v>
      </c>
      <c r="L284" s="550" t="s">
        <v>13</v>
      </c>
      <c r="M284" s="550" t="s">
        <v>13</v>
      </c>
      <c r="N284" s="550" t="s">
        <v>13</v>
      </c>
      <c r="O284" s="550" t="s">
        <v>13</v>
      </c>
      <c r="P284" s="550" t="s">
        <v>13</v>
      </c>
      <c r="Q284" s="550" t="s">
        <v>13</v>
      </c>
      <c r="R284" s="550" t="s">
        <v>13</v>
      </c>
      <c r="S284" s="548">
        <v>29</v>
      </c>
      <c r="T284" s="549">
        <v>6800</v>
      </c>
      <c r="U284" s="556">
        <v>14000</v>
      </c>
    </row>
    <row r="285" spans="1:21" ht="13.8" thickBot="1" x14ac:dyDescent="0.3">
      <c r="A285" s="7" t="s">
        <v>519</v>
      </c>
      <c r="B285" s="179" t="s">
        <v>518</v>
      </c>
      <c r="C285" s="540" t="s">
        <v>23</v>
      </c>
      <c r="D285" s="548">
        <v>35</v>
      </c>
      <c r="E285" s="549">
        <v>80936</v>
      </c>
      <c r="F285" s="549">
        <v>80936</v>
      </c>
      <c r="G285" s="548">
        <v>1</v>
      </c>
      <c r="H285" s="549">
        <v>100</v>
      </c>
      <c r="I285" s="549">
        <v>100</v>
      </c>
      <c r="J285" s="548">
        <v>35</v>
      </c>
      <c r="K285" s="549">
        <v>37138</v>
      </c>
      <c r="L285" s="549">
        <v>61831</v>
      </c>
      <c r="M285" s="548">
        <v>35</v>
      </c>
      <c r="N285" s="549">
        <v>37138</v>
      </c>
      <c r="O285" s="549">
        <v>61831</v>
      </c>
      <c r="P285" s="548">
        <v>1</v>
      </c>
      <c r="Q285" s="549">
        <v>100</v>
      </c>
      <c r="R285" s="549">
        <v>100</v>
      </c>
      <c r="S285" s="548">
        <v>35</v>
      </c>
      <c r="T285" s="549">
        <v>22626</v>
      </c>
      <c r="U285" s="556">
        <v>36678</v>
      </c>
    </row>
    <row r="286" spans="1:21" ht="13.8" thickBot="1" x14ac:dyDescent="0.3">
      <c r="A286" s="7" t="s">
        <v>533</v>
      </c>
      <c r="B286" s="179" t="s">
        <v>532</v>
      </c>
      <c r="C286" s="540" t="s">
        <v>23</v>
      </c>
      <c r="D286" s="550" t="s">
        <v>13</v>
      </c>
      <c r="E286" s="550" t="s">
        <v>13</v>
      </c>
      <c r="F286" s="550" t="s">
        <v>13</v>
      </c>
      <c r="G286" s="548">
        <v>40</v>
      </c>
      <c r="H286" s="549">
        <v>35000</v>
      </c>
      <c r="I286" s="549">
        <v>50000</v>
      </c>
      <c r="J286" s="548">
        <v>38</v>
      </c>
      <c r="K286" s="549">
        <v>30500</v>
      </c>
      <c r="L286" s="549">
        <v>48000</v>
      </c>
      <c r="M286" s="548">
        <v>38</v>
      </c>
      <c r="N286" s="549">
        <v>25350</v>
      </c>
      <c r="O286" s="549">
        <v>32500</v>
      </c>
      <c r="P286" s="548">
        <v>38</v>
      </c>
      <c r="Q286" s="549">
        <v>26350</v>
      </c>
      <c r="R286" s="549">
        <v>34000</v>
      </c>
      <c r="S286" s="548">
        <v>38</v>
      </c>
      <c r="T286" s="549">
        <v>13650</v>
      </c>
      <c r="U286" s="556">
        <v>18000</v>
      </c>
    </row>
    <row r="287" spans="1:21" ht="13.8" thickBot="1" x14ac:dyDescent="0.3">
      <c r="A287" s="7" t="s">
        <v>551</v>
      </c>
      <c r="B287" s="179" t="s">
        <v>550</v>
      </c>
      <c r="C287" s="540" t="s">
        <v>23</v>
      </c>
      <c r="D287" s="548">
        <v>35</v>
      </c>
      <c r="E287" s="549">
        <v>24000</v>
      </c>
      <c r="F287" s="549">
        <v>29000</v>
      </c>
      <c r="G287" s="548">
        <v>35</v>
      </c>
      <c r="H287" s="549">
        <v>19000</v>
      </c>
      <c r="I287" s="549">
        <v>27000</v>
      </c>
      <c r="J287" s="548">
        <v>35</v>
      </c>
      <c r="K287" s="549">
        <v>18000</v>
      </c>
      <c r="L287" s="549">
        <v>25000</v>
      </c>
      <c r="M287" s="548">
        <v>10</v>
      </c>
      <c r="N287" s="549">
        <v>4200</v>
      </c>
      <c r="O287" s="549">
        <v>6500</v>
      </c>
      <c r="P287" s="548">
        <v>0</v>
      </c>
      <c r="Q287" s="549">
        <v>0</v>
      </c>
      <c r="R287" s="549">
        <v>0</v>
      </c>
      <c r="S287" s="548">
        <v>30</v>
      </c>
      <c r="T287" s="549">
        <v>13000</v>
      </c>
      <c r="U287" s="556">
        <v>16000</v>
      </c>
    </row>
    <row r="288" spans="1:21" ht="13.8" thickBot="1" x14ac:dyDescent="0.3">
      <c r="A288" s="7" t="s">
        <v>561</v>
      </c>
      <c r="B288" s="179" t="s">
        <v>560</v>
      </c>
      <c r="C288" s="540" t="s">
        <v>23</v>
      </c>
      <c r="D288" s="550" t="s">
        <v>13</v>
      </c>
      <c r="E288" s="550" t="s">
        <v>13</v>
      </c>
      <c r="F288" s="550" t="s">
        <v>13</v>
      </c>
      <c r="G288" s="548">
        <v>20</v>
      </c>
      <c r="H288" s="549">
        <v>10296</v>
      </c>
      <c r="I288" s="549">
        <v>10441</v>
      </c>
      <c r="J288" s="548">
        <v>40</v>
      </c>
      <c r="K288" s="549">
        <v>35000</v>
      </c>
      <c r="L288" s="549">
        <v>48152</v>
      </c>
      <c r="M288" s="550" t="s">
        <v>13</v>
      </c>
      <c r="N288" s="550" t="s">
        <v>13</v>
      </c>
      <c r="O288" s="550" t="s">
        <v>13</v>
      </c>
      <c r="P288" s="548">
        <v>38</v>
      </c>
      <c r="Q288" s="550" t="s">
        <v>13</v>
      </c>
      <c r="R288" s="549">
        <v>36379</v>
      </c>
      <c r="S288" s="548">
        <v>25</v>
      </c>
      <c r="T288" s="549">
        <v>10810</v>
      </c>
      <c r="U288" s="556">
        <v>24863</v>
      </c>
    </row>
    <row r="289" spans="1:21" ht="13.8" thickBot="1" x14ac:dyDescent="0.3">
      <c r="A289" s="7" t="s">
        <v>563</v>
      </c>
      <c r="B289" s="179" t="s">
        <v>562</v>
      </c>
      <c r="C289" s="540" t="s">
        <v>23</v>
      </c>
      <c r="D289" s="548">
        <v>40</v>
      </c>
      <c r="E289" s="549">
        <v>40600</v>
      </c>
      <c r="F289" s="549">
        <v>29016</v>
      </c>
      <c r="G289" s="550" t="s">
        <v>13</v>
      </c>
      <c r="H289" s="550" t="s">
        <v>13</v>
      </c>
      <c r="I289" s="550" t="s">
        <v>13</v>
      </c>
      <c r="J289" s="550" t="s">
        <v>13</v>
      </c>
      <c r="K289" s="550" t="s">
        <v>13</v>
      </c>
      <c r="L289" s="550" t="s">
        <v>13</v>
      </c>
      <c r="M289" s="550" t="s">
        <v>13</v>
      </c>
      <c r="N289" s="550" t="s">
        <v>13</v>
      </c>
      <c r="O289" s="550" t="s">
        <v>13</v>
      </c>
      <c r="P289" s="550" t="s">
        <v>13</v>
      </c>
      <c r="Q289" s="550" t="s">
        <v>13</v>
      </c>
      <c r="R289" s="550" t="s">
        <v>13</v>
      </c>
      <c r="S289" s="548">
        <v>25</v>
      </c>
      <c r="T289" s="549">
        <v>8031</v>
      </c>
      <c r="U289" s="556">
        <v>25147</v>
      </c>
    </row>
    <row r="290" spans="1:21" ht="13.8" thickBot="1" x14ac:dyDescent="0.3">
      <c r="A290" s="7" t="s">
        <v>567</v>
      </c>
      <c r="B290" s="179" t="s">
        <v>566</v>
      </c>
      <c r="C290" s="540" t="s">
        <v>23</v>
      </c>
      <c r="D290" s="550" t="s">
        <v>13</v>
      </c>
      <c r="E290" s="550" t="s">
        <v>13</v>
      </c>
      <c r="F290" s="550" t="s">
        <v>13</v>
      </c>
      <c r="G290" s="548">
        <v>40</v>
      </c>
      <c r="H290" s="549">
        <v>42000</v>
      </c>
      <c r="I290" s="549">
        <v>52000</v>
      </c>
      <c r="J290" s="548">
        <v>40</v>
      </c>
      <c r="K290" s="549">
        <v>34320</v>
      </c>
      <c r="L290" s="549">
        <v>44720</v>
      </c>
      <c r="M290" s="548">
        <v>20</v>
      </c>
      <c r="N290" s="549">
        <v>17160</v>
      </c>
      <c r="O290" s="549">
        <v>22360</v>
      </c>
      <c r="P290" s="550" t="s">
        <v>13</v>
      </c>
      <c r="Q290" s="550" t="s">
        <v>13</v>
      </c>
      <c r="R290" s="550" t="s">
        <v>13</v>
      </c>
      <c r="S290" s="548">
        <v>20</v>
      </c>
      <c r="T290" s="549">
        <v>9776</v>
      </c>
      <c r="U290" s="556">
        <v>13000</v>
      </c>
    </row>
    <row r="291" spans="1:21" ht="13.8" thickBot="1" x14ac:dyDescent="0.3">
      <c r="A291" s="7" t="s">
        <v>575</v>
      </c>
      <c r="B291" s="179" t="s">
        <v>574</v>
      </c>
      <c r="C291" s="540" t="s">
        <v>23</v>
      </c>
      <c r="D291" s="548">
        <v>40</v>
      </c>
      <c r="E291" s="549">
        <v>50000</v>
      </c>
      <c r="F291" s="549">
        <v>60000</v>
      </c>
      <c r="G291" s="548">
        <v>0</v>
      </c>
      <c r="H291" s="549">
        <v>0</v>
      </c>
      <c r="I291" s="549">
        <v>0</v>
      </c>
      <c r="J291" s="548">
        <v>0</v>
      </c>
      <c r="K291" s="549">
        <v>0</v>
      </c>
      <c r="L291" s="549">
        <v>0</v>
      </c>
      <c r="M291" s="548">
        <v>0</v>
      </c>
      <c r="N291" s="549">
        <v>0</v>
      </c>
      <c r="O291" s="549">
        <v>0</v>
      </c>
      <c r="P291" s="548">
        <v>0</v>
      </c>
      <c r="Q291" s="549">
        <v>0</v>
      </c>
      <c r="R291" s="549">
        <v>0</v>
      </c>
      <c r="S291" s="548">
        <v>36</v>
      </c>
      <c r="T291" s="549">
        <v>16000</v>
      </c>
      <c r="U291" s="556">
        <v>60000</v>
      </c>
    </row>
    <row r="292" spans="1:21" ht="13.8" thickBot="1" x14ac:dyDescent="0.3">
      <c r="A292" s="7" t="s">
        <v>585</v>
      </c>
      <c r="B292" s="179" t="s">
        <v>584</v>
      </c>
      <c r="C292" s="540" t="s">
        <v>23</v>
      </c>
      <c r="D292" s="550" t="s">
        <v>13</v>
      </c>
      <c r="E292" s="550" t="s">
        <v>13</v>
      </c>
      <c r="F292" s="550" t="s">
        <v>13</v>
      </c>
      <c r="G292" s="548">
        <v>40</v>
      </c>
      <c r="H292" s="549">
        <v>35000</v>
      </c>
      <c r="I292" s="549">
        <v>45000</v>
      </c>
      <c r="J292" s="548">
        <v>40</v>
      </c>
      <c r="K292" s="549">
        <v>32000</v>
      </c>
      <c r="L292" s="549">
        <v>42000</v>
      </c>
      <c r="M292" s="548">
        <v>25</v>
      </c>
      <c r="N292" s="549">
        <v>15000</v>
      </c>
      <c r="O292" s="549">
        <v>20000</v>
      </c>
      <c r="P292" s="548">
        <v>40</v>
      </c>
      <c r="Q292" s="549">
        <v>35000</v>
      </c>
      <c r="R292" s="549">
        <v>48000</v>
      </c>
      <c r="S292" s="548">
        <v>25</v>
      </c>
      <c r="T292" s="549">
        <v>13000</v>
      </c>
      <c r="U292" s="556">
        <v>19000</v>
      </c>
    </row>
    <row r="293" spans="1:21" ht="13.8" thickBot="1" x14ac:dyDescent="0.3">
      <c r="A293" s="7" t="s">
        <v>601</v>
      </c>
      <c r="B293" s="179" t="s">
        <v>600</v>
      </c>
      <c r="C293" s="540" t="s">
        <v>23</v>
      </c>
      <c r="D293" s="548">
        <v>0</v>
      </c>
      <c r="E293" s="549">
        <v>0</v>
      </c>
      <c r="F293" s="549">
        <v>0</v>
      </c>
      <c r="G293" s="550" t="s">
        <v>13</v>
      </c>
      <c r="H293" s="550" t="s">
        <v>13</v>
      </c>
      <c r="I293" s="550" t="s">
        <v>13</v>
      </c>
      <c r="J293" s="548">
        <v>40</v>
      </c>
      <c r="K293" s="549">
        <v>43575</v>
      </c>
      <c r="L293" s="549">
        <v>43575</v>
      </c>
      <c r="M293" s="548">
        <v>20</v>
      </c>
      <c r="N293" s="549">
        <v>10000</v>
      </c>
      <c r="O293" s="549">
        <v>10500</v>
      </c>
      <c r="P293" s="548">
        <v>0</v>
      </c>
      <c r="Q293" s="549">
        <v>0</v>
      </c>
      <c r="R293" s="549">
        <v>0</v>
      </c>
      <c r="S293" s="548">
        <v>10</v>
      </c>
      <c r="T293" s="549">
        <v>4420</v>
      </c>
      <c r="U293" s="556">
        <v>4700</v>
      </c>
    </row>
    <row r="294" spans="1:21" ht="13.8" thickBot="1" x14ac:dyDescent="0.3">
      <c r="A294" s="7" t="s">
        <v>603</v>
      </c>
      <c r="B294" s="179" t="s">
        <v>602</v>
      </c>
      <c r="C294" s="540" t="s">
        <v>23</v>
      </c>
      <c r="D294" s="550" t="s">
        <v>13</v>
      </c>
      <c r="E294" s="550" t="s">
        <v>13</v>
      </c>
      <c r="F294" s="550" t="s">
        <v>13</v>
      </c>
      <c r="G294" s="548">
        <v>38</v>
      </c>
      <c r="H294" s="549">
        <v>28000</v>
      </c>
      <c r="I294" s="549">
        <v>41967</v>
      </c>
      <c r="J294" s="550" t="s">
        <v>13</v>
      </c>
      <c r="K294" s="550" t="s">
        <v>13</v>
      </c>
      <c r="L294" s="550" t="s">
        <v>13</v>
      </c>
      <c r="M294" s="550" t="s">
        <v>13</v>
      </c>
      <c r="N294" s="550" t="s">
        <v>13</v>
      </c>
      <c r="O294" s="550" t="s">
        <v>13</v>
      </c>
      <c r="P294" s="550" t="s">
        <v>13</v>
      </c>
      <c r="Q294" s="550" t="s">
        <v>13</v>
      </c>
      <c r="R294" s="550" t="s">
        <v>13</v>
      </c>
      <c r="S294" s="548">
        <v>24</v>
      </c>
      <c r="T294" s="549">
        <v>9950</v>
      </c>
      <c r="U294" s="556">
        <v>19757</v>
      </c>
    </row>
    <row r="295" spans="1:21" ht="13.8" thickBot="1" x14ac:dyDescent="0.3">
      <c r="A295" s="7" t="s">
        <v>607</v>
      </c>
      <c r="B295" s="179" t="s">
        <v>606</v>
      </c>
      <c r="C295" s="540" t="s">
        <v>23</v>
      </c>
      <c r="D295" s="548">
        <v>0</v>
      </c>
      <c r="E295" s="549">
        <v>0</v>
      </c>
      <c r="F295" s="549">
        <v>0</v>
      </c>
      <c r="G295" s="548">
        <v>32</v>
      </c>
      <c r="H295" s="549">
        <v>15475</v>
      </c>
      <c r="I295" s="549">
        <v>29952</v>
      </c>
      <c r="J295" s="548">
        <v>40</v>
      </c>
      <c r="K295" s="549">
        <v>45000</v>
      </c>
      <c r="L295" s="549">
        <v>46350</v>
      </c>
      <c r="M295" s="548">
        <v>40</v>
      </c>
      <c r="N295" s="549">
        <v>28080</v>
      </c>
      <c r="O295" s="549">
        <v>45760</v>
      </c>
      <c r="P295" s="550" t="s">
        <v>13</v>
      </c>
      <c r="Q295" s="550" t="s">
        <v>13</v>
      </c>
      <c r="R295" s="550" t="s">
        <v>13</v>
      </c>
      <c r="S295" s="548">
        <v>40</v>
      </c>
      <c r="T295" s="549">
        <v>17680</v>
      </c>
      <c r="U295" s="556">
        <v>37440</v>
      </c>
    </row>
    <row r="296" spans="1:21" ht="13.8" thickBot="1" x14ac:dyDescent="0.3">
      <c r="A296" s="7" t="s">
        <v>641</v>
      </c>
      <c r="B296" s="179" t="s">
        <v>640</v>
      </c>
      <c r="C296" s="540" t="s">
        <v>23</v>
      </c>
      <c r="D296" s="550" t="s">
        <v>13</v>
      </c>
      <c r="E296" s="550" t="s">
        <v>13</v>
      </c>
      <c r="F296" s="550" t="s">
        <v>13</v>
      </c>
      <c r="G296" s="550" t="s">
        <v>13</v>
      </c>
      <c r="H296" s="550" t="s">
        <v>13</v>
      </c>
      <c r="I296" s="550" t="s">
        <v>13</v>
      </c>
      <c r="J296" s="550" t="s">
        <v>13</v>
      </c>
      <c r="K296" s="550" t="s">
        <v>13</v>
      </c>
      <c r="L296" s="550" t="s">
        <v>13</v>
      </c>
      <c r="M296" s="550" t="s">
        <v>13</v>
      </c>
      <c r="N296" s="550" t="s">
        <v>13</v>
      </c>
      <c r="O296" s="550" t="s">
        <v>13</v>
      </c>
      <c r="P296" s="550" t="s">
        <v>13</v>
      </c>
      <c r="Q296" s="550" t="s">
        <v>13</v>
      </c>
      <c r="R296" s="550" t="s">
        <v>13</v>
      </c>
      <c r="S296" s="548">
        <v>20</v>
      </c>
      <c r="T296" s="549">
        <v>8580</v>
      </c>
      <c r="U296" s="556">
        <v>18928</v>
      </c>
    </row>
    <row r="297" spans="1:21" ht="13.8" thickBot="1" x14ac:dyDescent="0.3">
      <c r="A297" s="7" t="s">
        <v>669</v>
      </c>
      <c r="B297" s="179" t="s">
        <v>668</v>
      </c>
      <c r="C297" s="540" t="s">
        <v>23</v>
      </c>
      <c r="D297" s="548">
        <v>40</v>
      </c>
      <c r="E297" s="549">
        <v>50000</v>
      </c>
      <c r="F297" s="549">
        <v>73134</v>
      </c>
      <c r="G297" s="548">
        <v>40</v>
      </c>
      <c r="H297" s="549">
        <v>43685</v>
      </c>
      <c r="I297" s="549">
        <v>59762</v>
      </c>
      <c r="J297" s="550" t="s">
        <v>13</v>
      </c>
      <c r="K297" s="550" t="s">
        <v>13</v>
      </c>
      <c r="L297" s="550" t="s">
        <v>13</v>
      </c>
      <c r="M297" s="548">
        <v>40</v>
      </c>
      <c r="N297" s="549">
        <v>35790</v>
      </c>
      <c r="O297" s="549">
        <v>51004</v>
      </c>
      <c r="P297" s="548">
        <v>40</v>
      </c>
      <c r="Q297" s="549">
        <v>46316</v>
      </c>
      <c r="R297" s="549">
        <v>71714</v>
      </c>
      <c r="S297" s="548">
        <v>20</v>
      </c>
      <c r="T297" s="549">
        <v>9859</v>
      </c>
      <c r="U297" s="556">
        <v>15777</v>
      </c>
    </row>
    <row r="298" spans="1:21" ht="13.8" thickBot="1" x14ac:dyDescent="0.3">
      <c r="A298" s="7" t="s">
        <v>711</v>
      </c>
      <c r="B298" s="179" t="s">
        <v>710</v>
      </c>
      <c r="C298" s="540" t="s">
        <v>23</v>
      </c>
      <c r="D298" s="548">
        <v>40</v>
      </c>
      <c r="E298" s="550" t="s">
        <v>13</v>
      </c>
      <c r="F298" s="550" t="s">
        <v>13</v>
      </c>
      <c r="G298" s="548">
        <v>40</v>
      </c>
      <c r="H298" s="550" t="s">
        <v>13</v>
      </c>
      <c r="I298" s="550" t="s">
        <v>13</v>
      </c>
      <c r="J298" s="550" t="s">
        <v>13</v>
      </c>
      <c r="K298" s="550" t="s">
        <v>13</v>
      </c>
      <c r="L298" s="550" t="s">
        <v>13</v>
      </c>
      <c r="M298" s="550" t="s">
        <v>13</v>
      </c>
      <c r="N298" s="550" t="s">
        <v>13</v>
      </c>
      <c r="O298" s="550" t="s">
        <v>13</v>
      </c>
      <c r="P298" s="550" t="s">
        <v>13</v>
      </c>
      <c r="Q298" s="550" t="s">
        <v>13</v>
      </c>
      <c r="R298" s="550" t="s">
        <v>13</v>
      </c>
      <c r="S298" s="550" t="s">
        <v>13</v>
      </c>
      <c r="T298" s="550" t="s">
        <v>13</v>
      </c>
      <c r="U298" s="555" t="s">
        <v>13</v>
      </c>
    </row>
    <row r="299" spans="1:21" ht="13.8" thickBot="1" x14ac:dyDescent="0.3">
      <c r="A299" s="7" t="s">
        <v>713</v>
      </c>
      <c r="B299" s="179" t="s">
        <v>712</v>
      </c>
      <c r="C299" s="540" t="s">
        <v>23</v>
      </c>
      <c r="D299" s="550" t="s">
        <v>13</v>
      </c>
      <c r="E299" s="550" t="s">
        <v>13</v>
      </c>
      <c r="F299" s="550" t="s">
        <v>13</v>
      </c>
      <c r="G299" s="548">
        <v>35</v>
      </c>
      <c r="H299" s="549">
        <v>45300</v>
      </c>
      <c r="I299" s="549">
        <v>45300</v>
      </c>
      <c r="J299" s="548">
        <v>35</v>
      </c>
      <c r="K299" s="549">
        <v>37740</v>
      </c>
      <c r="L299" s="549">
        <v>37740</v>
      </c>
      <c r="M299" s="548">
        <v>35</v>
      </c>
      <c r="N299" s="549">
        <v>31700</v>
      </c>
      <c r="O299" s="549">
        <v>31700</v>
      </c>
      <c r="P299" s="550" t="s">
        <v>13</v>
      </c>
      <c r="Q299" s="550" t="s">
        <v>13</v>
      </c>
      <c r="R299" s="550" t="s">
        <v>13</v>
      </c>
      <c r="S299" s="548">
        <v>26</v>
      </c>
      <c r="T299" s="549">
        <v>11500</v>
      </c>
      <c r="U299" s="556">
        <v>11500</v>
      </c>
    </row>
    <row r="300" spans="1:21" ht="13.8" thickBot="1" x14ac:dyDescent="0.3">
      <c r="A300" s="7" t="s">
        <v>719</v>
      </c>
      <c r="B300" s="179" t="s">
        <v>718</v>
      </c>
      <c r="C300" s="540" t="s">
        <v>23</v>
      </c>
      <c r="D300" s="550" t="s">
        <v>13</v>
      </c>
      <c r="E300" s="550" t="s">
        <v>13</v>
      </c>
      <c r="F300" s="550" t="s">
        <v>13</v>
      </c>
      <c r="G300" s="548">
        <v>38</v>
      </c>
      <c r="H300" s="549">
        <v>24000</v>
      </c>
      <c r="I300" s="549">
        <v>35000</v>
      </c>
      <c r="J300" s="550" t="s">
        <v>13</v>
      </c>
      <c r="K300" s="550" t="s">
        <v>13</v>
      </c>
      <c r="L300" s="550" t="s">
        <v>13</v>
      </c>
      <c r="M300" s="548">
        <v>38</v>
      </c>
      <c r="N300" s="549">
        <v>24000</v>
      </c>
      <c r="O300" s="549">
        <v>32000</v>
      </c>
      <c r="P300" s="550" t="s">
        <v>13</v>
      </c>
      <c r="Q300" s="550" t="s">
        <v>13</v>
      </c>
      <c r="R300" s="550" t="s">
        <v>13</v>
      </c>
      <c r="S300" s="548">
        <v>22</v>
      </c>
      <c r="T300" s="549">
        <v>8000</v>
      </c>
      <c r="U300" s="556">
        <v>18000</v>
      </c>
    </row>
    <row r="301" spans="1:21" ht="13.8" thickBot="1" x14ac:dyDescent="0.3">
      <c r="A301" s="7" t="s">
        <v>737</v>
      </c>
      <c r="B301" s="179" t="s">
        <v>736</v>
      </c>
      <c r="C301" s="540" t="s">
        <v>23</v>
      </c>
      <c r="D301" s="550" t="s">
        <v>13</v>
      </c>
      <c r="E301" s="550" t="s">
        <v>13</v>
      </c>
      <c r="F301" s="550" t="s">
        <v>13</v>
      </c>
      <c r="G301" s="550" t="s">
        <v>13</v>
      </c>
      <c r="H301" s="550" t="s">
        <v>13</v>
      </c>
      <c r="I301" s="550" t="s">
        <v>13</v>
      </c>
      <c r="J301" s="548">
        <v>40</v>
      </c>
      <c r="K301" s="549">
        <v>46952</v>
      </c>
      <c r="L301" s="549">
        <v>46952</v>
      </c>
      <c r="M301" s="550" t="s">
        <v>13</v>
      </c>
      <c r="N301" s="550" t="s">
        <v>13</v>
      </c>
      <c r="O301" s="550" t="s">
        <v>13</v>
      </c>
      <c r="P301" s="548">
        <v>40</v>
      </c>
      <c r="Q301" s="549">
        <v>36322</v>
      </c>
      <c r="R301" s="549">
        <v>36322</v>
      </c>
      <c r="S301" s="548">
        <v>20</v>
      </c>
      <c r="T301" s="549">
        <v>9880</v>
      </c>
      <c r="U301" s="556">
        <v>14144</v>
      </c>
    </row>
    <row r="302" spans="1:21" ht="13.8" thickBot="1" x14ac:dyDescent="0.3">
      <c r="A302" s="7" t="s">
        <v>749</v>
      </c>
      <c r="B302" s="179" t="s">
        <v>748</v>
      </c>
      <c r="C302" s="540" t="s">
        <v>23</v>
      </c>
      <c r="D302" s="550" t="s">
        <v>13</v>
      </c>
      <c r="E302" s="550" t="s">
        <v>13</v>
      </c>
      <c r="F302" s="550" t="s">
        <v>13</v>
      </c>
      <c r="G302" s="550" t="s">
        <v>13</v>
      </c>
      <c r="H302" s="550" t="s">
        <v>13</v>
      </c>
      <c r="I302" s="550" t="s">
        <v>13</v>
      </c>
      <c r="J302" s="548">
        <v>5</v>
      </c>
      <c r="K302" s="549">
        <v>2588</v>
      </c>
      <c r="L302" s="549">
        <v>4159</v>
      </c>
      <c r="M302" s="550" t="s">
        <v>13</v>
      </c>
      <c r="N302" s="550" t="s">
        <v>13</v>
      </c>
      <c r="O302" s="550" t="s">
        <v>13</v>
      </c>
      <c r="P302" s="550" t="s">
        <v>13</v>
      </c>
      <c r="Q302" s="550" t="s">
        <v>13</v>
      </c>
      <c r="R302" s="550" t="s">
        <v>13</v>
      </c>
      <c r="S302" s="548">
        <v>4</v>
      </c>
      <c r="T302" s="549">
        <v>2588</v>
      </c>
      <c r="U302" s="556">
        <v>4159</v>
      </c>
    </row>
    <row r="303" spans="1:21" ht="13.8" thickBot="1" x14ac:dyDescent="0.3">
      <c r="A303" s="7" t="s">
        <v>753</v>
      </c>
      <c r="B303" s="179" t="s">
        <v>752</v>
      </c>
      <c r="C303" s="540" t="s">
        <v>23</v>
      </c>
      <c r="D303" s="550" t="s">
        <v>13</v>
      </c>
      <c r="E303" s="550" t="s">
        <v>13</v>
      </c>
      <c r="F303" s="550" t="s">
        <v>13</v>
      </c>
      <c r="G303" s="550" t="s">
        <v>13</v>
      </c>
      <c r="H303" s="550" t="s">
        <v>13</v>
      </c>
      <c r="I303" s="550" t="s">
        <v>13</v>
      </c>
      <c r="J303" s="548">
        <v>29</v>
      </c>
      <c r="K303" s="549">
        <v>21323</v>
      </c>
      <c r="L303" s="549">
        <v>21323</v>
      </c>
      <c r="M303" s="550" t="s">
        <v>13</v>
      </c>
      <c r="N303" s="550" t="s">
        <v>13</v>
      </c>
      <c r="O303" s="550" t="s">
        <v>13</v>
      </c>
      <c r="P303" s="550" t="s">
        <v>13</v>
      </c>
      <c r="Q303" s="550" t="s">
        <v>13</v>
      </c>
      <c r="R303" s="550" t="s">
        <v>13</v>
      </c>
      <c r="S303" s="548">
        <v>24</v>
      </c>
      <c r="T303" s="549">
        <v>12904</v>
      </c>
      <c r="U303" s="556">
        <v>15325</v>
      </c>
    </row>
    <row r="304" spans="1:21" ht="13.8" thickBot="1" x14ac:dyDescent="0.3">
      <c r="A304" s="7" t="s">
        <v>773</v>
      </c>
      <c r="B304" s="179" t="s">
        <v>772</v>
      </c>
      <c r="C304" s="540" t="s">
        <v>23</v>
      </c>
      <c r="D304" s="550" t="s">
        <v>13</v>
      </c>
      <c r="E304" s="550" t="s">
        <v>13</v>
      </c>
      <c r="F304" s="550" t="s">
        <v>13</v>
      </c>
      <c r="G304" s="550" t="s">
        <v>13</v>
      </c>
      <c r="H304" s="550" t="s">
        <v>13</v>
      </c>
      <c r="I304" s="550" t="s">
        <v>13</v>
      </c>
      <c r="J304" s="548">
        <v>30</v>
      </c>
      <c r="K304" s="550" t="s">
        <v>13</v>
      </c>
      <c r="L304" s="550" t="s">
        <v>13</v>
      </c>
      <c r="M304" s="548">
        <v>20</v>
      </c>
      <c r="N304" s="549">
        <v>9360</v>
      </c>
      <c r="O304" s="549">
        <v>12000</v>
      </c>
      <c r="P304" s="550" t="s">
        <v>13</v>
      </c>
      <c r="Q304" s="550" t="s">
        <v>13</v>
      </c>
      <c r="R304" s="550" t="s">
        <v>13</v>
      </c>
      <c r="S304" s="548">
        <v>20</v>
      </c>
      <c r="T304" s="549">
        <v>10400</v>
      </c>
      <c r="U304" s="556">
        <v>18000</v>
      </c>
    </row>
    <row r="305" spans="1:21" ht="13.8" thickBot="1" x14ac:dyDescent="0.3">
      <c r="A305" s="7" t="s">
        <v>793</v>
      </c>
      <c r="B305" s="179" t="s">
        <v>792</v>
      </c>
      <c r="C305" s="540" t="s">
        <v>23</v>
      </c>
      <c r="D305" s="548">
        <v>0</v>
      </c>
      <c r="E305" s="549">
        <v>0</v>
      </c>
      <c r="F305" s="549">
        <v>0</v>
      </c>
      <c r="G305" s="548">
        <v>0</v>
      </c>
      <c r="H305" s="549">
        <v>0</v>
      </c>
      <c r="I305" s="549">
        <v>0</v>
      </c>
      <c r="J305" s="548">
        <v>26</v>
      </c>
      <c r="K305" s="549">
        <v>27410</v>
      </c>
      <c r="L305" s="549">
        <v>39993</v>
      </c>
      <c r="M305" s="548">
        <v>26</v>
      </c>
      <c r="N305" s="549">
        <v>22925</v>
      </c>
      <c r="O305" s="549">
        <v>26500</v>
      </c>
      <c r="P305" s="548">
        <v>38</v>
      </c>
      <c r="Q305" s="549">
        <v>33932</v>
      </c>
      <c r="R305" s="549">
        <v>43070</v>
      </c>
      <c r="S305" s="548">
        <v>12</v>
      </c>
      <c r="T305" s="549">
        <v>6653</v>
      </c>
      <c r="U305" s="556">
        <v>8338</v>
      </c>
    </row>
    <row r="306" spans="1:21" ht="13.8" thickBot="1" x14ac:dyDescent="0.3">
      <c r="A306" s="7" t="s">
        <v>819</v>
      </c>
      <c r="B306" s="179" t="s">
        <v>818</v>
      </c>
      <c r="C306" s="540" t="s">
        <v>23</v>
      </c>
      <c r="D306" s="550" t="s">
        <v>13</v>
      </c>
      <c r="E306" s="550" t="s">
        <v>13</v>
      </c>
      <c r="F306" s="550" t="s">
        <v>13</v>
      </c>
      <c r="G306" s="550" t="s">
        <v>13</v>
      </c>
      <c r="H306" s="550" t="s">
        <v>13</v>
      </c>
      <c r="I306" s="550" t="s">
        <v>13</v>
      </c>
      <c r="J306" s="548">
        <v>40</v>
      </c>
      <c r="K306" s="549">
        <v>37857</v>
      </c>
      <c r="L306" s="549">
        <v>50690</v>
      </c>
      <c r="M306" s="550" t="s">
        <v>13</v>
      </c>
      <c r="N306" s="550" t="s">
        <v>13</v>
      </c>
      <c r="O306" s="550" t="s">
        <v>13</v>
      </c>
      <c r="P306" s="550" t="s">
        <v>13</v>
      </c>
      <c r="Q306" s="550" t="s">
        <v>13</v>
      </c>
      <c r="R306" s="550" t="s">
        <v>13</v>
      </c>
      <c r="S306" s="548">
        <v>19</v>
      </c>
      <c r="T306" s="549">
        <v>8892</v>
      </c>
      <c r="U306" s="556">
        <v>12692</v>
      </c>
    </row>
    <row r="307" spans="1:21" ht="13.8" thickBot="1" x14ac:dyDescent="0.3">
      <c r="A307" s="7" t="s">
        <v>39</v>
      </c>
      <c r="B307" s="179" t="s">
        <v>38</v>
      </c>
      <c r="C307" s="540" t="s">
        <v>40</v>
      </c>
      <c r="D307" s="550" t="s">
        <v>13</v>
      </c>
      <c r="E307" s="550" t="s">
        <v>13</v>
      </c>
      <c r="F307" s="550" t="s">
        <v>13</v>
      </c>
      <c r="G307" s="550" t="s">
        <v>13</v>
      </c>
      <c r="H307" s="550" t="s">
        <v>13</v>
      </c>
      <c r="I307" s="550" t="s">
        <v>13</v>
      </c>
      <c r="J307" s="550" t="s">
        <v>13</v>
      </c>
      <c r="K307" s="550" t="s">
        <v>13</v>
      </c>
      <c r="L307" s="550" t="s">
        <v>13</v>
      </c>
      <c r="M307" s="548">
        <v>28</v>
      </c>
      <c r="N307" s="549">
        <v>26208</v>
      </c>
      <c r="O307" s="549">
        <v>29120</v>
      </c>
      <c r="P307" s="548">
        <v>28</v>
      </c>
      <c r="Q307" s="549">
        <v>14196</v>
      </c>
      <c r="R307" s="549">
        <v>27664</v>
      </c>
      <c r="S307" s="548">
        <v>28</v>
      </c>
      <c r="T307" s="549">
        <v>9360</v>
      </c>
      <c r="U307" s="556">
        <v>20384</v>
      </c>
    </row>
    <row r="308" spans="1:21" ht="13.8" thickBot="1" x14ac:dyDescent="0.3">
      <c r="A308" s="7" t="s">
        <v>42</v>
      </c>
      <c r="B308" s="179" t="s">
        <v>41</v>
      </c>
      <c r="C308" s="540" t="s">
        <v>40</v>
      </c>
      <c r="D308" s="550" t="s">
        <v>13</v>
      </c>
      <c r="E308" s="550" t="s">
        <v>13</v>
      </c>
      <c r="F308" s="550" t="s">
        <v>13</v>
      </c>
      <c r="G308" s="548">
        <v>40</v>
      </c>
      <c r="H308" s="549">
        <v>26</v>
      </c>
      <c r="I308" s="549">
        <v>35</v>
      </c>
      <c r="J308" s="548">
        <v>20</v>
      </c>
      <c r="K308" s="549">
        <v>10500</v>
      </c>
      <c r="L308" s="549">
        <v>13250</v>
      </c>
      <c r="M308" s="548">
        <v>16</v>
      </c>
      <c r="N308" s="549">
        <v>8000</v>
      </c>
      <c r="O308" s="549">
        <v>11000</v>
      </c>
      <c r="P308" s="550" t="s">
        <v>13</v>
      </c>
      <c r="Q308" s="550" t="s">
        <v>13</v>
      </c>
      <c r="R308" s="550" t="s">
        <v>13</v>
      </c>
      <c r="S308" s="548">
        <v>12</v>
      </c>
      <c r="T308" s="549">
        <v>5304</v>
      </c>
      <c r="U308" s="556">
        <v>6300</v>
      </c>
    </row>
    <row r="309" spans="1:21" ht="13.8" thickBot="1" x14ac:dyDescent="0.3">
      <c r="A309" s="7" t="s">
        <v>50</v>
      </c>
      <c r="B309" s="179" t="s">
        <v>49</v>
      </c>
      <c r="C309" s="540" t="s">
        <v>40</v>
      </c>
      <c r="D309" s="548">
        <v>40</v>
      </c>
      <c r="E309" s="549">
        <v>35000</v>
      </c>
      <c r="F309" s="549">
        <v>45000</v>
      </c>
      <c r="G309" s="548">
        <v>40</v>
      </c>
      <c r="H309" s="549">
        <v>29120</v>
      </c>
      <c r="I309" s="549">
        <v>43680</v>
      </c>
      <c r="J309" s="548">
        <v>29</v>
      </c>
      <c r="K309" s="549">
        <v>15080</v>
      </c>
      <c r="L309" s="549">
        <v>27144</v>
      </c>
      <c r="M309" s="548">
        <v>24</v>
      </c>
      <c r="N309" s="549">
        <v>12480</v>
      </c>
      <c r="O309" s="549">
        <v>13728</v>
      </c>
      <c r="P309" s="548">
        <v>40</v>
      </c>
      <c r="Q309" s="549">
        <v>34049</v>
      </c>
      <c r="R309" s="549">
        <v>34049</v>
      </c>
      <c r="S309" s="548">
        <v>24</v>
      </c>
      <c r="T309" s="549">
        <v>9984</v>
      </c>
      <c r="U309" s="556">
        <v>16224</v>
      </c>
    </row>
    <row r="310" spans="1:21" ht="13.8" thickBot="1" x14ac:dyDescent="0.3">
      <c r="A310" s="7" t="s">
        <v>73</v>
      </c>
      <c r="B310" s="179" t="s">
        <v>72</v>
      </c>
      <c r="C310" s="540" t="s">
        <v>40</v>
      </c>
      <c r="D310" s="548">
        <v>40</v>
      </c>
      <c r="E310" s="549">
        <v>54892</v>
      </c>
      <c r="F310" s="549">
        <v>76871</v>
      </c>
      <c r="G310" s="548">
        <v>40</v>
      </c>
      <c r="H310" s="549">
        <v>47727</v>
      </c>
      <c r="I310" s="549">
        <v>66818</v>
      </c>
      <c r="J310" s="548">
        <v>40</v>
      </c>
      <c r="K310" s="549">
        <v>43340</v>
      </c>
      <c r="L310" s="549">
        <v>58485</v>
      </c>
      <c r="M310" s="548">
        <v>40</v>
      </c>
      <c r="N310" s="549">
        <v>38512</v>
      </c>
      <c r="O310" s="549">
        <v>55432</v>
      </c>
      <c r="P310" s="548">
        <v>40</v>
      </c>
      <c r="Q310" s="549">
        <v>35779</v>
      </c>
      <c r="R310" s="549">
        <v>53813</v>
      </c>
      <c r="S310" s="548">
        <v>40</v>
      </c>
      <c r="T310" s="549">
        <v>25175</v>
      </c>
      <c r="U310" s="556">
        <v>38424</v>
      </c>
    </row>
    <row r="311" spans="1:21" ht="13.8" thickBot="1" x14ac:dyDescent="0.3">
      <c r="A311" s="7" t="s">
        <v>83</v>
      </c>
      <c r="B311" s="179" t="s">
        <v>82</v>
      </c>
      <c r="C311" s="540" t="s">
        <v>40</v>
      </c>
      <c r="D311" s="548">
        <v>40</v>
      </c>
      <c r="E311" s="549">
        <v>58000</v>
      </c>
      <c r="F311" s="549">
        <v>68000</v>
      </c>
      <c r="G311" s="548">
        <v>40</v>
      </c>
      <c r="H311" s="549">
        <v>45000</v>
      </c>
      <c r="I311" s="549">
        <v>58000</v>
      </c>
      <c r="J311" s="548">
        <v>40</v>
      </c>
      <c r="K311" s="549">
        <v>46000</v>
      </c>
      <c r="L311" s="549">
        <v>52000</v>
      </c>
      <c r="M311" s="548">
        <v>40</v>
      </c>
      <c r="N311" s="549">
        <v>40000</v>
      </c>
      <c r="O311" s="549">
        <v>46000</v>
      </c>
      <c r="P311" s="550" t="s">
        <v>13</v>
      </c>
      <c r="Q311" s="550" t="s">
        <v>13</v>
      </c>
      <c r="R311" s="550" t="s">
        <v>13</v>
      </c>
      <c r="S311" s="548">
        <v>17</v>
      </c>
      <c r="T311" s="549">
        <v>9724</v>
      </c>
      <c r="U311" s="556">
        <v>12376</v>
      </c>
    </row>
    <row r="312" spans="1:21" ht="13.8" thickBot="1" x14ac:dyDescent="0.3">
      <c r="A312" s="7" t="s">
        <v>108</v>
      </c>
      <c r="B312" s="179" t="s">
        <v>107</v>
      </c>
      <c r="C312" s="540" t="s">
        <v>40</v>
      </c>
      <c r="D312" s="548">
        <v>38</v>
      </c>
      <c r="E312" s="549">
        <v>64350</v>
      </c>
      <c r="F312" s="549">
        <v>80438</v>
      </c>
      <c r="G312" s="548">
        <v>38</v>
      </c>
      <c r="H312" s="549">
        <v>53138</v>
      </c>
      <c r="I312" s="549">
        <v>70200</v>
      </c>
      <c r="J312" s="548">
        <v>38</v>
      </c>
      <c r="K312" s="549">
        <v>40198</v>
      </c>
      <c r="L312" s="549">
        <v>55302</v>
      </c>
      <c r="M312" s="548">
        <v>20</v>
      </c>
      <c r="N312" s="549">
        <v>21580</v>
      </c>
      <c r="O312" s="549">
        <v>29900</v>
      </c>
      <c r="P312" s="548">
        <v>38</v>
      </c>
      <c r="Q312" s="549">
        <v>40463</v>
      </c>
      <c r="R312" s="549">
        <v>56063</v>
      </c>
      <c r="S312" s="548">
        <v>20</v>
      </c>
      <c r="T312" s="549">
        <v>16120</v>
      </c>
      <c r="U312" s="556">
        <v>19500</v>
      </c>
    </row>
    <row r="313" spans="1:21" ht="13.8" thickBot="1" x14ac:dyDescent="0.3">
      <c r="A313" s="7" t="s">
        <v>114</v>
      </c>
      <c r="B313" s="179" t="s">
        <v>113</v>
      </c>
      <c r="C313" s="540" t="s">
        <v>40</v>
      </c>
      <c r="D313" s="548">
        <v>40</v>
      </c>
      <c r="E313" s="549">
        <v>65000</v>
      </c>
      <c r="F313" s="549">
        <v>70000</v>
      </c>
      <c r="G313" s="548">
        <v>40</v>
      </c>
      <c r="H313" s="549">
        <v>40000</v>
      </c>
      <c r="I313" s="549">
        <v>48000</v>
      </c>
      <c r="J313" s="548">
        <v>0</v>
      </c>
      <c r="K313" s="549">
        <v>0</v>
      </c>
      <c r="L313" s="549">
        <v>0</v>
      </c>
      <c r="M313" s="548">
        <v>40</v>
      </c>
      <c r="N313" s="549">
        <v>40000</v>
      </c>
      <c r="O313" s="550" t="s">
        <v>13</v>
      </c>
      <c r="P313" s="548">
        <v>25</v>
      </c>
      <c r="Q313" s="549">
        <v>22061</v>
      </c>
      <c r="R313" s="549">
        <v>22061</v>
      </c>
      <c r="S313" s="548">
        <v>27</v>
      </c>
      <c r="T313" s="549">
        <v>14868</v>
      </c>
      <c r="U313" s="556">
        <v>19016</v>
      </c>
    </row>
    <row r="314" spans="1:21" ht="13.8" thickBot="1" x14ac:dyDescent="0.3">
      <c r="A314" s="7" t="s">
        <v>124</v>
      </c>
      <c r="B314" s="179" t="s">
        <v>123</v>
      </c>
      <c r="C314" s="540" t="s">
        <v>40</v>
      </c>
      <c r="D314" s="548">
        <v>40</v>
      </c>
      <c r="E314" s="549">
        <v>55000</v>
      </c>
      <c r="F314" s="549">
        <v>75000</v>
      </c>
      <c r="G314" s="548">
        <v>40</v>
      </c>
      <c r="H314" s="549">
        <v>38000</v>
      </c>
      <c r="I314" s="549">
        <v>65000</v>
      </c>
      <c r="J314" s="548">
        <v>30</v>
      </c>
      <c r="K314" s="549">
        <v>20000</v>
      </c>
      <c r="L314" s="549">
        <v>55000</v>
      </c>
      <c r="M314" s="548">
        <v>30</v>
      </c>
      <c r="N314" s="549">
        <v>15000</v>
      </c>
      <c r="O314" s="549">
        <v>45000</v>
      </c>
      <c r="P314" s="548">
        <v>40</v>
      </c>
      <c r="Q314" s="549">
        <v>40000</v>
      </c>
      <c r="R314" s="549">
        <v>55000</v>
      </c>
      <c r="S314" s="548">
        <v>22</v>
      </c>
      <c r="T314" s="549">
        <v>5500</v>
      </c>
      <c r="U314" s="556">
        <v>40000</v>
      </c>
    </row>
    <row r="315" spans="1:21" ht="13.8" thickBot="1" x14ac:dyDescent="0.3">
      <c r="A315" s="7" t="s">
        <v>134</v>
      </c>
      <c r="B315" s="179" t="s">
        <v>133</v>
      </c>
      <c r="C315" s="540" t="s">
        <v>40</v>
      </c>
      <c r="D315" s="548">
        <v>0</v>
      </c>
      <c r="E315" s="549">
        <v>0</v>
      </c>
      <c r="F315" s="549">
        <v>0</v>
      </c>
      <c r="G315" s="548">
        <v>40</v>
      </c>
      <c r="H315" s="549">
        <v>26520</v>
      </c>
      <c r="I315" s="549">
        <v>41184</v>
      </c>
      <c r="J315" s="548">
        <v>40</v>
      </c>
      <c r="K315" s="549">
        <v>40227</v>
      </c>
      <c r="L315" s="549">
        <v>43930</v>
      </c>
      <c r="M315" s="548">
        <v>40</v>
      </c>
      <c r="N315" s="549">
        <v>28766</v>
      </c>
      <c r="O315" s="549">
        <v>28766</v>
      </c>
      <c r="P315" s="548">
        <v>40</v>
      </c>
      <c r="Q315" s="549">
        <v>50232</v>
      </c>
      <c r="R315" s="549">
        <v>50232</v>
      </c>
      <c r="S315" s="548">
        <v>40</v>
      </c>
      <c r="T315" s="549">
        <v>28080</v>
      </c>
      <c r="U315" s="556">
        <v>31096</v>
      </c>
    </row>
    <row r="316" spans="1:21" ht="13.8" thickBot="1" x14ac:dyDescent="0.3">
      <c r="A316" s="7" t="s">
        <v>150</v>
      </c>
      <c r="B316" s="179" t="s">
        <v>149</v>
      </c>
      <c r="C316" s="540" t="s">
        <v>40</v>
      </c>
      <c r="D316" s="548">
        <v>0</v>
      </c>
      <c r="E316" s="549">
        <v>0</v>
      </c>
      <c r="F316" s="549">
        <v>0</v>
      </c>
      <c r="G316" s="548">
        <v>40</v>
      </c>
      <c r="H316" s="549">
        <v>33072</v>
      </c>
      <c r="I316" s="549">
        <v>33072</v>
      </c>
      <c r="J316" s="548">
        <v>40</v>
      </c>
      <c r="K316" s="549">
        <v>27560</v>
      </c>
      <c r="L316" s="549">
        <v>38750</v>
      </c>
      <c r="M316" s="548">
        <v>0</v>
      </c>
      <c r="N316" s="549">
        <v>0</v>
      </c>
      <c r="O316" s="549">
        <v>0</v>
      </c>
      <c r="P316" s="548">
        <v>40</v>
      </c>
      <c r="Q316" s="549">
        <v>33072</v>
      </c>
      <c r="R316" s="549">
        <v>33072</v>
      </c>
      <c r="S316" s="548">
        <v>12</v>
      </c>
      <c r="T316" s="549">
        <v>2652</v>
      </c>
      <c r="U316" s="556">
        <v>13260</v>
      </c>
    </row>
    <row r="317" spans="1:21" ht="13.8" thickBot="1" x14ac:dyDescent="0.3">
      <c r="A317" s="7" t="s">
        <v>170</v>
      </c>
      <c r="B317" s="179" t="s">
        <v>169</v>
      </c>
      <c r="C317" s="540" t="s">
        <v>40</v>
      </c>
      <c r="D317" s="550" t="s">
        <v>13</v>
      </c>
      <c r="E317" s="550" t="s">
        <v>13</v>
      </c>
      <c r="F317" s="550" t="s">
        <v>13</v>
      </c>
      <c r="G317" s="548">
        <v>38</v>
      </c>
      <c r="H317" s="549">
        <v>40000</v>
      </c>
      <c r="I317" s="549">
        <v>50000</v>
      </c>
      <c r="J317" s="550" t="s">
        <v>13</v>
      </c>
      <c r="K317" s="550" t="s">
        <v>13</v>
      </c>
      <c r="L317" s="550" t="s">
        <v>13</v>
      </c>
      <c r="M317" s="548">
        <v>20</v>
      </c>
      <c r="N317" s="549">
        <v>17500</v>
      </c>
      <c r="O317" s="549">
        <v>21500</v>
      </c>
      <c r="P317" s="548">
        <v>38</v>
      </c>
      <c r="Q317" s="549">
        <v>40000</v>
      </c>
      <c r="R317" s="549">
        <v>50000</v>
      </c>
      <c r="S317" s="548">
        <v>15</v>
      </c>
      <c r="T317" s="549">
        <v>6500</v>
      </c>
      <c r="U317" s="556">
        <v>14100</v>
      </c>
    </row>
    <row r="318" spans="1:21" ht="13.8" thickBot="1" x14ac:dyDescent="0.3">
      <c r="A318" s="7" t="s">
        <v>174</v>
      </c>
      <c r="B318" s="179" t="s">
        <v>173</v>
      </c>
      <c r="C318" s="540" t="s">
        <v>40</v>
      </c>
      <c r="D318" s="548">
        <v>0</v>
      </c>
      <c r="E318" s="549">
        <v>0</v>
      </c>
      <c r="F318" s="549">
        <v>0</v>
      </c>
      <c r="G318" s="548">
        <v>0</v>
      </c>
      <c r="H318" s="549">
        <v>40000</v>
      </c>
      <c r="I318" s="549">
        <v>58000</v>
      </c>
      <c r="J318" s="548">
        <v>40</v>
      </c>
      <c r="K318" s="549">
        <v>37000</v>
      </c>
      <c r="L318" s="549">
        <v>48000</v>
      </c>
      <c r="M318" s="548">
        <v>40</v>
      </c>
      <c r="N318" s="549">
        <v>35900</v>
      </c>
      <c r="O318" s="549">
        <v>48000</v>
      </c>
      <c r="P318" s="548">
        <v>40</v>
      </c>
      <c r="Q318" s="549">
        <v>40000</v>
      </c>
      <c r="R318" s="549">
        <v>58000</v>
      </c>
      <c r="S318" s="548">
        <v>20</v>
      </c>
      <c r="T318" s="549">
        <v>10400</v>
      </c>
      <c r="U318" s="556">
        <v>22880</v>
      </c>
    </row>
    <row r="319" spans="1:21" ht="13.8" thickBot="1" x14ac:dyDescent="0.3">
      <c r="A319" s="7" t="s">
        <v>188</v>
      </c>
      <c r="B319" s="179" t="s">
        <v>187</v>
      </c>
      <c r="C319" s="540" t="s">
        <v>40</v>
      </c>
      <c r="D319" s="550" t="s">
        <v>13</v>
      </c>
      <c r="E319" s="550" t="s">
        <v>13</v>
      </c>
      <c r="F319" s="550" t="s">
        <v>13</v>
      </c>
      <c r="G319" s="548">
        <v>38</v>
      </c>
      <c r="H319" s="549">
        <v>49187</v>
      </c>
      <c r="I319" s="549">
        <v>44737</v>
      </c>
      <c r="J319" s="550" t="s">
        <v>13</v>
      </c>
      <c r="K319" s="549">
        <v>44816</v>
      </c>
      <c r="L319" s="549">
        <v>44816</v>
      </c>
      <c r="M319" s="548">
        <v>38</v>
      </c>
      <c r="N319" s="550" t="s">
        <v>13</v>
      </c>
      <c r="O319" s="549">
        <v>45712</v>
      </c>
      <c r="P319" s="550" t="s">
        <v>13</v>
      </c>
      <c r="Q319" s="549">
        <v>60000</v>
      </c>
      <c r="R319" s="549">
        <v>65000</v>
      </c>
      <c r="S319" s="548">
        <v>39</v>
      </c>
      <c r="T319" s="549">
        <v>23400</v>
      </c>
      <c r="U319" s="556">
        <v>23400</v>
      </c>
    </row>
    <row r="320" spans="1:21" ht="13.8" thickBot="1" x14ac:dyDescent="0.3">
      <c r="A320" s="7" t="s">
        <v>190</v>
      </c>
      <c r="B320" s="179" t="s">
        <v>189</v>
      </c>
      <c r="C320" s="540" t="s">
        <v>40</v>
      </c>
      <c r="D320" s="550" t="s">
        <v>13</v>
      </c>
      <c r="E320" s="550" t="s">
        <v>13</v>
      </c>
      <c r="F320" s="550" t="s">
        <v>13</v>
      </c>
      <c r="G320" s="548">
        <v>26</v>
      </c>
      <c r="H320" s="549">
        <v>13378</v>
      </c>
      <c r="I320" s="549">
        <v>19968</v>
      </c>
      <c r="J320" s="550" t="s">
        <v>13</v>
      </c>
      <c r="K320" s="550" t="s">
        <v>13</v>
      </c>
      <c r="L320" s="550" t="s">
        <v>13</v>
      </c>
      <c r="M320" s="550" t="s">
        <v>13</v>
      </c>
      <c r="N320" s="550" t="s">
        <v>13</v>
      </c>
      <c r="O320" s="550" t="s">
        <v>13</v>
      </c>
      <c r="P320" s="550" t="s">
        <v>13</v>
      </c>
      <c r="Q320" s="550" t="s">
        <v>13</v>
      </c>
      <c r="R320" s="550" t="s">
        <v>13</v>
      </c>
      <c r="S320" s="548">
        <v>26</v>
      </c>
      <c r="T320" s="549">
        <v>13728</v>
      </c>
      <c r="U320" s="556">
        <v>19968</v>
      </c>
    </row>
    <row r="321" spans="1:21" ht="13.8" thickBot="1" x14ac:dyDescent="0.3">
      <c r="A321" s="7" t="s">
        <v>200</v>
      </c>
      <c r="B321" s="179" t="s">
        <v>199</v>
      </c>
      <c r="C321" s="540" t="s">
        <v>40</v>
      </c>
      <c r="D321" s="550" t="s">
        <v>13</v>
      </c>
      <c r="E321" s="550" t="s">
        <v>13</v>
      </c>
      <c r="F321" s="550" t="s">
        <v>13</v>
      </c>
      <c r="G321" s="548">
        <v>40</v>
      </c>
      <c r="H321" s="549">
        <v>43909</v>
      </c>
      <c r="I321" s="549">
        <v>71968</v>
      </c>
      <c r="J321" s="548">
        <v>40</v>
      </c>
      <c r="K321" s="549">
        <v>45760</v>
      </c>
      <c r="L321" s="549">
        <v>50149</v>
      </c>
      <c r="M321" s="548">
        <v>10</v>
      </c>
      <c r="N321" s="549">
        <v>19760</v>
      </c>
      <c r="O321" s="549">
        <v>25074</v>
      </c>
      <c r="P321" s="548">
        <v>40</v>
      </c>
      <c r="Q321" s="549">
        <v>37294</v>
      </c>
      <c r="R321" s="549">
        <v>45157</v>
      </c>
      <c r="S321" s="548">
        <v>20</v>
      </c>
      <c r="T321" s="549">
        <v>11794</v>
      </c>
      <c r="U321" s="556">
        <v>15590</v>
      </c>
    </row>
    <row r="322" spans="1:21" ht="13.8" thickBot="1" x14ac:dyDescent="0.3">
      <c r="A322" s="7" t="s">
        <v>218</v>
      </c>
      <c r="B322" s="179" t="s">
        <v>217</v>
      </c>
      <c r="C322" s="540" t="s">
        <v>40</v>
      </c>
      <c r="D322" s="548">
        <v>40</v>
      </c>
      <c r="E322" s="549">
        <v>54303</v>
      </c>
      <c r="F322" s="549">
        <v>70594</v>
      </c>
      <c r="G322" s="548">
        <v>40</v>
      </c>
      <c r="H322" s="549">
        <v>49515</v>
      </c>
      <c r="I322" s="549">
        <v>59419</v>
      </c>
      <c r="J322" s="548">
        <v>0</v>
      </c>
      <c r="K322" s="549">
        <v>0</v>
      </c>
      <c r="L322" s="549">
        <v>0</v>
      </c>
      <c r="M322" s="548">
        <v>40</v>
      </c>
      <c r="N322" s="549">
        <v>38235</v>
      </c>
      <c r="O322" s="549">
        <v>45882</v>
      </c>
      <c r="P322" s="548">
        <v>40</v>
      </c>
      <c r="Q322" s="549">
        <v>54303</v>
      </c>
      <c r="R322" s="549">
        <v>70594</v>
      </c>
      <c r="S322" s="548">
        <v>20</v>
      </c>
      <c r="T322" s="549">
        <v>11234</v>
      </c>
      <c r="U322" s="556">
        <v>13332</v>
      </c>
    </row>
    <row r="323" spans="1:21" ht="13.8" thickBot="1" x14ac:dyDescent="0.3">
      <c r="A323" s="7" t="s">
        <v>226</v>
      </c>
      <c r="B323" s="179" t="s">
        <v>225</v>
      </c>
      <c r="C323" s="540" t="s">
        <v>40</v>
      </c>
      <c r="D323" s="548">
        <v>40</v>
      </c>
      <c r="E323" s="549">
        <v>47278</v>
      </c>
      <c r="F323" s="549">
        <v>48460</v>
      </c>
      <c r="G323" s="550" t="s">
        <v>13</v>
      </c>
      <c r="H323" s="550" t="s">
        <v>13</v>
      </c>
      <c r="I323" s="550" t="s">
        <v>13</v>
      </c>
      <c r="J323" s="550" t="s">
        <v>13</v>
      </c>
      <c r="K323" s="550" t="s">
        <v>13</v>
      </c>
      <c r="L323" s="550" t="s">
        <v>13</v>
      </c>
      <c r="M323" s="548">
        <v>26</v>
      </c>
      <c r="N323" s="549">
        <v>25623</v>
      </c>
      <c r="O323" s="549">
        <v>27310</v>
      </c>
      <c r="P323" s="550" t="s">
        <v>13</v>
      </c>
      <c r="Q323" s="550" t="s">
        <v>13</v>
      </c>
      <c r="R323" s="550" t="s">
        <v>13</v>
      </c>
      <c r="S323" s="548">
        <v>16</v>
      </c>
      <c r="T323" s="549">
        <v>9384</v>
      </c>
      <c r="U323" s="556">
        <v>11731</v>
      </c>
    </row>
    <row r="324" spans="1:21" ht="13.8" thickBot="1" x14ac:dyDescent="0.3">
      <c r="A324" s="7" t="s">
        <v>230</v>
      </c>
      <c r="B324" s="179" t="s">
        <v>229</v>
      </c>
      <c r="C324" s="540" t="s">
        <v>40</v>
      </c>
      <c r="D324" s="550" t="s">
        <v>13</v>
      </c>
      <c r="E324" s="550" t="s">
        <v>13</v>
      </c>
      <c r="F324" s="550" t="s">
        <v>13</v>
      </c>
      <c r="G324" s="550" t="s">
        <v>13</v>
      </c>
      <c r="H324" s="550" t="s">
        <v>13</v>
      </c>
      <c r="I324" s="550" t="s">
        <v>13</v>
      </c>
      <c r="J324" s="548">
        <v>37</v>
      </c>
      <c r="K324" s="549">
        <v>26520</v>
      </c>
      <c r="L324" s="549">
        <v>35880</v>
      </c>
      <c r="M324" s="548">
        <v>37</v>
      </c>
      <c r="N324" s="549">
        <v>23985</v>
      </c>
      <c r="O324" s="549">
        <v>30420</v>
      </c>
      <c r="P324" s="550" t="s">
        <v>13</v>
      </c>
      <c r="Q324" s="550" t="s">
        <v>13</v>
      </c>
      <c r="R324" s="550" t="s">
        <v>13</v>
      </c>
      <c r="S324" s="548">
        <v>20</v>
      </c>
      <c r="T324" s="549">
        <v>10660</v>
      </c>
      <c r="U324" s="556">
        <v>14976</v>
      </c>
    </row>
    <row r="325" spans="1:21" ht="13.8" thickBot="1" x14ac:dyDescent="0.3">
      <c r="A325" s="7" t="s">
        <v>242</v>
      </c>
      <c r="B325" s="179" t="s">
        <v>241</v>
      </c>
      <c r="C325" s="540" t="s">
        <v>40</v>
      </c>
      <c r="D325" s="548">
        <v>45</v>
      </c>
      <c r="E325" s="549">
        <v>57179</v>
      </c>
      <c r="F325" s="549">
        <v>80038</v>
      </c>
      <c r="G325" s="548">
        <v>45</v>
      </c>
      <c r="H325" s="549">
        <v>51896</v>
      </c>
      <c r="I325" s="549">
        <v>72717</v>
      </c>
      <c r="J325" s="548">
        <v>31</v>
      </c>
      <c r="K325" s="549">
        <v>45698</v>
      </c>
      <c r="L325" s="549">
        <v>64043</v>
      </c>
      <c r="M325" s="548">
        <v>21</v>
      </c>
      <c r="N325" s="549">
        <v>35568</v>
      </c>
      <c r="O325" s="549">
        <v>49795</v>
      </c>
      <c r="P325" s="548">
        <v>20</v>
      </c>
      <c r="Q325" s="549">
        <v>355568</v>
      </c>
      <c r="R325" s="549">
        <v>49795</v>
      </c>
      <c r="S325" s="548">
        <v>20</v>
      </c>
      <c r="T325" s="549">
        <v>25834</v>
      </c>
      <c r="U325" s="556">
        <v>36150</v>
      </c>
    </row>
    <row r="326" spans="1:21" ht="13.8" thickBot="1" x14ac:dyDescent="0.3">
      <c r="A326" s="7" t="s">
        <v>244</v>
      </c>
      <c r="B326" s="179" t="s">
        <v>243</v>
      </c>
      <c r="C326" s="540" t="s">
        <v>40</v>
      </c>
      <c r="D326" s="548">
        <v>40</v>
      </c>
      <c r="E326" s="549">
        <v>53356</v>
      </c>
      <c r="F326" s="549">
        <v>69363</v>
      </c>
      <c r="G326" s="548">
        <v>40</v>
      </c>
      <c r="H326" s="549">
        <v>41996</v>
      </c>
      <c r="I326" s="549">
        <v>54595</v>
      </c>
      <c r="J326" s="550" t="s">
        <v>13</v>
      </c>
      <c r="K326" s="550" t="s">
        <v>13</v>
      </c>
      <c r="L326" s="550" t="s">
        <v>13</v>
      </c>
      <c r="M326" s="548">
        <v>12</v>
      </c>
      <c r="N326" s="549">
        <v>18824</v>
      </c>
      <c r="O326" s="549">
        <v>22516</v>
      </c>
      <c r="P326" s="550" t="s">
        <v>13</v>
      </c>
      <c r="Q326" s="550" t="s">
        <v>13</v>
      </c>
      <c r="R326" s="550" t="s">
        <v>13</v>
      </c>
      <c r="S326" s="548">
        <v>36</v>
      </c>
      <c r="T326" s="549">
        <v>31131</v>
      </c>
      <c r="U326" s="556">
        <v>40866</v>
      </c>
    </row>
    <row r="327" spans="1:21" ht="13.8" thickBot="1" x14ac:dyDescent="0.3">
      <c r="A327" s="7" t="s">
        <v>300</v>
      </c>
      <c r="B327" s="179" t="s">
        <v>299</v>
      </c>
      <c r="C327" s="540" t="s">
        <v>40</v>
      </c>
      <c r="D327" s="550" t="s">
        <v>13</v>
      </c>
      <c r="E327" s="550" t="s">
        <v>13</v>
      </c>
      <c r="F327" s="550" t="s">
        <v>13</v>
      </c>
      <c r="G327" s="550" t="s">
        <v>13</v>
      </c>
      <c r="H327" s="550" t="s">
        <v>13</v>
      </c>
      <c r="I327" s="550" t="s">
        <v>13</v>
      </c>
      <c r="J327" s="550" t="s">
        <v>13</v>
      </c>
      <c r="K327" s="550" t="s">
        <v>13</v>
      </c>
      <c r="L327" s="550" t="s">
        <v>13</v>
      </c>
      <c r="M327" s="548">
        <v>40</v>
      </c>
      <c r="N327" s="549">
        <v>35360</v>
      </c>
      <c r="O327" s="549">
        <v>36400</v>
      </c>
      <c r="P327" s="550" t="s">
        <v>13</v>
      </c>
      <c r="Q327" s="550" t="s">
        <v>13</v>
      </c>
      <c r="R327" s="550" t="s">
        <v>13</v>
      </c>
      <c r="S327" s="548">
        <v>29</v>
      </c>
      <c r="T327" s="549">
        <v>12818</v>
      </c>
      <c r="U327" s="556">
        <v>17463</v>
      </c>
    </row>
    <row r="328" spans="1:21" ht="13.8" thickBot="1" x14ac:dyDescent="0.3">
      <c r="A328" s="7" t="s">
        <v>308</v>
      </c>
      <c r="B328" s="179" t="s">
        <v>307</v>
      </c>
      <c r="C328" s="540" t="s">
        <v>40</v>
      </c>
      <c r="D328" s="548">
        <v>40</v>
      </c>
      <c r="E328" s="549">
        <v>50000</v>
      </c>
      <c r="F328" s="549">
        <v>61000</v>
      </c>
      <c r="G328" s="548">
        <v>40</v>
      </c>
      <c r="H328" s="549">
        <v>48000</v>
      </c>
      <c r="I328" s="549">
        <v>52000</v>
      </c>
      <c r="J328" s="548">
        <v>20</v>
      </c>
      <c r="K328" s="549">
        <v>21112</v>
      </c>
      <c r="L328" s="549">
        <v>26114</v>
      </c>
      <c r="M328" s="550" t="s">
        <v>13</v>
      </c>
      <c r="N328" s="550" t="s">
        <v>13</v>
      </c>
      <c r="O328" s="550" t="s">
        <v>13</v>
      </c>
      <c r="P328" s="550" t="s">
        <v>13</v>
      </c>
      <c r="Q328" s="550" t="s">
        <v>13</v>
      </c>
      <c r="R328" s="550" t="s">
        <v>13</v>
      </c>
      <c r="S328" s="548">
        <v>22</v>
      </c>
      <c r="T328" s="549">
        <v>14872</v>
      </c>
      <c r="U328" s="556">
        <v>17446</v>
      </c>
    </row>
    <row r="329" spans="1:21" ht="13.8" thickBot="1" x14ac:dyDescent="0.3">
      <c r="A329" s="7" t="s">
        <v>328</v>
      </c>
      <c r="B329" s="179" t="s">
        <v>327</v>
      </c>
      <c r="C329" s="540" t="s">
        <v>40</v>
      </c>
      <c r="D329" s="548">
        <v>40</v>
      </c>
      <c r="E329" s="549">
        <v>65971</v>
      </c>
      <c r="F329" s="549">
        <v>80443</v>
      </c>
      <c r="G329" s="548">
        <v>38</v>
      </c>
      <c r="H329" s="549">
        <v>42105</v>
      </c>
      <c r="I329" s="549">
        <v>66464</v>
      </c>
      <c r="J329" s="548">
        <v>38</v>
      </c>
      <c r="K329" s="549">
        <v>51525</v>
      </c>
      <c r="L329" s="549">
        <v>64733</v>
      </c>
      <c r="M329" s="548">
        <v>38</v>
      </c>
      <c r="N329" s="549">
        <v>40125</v>
      </c>
      <c r="O329" s="549">
        <v>49210</v>
      </c>
      <c r="P329" s="548">
        <v>40</v>
      </c>
      <c r="Q329" s="549">
        <v>42482</v>
      </c>
      <c r="R329" s="549">
        <v>62958</v>
      </c>
      <c r="S329" s="548">
        <v>34</v>
      </c>
      <c r="T329" s="549">
        <v>20030</v>
      </c>
      <c r="U329" s="556">
        <v>39437</v>
      </c>
    </row>
    <row r="330" spans="1:21" ht="13.8" thickBot="1" x14ac:dyDescent="0.3">
      <c r="A330" s="7" t="s">
        <v>388</v>
      </c>
      <c r="B330" s="179" t="s">
        <v>387</v>
      </c>
      <c r="C330" s="540" t="s">
        <v>40</v>
      </c>
      <c r="D330" s="548">
        <v>40</v>
      </c>
      <c r="E330" s="549">
        <v>35000</v>
      </c>
      <c r="F330" s="549">
        <v>42000</v>
      </c>
      <c r="G330" s="548">
        <v>40</v>
      </c>
      <c r="H330" s="549">
        <v>34000</v>
      </c>
      <c r="I330" s="549">
        <v>40000</v>
      </c>
      <c r="J330" s="550" t="s">
        <v>13</v>
      </c>
      <c r="K330" s="550" t="s">
        <v>13</v>
      </c>
      <c r="L330" s="550" t="s">
        <v>13</v>
      </c>
      <c r="M330" s="550" t="s">
        <v>13</v>
      </c>
      <c r="N330" s="550" t="s">
        <v>13</v>
      </c>
      <c r="O330" s="550" t="s">
        <v>13</v>
      </c>
      <c r="P330" s="548">
        <v>40</v>
      </c>
      <c r="Q330" s="549">
        <v>35000</v>
      </c>
      <c r="R330" s="549">
        <v>45000</v>
      </c>
      <c r="S330" s="548">
        <v>29</v>
      </c>
      <c r="T330" s="549">
        <v>15000</v>
      </c>
      <c r="U330" s="556">
        <v>25000</v>
      </c>
    </row>
    <row r="331" spans="1:21" ht="13.8" thickBot="1" x14ac:dyDescent="0.3">
      <c r="A331" s="7" t="s">
        <v>433</v>
      </c>
      <c r="B331" s="179" t="s">
        <v>432</v>
      </c>
      <c r="C331" s="540" t="s">
        <v>40</v>
      </c>
      <c r="D331" s="548">
        <v>38</v>
      </c>
      <c r="E331" s="549">
        <v>40950</v>
      </c>
      <c r="F331" s="549">
        <v>48750</v>
      </c>
      <c r="G331" s="548">
        <v>22</v>
      </c>
      <c r="H331" s="549">
        <v>1372</v>
      </c>
      <c r="I331" s="549">
        <v>18304</v>
      </c>
      <c r="J331" s="548">
        <v>38</v>
      </c>
      <c r="K331" s="549">
        <v>34125</v>
      </c>
      <c r="L331" s="549">
        <v>41925</v>
      </c>
      <c r="M331" s="548">
        <v>38</v>
      </c>
      <c r="N331" s="549">
        <v>26325</v>
      </c>
      <c r="O331" s="549">
        <v>33150</v>
      </c>
      <c r="P331" s="548">
        <v>25</v>
      </c>
      <c r="Q331" s="549">
        <v>19500</v>
      </c>
      <c r="R331" s="549">
        <v>27300</v>
      </c>
      <c r="S331" s="548">
        <v>16</v>
      </c>
      <c r="T331" s="549">
        <v>7488</v>
      </c>
      <c r="U331" s="556">
        <v>10816</v>
      </c>
    </row>
    <row r="332" spans="1:21" ht="13.8" thickBot="1" x14ac:dyDescent="0.3">
      <c r="A332" s="7" t="s">
        <v>439</v>
      </c>
      <c r="B332" s="179" t="s">
        <v>438</v>
      </c>
      <c r="C332" s="540" t="s">
        <v>40</v>
      </c>
      <c r="D332" s="548">
        <v>0</v>
      </c>
      <c r="E332" s="549">
        <v>0</v>
      </c>
      <c r="F332" s="549">
        <v>0</v>
      </c>
      <c r="G332" s="548">
        <v>0</v>
      </c>
      <c r="H332" s="549">
        <v>0</v>
      </c>
      <c r="I332" s="549">
        <v>0</v>
      </c>
      <c r="J332" s="548">
        <v>0</v>
      </c>
      <c r="K332" s="549">
        <v>0</v>
      </c>
      <c r="L332" s="549">
        <v>0</v>
      </c>
      <c r="M332" s="548">
        <v>40</v>
      </c>
      <c r="N332" s="549">
        <v>37440</v>
      </c>
      <c r="O332" s="549">
        <v>39000</v>
      </c>
      <c r="P332" s="548">
        <v>0</v>
      </c>
      <c r="Q332" s="549">
        <v>0</v>
      </c>
      <c r="R332" s="549">
        <v>0</v>
      </c>
      <c r="S332" s="548">
        <v>28</v>
      </c>
      <c r="T332" s="549">
        <v>22880</v>
      </c>
      <c r="U332" s="556">
        <v>25000</v>
      </c>
    </row>
    <row r="333" spans="1:21" ht="13.8" thickBot="1" x14ac:dyDescent="0.3">
      <c r="A333" s="7" t="s">
        <v>449</v>
      </c>
      <c r="B333" s="179" t="s">
        <v>448</v>
      </c>
      <c r="C333" s="540" t="s">
        <v>40</v>
      </c>
      <c r="D333" s="548">
        <v>40</v>
      </c>
      <c r="E333" s="549">
        <v>47423</v>
      </c>
      <c r="F333" s="549">
        <v>55729</v>
      </c>
      <c r="G333" s="548">
        <v>40</v>
      </c>
      <c r="H333" s="549">
        <v>43771</v>
      </c>
      <c r="I333" s="549">
        <v>51436</v>
      </c>
      <c r="J333" s="548">
        <v>32</v>
      </c>
      <c r="K333" s="549">
        <v>42427</v>
      </c>
      <c r="L333" s="549">
        <v>49858</v>
      </c>
      <c r="M333" s="548">
        <v>30</v>
      </c>
      <c r="N333" s="549">
        <v>37207</v>
      </c>
      <c r="O333" s="549">
        <v>43677</v>
      </c>
      <c r="P333" s="550" t="s">
        <v>13</v>
      </c>
      <c r="Q333" s="550" t="s">
        <v>13</v>
      </c>
      <c r="R333" s="550" t="s">
        <v>13</v>
      </c>
      <c r="S333" s="548">
        <v>34</v>
      </c>
      <c r="T333" s="549">
        <v>29155</v>
      </c>
      <c r="U333" s="556">
        <v>38087</v>
      </c>
    </row>
    <row r="334" spans="1:21" ht="13.8" thickBot="1" x14ac:dyDescent="0.3">
      <c r="A334" s="7" t="s">
        <v>465</v>
      </c>
      <c r="B334" s="179" t="s">
        <v>464</v>
      </c>
      <c r="C334" s="540" t="s">
        <v>40</v>
      </c>
      <c r="D334" s="550" t="s">
        <v>13</v>
      </c>
      <c r="E334" s="550" t="s">
        <v>13</v>
      </c>
      <c r="F334" s="550" t="s">
        <v>13</v>
      </c>
      <c r="G334" s="548">
        <v>38</v>
      </c>
      <c r="H334" s="549">
        <v>47048</v>
      </c>
      <c r="I334" s="549">
        <v>53758</v>
      </c>
      <c r="J334" s="550" t="s">
        <v>13</v>
      </c>
      <c r="K334" s="550" t="s">
        <v>13</v>
      </c>
      <c r="L334" s="550" t="s">
        <v>13</v>
      </c>
      <c r="M334" s="550" t="s">
        <v>13</v>
      </c>
      <c r="N334" s="550" t="s">
        <v>13</v>
      </c>
      <c r="O334" s="550" t="s">
        <v>13</v>
      </c>
      <c r="P334" s="548">
        <v>38</v>
      </c>
      <c r="Q334" s="549">
        <v>38812</v>
      </c>
      <c r="R334" s="549">
        <v>44316</v>
      </c>
      <c r="S334" s="550" t="s">
        <v>13</v>
      </c>
      <c r="T334" s="550" t="s">
        <v>13</v>
      </c>
      <c r="U334" s="555" t="s">
        <v>13</v>
      </c>
    </row>
    <row r="335" spans="1:21" ht="13.8" thickBot="1" x14ac:dyDescent="0.3">
      <c r="A335" s="7" t="s">
        <v>486</v>
      </c>
      <c r="B335" s="179" t="s">
        <v>485</v>
      </c>
      <c r="C335" s="540" t="s">
        <v>40</v>
      </c>
      <c r="D335" s="548">
        <v>40</v>
      </c>
      <c r="E335" s="549">
        <v>42000</v>
      </c>
      <c r="F335" s="549">
        <v>44000</v>
      </c>
      <c r="G335" s="548">
        <v>35</v>
      </c>
      <c r="H335" s="549">
        <v>30000</v>
      </c>
      <c r="I335" s="549">
        <v>31000</v>
      </c>
      <c r="J335" s="550" t="s">
        <v>13</v>
      </c>
      <c r="K335" s="550" t="s">
        <v>13</v>
      </c>
      <c r="L335" s="550" t="s">
        <v>13</v>
      </c>
      <c r="M335" s="548">
        <v>25</v>
      </c>
      <c r="N335" s="549">
        <v>17000</v>
      </c>
      <c r="O335" s="549">
        <v>17000</v>
      </c>
      <c r="P335" s="550" t="s">
        <v>13</v>
      </c>
      <c r="Q335" s="550" t="s">
        <v>13</v>
      </c>
      <c r="R335" s="550" t="s">
        <v>13</v>
      </c>
      <c r="S335" s="548">
        <v>30</v>
      </c>
      <c r="T335" s="549">
        <v>9000</v>
      </c>
      <c r="U335" s="556">
        <v>21000</v>
      </c>
    </row>
    <row r="336" spans="1:21" ht="13.8" thickBot="1" x14ac:dyDescent="0.3">
      <c r="A336" s="7" t="s">
        <v>541</v>
      </c>
      <c r="B336" s="179" t="s">
        <v>540</v>
      </c>
      <c r="C336" s="540" t="s">
        <v>40</v>
      </c>
      <c r="D336" s="548">
        <v>38</v>
      </c>
      <c r="E336" s="549">
        <v>60000</v>
      </c>
      <c r="F336" s="549">
        <v>74000</v>
      </c>
      <c r="G336" s="548">
        <v>38</v>
      </c>
      <c r="H336" s="549">
        <v>51560</v>
      </c>
      <c r="I336" s="549">
        <v>59373</v>
      </c>
      <c r="J336" s="548">
        <v>38</v>
      </c>
      <c r="K336" s="549">
        <v>45327</v>
      </c>
      <c r="L336" s="549">
        <v>52410</v>
      </c>
      <c r="M336" s="548">
        <v>38</v>
      </c>
      <c r="N336" s="549">
        <v>41417</v>
      </c>
      <c r="O336" s="549">
        <v>44269</v>
      </c>
      <c r="P336" s="548">
        <v>38</v>
      </c>
      <c r="Q336" s="549">
        <v>46594</v>
      </c>
      <c r="R336" s="549">
        <v>58930</v>
      </c>
      <c r="S336" s="548">
        <v>21</v>
      </c>
      <c r="T336" s="549">
        <v>13660</v>
      </c>
      <c r="U336" s="556">
        <v>17996</v>
      </c>
    </row>
    <row r="337" spans="1:21" ht="13.8" thickBot="1" x14ac:dyDescent="0.3">
      <c r="A337" s="7" t="s">
        <v>547</v>
      </c>
      <c r="B337" s="179" t="s">
        <v>546</v>
      </c>
      <c r="C337" s="540" t="s">
        <v>40</v>
      </c>
      <c r="D337" s="550" t="s">
        <v>13</v>
      </c>
      <c r="E337" s="550" t="s">
        <v>13</v>
      </c>
      <c r="F337" s="550" t="s">
        <v>13</v>
      </c>
      <c r="G337" s="550" t="s">
        <v>13</v>
      </c>
      <c r="H337" s="550" t="s">
        <v>13</v>
      </c>
      <c r="I337" s="550" t="s">
        <v>13</v>
      </c>
      <c r="J337" s="548">
        <v>40</v>
      </c>
      <c r="K337" s="549">
        <v>41052</v>
      </c>
      <c r="L337" s="549">
        <v>51014</v>
      </c>
      <c r="M337" s="548">
        <v>40</v>
      </c>
      <c r="N337" s="549">
        <v>37380</v>
      </c>
      <c r="O337" s="549">
        <v>46241</v>
      </c>
      <c r="P337" s="550" t="s">
        <v>13</v>
      </c>
      <c r="Q337" s="550" t="s">
        <v>13</v>
      </c>
      <c r="R337" s="550" t="s">
        <v>13</v>
      </c>
      <c r="S337" s="548">
        <v>24</v>
      </c>
      <c r="T337" s="549">
        <v>10171</v>
      </c>
      <c r="U337" s="556">
        <v>10680</v>
      </c>
    </row>
    <row r="338" spans="1:21" ht="13.8" thickBot="1" x14ac:dyDescent="0.3">
      <c r="A338" s="7" t="s">
        <v>555</v>
      </c>
      <c r="B338" s="179" t="s">
        <v>554</v>
      </c>
      <c r="C338" s="540" t="s">
        <v>40</v>
      </c>
      <c r="D338" s="550" t="s">
        <v>13</v>
      </c>
      <c r="E338" s="550" t="s">
        <v>13</v>
      </c>
      <c r="F338" s="550" t="s">
        <v>13</v>
      </c>
      <c r="G338" s="548">
        <v>38</v>
      </c>
      <c r="H338" s="549">
        <v>48500</v>
      </c>
      <c r="I338" s="549">
        <v>61700</v>
      </c>
      <c r="J338" s="548">
        <v>38</v>
      </c>
      <c r="K338" s="549">
        <v>36500</v>
      </c>
      <c r="L338" s="549">
        <v>48000</v>
      </c>
      <c r="M338" s="548">
        <v>26</v>
      </c>
      <c r="N338" s="549">
        <v>36500</v>
      </c>
      <c r="O338" s="549">
        <v>48000</v>
      </c>
      <c r="P338" s="548">
        <v>38</v>
      </c>
      <c r="Q338" s="549">
        <v>42900</v>
      </c>
      <c r="R338" s="549">
        <v>61620</v>
      </c>
      <c r="S338" s="550" t="s">
        <v>13</v>
      </c>
      <c r="T338" s="549">
        <v>22425</v>
      </c>
      <c r="U338" s="556">
        <v>32750</v>
      </c>
    </row>
    <row r="339" spans="1:21" ht="13.8" thickBot="1" x14ac:dyDescent="0.3">
      <c r="A339" s="7" t="s">
        <v>583</v>
      </c>
      <c r="B339" s="179" t="s">
        <v>582</v>
      </c>
      <c r="C339" s="540" t="s">
        <v>40</v>
      </c>
      <c r="D339" s="548">
        <v>0</v>
      </c>
      <c r="E339" s="549">
        <v>0</v>
      </c>
      <c r="F339" s="549">
        <v>0</v>
      </c>
      <c r="G339" s="548">
        <v>39</v>
      </c>
      <c r="H339" s="549">
        <v>42852</v>
      </c>
      <c r="I339" s="549">
        <v>46806</v>
      </c>
      <c r="J339" s="548">
        <v>39</v>
      </c>
      <c r="K339" s="549">
        <v>25756</v>
      </c>
      <c r="L339" s="549">
        <v>29406</v>
      </c>
      <c r="M339" s="548">
        <v>39</v>
      </c>
      <c r="N339" s="549">
        <v>24336</v>
      </c>
      <c r="O339" s="549">
        <v>27986</v>
      </c>
      <c r="P339" s="548">
        <v>40</v>
      </c>
      <c r="Q339" s="549">
        <v>35000</v>
      </c>
      <c r="R339" s="549">
        <v>38896</v>
      </c>
      <c r="S339" s="548">
        <v>20</v>
      </c>
      <c r="T339" s="549">
        <v>11367</v>
      </c>
      <c r="U339" s="556">
        <v>12719</v>
      </c>
    </row>
    <row r="340" spans="1:21" ht="13.8" thickBot="1" x14ac:dyDescent="0.3">
      <c r="A340" s="7" t="s">
        <v>593</v>
      </c>
      <c r="B340" s="179" t="s">
        <v>592</v>
      </c>
      <c r="C340" s="540" t="s">
        <v>40</v>
      </c>
      <c r="D340" s="550" t="s">
        <v>13</v>
      </c>
      <c r="E340" s="550" t="s">
        <v>13</v>
      </c>
      <c r="F340" s="550" t="s">
        <v>13</v>
      </c>
      <c r="G340" s="548">
        <v>40</v>
      </c>
      <c r="H340" s="549">
        <v>43045</v>
      </c>
      <c r="I340" s="549">
        <v>76384</v>
      </c>
      <c r="J340" s="548">
        <v>40</v>
      </c>
      <c r="K340" s="549">
        <v>47316</v>
      </c>
      <c r="L340" s="549">
        <v>66200</v>
      </c>
      <c r="M340" s="548">
        <v>40</v>
      </c>
      <c r="N340" s="549">
        <v>44133</v>
      </c>
      <c r="O340" s="549">
        <v>60046</v>
      </c>
      <c r="P340" s="548">
        <v>40</v>
      </c>
      <c r="Q340" s="549">
        <v>53045</v>
      </c>
      <c r="R340" s="549">
        <v>76384</v>
      </c>
      <c r="S340" s="548">
        <v>24</v>
      </c>
      <c r="T340" s="549">
        <v>17122</v>
      </c>
      <c r="U340" s="556">
        <v>21902</v>
      </c>
    </row>
    <row r="341" spans="1:21" ht="13.8" thickBot="1" x14ac:dyDescent="0.3">
      <c r="A341" s="7" t="s">
        <v>621</v>
      </c>
      <c r="B341" s="179" t="s">
        <v>620</v>
      </c>
      <c r="C341" s="540" t="s">
        <v>40</v>
      </c>
      <c r="D341" s="550" t="s">
        <v>13</v>
      </c>
      <c r="E341" s="550" t="s">
        <v>13</v>
      </c>
      <c r="F341" s="550" t="s">
        <v>13</v>
      </c>
      <c r="G341" s="548">
        <v>40</v>
      </c>
      <c r="H341" s="549">
        <v>45000</v>
      </c>
      <c r="I341" s="549">
        <v>64575</v>
      </c>
      <c r="J341" s="548">
        <v>40</v>
      </c>
      <c r="K341" s="549">
        <v>39000</v>
      </c>
      <c r="L341" s="549">
        <v>53550</v>
      </c>
      <c r="M341" s="548">
        <v>20</v>
      </c>
      <c r="N341" s="549">
        <v>17680</v>
      </c>
      <c r="O341" s="549">
        <v>23920</v>
      </c>
      <c r="P341" s="548">
        <v>40</v>
      </c>
      <c r="Q341" s="549">
        <v>45000</v>
      </c>
      <c r="R341" s="549">
        <v>58800</v>
      </c>
      <c r="S341" s="548">
        <v>20</v>
      </c>
      <c r="T341" s="549">
        <v>10504</v>
      </c>
      <c r="U341" s="556">
        <v>14144</v>
      </c>
    </row>
    <row r="342" spans="1:21" ht="13.8" thickBot="1" x14ac:dyDescent="0.3">
      <c r="A342" s="7" t="s">
        <v>645</v>
      </c>
      <c r="B342" s="179" t="s">
        <v>644</v>
      </c>
      <c r="C342" s="540" t="s">
        <v>40</v>
      </c>
      <c r="D342" s="550" t="s">
        <v>13</v>
      </c>
      <c r="E342" s="550" t="s">
        <v>13</v>
      </c>
      <c r="F342" s="550" t="s">
        <v>13</v>
      </c>
      <c r="G342" s="548">
        <v>40</v>
      </c>
      <c r="H342" s="549">
        <v>37000</v>
      </c>
      <c r="I342" s="549">
        <v>65000</v>
      </c>
      <c r="J342" s="550" t="s">
        <v>13</v>
      </c>
      <c r="K342" s="550" t="s">
        <v>13</v>
      </c>
      <c r="L342" s="550" t="s">
        <v>13</v>
      </c>
      <c r="M342" s="548">
        <v>40</v>
      </c>
      <c r="N342" s="549">
        <v>36000</v>
      </c>
      <c r="O342" s="549">
        <v>51000</v>
      </c>
      <c r="P342" s="550" t="s">
        <v>13</v>
      </c>
      <c r="Q342" s="550" t="s">
        <v>13</v>
      </c>
      <c r="R342" s="550" t="s">
        <v>13</v>
      </c>
      <c r="S342" s="548">
        <v>22</v>
      </c>
      <c r="T342" s="549">
        <v>9900</v>
      </c>
      <c r="U342" s="556">
        <v>37500</v>
      </c>
    </row>
    <row r="343" spans="1:21" ht="13.8" thickBot="1" x14ac:dyDescent="0.3">
      <c r="A343" s="7" t="s">
        <v>647</v>
      </c>
      <c r="B343" s="179" t="s">
        <v>646</v>
      </c>
      <c r="C343" s="540" t="s">
        <v>40</v>
      </c>
      <c r="D343" s="550" t="s">
        <v>13</v>
      </c>
      <c r="E343" s="550" t="s">
        <v>13</v>
      </c>
      <c r="F343" s="550" t="s">
        <v>13</v>
      </c>
      <c r="G343" s="550" t="s">
        <v>13</v>
      </c>
      <c r="H343" s="550" t="s">
        <v>13</v>
      </c>
      <c r="I343" s="550" t="s">
        <v>13</v>
      </c>
      <c r="J343" s="550" t="s">
        <v>13</v>
      </c>
      <c r="K343" s="550" t="s">
        <v>13</v>
      </c>
      <c r="L343" s="550" t="s">
        <v>13</v>
      </c>
      <c r="M343" s="548">
        <v>29</v>
      </c>
      <c r="N343" s="549">
        <v>27144</v>
      </c>
      <c r="O343" s="549">
        <v>35000</v>
      </c>
      <c r="P343" s="550" t="s">
        <v>13</v>
      </c>
      <c r="Q343" s="550" t="s">
        <v>13</v>
      </c>
      <c r="R343" s="550" t="s">
        <v>13</v>
      </c>
      <c r="S343" s="548">
        <v>25</v>
      </c>
      <c r="T343" s="549">
        <v>13650</v>
      </c>
      <c r="U343" s="556">
        <v>15000</v>
      </c>
    </row>
    <row r="344" spans="1:21" ht="13.8" thickBot="1" x14ac:dyDescent="0.3">
      <c r="A344" s="7" t="s">
        <v>651</v>
      </c>
      <c r="B344" s="179" t="s">
        <v>650</v>
      </c>
      <c r="C344" s="540" t="s">
        <v>40</v>
      </c>
      <c r="D344" s="548">
        <v>40</v>
      </c>
      <c r="E344" s="549">
        <v>65218</v>
      </c>
      <c r="F344" s="549">
        <v>68079</v>
      </c>
      <c r="G344" s="548">
        <v>40</v>
      </c>
      <c r="H344" s="549">
        <v>46277</v>
      </c>
      <c r="I344" s="549">
        <v>47462</v>
      </c>
      <c r="J344" s="548">
        <v>0</v>
      </c>
      <c r="K344" s="550" t="s">
        <v>13</v>
      </c>
      <c r="L344" s="550" t="s">
        <v>13</v>
      </c>
      <c r="M344" s="548">
        <v>28</v>
      </c>
      <c r="N344" s="549">
        <v>27664</v>
      </c>
      <c r="O344" s="549">
        <v>27664</v>
      </c>
      <c r="P344" s="550" t="s">
        <v>13</v>
      </c>
      <c r="Q344" s="550" t="s">
        <v>13</v>
      </c>
      <c r="R344" s="550" t="s">
        <v>13</v>
      </c>
      <c r="S344" s="548">
        <v>20</v>
      </c>
      <c r="T344" s="549">
        <v>10660</v>
      </c>
      <c r="U344" s="556">
        <v>12740</v>
      </c>
    </row>
    <row r="345" spans="1:21" ht="13.8" thickBot="1" x14ac:dyDescent="0.3">
      <c r="A345" s="7" t="s">
        <v>671</v>
      </c>
      <c r="B345" s="179" t="s">
        <v>670</v>
      </c>
      <c r="C345" s="540" t="s">
        <v>40</v>
      </c>
      <c r="D345" s="548">
        <v>40</v>
      </c>
      <c r="E345" s="549">
        <v>65700</v>
      </c>
      <c r="F345" s="549">
        <v>101800</v>
      </c>
      <c r="G345" s="548">
        <v>40</v>
      </c>
      <c r="H345" s="549">
        <v>56900</v>
      </c>
      <c r="I345" s="549">
        <v>88200</v>
      </c>
      <c r="J345" s="548">
        <v>40</v>
      </c>
      <c r="K345" s="549">
        <v>41900</v>
      </c>
      <c r="L345" s="549">
        <v>62900</v>
      </c>
      <c r="M345" s="548">
        <v>20</v>
      </c>
      <c r="N345" s="549">
        <v>37000</v>
      </c>
      <c r="O345" s="549">
        <v>53700</v>
      </c>
      <c r="P345" s="548">
        <v>30</v>
      </c>
      <c r="Q345" s="549">
        <v>49200</v>
      </c>
      <c r="R345" s="549">
        <v>76300</v>
      </c>
      <c r="S345" s="548">
        <v>20</v>
      </c>
      <c r="T345" s="549">
        <v>26400</v>
      </c>
      <c r="U345" s="556">
        <v>35600</v>
      </c>
    </row>
    <row r="346" spans="1:21" ht="13.8" thickBot="1" x14ac:dyDescent="0.3">
      <c r="A346" s="7" t="s">
        <v>695</v>
      </c>
      <c r="B346" s="179" t="s">
        <v>694</v>
      </c>
      <c r="C346" s="540" t="s">
        <v>40</v>
      </c>
      <c r="D346" s="548">
        <v>40</v>
      </c>
      <c r="E346" s="549">
        <v>46807</v>
      </c>
      <c r="F346" s="549">
        <v>55506</v>
      </c>
      <c r="G346" s="548">
        <v>37</v>
      </c>
      <c r="H346" s="549">
        <v>41917</v>
      </c>
      <c r="I346" s="549">
        <v>49706</v>
      </c>
      <c r="J346" s="550" t="s">
        <v>13</v>
      </c>
      <c r="K346" s="550" t="s">
        <v>13</v>
      </c>
      <c r="L346" s="550" t="s">
        <v>13</v>
      </c>
      <c r="M346" s="550" t="s">
        <v>13</v>
      </c>
      <c r="N346" s="550" t="s">
        <v>13</v>
      </c>
      <c r="O346" s="550" t="s">
        <v>13</v>
      </c>
      <c r="P346" s="550" t="s">
        <v>13</v>
      </c>
      <c r="Q346" s="550" t="s">
        <v>13</v>
      </c>
      <c r="R346" s="550" t="s">
        <v>13</v>
      </c>
      <c r="S346" s="548">
        <v>37</v>
      </c>
      <c r="T346" s="549">
        <v>26558</v>
      </c>
      <c r="U346" s="556">
        <v>38299</v>
      </c>
    </row>
    <row r="347" spans="1:21" ht="13.8" thickBot="1" x14ac:dyDescent="0.3">
      <c r="A347" s="7" t="s">
        <v>705</v>
      </c>
      <c r="B347" s="179" t="s">
        <v>704</v>
      </c>
      <c r="C347" s="540" t="s">
        <v>40</v>
      </c>
      <c r="D347" s="548">
        <v>40</v>
      </c>
      <c r="E347" s="549">
        <v>36000</v>
      </c>
      <c r="F347" s="549">
        <v>50000</v>
      </c>
      <c r="G347" s="550" t="s">
        <v>13</v>
      </c>
      <c r="H347" s="550" t="s">
        <v>13</v>
      </c>
      <c r="I347" s="550" t="s">
        <v>13</v>
      </c>
      <c r="J347" s="550" t="s">
        <v>13</v>
      </c>
      <c r="K347" s="550" t="s">
        <v>13</v>
      </c>
      <c r="L347" s="550" t="s">
        <v>13</v>
      </c>
      <c r="M347" s="550" t="s">
        <v>13</v>
      </c>
      <c r="N347" s="550" t="s">
        <v>13</v>
      </c>
      <c r="O347" s="550" t="s">
        <v>13</v>
      </c>
      <c r="P347" s="550" t="s">
        <v>13</v>
      </c>
      <c r="Q347" s="550" t="s">
        <v>13</v>
      </c>
      <c r="R347" s="550" t="s">
        <v>13</v>
      </c>
      <c r="S347" s="548">
        <v>24</v>
      </c>
      <c r="T347" s="549">
        <v>9984</v>
      </c>
      <c r="U347" s="556">
        <v>17524</v>
      </c>
    </row>
    <row r="348" spans="1:21" ht="13.8" thickBot="1" x14ac:dyDescent="0.3">
      <c r="A348" s="7" t="s">
        <v>723</v>
      </c>
      <c r="B348" s="179" t="s">
        <v>722</v>
      </c>
      <c r="C348" s="540" t="s">
        <v>40</v>
      </c>
      <c r="D348" s="548">
        <v>35</v>
      </c>
      <c r="E348" s="549">
        <v>35000</v>
      </c>
      <c r="F348" s="549">
        <v>36900</v>
      </c>
      <c r="G348" s="548">
        <v>30</v>
      </c>
      <c r="H348" s="549">
        <v>20300</v>
      </c>
      <c r="I348" s="549">
        <v>35500</v>
      </c>
      <c r="J348" s="548">
        <v>35</v>
      </c>
      <c r="K348" s="549">
        <v>34800</v>
      </c>
      <c r="L348" s="549">
        <v>36600</v>
      </c>
      <c r="M348" s="548">
        <v>25</v>
      </c>
      <c r="N348" s="549">
        <v>11050</v>
      </c>
      <c r="O348" s="549">
        <v>11600</v>
      </c>
      <c r="P348" s="550" t="s">
        <v>13</v>
      </c>
      <c r="Q348" s="550" t="s">
        <v>13</v>
      </c>
      <c r="R348" s="550" t="s">
        <v>13</v>
      </c>
      <c r="S348" s="548">
        <v>20</v>
      </c>
      <c r="T348" s="549">
        <v>8900</v>
      </c>
      <c r="U348" s="556">
        <v>9300</v>
      </c>
    </row>
    <row r="349" spans="1:21" ht="13.8" thickBot="1" x14ac:dyDescent="0.3">
      <c r="A349" s="7" t="s">
        <v>767</v>
      </c>
      <c r="B349" s="179" t="s">
        <v>766</v>
      </c>
      <c r="C349" s="540" t="s">
        <v>40</v>
      </c>
      <c r="D349" s="548">
        <v>40</v>
      </c>
      <c r="E349" s="549">
        <v>53000</v>
      </c>
      <c r="F349" s="549">
        <v>55000</v>
      </c>
      <c r="G349" s="548">
        <v>30</v>
      </c>
      <c r="H349" s="549">
        <v>30000</v>
      </c>
      <c r="I349" s="549">
        <v>41000</v>
      </c>
      <c r="J349" s="548">
        <v>32</v>
      </c>
      <c r="K349" s="549">
        <v>38500</v>
      </c>
      <c r="L349" s="549">
        <v>50000</v>
      </c>
      <c r="M349" s="548">
        <v>40</v>
      </c>
      <c r="N349" s="549">
        <v>32600</v>
      </c>
      <c r="O349" s="549">
        <v>45500</v>
      </c>
      <c r="P349" s="548">
        <v>25</v>
      </c>
      <c r="Q349" s="549">
        <v>18000</v>
      </c>
      <c r="R349" s="549">
        <v>31000</v>
      </c>
      <c r="S349" s="548">
        <v>20</v>
      </c>
      <c r="T349" s="549">
        <v>18700</v>
      </c>
      <c r="U349" s="556">
        <v>29000</v>
      </c>
    </row>
    <row r="350" spans="1:21" ht="13.8" thickBot="1" x14ac:dyDescent="0.3">
      <c r="A350" s="7" t="s">
        <v>807</v>
      </c>
      <c r="B350" s="179" t="s">
        <v>806</v>
      </c>
      <c r="C350" s="540" t="s">
        <v>40</v>
      </c>
      <c r="D350" s="548">
        <v>40</v>
      </c>
      <c r="E350" s="549">
        <v>56000</v>
      </c>
      <c r="F350" s="549">
        <v>63000</v>
      </c>
      <c r="G350" s="548">
        <v>40</v>
      </c>
      <c r="H350" s="549">
        <v>44000</v>
      </c>
      <c r="I350" s="549">
        <v>49000</v>
      </c>
      <c r="J350" s="548">
        <v>40</v>
      </c>
      <c r="K350" s="549">
        <v>38000</v>
      </c>
      <c r="L350" s="549">
        <v>41000</v>
      </c>
      <c r="M350" s="548">
        <v>40</v>
      </c>
      <c r="N350" s="549">
        <v>34000</v>
      </c>
      <c r="O350" s="549">
        <v>36000</v>
      </c>
      <c r="P350" s="550" t="s">
        <v>13</v>
      </c>
      <c r="Q350" s="550" t="s">
        <v>13</v>
      </c>
      <c r="R350" s="550" t="s">
        <v>13</v>
      </c>
      <c r="S350" s="548">
        <v>40</v>
      </c>
      <c r="T350" s="549">
        <v>22000</v>
      </c>
      <c r="U350" s="556">
        <v>27000</v>
      </c>
    </row>
    <row r="351" spans="1:21" ht="13.8" thickBot="1" x14ac:dyDescent="0.3">
      <c r="A351" s="7" t="s">
        <v>54</v>
      </c>
      <c r="B351" s="179" t="s">
        <v>53</v>
      </c>
      <c r="C351" s="540" t="s">
        <v>55</v>
      </c>
      <c r="D351" s="548">
        <v>40</v>
      </c>
      <c r="E351" s="549">
        <v>113200</v>
      </c>
      <c r="F351" s="549">
        <v>161810</v>
      </c>
      <c r="G351" s="548">
        <v>40</v>
      </c>
      <c r="H351" s="549">
        <v>76000</v>
      </c>
      <c r="I351" s="549">
        <v>106590</v>
      </c>
      <c r="J351" s="548">
        <v>40</v>
      </c>
      <c r="K351" s="549">
        <v>48500</v>
      </c>
      <c r="L351" s="549">
        <v>66660</v>
      </c>
      <c r="M351" s="548">
        <v>40</v>
      </c>
      <c r="N351" s="549">
        <v>48500</v>
      </c>
      <c r="O351" s="549">
        <v>66660</v>
      </c>
      <c r="P351" s="548">
        <v>40</v>
      </c>
      <c r="Q351" s="549">
        <v>48500</v>
      </c>
      <c r="R351" s="549">
        <v>66660</v>
      </c>
      <c r="S351" s="548">
        <v>40</v>
      </c>
      <c r="T351" s="549">
        <v>30300</v>
      </c>
      <c r="U351" s="556">
        <v>40040</v>
      </c>
    </row>
    <row r="352" spans="1:21" ht="13.8" thickBot="1" x14ac:dyDescent="0.3">
      <c r="A352" s="7" t="s">
        <v>77</v>
      </c>
      <c r="B352" s="179" t="s">
        <v>76</v>
      </c>
      <c r="C352" s="540" t="s">
        <v>55</v>
      </c>
      <c r="D352" s="548">
        <v>40</v>
      </c>
      <c r="E352" s="549">
        <v>66914</v>
      </c>
      <c r="F352" s="549">
        <v>81661</v>
      </c>
      <c r="G352" s="548">
        <v>40</v>
      </c>
      <c r="H352" s="549">
        <v>45677</v>
      </c>
      <c r="I352" s="549">
        <v>62941</v>
      </c>
      <c r="J352" s="548">
        <v>40</v>
      </c>
      <c r="K352" s="549">
        <v>43202</v>
      </c>
      <c r="L352" s="549">
        <v>51896</v>
      </c>
      <c r="M352" s="548">
        <v>40</v>
      </c>
      <c r="N352" s="549">
        <v>41538</v>
      </c>
      <c r="O352" s="549">
        <v>49837</v>
      </c>
      <c r="P352" s="548">
        <v>40</v>
      </c>
      <c r="Q352" s="549">
        <v>33467</v>
      </c>
      <c r="R352" s="549">
        <v>40144</v>
      </c>
      <c r="S352" s="548">
        <v>40</v>
      </c>
      <c r="T352" s="549">
        <v>27394</v>
      </c>
      <c r="U352" s="556">
        <v>36858</v>
      </c>
    </row>
    <row r="353" spans="1:21" ht="13.8" thickBot="1" x14ac:dyDescent="0.3">
      <c r="A353" s="7" t="s">
        <v>140</v>
      </c>
      <c r="B353" s="179" t="s">
        <v>139</v>
      </c>
      <c r="C353" s="540" t="s">
        <v>55</v>
      </c>
      <c r="D353" s="550" t="s">
        <v>13</v>
      </c>
      <c r="E353" s="550" t="s">
        <v>13</v>
      </c>
      <c r="F353" s="550" t="s">
        <v>13</v>
      </c>
      <c r="G353" s="548">
        <v>37</v>
      </c>
      <c r="H353" s="549">
        <v>50600</v>
      </c>
      <c r="I353" s="549">
        <v>83700</v>
      </c>
      <c r="J353" s="548">
        <v>30</v>
      </c>
      <c r="K353" s="549">
        <v>41900</v>
      </c>
      <c r="L353" s="549">
        <v>60800</v>
      </c>
      <c r="M353" s="548">
        <v>24</v>
      </c>
      <c r="N353" s="549">
        <v>41900</v>
      </c>
      <c r="O353" s="549">
        <v>60800</v>
      </c>
      <c r="P353" s="548">
        <v>37</v>
      </c>
      <c r="Q353" s="549">
        <v>41900</v>
      </c>
      <c r="R353" s="549">
        <v>60800</v>
      </c>
      <c r="S353" s="548">
        <v>24</v>
      </c>
      <c r="T353" s="549">
        <v>20700</v>
      </c>
      <c r="U353" s="556">
        <v>29700</v>
      </c>
    </row>
    <row r="354" spans="1:21" ht="13.8" thickBot="1" x14ac:dyDescent="0.3">
      <c r="A354" s="7" t="s">
        <v>142</v>
      </c>
      <c r="B354" s="179" t="s">
        <v>141</v>
      </c>
      <c r="C354" s="540" t="s">
        <v>55</v>
      </c>
      <c r="D354" s="548">
        <v>40</v>
      </c>
      <c r="E354" s="549">
        <v>76023</v>
      </c>
      <c r="F354" s="549">
        <v>106438</v>
      </c>
      <c r="G354" s="548">
        <v>40</v>
      </c>
      <c r="H354" s="549">
        <v>55122</v>
      </c>
      <c r="I354" s="549">
        <v>86793</v>
      </c>
      <c r="J354" s="548">
        <v>40</v>
      </c>
      <c r="K354" s="549">
        <v>55119</v>
      </c>
      <c r="L354" s="549">
        <v>68901</v>
      </c>
      <c r="M354" s="548">
        <v>40</v>
      </c>
      <c r="N354" s="549">
        <v>47923</v>
      </c>
      <c r="O354" s="549">
        <v>59892</v>
      </c>
      <c r="P354" s="548">
        <v>40</v>
      </c>
      <c r="Q354" s="549">
        <v>76028</v>
      </c>
      <c r="R354" s="549">
        <v>106438</v>
      </c>
      <c r="S354" s="548">
        <v>40</v>
      </c>
      <c r="T354" s="549">
        <v>23738</v>
      </c>
      <c r="U354" s="556">
        <v>32922</v>
      </c>
    </row>
    <row r="355" spans="1:21" ht="13.8" thickBot="1" x14ac:dyDescent="0.3">
      <c r="A355" s="7" t="s">
        <v>172</v>
      </c>
      <c r="B355" s="179" t="s">
        <v>171</v>
      </c>
      <c r="C355" s="540" t="s">
        <v>55</v>
      </c>
      <c r="D355" s="550" t="s">
        <v>13</v>
      </c>
      <c r="E355" s="550" t="s">
        <v>13</v>
      </c>
      <c r="F355" s="550" t="s">
        <v>13</v>
      </c>
      <c r="G355" s="550" t="s">
        <v>13</v>
      </c>
      <c r="H355" s="550" t="s">
        <v>13</v>
      </c>
      <c r="I355" s="550" t="s">
        <v>13</v>
      </c>
      <c r="J355" s="548">
        <v>40</v>
      </c>
      <c r="K355" s="549">
        <v>50024</v>
      </c>
      <c r="L355" s="549">
        <v>55640</v>
      </c>
      <c r="M355" s="548">
        <v>40</v>
      </c>
      <c r="N355" s="549">
        <v>43576</v>
      </c>
      <c r="O355" s="549">
        <v>45573</v>
      </c>
      <c r="P355" s="548">
        <v>40</v>
      </c>
      <c r="Q355" s="549">
        <v>42702</v>
      </c>
      <c r="R355" s="549">
        <v>54725</v>
      </c>
      <c r="S355" s="548">
        <v>40</v>
      </c>
      <c r="T355" s="549">
        <v>27560</v>
      </c>
      <c r="U355" s="556">
        <v>40643</v>
      </c>
    </row>
    <row r="356" spans="1:21" ht="13.8" thickBot="1" x14ac:dyDescent="0.3">
      <c r="A356" s="7" t="s">
        <v>178</v>
      </c>
      <c r="B356" s="179" t="s">
        <v>177</v>
      </c>
      <c r="C356" s="540" t="s">
        <v>55</v>
      </c>
      <c r="D356" s="548">
        <v>38</v>
      </c>
      <c r="E356" s="549">
        <v>80000</v>
      </c>
      <c r="F356" s="549">
        <v>99909</v>
      </c>
      <c r="G356" s="548">
        <v>38</v>
      </c>
      <c r="H356" s="549">
        <v>55000</v>
      </c>
      <c r="I356" s="549">
        <v>68687</v>
      </c>
      <c r="J356" s="548">
        <v>38</v>
      </c>
      <c r="K356" s="549">
        <v>45000</v>
      </c>
      <c r="L356" s="549">
        <v>56199</v>
      </c>
      <c r="M356" s="548">
        <v>38</v>
      </c>
      <c r="N356" s="549">
        <v>43000</v>
      </c>
      <c r="O356" s="549">
        <v>53701</v>
      </c>
      <c r="P356" s="548">
        <v>40</v>
      </c>
      <c r="Q356" s="549">
        <v>80000</v>
      </c>
      <c r="R356" s="549">
        <v>99909</v>
      </c>
      <c r="S356" s="548">
        <v>38</v>
      </c>
      <c r="T356" s="549">
        <v>27000</v>
      </c>
      <c r="U356" s="556">
        <v>33719</v>
      </c>
    </row>
    <row r="357" spans="1:21" ht="13.8" thickBot="1" x14ac:dyDescent="0.3">
      <c r="A357" s="7" t="s">
        <v>212</v>
      </c>
      <c r="B357" s="179" t="s">
        <v>211</v>
      </c>
      <c r="C357" s="540" t="s">
        <v>55</v>
      </c>
      <c r="D357" s="550" t="s">
        <v>13</v>
      </c>
      <c r="E357" s="550" t="s">
        <v>13</v>
      </c>
      <c r="F357" s="550" t="s">
        <v>13</v>
      </c>
      <c r="G357" s="548">
        <v>40</v>
      </c>
      <c r="H357" s="549">
        <v>43000</v>
      </c>
      <c r="I357" s="549">
        <v>47000</v>
      </c>
      <c r="J357" s="550" t="s">
        <v>13</v>
      </c>
      <c r="K357" s="550" t="s">
        <v>13</v>
      </c>
      <c r="L357" s="550" t="s">
        <v>13</v>
      </c>
      <c r="M357" s="548">
        <v>40</v>
      </c>
      <c r="N357" s="549">
        <v>36000</v>
      </c>
      <c r="O357" s="549">
        <v>39000</v>
      </c>
      <c r="P357" s="550" t="s">
        <v>13</v>
      </c>
      <c r="Q357" s="550" t="s">
        <v>13</v>
      </c>
      <c r="R357" s="550" t="s">
        <v>13</v>
      </c>
      <c r="S357" s="548">
        <v>20</v>
      </c>
      <c r="T357" s="549">
        <v>8380</v>
      </c>
      <c r="U357" s="556">
        <v>14600</v>
      </c>
    </row>
    <row r="358" spans="1:21" ht="13.8" thickBot="1" x14ac:dyDescent="0.3">
      <c r="A358" s="7" t="s">
        <v>214</v>
      </c>
      <c r="B358" s="179" t="s">
        <v>213</v>
      </c>
      <c r="C358" s="540" t="s">
        <v>55</v>
      </c>
      <c r="D358" s="548">
        <v>40</v>
      </c>
      <c r="E358" s="549">
        <v>70373</v>
      </c>
      <c r="F358" s="549">
        <v>84447</v>
      </c>
      <c r="G358" s="548">
        <v>40</v>
      </c>
      <c r="H358" s="549">
        <v>60895</v>
      </c>
      <c r="I358" s="549">
        <v>73075</v>
      </c>
      <c r="J358" s="548">
        <v>38</v>
      </c>
      <c r="K358" s="549">
        <v>50368</v>
      </c>
      <c r="L358" s="549">
        <v>60445</v>
      </c>
      <c r="M358" s="548">
        <v>38</v>
      </c>
      <c r="N358" s="549">
        <v>43509</v>
      </c>
      <c r="O358" s="549">
        <v>52212</v>
      </c>
      <c r="P358" s="548">
        <v>38</v>
      </c>
      <c r="Q358" s="549">
        <v>43509</v>
      </c>
      <c r="R358" s="549">
        <v>52212</v>
      </c>
      <c r="S358" s="548">
        <v>38</v>
      </c>
      <c r="T358" s="549">
        <v>35606</v>
      </c>
      <c r="U358" s="556">
        <v>42728</v>
      </c>
    </row>
    <row r="359" spans="1:21" ht="13.8" thickBot="1" x14ac:dyDescent="0.3">
      <c r="A359" s="7" t="s">
        <v>224</v>
      </c>
      <c r="B359" s="179" t="s">
        <v>223</v>
      </c>
      <c r="C359" s="540" t="s">
        <v>55</v>
      </c>
      <c r="D359" s="548">
        <v>0</v>
      </c>
      <c r="E359" s="549">
        <v>0</v>
      </c>
      <c r="F359" s="549">
        <v>0</v>
      </c>
      <c r="G359" s="548">
        <v>40</v>
      </c>
      <c r="H359" s="549">
        <v>55800</v>
      </c>
      <c r="I359" s="549">
        <v>62500</v>
      </c>
      <c r="J359" s="548">
        <v>40</v>
      </c>
      <c r="K359" s="549">
        <v>50500</v>
      </c>
      <c r="L359" s="549">
        <v>55500</v>
      </c>
      <c r="M359" s="548">
        <v>40</v>
      </c>
      <c r="N359" s="549">
        <v>36800</v>
      </c>
      <c r="O359" s="549">
        <v>44200</v>
      </c>
      <c r="P359" s="548">
        <v>40</v>
      </c>
      <c r="Q359" s="549">
        <v>58900</v>
      </c>
      <c r="R359" s="549">
        <v>77000</v>
      </c>
      <c r="S359" s="548">
        <v>40</v>
      </c>
      <c r="T359" s="549">
        <v>23055</v>
      </c>
      <c r="U359" s="556">
        <v>31843</v>
      </c>
    </row>
    <row r="360" spans="1:21" ht="13.8" thickBot="1" x14ac:dyDescent="0.3">
      <c r="A360" s="7" t="s">
        <v>268</v>
      </c>
      <c r="B360" s="179" t="s">
        <v>267</v>
      </c>
      <c r="C360" s="540" t="s">
        <v>55</v>
      </c>
      <c r="D360" s="548">
        <v>0</v>
      </c>
      <c r="E360" s="549">
        <v>57925</v>
      </c>
      <c r="F360" s="549">
        <v>92794</v>
      </c>
      <c r="G360" s="548">
        <v>40</v>
      </c>
      <c r="H360" s="549">
        <v>47531</v>
      </c>
      <c r="I360" s="549">
        <v>79686</v>
      </c>
      <c r="J360" s="548">
        <v>40</v>
      </c>
      <c r="K360" s="549">
        <v>41557</v>
      </c>
      <c r="L360" s="549">
        <v>64574</v>
      </c>
      <c r="M360" s="548">
        <v>40</v>
      </c>
      <c r="N360" s="549">
        <v>38639</v>
      </c>
      <c r="O360" s="549">
        <v>55405</v>
      </c>
      <c r="P360" s="548">
        <v>40</v>
      </c>
      <c r="Q360" s="549">
        <v>32013</v>
      </c>
      <c r="R360" s="549">
        <v>50904</v>
      </c>
      <c r="S360" s="548">
        <v>40</v>
      </c>
      <c r="T360" s="549">
        <v>25002</v>
      </c>
      <c r="U360" s="556">
        <v>39442</v>
      </c>
    </row>
    <row r="361" spans="1:21" ht="13.8" thickBot="1" x14ac:dyDescent="0.3">
      <c r="A361" s="7" t="s">
        <v>280</v>
      </c>
      <c r="B361" s="179" t="s">
        <v>279</v>
      </c>
      <c r="C361" s="540" t="s">
        <v>55</v>
      </c>
      <c r="D361" s="548">
        <v>0</v>
      </c>
      <c r="E361" s="549">
        <v>0</v>
      </c>
      <c r="F361" s="549">
        <v>0</v>
      </c>
      <c r="G361" s="548">
        <v>40</v>
      </c>
      <c r="H361" s="549">
        <v>68976</v>
      </c>
      <c r="I361" s="549">
        <v>89442</v>
      </c>
      <c r="J361" s="548">
        <v>0</v>
      </c>
      <c r="K361" s="549">
        <v>0</v>
      </c>
      <c r="L361" s="549">
        <v>0</v>
      </c>
      <c r="M361" s="548">
        <v>40</v>
      </c>
      <c r="N361" s="549">
        <v>39696</v>
      </c>
      <c r="O361" s="549">
        <v>53197</v>
      </c>
      <c r="P361" s="548">
        <v>40</v>
      </c>
      <c r="Q361" s="549">
        <v>32618</v>
      </c>
      <c r="R361" s="549">
        <v>42033</v>
      </c>
      <c r="S361" s="548">
        <v>31</v>
      </c>
      <c r="T361" s="549">
        <v>22923</v>
      </c>
      <c r="U361" s="556">
        <v>31418</v>
      </c>
    </row>
    <row r="362" spans="1:21" ht="13.8" thickBot="1" x14ac:dyDescent="0.3">
      <c r="A362" s="7" t="s">
        <v>304</v>
      </c>
      <c r="B362" s="179" t="s">
        <v>303</v>
      </c>
      <c r="C362" s="540" t="s">
        <v>55</v>
      </c>
      <c r="D362" s="550" t="s">
        <v>13</v>
      </c>
      <c r="E362" s="550" t="s">
        <v>13</v>
      </c>
      <c r="F362" s="550" t="s">
        <v>13</v>
      </c>
      <c r="G362" s="548">
        <v>40</v>
      </c>
      <c r="H362" s="549">
        <v>55000</v>
      </c>
      <c r="I362" s="549">
        <v>65000</v>
      </c>
      <c r="J362" s="548">
        <v>40</v>
      </c>
      <c r="K362" s="549">
        <v>52707</v>
      </c>
      <c r="L362" s="549">
        <v>64709</v>
      </c>
      <c r="M362" s="548">
        <v>40</v>
      </c>
      <c r="N362" s="549">
        <v>46300</v>
      </c>
      <c r="O362" s="549">
        <v>59904</v>
      </c>
      <c r="P362" s="548">
        <v>40</v>
      </c>
      <c r="Q362" s="549">
        <v>39707</v>
      </c>
      <c r="R362" s="549">
        <v>49067</v>
      </c>
      <c r="S362" s="548">
        <v>40</v>
      </c>
      <c r="T362" s="549">
        <v>35963</v>
      </c>
      <c r="U362" s="556">
        <v>48921</v>
      </c>
    </row>
    <row r="363" spans="1:21" ht="13.8" thickBot="1" x14ac:dyDescent="0.3">
      <c r="A363" s="7" t="s">
        <v>318</v>
      </c>
      <c r="B363" s="179" t="s">
        <v>317</v>
      </c>
      <c r="C363" s="540" t="s">
        <v>55</v>
      </c>
      <c r="D363" s="550" t="s">
        <v>13</v>
      </c>
      <c r="E363" s="550" t="s">
        <v>13</v>
      </c>
      <c r="F363" s="550" t="s">
        <v>13</v>
      </c>
      <c r="G363" s="548">
        <v>40</v>
      </c>
      <c r="H363" s="549">
        <v>55048</v>
      </c>
      <c r="I363" s="549">
        <v>65634</v>
      </c>
      <c r="J363" s="550" t="s">
        <v>13</v>
      </c>
      <c r="K363" s="550" t="s">
        <v>13</v>
      </c>
      <c r="L363" s="550" t="s">
        <v>13</v>
      </c>
      <c r="M363" s="548">
        <v>40</v>
      </c>
      <c r="N363" s="549">
        <v>48049</v>
      </c>
      <c r="O363" s="549">
        <v>56616</v>
      </c>
      <c r="P363" s="550" t="s">
        <v>13</v>
      </c>
      <c r="Q363" s="550" t="s">
        <v>13</v>
      </c>
      <c r="R363" s="550" t="s">
        <v>13</v>
      </c>
      <c r="S363" s="548">
        <v>40</v>
      </c>
      <c r="T363" s="549">
        <v>33014</v>
      </c>
      <c r="U363" s="556">
        <v>39999</v>
      </c>
    </row>
    <row r="364" spans="1:21" ht="13.8" thickBot="1" x14ac:dyDescent="0.3">
      <c r="A364" s="7" t="s">
        <v>322</v>
      </c>
      <c r="B364" s="179" t="s">
        <v>321</v>
      </c>
      <c r="C364" s="540" t="s">
        <v>55</v>
      </c>
      <c r="D364" s="548">
        <v>40</v>
      </c>
      <c r="E364" s="549">
        <v>77633</v>
      </c>
      <c r="F364" s="549">
        <v>99280</v>
      </c>
      <c r="G364" s="548">
        <v>40</v>
      </c>
      <c r="H364" s="549">
        <v>54808</v>
      </c>
      <c r="I364" s="549">
        <v>68938</v>
      </c>
      <c r="J364" s="548">
        <v>40</v>
      </c>
      <c r="K364" s="549">
        <v>65421</v>
      </c>
      <c r="L364" s="549">
        <v>82415</v>
      </c>
      <c r="M364" s="548">
        <v>40</v>
      </c>
      <c r="N364" s="549">
        <v>53034</v>
      </c>
      <c r="O364" s="549">
        <v>66511</v>
      </c>
      <c r="P364" s="548">
        <v>40</v>
      </c>
      <c r="Q364" s="549">
        <v>66792</v>
      </c>
      <c r="R364" s="549">
        <v>85273</v>
      </c>
      <c r="S364" s="548">
        <v>20</v>
      </c>
      <c r="T364" s="549">
        <v>13998</v>
      </c>
      <c r="U364" s="556">
        <v>15132</v>
      </c>
    </row>
    <row r="365" spans="1:21" ht="13.8" thickBot="1" x14ac:dyDescent="0.3">
      <c r="A365" s="7" t="s">
        <v>326</v>
      </c>
      <c r="B365" s="179" t="s">
        <v>325</v>
      </c>
      <c r="C365" s="540" t="s">
        <v>55</v>
      </c>
      <c r="D365" s="548">
        <v>40</v>
      </c>
      <c r="E365" s="549">
        <v>65000</v>
      </c>
      <c r="F365" s="549">
        <v>78000</v>
      </c>
      <c r="G365" s="548">
        <v>40</v>
      </c>
      <c r="H365" s="549">
        <v>52083</v>
      </c>
      <c r="I365" s="549">
        <v>66209</v>
      </c>
      <c r="J365" s="548">
        <v>40</v>
      </c>
      <c r="K365" s="549">
        <v>47083</v>
      </c>
      <c r="L365" s="549">
        <v>61209</v>
      </c>
      <c r="M365" s="548">
        <v>40</v>
      </c>
      <c r="N365" s="549">
        <v>47083</v>
      </c>
      <c r="O365" s="549">
        <v>61209</v>
      </c>
      <c r="P365" s="548">
        <v>40</v>
      </c>
      <c r="Q365" s="549">
        <v>50935</v>
      </c>
      <c r="R365" s="549">
        <v>64716</v>
      </c>
      <c r="S365" s="548">
        <v>40</v>
      </c>
      <c r="T365" s="549">
        <v>29427</v>
      </c>
      <c r="U365" s="556">
        <v>37913</v>
      </c>
    </row>
    <row r="366" spans="1:21" ht="13.8" thickBot="1" x14ac:dyDescent="0.3">
      <c r="A366" s="7" t="s">
        <v>354</v>
      </c>
      <c r="B366" s="179" t="s">
        <v>353</v>
      </c>
      <c r="C366" s="540" t="s">
        <v>55</v>
      </c>
      <c r="D366" s="548">
        <v>40</v>
      </c>
      <c r="E366" s="549">
        <v>61859</v>
      </c>
      <c r="F366" s="549">
        <v>75213</v>
      </c>
      <c r="G366" s="548">
        <v>40</v>
      </c>
      <c r="H366" s="549">
        <v>50107</v>
      </c>
      <c r="I366" s="549">
        <v>61859</v>
      </c>
      <c r="J366" s="548">
        <v>40</v>
      </c>
      <c r="K366" s="549">
        <v>50107</v>
      </c>
      <c r="L366" s="549">
        <v>61859</v>
      </c>
      <c r="M366" s="548">
        <v>40</v>
      </c>
      <c r="N366" s="549">
        <v>45989</v>
      </c>
      <c r="O366" s="549">
        <v>56243</v>
      </c>
      <c r="P366" s="548">
        <v>40</v>
      </c>
      <c r="Q366" s="549">
        <v>35568</v>
      </c>
      <c r="R366" s="549">
        <v>46280</v>
      </c>
      <c r="S366" s="548">
        <v>40</v>
      </c>
      <c r="T366" s="549">
        <v>31782</v>
      </c>
      <c r="U366" s="556">
        <v>40622</v>
      </c>
    </row>
    <row r="367" spans="1:21" ht="13.8" thickBot="1" x14ac:dyDescent="0.3">
      <c r="A367" s="7" t="s">
        <v>376</v>
      </c>
      <c r="B367" s="179" t="s">
        <v>375</v>
      </c>
      <c r="C367" s="540" t="s">
        <v>55</v>
      </c>
      <c r="D367" s="550" t="s">
        <v>13</v>
      </c>
      <c r="E367" s="550" t="s">
        <v>13</v>
      </c>
      <c r="F367" s="550" t="s">
        <v>13</v>
      </c>
      <c r="G367" s="548">
        <v>40</v>
      </c>
      <c r="H367" s="549">
        <v>40394</v>
      </c>
      <c r="I367" s="549">
        <v>64626</v>
      </c>
      <c r="J367" s="550" t="s">
        <v>13</v>
      </c>
      <c r="K367" s="550" t="s">
        <v>13</v>
      </c>
      <c r="L367" s="550" t="s">
        <v>13</v>
      </c>
      <c r="M367" s="548">
        <v>40</v>
      </c>
      <c r="N367" s="549">
        <v>31346</v>
      </c>
      <c r="O367" s="549">
        <v>50170</v>
      </c>
      <c r="P367" s="548">
        <v>40</v>
      </c>
      <c r="Q367" s="549">
        <v>35589</v>
      </c>
      <c r="R367" s="549">
        <v>56930</v>
      </c>
      <c r="S367" s="548">
        <v>22</v>
      </c>
      <c r="T367" s="549">
        <v>11634</v>
      </c>
      <c r="U367" s="556">
        <v>23891</v>
      </c>
    </row>
    <row r="368" spans="1:21" ht="13.8" thickBot="1" x14ac:dyDescent="0.3">
      <c r="A368" s="7" t="s">
        <v>396</v>
      </c>
      <c r="B368" s="179" t="s">
        <v>395</v>
      </c>
      <c r="C368" s="540" t="s">
        <v>55</v>
      </c>
      <c r="D368" s="550" t="s">
        <v>13</v>
      </c>
      <c r="E368" s="550" t="s">
        <v>13</v>
      </c>
      <c r="F368" s="550" t="s">
        <v>13</v>
      </c>
      <c r="G368" s="548">
        <v>33</v>
      </c>
      <c r="H368" s="549">
        <v>37648</v>
      </c>
      <c r="I368" s="549">
        <v>62608</v>
      </c>
      <c r="J368" s="548">
        <v>40</v>
      </c>
      <c r="K368" s="549">
        <v>46072</v>
      </c>
      <c r="L368" s="549">
        <v>53893</v>
      </c>
      <c r="M368" s="548">
        <v>36</v>
      </c>
      <c r="N368" s="549">
        <v>39270</v>
      </c>
      <c r="O368" s="549">
        <v>47653</v>
      </c>
      <c r="P368" s="548">
        <v>40</v>
      </c>
      <c r="Q368" s="549">
        <v>54704</v>
      </c>
      <c r="R368" s="549">
        <v>58323</v>
      </c>
      <c r="S368" s="548">
        <v>26</v>
      </c>
      <c r="T368" s="549">
        <v>24502</v>
      </c>
      <c r="U368" s="556">
        <v>34674</v>
      </c>
    </row>
    <row r="369" spans="1:21" ht="13.8" thickBot="1" x14ac:dyDescent="0.3">
      <c r="A369" s="7" t="s">
        <v>404</v>
      </c>
      <c r="B369" s="179" t="s">
        <v>403</v>
      </c>
      <c r="C369" s="540" t="s">
        <v>55</v>
      </c>
      <c r="D369" s="548">
        <v>40</v>
      </c>
      <c r="E369" s="549">
        <v>73300</v>
      </c>
      <c r="F369" s="549">
        <v>97300</v>
      </c>
      <c r="G369" s="548">
        <v>40</v>
      </c>
      <c r="H369" s="549">
        <v>65000</v>
      </c>
      <c r="I369" s="549">
        <v>87000</v>
      </c>
      <c r="J369" s="548">
        <v>40</v>
      </c>
      <c r="K369" s="549">
        <v>58059</v>
      </c>
      <c r="L369" s="549">
        <v>70007</v>
      </c>
      <c r="M369" s="548">
        <v>40</v>
      </c>
      <c r="N369" s="549">
        <v>47822</v>
      </c>
      <c r="O369" s="549">
        <v>49530</v>
      </c>
      <c r="P369" s="548">
        <v>40</v>
      </c>
      <c r="Q369" s="549">
        <v>35000</v>
      </c>
      <c r="R369" s="549">
        <v>71000</v>
      </c>
      <c r="S369" s="548">
        <v>40</v>
      </c>
      <c r="T369" s="549">
        <v>28537</v>
      </c>
      <c r="U369" s="556">
        <v>43882</v>
      </c>
    </row>
    <row r="370" spans="1:21" ht="13.8" thickBot="1" x14ac:dyDescent="0.3">
      <c r="A370" s="7" t="s">
        <v>408</v>
      </c>
      <c r="B370" s="179" t="s">
        <v>407</v>
      </c>
      <c r="C370" s="540" t="s">
        <v>55</v>
      </c>
      <c r="D370" s="548">
        <v>40</v>
      </c>
      <c r="E370" s="549">
        <v>71651</v>
      </c>
      <c r="F370" s="549">
        <v>135000</v>
      </c>
      <c r="G370" s="548">
        <v>40</v>
      </c>
      <c r="H370" s="549">
        <v>48299</v>
      </c>
      <c r="I370" s="549">
        <v>72460</v>
      </c>
      <c r="J370" s="548">
        <v>40</v>
      </c>
      <c r="K370" s="549">
        <v>48173</v>
      </c>
      <c r="L370" s="549">
        <v>58261</v>
      </c>
      <c r="M370" s="548">
        <v>33</v>
      </c>
      <c r="N370" s="549">
        <v>42869</v>
      </c>
      <c r="O370" s="549">
        <v>56555</v>
      </c>
      <c r="P370" s="548">
        <v>40</v>
      </c>
      <c r="Q370" s="549">
        <v>45448</v>
      </c>
      <c r="R370" s="549">
        <v>56555</v>
      </c>
      <c r="S370" s="548">
        <v>23</v>
      </c>
      <c r="T370" s="549">
        <v>21632</v>
      </c>
      <c r="U370" s="556">
        <v>33925</v>
      </c>
    </row>
    <row r="371" spans="1:21" ht="13.8" thickBot="1" x14ac:dyDescent="0.3">
      <c r="A371" s="7" t="s">
        <v>418</v>
      </c>
      <c r="B371" s="179" t="s">
        <v>417</v>
      </c>
      <c r="C371" s="540" t="s">
        <v>55</v>
      </c>
      <c r="D371" s="548">
        <v>40</v>
      </c>
      <c r="E371" s="549">
        <v>48259</v>
      </c>
      <c r="F371" s="549">
        <v>60183</v>
      </c>
      <c r="G371" s="548">
        <v>40</v>
      </c>
      <c r="H371" s="549">
        <v>41753</v>
      </c>
      <c r="I371" s="549">
        <v>52062</v>
      </c>
      <c r="J371" s="550" t="s">
        <v>13</v>
      </c>
      <c r="K371" s="550" t="s">
        <v>13</v>
      </c>
      <c r="L371" s="550" t="s">
        <v>13</v>
      </c>
      <c r="M371" s="550" t="s">
        <v>13</v>
      </c>
      <c r="N371" s="550" t="s">
        <v>13</v>
      </c>
      <c r="O371" s="550" t="s">
        <v>13</v>
      </c>
      <c r="P371" s="548">
        <v>0</v>
      </c>
      <c r="Q371" s="549">
        <v>0</v>
      </c>
      <c r="R371" s="549">
        <v>0</v>
      </c>
      <c r="S371" s="548">
        <v>40</v>
      </c>
      <c r="T371" s="549">
        <v>27442</v>
      </c>
      <c r="U371" s="556">
        <v>34237</v>
      </c>
    </row>
    <row r="372" spans="1:21" ht="13.8" thickBot="1" x14ac:dyDescent="0.3">
      <c r="A372" s="7" t="s">
        <v>445</v>
      </c>
      <c r="B372" s="179" t="s">
        <v>444</v>
      </c>
      <c r="C372" s="540" t="s">
        <v>55</v>
      </c>
      <c r="D372" s="550" t="s">
        <v>13</v>
      </c>
      <c r="E372" s="550" t="s">
        <v>13</v>
      </c>
      <c r="F372" s="550" t="s">
        <v>13</v>
      </c>
      <c r="G372" s="548">
        <v>40</v>
      </c>
      <c r="H372" s="549">
        <v>60944</v>
      </c>
      <c r="I372" s="549">
        <v>71073</v>
      </c>
      <c r="J372" s="548">
        <v>40</v>
      </c>
      <c r="K372" s="549">
        <v>56888</v>
      </c>
      <c r="L372" s="549">
        <v>66650</v>
      </c>
      <c r="M372" s="548">
        <v>40</v>
      </c>
      <c r="N372" s="549">
        <v>45593</v>
      </c>
      <c r="O372" s="549">
        <v>53331</v>
      </c>
      <c r="P372" s="548">
        <v>40</v>
      </c>
      <c r="Q372" s="549">
        <v>55764</v>
      </c>
      <c r="R372" s="549">
        <v>66650</v>
      </c>
      <c r="S372" s="548">
        <v>40</v>
      </c>
      <c r="T372" s="549">
        <v>32052</v>
      </c>
      <c r="U372" s="556">
        <v>35401</v>
      </c>
    </row>
    <row r="373" spans="1:21" ht="13.8" thickBot="1" x14ac:dyDescent="0.3">
      <c r="A373" s="7" t="s">
        <v>511</v>
      </c>
      <c r="B373" s="179" t="s">
        <v>510</v>
      </c>
      <c r="C373" s="540" t="s">
        <v>55</v>
      </c>
      <c r="D373" s="548">
        <v>0</v>
      </c>
      <c r="E373" s="549">
        <v>0</v>
      </c>
      <c r="F373" s="549">
        <v>0</v>
      </c>
      <c r="G373" s="548">
        <v>40</v>
      </c>
      <c r="H373" s="549">
        <v>46987</v>
      </c>
      <c r="I373" s="549">
        <v>63294</v>
      </c>
      <c r="J373" s="548">
        <v>40</v>
      </c>
      <c r="K373" s="549">
        <v>43347</v>
      </c>
      <c r="L373" s="549">
        <v>61232</v>
      </c>
      <c r="M373" s="548">
        <v>38</v>
      </c>
      <c r="N373" s="549">
        <v>40810</v>
      </c>
      <c r="O373" s="549">
        <v>54974</v>
      </c>
      <c r="P373" s="548">
        <v>40</v>
      </c>
      <c r="Q373" s="549">
        <v>42037</v>
      </c>
      <c r="R373" s="549">
        <v>58427</v>
      </c>
      <c r="S373" s="548">
        <v>22</v>
      </c>
      <c r="T373" s="549">
        <v>3237</v>
      </c>
      <c r="U373" s="556">
        <v>37606</v>
      </c>
    </row>
    <row r="374" spans="1:21" ht="13.8" thickBot="1" x14ac:dyDescent="0.3">
      <c r="A374" s="7" t="s">
        <v>525</v>
      </c>
      <c r="B374" s="179" t="s">
        <v>524</v>
      </c>
      <c r="C374" s="540" t="s">
        <v>55</v>
      </c>
      <c r="D374" s="548">
        <v>40</v>
      </c>
      <c r="E374" s="549">
        <v>58115</v>
      </c>
      <c r="F374" s="549">
        <v>67475</v>
      </c>
      <c r="G374" s="548">
        <v>40</v>
      </c>
      <c r="H374" s="549">
        <v>52000</v>
      </c>
      <c r="I374" s="549">
        <v>61360</v>
      </c>
      <c r="J374" s="548">
        <v>40</v>
      </c>
      <c r="K374" s="549">
        <v>43742</v>
      </c>
      <c r="L374" s="549">
        <v>51979</v>
      </c>
      <c r="M374" s="548">
        <v>40</v>
      </c>
      <c r="N374" s="549">
        <v>38459</v>
      </c>
      <c r="O374" s="549">
        <v>45635</v>
      </c>
      <c r="P374" s="548">
        <v>40</v>
      </c>
      <c r="Q374" s="549">
        <v>28000</v>
      </c>
      <c r="R374" s="549">
        <v>44000</v>
      </c>
      <c r="S374" s="548">
        <v>24</v>
      </c>
      <c r="T374" s="549">
        <v>27518</v>
      </c>
      <c r="U374" s="556">
        <v>31720</v>
      </c>
    </row>
    <row r="375" spans="1:21" ht="13.8" thickBot="1" x14ac:dyDescent="0.3">
      <c r="A375" s="7" t="s">
        <v>545</v>
      </c>
      <c r="B375" s="179" t="s">
        <v>544</v>
      </c>
      <c r="C375" s="540" t="s">
        <v>55</v>
      </c>
      <c r="D375" s="548">
        <v>40</v>
      </c>
      <c r="E375" s="549">
        <v>56411</v>
      </c>
      <c r="F375" s="549">
        <v>78976</v>
      </c>
      <c r="G375" s="548">
        <v>40</v>
      </c>
      <c r="H375" s="549">
        <v>47009</v>
      </c>
      <c r="I375" s="549">
        <v>65813</v>
      </c>
      <c r="J375" s="548">
        <v>40</v>
      </c>
      <c r="K375" s="549">
        <v>42736</v>
      </c>
      <c r="L375" s="549">
        <v>59830</v>
      </c>
      <c r="M375" s="548">
        <v>18</v>
      </c>
      <c r="N375" s="549">
        <v>39677</v>
      </c>
      <c r="O375" s="549">
        <v>53564</v>
      </c>
      <c r="P375" s="548">
        <v>40</v>
      </c>
      <c r="Q375" s="549">
        <v>47009</v>
      </c>
      <c r="R375" s="549">
        <v>65813</v>
      </c>
      <c r="S375" s="548">
        <v>23</v>
      </c>
      <c r="T375" s="549">
        <v>21889</v>
      </c>
      <c r="U375" s="556">
        <v>28455</v>
      </c>
    </row>
    <row r="376" spans="1:21" ht="13.8" thickBot="1" x14ac:dyDescent="0.3">
      <c r="A376" s="7" t="s">
        <v>595</v>
      </c>
      <c r="B376" s="179" t="s">
        <v>594</v>
      </c>
      <c r="C376" s="540" t="s">
        <v>55</v>
      </c>
      <c r="D376" s="550" t="s">
        <v>13</v>
      </c>
      <c r="E376" s="550" t="s">
        <v>13</v>
      </c>
      <c r="F376" s="550" t="s">
        <v>13</v>
      </c>
      <c r="G376" s="550" t="s">
        <v>13</v>
      </c>
      <c r="H376" s="550" t="s">
        <v>13</v>
      </c>
      <c r="I376" s="550" t="s">
        <v>13</v>
      </c>
      <c r="J376" s="550" t="s">
        <v>13</v>
      </c>
      <c r="K376" s="550" t="s">
        <v>13</v>
      </c>
      <c r="L376" s="550" t="s">
        <v>13</v>
      </c>
      <c r="M376" s="548">
        <v>40</v>
      </c>
      <c r="N376" s="549">
        <v>37400</v>
      </c>
      <c r="O376" s="549">
        <v>40000</v>
      </c>
      <c r="P376" s="548">
        <v>29</v>
      </c>
      <c r="Q376" s="549">
        <v>27000</v>
      </c>
      <c r="R376" s="549">
        <v>27000</v>
      </c>
      <c r="S376" s="548">
        <v>40</v>
      </c>
      <c r="T376" s="549">
        <v>12000</v>
      </c>
      <c r="U376" s="556">
        <v>25000</v>
      </c>
    </row>
    <row r="377" spans="1:21" ht="13.8" thickBot="1" x14ac:dyDescent="0.3">
      <c r="A377" s="7" t="s">
        <v>599</v>
      </c>
      <c r="B377" s="179" t="s">
        <v>598</v>
      </c>
      <c r="C377" s="540" t="s">
        <v>55</v>
      </c>
      <c r="D377" s="548">
        <v>0</v>
      </c>
      <c r="E377" s="549">
        <v>0</v>
      </c>
      <c r="F377" s="549">
        <v>0</v>
      </c>
      <c r="G377" s="548">
        <v>45</v>
      </c>
      <c r="H377" s="549">
        <v>47000</v>
      </c>
      <c r="I377" s="549">
        <v>78720</v>
      </c>
      <c r="J377" s="548">
        <v>40</v>
      </c>
      <c r="K377" s="549">
        <v>40641</v>
      </c>
      <c r="L377" s="549">
        <v>61474</v>
      </c>
      <c r="M377" s="548">
        <v>40</v>
      </c>
      <c r="N377" s="549">
        <v>29640</v>
      </c>
      <c r="O377" s="549">
        <v>48776</v>
      </c>
      <c r="P377" s="548">
        <v>45</v>
      </c>
      <c r="Q377" s="549">
        <v>47000</v>
      </c>
      <c r="R377" s="549">
        <v>78720</v>
      </c>
      <c r="S377" s="548">
        <v>20</v>
      </c>
      <c r="T377" s="549">
        <v>27560</v>
      </c>
      <c r="U377" s="556">
        <v>38667</v>
      </c>
    </row>
    <row r="378" spans="1:21" ht="13.8" thickBot="1" x14ac:dyDescent="0.3">
      <c r="A378" s="7" t="s">
        <v>609</v>
      </c>
      <c r="B378" s="179" t="s">
        <v>608</v>
      </c>
      <c r="C378" s="540" t="s">
        <v>55</v>
      </c>
      <c r="D378" s="548">
        <v>0</v>
      </c>
      <c r="E378" s="549">
        <v>0</v>
      </c>
      <c r="F378" s="549">
        <v>0</v>
      </c>
      <c r="G378" s="548">
        <v>0</v>
      </c>
      <c r="H378" s="549">
        <v>40299</v>
      </c>
      <c r="I378" s="549">
        <v>66424</v>
      </c>
      <c r="J378" s="548">
        <v>40</v>
      </c>
      <c r="K378" s="549">
        <v>42154</v>
      </c>
      <c r="L378" s="549">
        <v>66424</v>
      </c>
      <c r="M378" s="548">
        <v>25</v>
      </c>
      <c r="N378" s="549">
        <v>35235</v>
      </c>
      <c r="O378" s="549">
        <v>44410</v>
      </c>
      <c r="P378" s="548">
        <v>40</v>
      </c>
      <c r="Q378" s="549">
        <v>40299</v>
      </c>
      <c r="R378" s="549">
        <v>50803</v>
      </c>
      <c r="S378" s="548">
        <v>25</v>
      </c>
      <c r="T378" s="549">
        <v>14820</v>
      </c>
      <c r="U378" s="556">
        <v>24219</v>
      </c>
    </row>
    <row r="379" spans="1:21" ht="13.8" thickBot="1" x14ac:dyDescent="0.3">
      <c r="A379" s="7" t="s">
        <v>643</v>
      </c>
      <c r="B379" s="179" t="s">
        <v>642</v>
      </c>
      <c r="C379" s="540" t="s">
        <v>55</v>
      </c>
      <c r="D379" s="548">
        <v>38</v>
      </c>
      <c r="E379" s="549">
        <v>62102</v>
      </c>
      <c r="F379" s="549">
        <v>88283</v>
      </c>
      <c r="G379" s="548">
        <v>38</v>
      </c>
      <c r="H379" s="549">
        <v>49985</v>
      </c>
      <c r="I379" s="549">
        <v>71144</v>
      </c>
      <c r="J379" s="548">
        <v>38</v>
      </c>
      <c r="K379" s="549">
        <v>43578</v>
      </c>
      <c r="L379" s="549">
        <v>59640</v>
      </c>
      <c r="M379" s="548">
        <v>38</v>
      </c>
      <c r="N379" s="549">
        <v>40291</v>
      </c>
      <c r="O379" s="549">
        <v>55141</v>
      </c>
      <c r="P379" s="548">
        <v>38</v>
      </c>
      <c r="Q379" s="549">
        <v>3097</v>
      </c>
      <c r="R379" s="549">
        <v>42397</v>
      </c>
      <c r="S379" s="548">
        <v>38</v>
      </c>
      <c r="T379" s="549">
        <v>24482</v>
      </c>
      <c r="U379" s="556">
        <v>32217</v>
      </c>
    </row>
    <row r="380" spans="1:21" ht="13.8" thickBot="1" x14ac:dyDescent="0.3">
      <c r="A380" s="7" t="s">
        <v>653</v>
      </c>
      <c r="B380" s="179" t="s">
        <v>652</v>
      </c>
      <c r="C380" s="540" t="s">
        <v>55</v>
      </c>
      <c r="D380" s="550" t="s">
        <v>13</v>
      </c>
      <c r="E380" s="550" t="s">
        <v>13</v>
      </c>
      <c r="F380" s="550" t="s">
        <v>13</v>
      </c>
      <c r="G380" s="548">
        <v>40</v>
      </c>
      <c r="H380" s="549">
        <v>54647</v>
      </c>
      <c r="I380" s="549">
        <v>60307</v>
      </c>
      <c r="J380" s="548">
        <v>40</v>
      </c>
      <c r="K380" s="549">
        <v>49661</v>
      </c>
      <c r="L380" s="549">
        <v>54646</v>
      </c>
      <c r="M380" s="550" t="s">
        <v>13</v>
      </c>
      <c r="N380" s="550" t="s">
        <v>13</v>
      </c>
      <c r="O380" s="550" t="s">
        <v>13</v>
      </c>
      <c r="P380" s="550" t="s">
        <v>13</v>
      </c>
      <c r="Q380" s="550" t="s">
        <v>13</v>
      </c>
      <c r="R380" s="550" t="s">
        <v>13</v>
      </c>
      <c r="S380" s="548">
        <v>40</v>
      </c>
      <c r="T380" s="549">
        <v>36452</v>
      </c>
      <c r="U380" s="556">
        <v>42479</v>
      </c>
    </row>
    <row r="381" spans="1:21" ht="13.8" thickBot="1" x14ac:dyDescent="0.3">
      <c r="A381" s="7" t="s">
        <v>661</v>
      </c>
      <c r="B381" s="179" t="s">
        <v>660</v>
      </c>
      <c r="C381" s="540" t="s">
        <v>55</v>
      </c>
      <c r="D381" s="548">
        <v>40</v>
      </c>
      <c r="E381" s="549">
        <v>42986</v>
      </c>
      <c r="F381" s="549">
        <v>44704</v>
      </c>
      <c r="G381" s="548">
        <v>40</v>
      </c>
      <c r="H381" s="549">
        <v>29689</v>
      </c>
      <c r="I381" s="549">
        <v>30654</v>
      </c>
      <c r="J381" s="548">
        <v>40</v>
      </c>
      <c r="K381" s="549">
        <v>51448</v>
      </c>
      <c r="L381" s="549">
        <v>57430</v>
      </c>
      <c r="M381" s="548">
        <v>40</v>
      </c>
      <c r="N381" s="549">
        <v>42323</v>
      </c>
      <c r="O381" s="549">
        <v>43980</v>
      </c>
      <c r="P381" s="548">
        <v>0</v>
      </c>
      <c r="Q381" s="549">
        <v>0</v>
      </c>
      <c r="R381" s="549">
        <v>0</v>
      </c>
      <c r="S381" s="548">
        <v>40</v>
      </c>
      <c r="T381" s="549">
        <v>28637</v>
      </c>
      <c r="U381" s="556">
        <v>29634</v>
      </c>
    </row>
    <row r="382" spans="1:21" ht="13.8" thickBot="1" x14ac:dyDescent="0.3">
      <c r="A382" s="7" t="s">
        <v>663</v>
      </c>
      <c r="B382" s="179" t="s">
        <v>662</v>
      </c>
      <c r="C382" s="540" t="s">
        <v>55</v>
      </c>
      <c r="D382" s="548">
        <v>0</v>
      </c>
      <c r="E382" s="549">
        <v>0</v>
      </c>
      <c r="F382" s="549">
        <v>0</v>
      </c>
      <c r="G382" s="548">
        <v>0</v>
      </c>
      <c r="H382" s="549">
        <v>0</v>
      </c>
      <c r="I382" s="549">
        <v>0</v>
      </c>
      <c r="J382" s="548">
        <v>38</v>
      </c>
      <c r="K382" s="549">
        <v>50194</v>
      </c>
      <c r="L382" s="549">
        <v>59054</v>
      </c>
      <c r="M382" s="548">
        <v>38</v>
      </c>
      <c r="N382" s="549">
        <v>40490</v>
      </c>
      <c r="O382" s="549">
        <v>50</v>
      </c>
      <c r="P382" s="548">
        <v>38</v>
      </c>
      <c r="Q382" s="549">
        <v>33715</v>
      </c>
      <c r="R382" s="549">
        <v>43003</v>
      </c>
      <c r="S382" s="548">
        <v>38</v>
      </c>
      <c r="T382" s="549">
        <v>31902</v>
      </c>
      <c r="U382" s="556">
        <v>43003</v>
      </c>
    </row>
    <row r="383" spans="1:21" ht="13.8" thickBot="1" x14ac:dyDescent="0.3">
      <c r="A383" s="7" t="s">
        <v>691</v>
      </c>
      <c r="B383" s="179" t="s">
        <v>690</v>
      </c>
      <c r="C383" s="540" t="s">
        <v>55</v>
      </c>
      <c r="D383" s="548">
        <v>38</v>
      </c>
      <c r="E383" s="549">
        <v>64549</v>
      </c>
      <c r="F383" s="549">
        <v>78715</v>
      </c>
      <c r="G383" s="550" t="s">
        <v>13</v>
      </c>
      <c r="H383" s="550" t="s">
        <v>13</v>
      </c>
      <c r="I383" s="550" t="s">
        <v>13</v>
      </c>
      <c r="J383" s="548">
        <v>38</v>
      </c>
      <c r="K383" s="549">
        <v>48528</v>
      </c>
      <c r="L383" s="549">
        <v>58974</v>
      </c>
      <c r="M383" s="550" t="s">
        <v>13</v>
      </c>
      <c r="N383" s="549">
        <v>48528</v>
      </c>
      <c r="O383" s="549">
        <v>55778</v>
      </c>
      <c r="P383" s="550" t="s">
        <v>13</v>
      </c>
      <c r="Q383" s="550" t="s">
        <v>13</v>
      </c>
      <c r="R383" s="550" t="s">
        <v>13</v>
      </c>
      <c r="S383" s="550" t="s">
        <v>13</v>
      </c>
      <c r="T383" s="549">
        <v>34692</v>
      </c>
      <c r="U383" s="556">
        <v>39875</v>
      </c>
    </row>
    <row r="384" spans="1:21" ht="13.8" thickBot="1" x14ac:dyDescent="0.3">
      <c r="A384" s="7" t="s">
        <v>703</v>
      </c>
      <c r="B384" s="179" t="s">
        <v>702</v>
      </c>
      <c r="C384" s="540" t="s">
        <v>55</v>
      </c>
      <c r="D384" s="548">
        <v>40</v>
      </c>
      <c r="E384" s="549">
        <v>61173</v>
      </c>
      <c r="F384" s="549">
        <v>75294</v>
      </c>
      <c r="G384" s="548">
        <v>40</v>
      </c>
      <c r="H384" s="549">
        <v>56141</v>
      </c>
      <c r="I384" s="549">
        <v>69101</v>
      </c>
      <c r="J384" s="548">
        <v>40</v>
      </c>
      <c r="K384" s="549">
        <v>47483</v>
      </c>
      <c r="L384" s="549">
        <v>58814</v>
      </c>
      <c r="M384" s="548">
        <v>40</v>
      </c>
      <c r="N384" s="549">
        <v>41424</v>
      </c>
      <c r="O384" s="549">
        <v>50987</v>
      </c>
      <c r="P384" s="548">
        <v>40</v>
      </c>
      <c r="Q384" s="549">
        <v>38836</v>
      </c>
      <c r="R384" s="549">
        <v>47801</v>
      </c>
      <c r="S384" s="548">
        <v>40</v>
      </c>
      <c r="T384" s="549">
        <v>32845</v>
      </c>
      <c r="U384" s="556">
        <v>42520</v>
      </c>
    </row>
    <row r="385" spans="1:21" ht="13.8" thickBot="1" x14ac:dyDescent="0.3">
      <c r="A385" s="7" t="s">
        <v>717</v>
      </c>
      <c r="B385" s="179" t="s">
        <v>716</v>
      </c>
      <c r="C385" s="540" t="s">
        <v>55</v>
      </c>
      <c r="D385" s="550" t="s">
        <v>13</v>
      </c>
      <c r="E385" s="550" t="s">
        <v>13</v>
      </c>
      <c r="F385" s="550" t="s">
        <v>13</v>
      </c>
      <c r="G385" s="548">
        <v>38</v>
      </c>
      <c r="H385" s="549">
        <v>60061</v>
      </c>
      <c r="I385" s="549">
        <v>69487</v>
      </c>
      <c r="J385" s="548">
        <v>38</v>
      </c>
      <c r="K385" s="549">
        <v>56118</v>
      </c>
      <c r="L385" s="549">
        <v>63030</v>
      </c>
      <c r="M385" s="548">
        <v>20</v>
      </c>
      <c r="N385" s="549">
        <v>24294</v>
      </c>
      <c r="O385" s="549">
        <v>27289</v>
      </c>
      <c r="P385" s="550" t="s">
        <v>13</v>
      </c>
      <c r="Q385" s="550" t="s">
        <v>13</v>
      </c>
      <c r="R385" s="550" t="s">
        <v>13</v>
      </c>
      <c r="S385" s="548">
        <v>20</v>
      </c>
      <c r="T385" s="549">
        <v>15735</v>
      </c>
      <c r="U385" s="556">
        <v>18668</v>
      </c>
    </row>
    <row r="386" spans="1:21" ht="13.8" thickBot="1" x14ac:dyDescent="0.3">
      <c r="A386" s="7" t="s">
        <v>733</v>
      </c>
      <c r="B386" s="179" t="s">
        <v>732</v>
      </c>
      <c r="C386" s="540" t="s">
        <v>55</v>
      </c>
      <c r="D386" s="548">
        <v>40</v>
      </c>
      <c r="E386" s="549">
        <v>56000</v>
      </c>
      <c r="F386" s="549">
        <v>56000</v>
      </c>
      <c r="G386" s="548">
        <v>40</v>
      </c>
      <c r="H386" s="549">
        <v>48000</v>
      </c>
      <c r="I386" s="549">
        <v>53000</v>
      </c>
      <c r="J386" s="550" t="s">
        <v>13</v>
      </c>
      <c r="K386" s="550" t="s">
        <v>13</v>
      </c>
      <c r="L386" s="550" t="s">
        <v>13</v>
      </c>
      <c r="M386" s="550" t="s">
        <v>13</v>
      </c>
      <c r="N386" s="550" t="s">
        <v>13</v>
      </c>
      <c r="O386" s="550" t="s">
        <v>13</v>
      </c>
      <c r="P386" s="550" t="s">
        <v>13</v>
      </c>
      <c r="Q386" s="550" t="s">
        <v>13</v>
      </c>
      <c r="R386" s="550" t="s">
        <v>13</v>
      </c>
      <c r="S386" s="548">
        <v>25</v>
      </c>
      <c r="T386" s="549">
        <v>14911</v>
      </c>
      <c r="U386" s="556">
        <v>16900</v>
      </c>
    </row>
    <row r="387" spans="1:21" ht="13.8" thickBot="1" x14ac:dyDescent="0.3">
      <c r="A387" s="7" t="s">
        <v>759</v>
      </c>
      <c r="B387" s="179" t="s">
        <v>758</v>
      </c>
      <c r="C387" s="540" t="s">
        <v>55</v>
      </c>
      <c r="D387" s="548">
        <v>40</v>
      </c>
      <c r="E387" s="549">
        <v>68973</v>
      </c>
      <c r="F387" s="549">
        <v>79000</v>
      </c>
      <c r="G387" s="548">
        <v>40</v>
      </c>
      <c r="H387" s="549">
        <v>38688</v>
      </c>
      <c r="I387" s="549">
        <v>56000</v>
      </c>
      <c r="J387" s="548">
        <v>40</v>
      </c>
      <c r="K387" s="549">
        <v>39853</v>
      </c>
      <c r="L387" s="549">
        <v>54101</v>
      </c>
      <c r="M387" s="548">
        <v>40</v>
      </c>
      <c r="N387" s="549">
        <v>32365</v>
      </c>
      <c r="O387" s="549">
        <v>52437</v>
      </c>
      <c r="P387" s="548">
        <v>40</v>
      </c>
      <c r="Q387" s="549">
        <v>38688</v>
      </c>
      <c r="R387" s="549">
        <v>54101</v>
      </c>
      <c r="S387" s="548">
        <v>40</v>
      </c>
      <c r="T387" s="549">
        <v>28704</v>
      </c>
      <c r="U387" s="556">
        <v>41454</v>
      </c>
    </row>
    <row r="388" spans="1:21" ht="13.8" thickBot="1" x14ac:dyDescent="0.3">
      <c r="A388" s="7" t="s">
        <v>761</v>
      </c>
      <c r="B388" s="179" t="s">
        <v>760</v>
      </c>
      <c r="C388" s="540" t="s">
        <v>55</v>
      </c>
      <c r="D388" s="548">
        <v>40</v>
      </c>
      <c r="E388" s="549">
        <v>52000</v>
      </c>
      <c r="F388" s="549">
        <v>64000</v>
      </c>
      <c r="G388" s="550" t="s">
        <v>13</v>
      </c>
      <c r="H388" s="550" t="s">
        <v>13</v>
      </c>
      <c r="I388" s="550" t="s">
        <v>13</v>
      </c>
      <c r="J388" s="548">
        <v>40</v>
      </c>
      <c r="K388" s="549">
        <v>34000</v>
      </c>
      <c r="L388" s="549">
        <v>46000</v>
      </c>
      <c r="M388" s="550" t="s">
        <v>13</v>
      </c>
      <c r="N388" s="550" t="s">
        <v>13</v>
      </c>
      <c r="O388" s="550" t="s">
        <v>13</v>
      </c>
      <c r="P388" s="550" t="s">
        <v>13</v>
      </c>
      <c r="Q388" s="550" t="s">
        <v>13</v>
      </c>
      <c r="R388" s="550" t="s">
        <v>13</v>
      </c>
      <c r="S388" s="548">
        <v>30</v>
      </c>
      <c r="T388" s="549">
        <v>13728</v>
      </c>
      <c r="U388" s="556">
        <v>38000</v>
      </c>
    </row>
    <row r="389" spans="1:21" ht="13.8" thickBot="1" x14ac:dyDescent="0.3">
      <c r="A389" s="7" t="s">
        <v>763</v>
      </c>
      <c r="B389" s="179" t="s">
        <v>762</v>
      </c>
      <c r="C389" s="540" t="s">
        <v>55</v>
      </c>
      <c r="D389" s="548">
        <v>40</v>
      </c>
      <c r="E389" s="549">
        <v>57633</v>
      </c>
      <c r="F389" s="549">
        <v>86448</v>
      </c>
      <c r="G389" s="548">
        <v>40</v>
      </c>
      <c r="H389" s="549">
        <v>48439</v>
      </c>
      <c r="I389" s="549">
        <v>72660</v>
      </c>
      <c r="J389" s="548">
        <v>40</v>
      </c>
      <c r="K389" s="549">
        <v>41247</v>
      </c>
      <c r="L389" s="549">
        <v>61868</v>
      </c>
      <c r="M389" s="548">
        <v>20</v>
      </c>
      <c r="N389" s="549">
        <v>18720</v>
      </c>
      <c r="O389" s="549">
        <v>24440</v>
      </c>
      <c r="P389" s="548">
        <v>20</v>
      </c>
      <c r="Q389" s="549">
        <v>11440</v>
      </c>
      <c r="R389" s="549">
        <v>16120</v>
      </c>
      <c r="S389" s="548">
        <v>20</v>
      </c>
      <c r="T389" s="549">
        <v>11440</v>
      </c>
      <c r="U389" s="556">
        <v>16120</v>
      </c>
    </row>
    <row r="390" spans="1:21" ht="13.8" thickBot="1" x14ac:dyDescent="0.3">
      <c r="A390" s="7" t="s">
        <v>785</v>
      </c>
      <c r="B390" s="179" t="s">
        <v>784</v>
      </c>
      <c r="C390" s="540" t="s">
        <v>55</v>
      </c>
      <c r="D390" s="550" t="s">
        <v>13</v>
      </c>
      <c r="E390" s="550" t="s">
        <v>13</v>
      </c>
      <c r="F390" s="550" t="s">
        <v>13</v>
      </c>
      <c r="G390" s="548">
        <v>38</v>
      </c>
      <c r="H390" s="549">
        <v>70434</v>
      </c>
      <c r="I390" s="549">
        <v>76187</v>
      </c>
      <c r="J390" s="548">
        <v>38</v>
      </c>
      <c r="K390" s="549">
        <v>56479</v>
      </c>
      <c r="L390" s="549">
        <v>61555</v>
      </c>
      <c r="M390" s="548">
        <v>38</v>
      </c>
      <c r="N390" s="549">
        <v>48315</v>
      </c>
      <c r="O390" s="549">
        <v>52587</v>
      </c>
      <c r="P390" s="550" t="s">
        <v>13</v>
      </c>
      <c r="Q390" s="550" t="s">
        <v>13</v>
      </c>
      <c r="R390" s="550" t="s">
        <v>13</v>
      </c>
      <c r="S390" s="548">
        <v>38</v>
      </c>
      <c r="T390" s="549">
        <v>29791</v>
      </c>
      <c r="U390" s="556">
        <v>35668</v>
      </c>
    </row>
    <row r="391" spans="1:21" ht="13.8" thickBot="1" x14ac:dyDescent="0.3">
      <c r="A391" s="7" t="s">
        <v>787</v>
      </c>
      <c r="B391" s="179" t="s">
        <v>786</v>
      </c>
      <c r="C391" s="540" t="s">
        <v>55</v>
      </c>
      <c r="D391" s="550" t="s">
        <v>13</v>
      </c>
      <c r="E391" s="550" t="s">
        <v>13</v>
      </c>
      <c r="F391" s="550" t="s">
        <v>13</v>
      </c>
      <c r="G391" s="548">
        <v>40</v>
      </c>
      <c r="H391" s="549">
        <v>43888</v>
      </c>
      <c r="I391" s="549">
        <v>51626</v>
      </c>
      <c r="J391" s="550" t="s">
        <v>13</v>
      </c>
      <c r="K391" s="550" t="s">
        <v>13</v>
      </c>
      <c r="L391" s="550" t="s">
        <v>13</v>
      </c>
      <c r="M391" s="548">
        <v>40</v>
      </c>
      <c r="N391" s="549">
        <v>36733</v>
      </c>
      <c r="O391" s="549">
        <v>43202</v>
      </c>
      <c r="P391" s="548">
        <v>40</v>
      </c>
      <c r="Q391" s="549">
        <v>48771</v>
      </c>
      <c r="R391" s="549">
        <v>57380</v>
      </c>
      <c r="S391" s="550" t="s">
        <v>13</v>
      </c>
      <c r="T391" s="550" t="s">
        <v>13</v>
      </c>
      <c r="U391" s="555" t="s">
        <v>13</v>
      </c>
    </row>
    <row r="392" spans="1:21" ht="13.8" thickBot="1" x14ac:dyDescent="0.3">
      <c r="A392" s="7" t="s">
        <v>795</v>
      </c>
      <c r="B392" s="179" t="s">
        <v>794</v>
      </c>
      <c r="C392" s="540" t="s">
        <v>55</v>
      </c>
      <c r="D392" s="550" t="s">
        <v>13</v>
      </c>
      <c r="E392" s="550" t="s">
        <v>13</v>
      </c>
      <c r="F392" s="550" t="s">
        <v>13</v>
      </c>
      <c r="G392" s="548">
        <v>35</v>
      </c>
      <c r="H392" s="549">
        <v>51164</v>
      </c>
      <c r="I392" s="549">
        <v>72948</v>
      </c>
      <c r="J392" s="548">
        <v>35</v>
      </c>
      <c r="K392" s="549">
        <v>41602</v>
      </c>
      <c r="L392" s="549">
        <v>59315</v>
      </c>
      <c r="M392" s="548">
        <v>35</v>
      </c>
      <c r="N392" s="549">
        <v>37631</v>
      </c>
      <c r="O392" s="549">
        <v>53653</v>
      </c>
      <c r="P392" s="548">
        <v>35</v>
      </c>
      <c r="Q392" s="549">
        <v>53478</v>
      </c>
      <c r="R392" s="549">
        <v>76247</v>
      </c>
      <c r="S392" s="548">
        <v>24</v>
      </c>
      <c r="T392" s="549">
        <v>14726</v>
      </c>
      <c r="U392" s="556">
        <v>21004</v>
      </c>
    </row>
    <row r="393" spans="1:21" ht="13.8" thickBot="1" x14ac:dyDescent="0.3">
      <c r="A393" s="7" t="s">
        <v>815</v>
      </c>
      <c r="B393" s="179" t="s">
        <v>814</v>
      </c>
      <c r="C393" s="540" t="s">
        <v>55</v>
      </c>
      <c r="D393" s="548">
        <v>40</v>
      </c>
      <c r="E393" s="549">
        <v>84138</v>
      </c>
      <c r="F393" s="549">
        <v>84138</v>
      </c>
      <c r="G393" s="548">
        <v>40</v>
      </c>
      <c r="H393" s="549">
        <v>48302</v>
      </c>
      <c r="I393" s="549">
        <v>80165</v>
      </c>
      <c r="J393" s="548">
        <v>40</v>
      </c>
      <c r="K393" s="549">
        <v>47302</v>
      </c>
      <c r="L393" s="549">
        <v>79165</v>
      </c>
      <c r="M393" s="548">
        <v>40</v>
      </c>
      <c r="N393" s="549">
        <v>47302</v>
      </c>
      <c r="O393" s="549">
        <v>79165</v>
      </c>
      <c r="P393" s="548">
        <v>40</v>
      </c>
      <c r="Q393" s="549">
        <v>47302</v>
      </c>
      <c r="R393" s="549">
        <v>79165</v>
      </c>
      <c r="S393" s="548">
        <v>32</v>
      </c>
      <c r="T393" s="549">
        <v>27541</v>
      </c>
      <c r="U393" s="556">
        <v>43429</v>
      </c>
    </row>
    <row r="394" spans="1:21" ht="13.8" thickBot="1" x14ac:dyDescent="0.3">
      <c r="A394" s="7" t="s">
        <v>817</v>
      </c>
      <c r="B394" s="179" t="s">
        <v>816</v>
      </c>
      <c r="C394" s="540" t="s">
        <v>55</v>
      </c>
      <c r="D394" s="548">
        <v>0</v>
      </c>
      <c r="E394" s="549">
        <v>0</v>
      </c>
      <c r="F394" s="549">
        <v>0</v>
      </c>
      <c r="G394" s="548">
        <v>40</v>
      </c>
      <c r="H394" s="550" t="s">
        <v>13</v>
      </c>
      <c r="I394" s="549">
        <v>52828</v>
      </c>
      <c r="J394" s="548">
        <v>40</v>
      </c>
      <c r="K394" s="550" t="s">
        <v>13</v>
      </c>
      <c r="L394" s="549">
        <v>46363</v>
      </c>
      <c r="M394" s="548">
        <v>40</v>
      </c>
      <c r="N394" s="549">
        <v>35360</v>
      </c>
      <c r="O394" s="549">
        <v>35360</v>
      </c>
      <c r="P394" s="548">
        <v>40</v>
      </c>
      <c r="Q394" s="549">
        <v>34840</v>
      </c>
      <c r="R394" s="549">
        <v>52828</v>
      </c>
      <c r="S394" s="548">
        <v>37</v>
      </c>
      <c r="T394" s="549">
        <v>17835</v>
      </c>
      <c r="U394" s="556">
        <v>25675</v>
      </c>
    </row>
    <row r="395" spans="1:21" ht="13.8" thickBot="1" x14ac:dyDescent="0.3">
      <c r="A395" s="7" t="s">
        <v>823</v>
      </c>
      <c r="B395" s="179" t="s">
        <v>822</v>
      </c>
      <c r="C395" s="542" t="s">
        <v>55</v>
      </c>
      <c r="D395" s="557">
        <v>40</v>
      </c>
      <c r="E395" s="558">
        <v>58473</v>
      </c>
      <c r="F395" s="558">
        <v>80108</v>
      </c>
      <c r="G395" s="557">
        <v>40</v>
      </c>
      <c r="H395" s="558">
        <v>52000</v>
      </c>
      <c r="I395" s="558">
        <v>70000</v>
      </c>
      <c r="J395" s="557">
        <v>40</v>
      </c>
      <c r="K395" s="558">
        <v>38757</v>
      </c>
      <c r="L395" s="558">
        <v>50576</v>
      </c>
      <c r="M395" s="557">
        <v>40</v>
      </c>
      <c r="N395" s="558">
        <v>38757</v>
      </c>
      <c r="O395" s="558">
        <v>50576</v>
      </c>
      <c r="P395" s="557">
        <v>40</v>
      </c>
      <c r="Q395" s="558">
        <v>32000</v>
      </c>
      <c r="R395" s="558">
        <v>43000</v>
      </c>
      <c r="S395" s="557">
        <v>40</v>
      </c>
      <c r="T395" s="558">
        <v>25791</v>
      </c>
      <c r="U395" s="559">
        <v>33655</v>
      </c>
    </row>
  </sheetData>
  <sortState ref="A4:U395">
    <sortCondition ref="C4"/>
  </sortState>
  <hyperlinks>
    <hyperlink ref="G1" location="'Table of Contents'!A1" display="Return to Table of Conten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52"/>
  <sheetViews>
    <sheetView workbookViewId="0">
      <selection activeCell="B1" sqref="B1"/>
    </sheetView>
  </sheetViews>
  <sheetFormatPr defaultRowHeight="13.2" x14ac:dyDescent="0.25"/>
  <cols>
    <col min="1" max="1" width="55.21875" bestFit="1" customWidth="1"/>
    <col min="2" max="2" width="150.21875" bestFit="1" customWidth="1"/>
  </cols>
  <sheetData>
    <row r="1" spans="2:2" ht="18" x14ac:dyDescent="0.35">
      <c r="B1" s="14" t="s">
        <v>3107</v>
      </c>
    </row>
    <row r="22" spans="1:2" ht="22.2" customHeight="1" thickBot="1" x14ac:dyDescent="0.3"/>
    <row r="23" spans="1:2" ht="13.8" thickBot="1" x14ac:dyDescent="0.3">
      <c r="A23" s="15" t="s">
        <v>3108</v>
      </c>
      <c r="B23" s="15" t="s">
        <v>3109</v>
      </c>
    </row>
    <row r="24" spans="1:2" ht="32.4" customHeight="1" thickBot="1" x14ac:dyDescent="0.3">
      <c r="A24" s="16" t="s">
        <v>3110</v>
      </c>
      <c r="B24" s="17"/>
    </row>
    <row r="25" spans="1:2" ht="64.8" customHeight="1" thickBot="1" x14ac:dyDescent="0.3">
      <c r="A25" s="18" t="s">
        <v>3111</v>
      </c>
      <c r="B25" s="19"/>
    </row>
    <row r="26" spans="1:2" x14ac:dyDescent="0.25">
      <c r="A26" s="20" t="s">
        <v>3112</v>
      </c>
      <c r="B26" s="21" t="s">
        <v>3113</v>
      </c>
    </row>
    <row r="27" spans="1:2" ht="40.200000000000003" thickBot="1" x14ac:dyDescent="0.3">
      <c r="A27" s="22"/>
      <c r="B27" s="23" t="s">
        <v>3114</v>
      </c>
    </row>
    <row r="28" spans="1:2" x14ac:dyDescent="0.25">
      <c r="A28" s="20" t="s">
        <v>3115</v>
      </c>
      <c r="B28" s="21" t="s">
        <v>3116</v>
      </c>
    </row>
    <row r="29" spans="1:2" ht="40.200000000000003" thickBot="1" x14ac:dyDescent="0.3">
      <c r="A29" s="22"/>
      <c r="B29" s="23" t="s">
        <v>3114</v>
      </c>
    </row>
    <row r="30" spans="1:2" ht="13.8" thickBot="1" x14ac:dyDescent="0.3">
      <c r="A30" s="24" t="s">
        <v>3117</v>
      </c>
      <c r="B30" s="24"/>
    </row>
    <row r="31" spans="1:2" ht="13.8" thickBot="1" x14ac:dyDescent="0.3">
      <c r="A31" s="24" t="s">
        <v>3118</v>
      </c>
      <c r="B31" s="25" t="s">
        <v>3119</v>
      </c>
    </row>
    <row r="32" spans="1:2" x14ac:dyDescent="0.25">
      <c r="A32" s="20" t="s">
        <v>3120</v>
      </c>
      <c r="B32" s="20"/>
    </row>
    <row r="33" spans="1:2" ht="13.8" thickBot="1" x14ac:dyDescent="0.3">
      <c r="A33" s="22"/>
      <c r="B33" s="22"/>
    </row>
    <row r="34" spans="1:2" x14ac:dyDescent="0.25">
      <c r="A34" s="20" t="s">
        <v>3121</v>
      </c>
      <c r="B34" s="26" t="s">
        <v>3122</v>
      </c>
    </row>
    <row r="35" spans="1:2" ht="13.8" thickBot="1" x14ac:dyDescent="0.3">
      <c r="A35" s="22"/>
      <c r="B35" s="23"/>
    </row>
    <row r="36" spans="1:2" x14ac:dyDescent="0.25">
      <c r="A36" s="20" t="s">
        <v>3123</v>
      </c>
      <c r="B36" s="26" t="s">
        <v>3124</v>
      </c>
    </row>
    <row r="37" spans="1:2" ht="13.8" thickBot="1" x14ac:dyDescent="0.3">
      <c r="A37" s="22"/>
      <c r="B37" s="23"/>
    </row>
    <row r="38" spans="1:2" x14ac:dyDescent="0.25">
      <c r="A38" s="20" t="s">
        <v>3125</v>
      </c>
      <c r="B38" s="26" t="s">
        <v>3126</v>
      </c>
    </row>
    <row r="39" spans="1:2" ht="13.8" thickBot="1" x14ac:dyDescent="0.3">
      <c r="A39" s="22"/>
      <c r="B39" s="23"/>
    </row>
    <row r="40" spans="1:2" x14ac:dyDescent="0.25">
      <c r="A40" s="20" t="s">
        <v>3127</v>
      </c>
      <c r="B40" s="26" t="s">
        <v>3128</v>
      </c>
    </row>
    <row r="41" spans="1:2" ht="13.8" thickBot="1" x14ac:dyDescent="0.3">
      <c r="A41" s="22"/>
      <c r="B41" s="23"/>
    </row>
    <row r="42" spans="1:2" x14ac:dyDescent="0.25">
      <c r="A42" s="20" t="s">
        <v>3129</v>
      </c>
      <c r="B42" s="26" t="s">
        <v>3130</v>
      </c>
    </row>
    <row r="43" spans="1:2" ht="13.8" thickBot="1" x14ac:dyDescent="0.3">
      <c r="A43" s="22"/>
      <c r="B43" s="23"/>
    </row>
    <row r="44" spans="1:2" x14ac:dyDescent="0.25">
      <c r="A44" s="20" t="s">
        <v>3131</v>
      </c>
      <c r="B44" s="26" t="s">
        <v>3132</v>
      </c>
    </row>
    <row r="45" spans="1:2" ht="13.8" thickBot="1" x14ac:dyDescent="0.3">
      <c r="A45" s="22"/>
      <c r="B45" s="23"/>
    </row>
    <row r="46" spans="1:2" x14ac:dyDescent="0.25">
      <c r="A46" s="20" t="s">
        <v>3133</v>
      </c>
      <c r="B46" s="26" t="s">
        <v>3134</v>
      </c>
    </row>
    <row r="47" spans="1:2" ht="13.8" thickBot="1" x14ac:dyDescent="0.3">
      <c r="A47" s="22"/>
      <c r="B47" s="23"/>
    </row>
    <row r="48" spans="1:2" x14ac:dyDescent="0.25">
      <c r="A48" s="20" t="s">
        <v>3135</v>
      </c>
      <c r="B48" s="26" t="s">
        <v>3136</v>
      </c>
    </row>
    <row r="49" spans="1:2" ht="13.8" thickBot="1" x14ac:dyDescent="0.3">
      <c r="A49" s="22"/>
      <c r="B49" s="23"/>
    </row>
    <row r="50" spans="1:2" ht="13.2" customHeight="1" x14ac:dyDescent="0.25">
      <c r="A50" s="20" t="s">
        <v>3137</v>
      </c>
      <c r="B50" s="26" t="s">
        <v>3138</v>
      </c>
    </row>
    <row r="51" spans="1:2" ht="13.8" thickBot="1" x14ac:dyDescent="0.3">
      <c r="A51" s="22"/>
      <c r="B51" s="23"/>
    </row>
    <row r="52" spans="1:2" x14ac:dyDescent="0.25">
      <c r="A52" s="20" t="s">
        <v>3139</v>
      </c>
      <c r="B52" s="26" t="s">
        <v>3140</v>
      </c>
    </row>
    <row r="53" spans="1:2" ht="13.8" thickBot="1" x14ac:dyDescent="0.3">
      <c r="A53" s="22"/>
      <c r="B53" s="23"/>
    </row>
    <row r="54" spans="1:2" x14ac:dyDescent="0.25">
      <c r="A54" s="20" t="s">
        <v>3141</v>
      </c>
      <c r="B54" s="26" t="s">
        <v>3142</v>
      </c>
    </row>
    <row r="55" spans="1:2" ht="13.8" thickBot="1" x14ac:dyDescent="0.3">
      <c r="A55" s="22"/>
      <c r="B55" s="23"/>
    </row>
    <row r="56" spans="1:2" ht="13.2" customHeight="1" x14ac:dyDescent="0.25">
      <c r="A56" s="20" t="s">
        <v>3143</v>
      </c>
      <c r="B56" s="26" t="s">
        <v>3144</v>
      </c>
    </row>
    <row r="57" spans="1:2" ht="13.8" thickBot="1" x14ac:dyDescent="0.3">
      <c r="A57" s="22"/>
      <c r="B57" s="23"/>
    </row>
    <row r="58" spans="1:2" x14ac:dyDescent="0.25">
      <c r="A58" s="20" t="s">
        <v>3145</v>
      </c>
      <c r="B58" s="26" t="s">
        <v>3146</v>
      </c>
    </row>
    <row r="59" spans="1:2" ht="13.8" thickBot="1" x14ac:dyDescent="0.3">
      <c r="A59" s="22"/>
      <c r="B59" s="23"/>
    </row>
    <row r="60" spans="1:2" x14ac:dyDescent="0.25">
      <c r="A60" s="20" t="s">
        <v>3147</v>
      </c>
      <c r="B60" s="21" t="s">
        <v>3148</v>
      </c>
    </row>
    <row r="61" spans="1:2" ht="13.8" thickBot="1" x14ac:dyDescent="0.3">
      <c r="A61" s="22"/>
      <c r="B61" s="23" t="s">
        <v>3149</v>
      </c>
    </row>
    <row r="62" spans="1:2" x14ac:dyDescent="0.25">
      <c r="A62" s="20" t="s">
        <v>3150</v>
      </c>
      <c r="B62" s="26" t="s">
        <v>3151</v>
      </c>
    </row>
    <row r="63" spans="1:2" ht="13.8" thickBot="1" x14ac:dyDescent="0.3">
      <c r="A63" s="22"/>
      <c r="B63" s="23"/>
    </row>
    <row r="64" spans="1:2" x14ac:dyDescent="0.25">
      <c r="A64" s="20" t="s">
        <v>3152</v>
      </c>
      <c r="B64" s="21" t="s">
        <v>3153</v>
      </c>
    </row>
    <row r="65" spans="1:2" ht="13.8" thickBot="1" x14ac:dyDescent="0.3">
      <c r="A65" s="22"/>
      <c r="B65" s="23" t="s">
        <v>3154</v>
      </c>
    </row>
    <row r="66" spans="1:2" x14ac:dyDescent="0.25">
      <c r="A66" s="20" t="s">
        <v>3155</v>
      </c>
      <c r="B66" s="20"/>
    </row>
    <row r="67" spans="1:2" ht="13.8" thickBot="1" x14ac:dyDescent="0.3">
      <c r="A67" s="22"/>
      <c r="B67" s="22"/>
    </row>
    <row r="68" spans="1:2" ht="79.8" thickBot="1" x14ac:dyDescent="0.3">
      <c r="A68" s="24" t="s">
        <v>3156</v>
      </c>
      <c r="B68" s="25" t="s">
        <v>3157</v>
      </c>
    </row>
    <row r="69" spans="1:2" x14ac:dyDescent="0.25">
      <c r="A69" s="20" t="s">
        <v>3158</v>
      </c>
      <c r="B69" s="26" t="s">
        <v>3159</v>
      </c>
    </row>
    <row r="70" spans="1:2" ht="13.8" thickBot="1" x14ac:dyDescent="0.3">
      <c r="A70" s="22"/>
      <c r="B70" s="23"/>
    </row>
    <row r="71" spans="1:2" x14ac:dyDescent="0.25">
      <c r="A71" s="20" t="s">
        <v>3160</v>
      </c>
      <c r="B71" s="26" t="s">
        <v>3161</v>
      </c>
    </row>
    <row r="72" spans="1:2" ht="13.8" thickBot="1" x14ac:dyDescent="0.3">
      <c r="A72" s="22"/>
      <c r="B72" s="23"/>
    </row>
    <row r="73" spans="1:2" ht="13.8" thickBot="1" x14ac:dyDescent="0.3">
      <c r="A73" s="24" t="s">
        <v>3162</v>
      </c>
      <c r="B73" s="24"/>
    </row>
    <row r="74" spans="1:2" x14ac:dyDescent="0.25">
      <c r="A74" s="20" t="s">
        <v>3163</v>
      </c>
      <c r="B74" s="26" t="s">
        <v>3164</v>
      </c>
    </row>
    <row r="75" spans="1:2" ht="13.8" thickBot="1" x14ac:dyDescent="0.3">
      <c r="A75" s="22"/>
      <c r="B75" s="23"/>
    </row>
    <row r="76" spans="1:2" ht="16.2" thickBot="1" x14ac:dyDescent="0.3">
      <c r="A76" s="27" t="s">
        <v>3165</v>
      </c>
      <c r="B76" s="28"/>
    </row>
    <row r="77" spans="1:2" ht="97.8" thickBot="1" x14ac:dyDescent="0.3">
      <c r="A77" s="29" t="s">
        <v>3166</v>
      </c>
      <c r="B77" s="30"/>
    </row>
    <row r="78" spans="1:2" ht="27" thickBot="1" x14ac:dyDescent="0.3">
      <c r="A78" s="24" t="s">
        <v>3167</v>
      </c>
      <c r="B78" s="24"/>
    </row>
    <row r="79" spans="1:2" ht="13.8" thickBot="1" x14ac:dyDescent="0.3">
      <c r="A79" s="24" t="s">
        <v>3168</v>
      </c>
      <c r="B79" s="24"/>
    </row>
    <row r="80" spans="1:2" ht="27" thickBot="1" x14ac:dyDescent="0.3">
      <c r="A80" s="24" t="s">
        <v>3169</v>
      </c>
      <c r="B80" s="24"/>
    </row>
    <row r="81" spans="1:2" ht="27" thickBot="1" x14ac:dyDescent="0.3">
      <c r="A81" s="24" t="s">
        <v>3170</v>
      </c>
      <c r="B81" s="24"/>
    </row>
    <row r="82" spans="1:2" ht="13.8" thickBot="1" x14ac:dyDescent="0.3">
      <c r="A82" s="24" t="s">
        <v>3171</v>
      </c>
      <c r="B82" s="24"/>
    </row>
    <row r="83" spans="1:2" ht="13.8" thickBot="1" x14ac:dyDescent="0.3">
      <c r="A83" s="24" t="s">
        <v>3172</v>
      </c>
      <c r="B83" s="24"/>
    </row>
    <row r="84" spans="1:2" ht="13.2" customHeight="1" x14ac:dyDescent="0.25">
      <c r="A84" s="20" t="s">
        <v>3173</v>
      </c>
      <c r="B84" s="26" t="s">
        <v>3174</v>
      </c>
    </row>
    <row r="85" spans="1:2" x14ac:dyDescent="0.25">
      <c r="A85" s="31"/>
      <c r="B85" s="32"/>
    </row>
    <row r="86" spans="1:2" ht="39.6" x14ac:dyDescent="0.25">
      <c r="A86" s="31"/>
      <c r="B86" s="33" t="s">
        <v>3175</v>
      </c>
    </row>
    <row r="87" spans="1:2" ht="13.8" thickBot="1" x14ac:dyDescent="0.3">
      <c r="A87" s="22"/>
      <c r="B87" s="34"/>
    </row>
    <row r="88" spans="1:2" ht="16.8" thickBot="1" x14ac:dyDescent="0.3">
      <c r="A88" s="35" t="s">
        <v>3176</v>
      </c>
      <c r="B88" s="36"/>
    </row>
    <row r="89" spans="1:2" ht="16.2" thickBot="1" x14ac:dyDescent="0.3">
      <c r="A89" s="27" t="s">
        <v>3177</v>
      </c>
      <c r="B89" s="28"/>
    </row>
    <row r="90" spans="1:2" ht="13.8" thickBot="1" x14ac:dyDescent="0.3">
      <c r="A90" s="24" t="s">
        <v>3178</v>
      </c>
      <c r="B90" s="37" t="s">
        <v>3179</v>
      </c>
    </row>
    <row r="91" spans="1:2" ht="13.8" thickBot="1" x14ac:dyDescent="0.3">
      <c r="A91" s="24" t="s">
        <v>3180</v>
      </c>
      <c r="B91" s="24"/>
    </row>
    <row r="92" spans="1:2" ht="13.8" thickBot="1" x14ac:dyDescent="0.3">
      <c r="A92" s="24" t="s">
        <v>3181</v>
      </c>
      <c r="B92" s="24"/>
    </row>
    <row r="93" spans="1:2" ht="16.2" thickBot="1" x14ac:dyDescent="0.3">
      <c r="A93" s="27" t="s">
        <v>3182</v>
      </c>
      <c r="B93" s="28"/>
    </row>
    <row r="94" spans="1:2" ht="13.8" thickBot="1" x14ac:dyDescent="0.3">
      <c r="A94" s="24" t="s">
        <v>3183</v>
      </c>
      <c r="B94" s="25" t="s">
        <v>3184</v>
      </c>
    </row>
    <row r="95" spans="1:2" ht="13.8" thickBot="1" x14ac:dyDescent="0.3">
      <c r="A95" s="24" t="s">
        <v>1592</v>
      </c>
      <c r="B95" s="25" t="s">
        <v>3185</v>
      </c>
    </row>
    <row r="96" spans="1:2" ht="13.8" thickBot="1" x14ac:dyDescent="0.3">
      <c r="A96" s="24" t="s">
        <v>3186</v>
      </c>
      <c r="B96" s="25" t="s">
        <v>3187</v>
      </c>
    </row>
    <row r="97" spans="1:2" ht="13.8" thickBot="1" x14ac:dyDescent="0.3">
      <c r="A97" s="24" t="s">
        <v>1527</v>
      </c>
      <c r="B97" s="25" t="s">
        <v>3188</v>
      </c>
    </row>
    <row r="98" spans="1:2" ht="16.2" thickBot="1" x14ac:dyDescent="0.3">
      <c r="A98" s="27" t="s">
        <v>3189</v>
      </c>
      <c r="B98" s="28"/>
    </row>
    <row r="99" spans="1:2" ht="13.8" thickBot="1" x14ac:dyDescent="0.3">
      <c r="A99" s="24" t="s">
        <v>3190</v>
      </c>
      <c r="B99" s="24"/>
    </row>
    <row r="100" spans="1:2" ht="13.8" thickBot="1" x14ac:dyDescent="0.3">
      <c r="A100" s="24" t="s">
        <v>3191</v>
      </c>
      <c r="B100" s="24"/>
    </row>
    <row r="101" spans="1:2" ht="13.8" thickBot="1" x14ac:dyDescent="0.3">
      <c r="A101" s="24" t="s">
        <v>3192</v>
      </c>
      <c r="B101" s="24"/>
    </row>
    <row r="102" spans="1:2" ht="16.2" thickBot="1" x14ac:dyDescent="0.3">
      <c r="A102" s="27" t="s">
        <v>3193</v>
      </c>
      <c r="B102" s="28"/>
    </row>
    <row r="103" spans="1:2" ht="13.8" thickBot="1" x14ac:dyDescent="0.3">
      <c r="A103" s="24" t="s">
        <v>3194</v>
      </c>
      <c r="B103" s="24"/>
    </row>
    <row r="104" spans="1:2" ht="13.8" thickBot="1" x14ac:dyDescent="0.3">
      <c r="A104" s="24" t="s">
        <v>7</v>
      </c>
      <c r="B104" s="24"/>
    </row>
    <row r="105" spans="1:2" ht="40.200000000000003" thickBot="1" x14ac:dyDescent="0.3">
      <c r="A105" s="24" t="s">
        <v>3195</v>
      </c>
      <c r="B105" s="25" t="s">
        <v>3196</v>
      </c>
    </row>
    <row r="106" spans="1:2" ht="79.8" thickBot="1" x14ac:dyDescent="0.3">
      <c r="A106" s="24" t="s">
        <v>3197</v>
      </c>
      <c r="B106" s="25" t="s">
        <v>3198</v>
      </c>
    </row>
    <row r="107" spans="1:2" ht="16.2" thickBot="1" x14ac:dyDescent="0.3">
      <c r="A107" s="27" t="s">
        <v>3199</v>
      </c>
      <c r="B107" s="28"/>
    </row>
    <row r="108" spans="1:2" ht="16.2" thickBot="1" x14ac:dyDescent="0.3">
      <c r="A108" s="27" t="s">
        <v>3199</v>
      </c>
      <c r="B108" s="28"/>
    </row>
    <row r="109" spans="1:2" ht="13.8" thickBot="1" x14ac:dyDescent="0.3">
      <c r="A109" s="24" t="s">
        <v>3200</v>
      </c>
      <c r="B109" s="37" t="s">
        <v>3201</v>
      </c>
    </row>
    <row r="110" spans="1:2" x14ac:dyDescent="0.25">
      <c r="A110" s="20" t="s">
        <v>3202</v>
      </c>
      <c r="B110" s="21" t="s">
        <v>3201</v>
      </c>
    </row>
    <row r="111" spans="1:2" ht="13.8" thickBot="1" x14ac:dyDescent="0.3">
      <c r="A111" s="22"/>
      <c r="B111" s="23" t="s">
        <v>3203</v>
      </c>
    </row>
    <row r="112" spans="1:2" x14ac:dyDescent="0.25">
      <c r="A112" s="20" t="s">
        <v>3204</v>
      </c>
      <c r="B112" s="21" t="s">
        <v>3201</v>
      </c>
    </row>
    <row r="113" spans="1:2" ht="13.8" thickBot="1" x14ac:dyDescent="0.3">
      <c r="A113" s="22"/>
      <c r="B113" s="23" t="s">
        <v>3205</v>
      </c>
    </row>
    <row r="114" spans="1:2" ht="16.2" thickBot="1" x14ac:dyDescent="0.3">
      <c r="A114" s="27" t="s">
        <v>3206</v>
      </c>
      <c r="B114" s="28"/>
    </row>
    <row r="115" spans="1:2" x14ac:dyDescent="0.25">
      <c r="A115" s="20" t="s">
        <v>3207</v>
      </c>
      <c r="B115" s="21" t="s">
        <v>3201</v>
      </c>
    </row>
    <row r="116" spans="1:2" ht="27" thickBot="1" x14ac:dyDescent="0.3">
      <c r="A116" s="22"/>
      <c r="B116" s="23" t="s">
        <v>3208</v>
      </c>
    </row>
    <row r="117" spans="1:2" ht="13.8" thickBot="1" x14ac:dyDescent="0.3">
      <c r="A117" s="24" t="s">
        <v>3209</v>
      </c>
      <c r="B117" s="37" t="s">
        <v>3201</v>
      </c>
    </row>
    <row r="118" spans="1:2" ht="31.2" customHeight="1" thickBot="1" x14ac:dyDescent="0.3">
      <c r="A118" s="27" t="s">
        <v>3210</v>
      </c>
      <c r="B118" s="28"/>
    </row>
    <row r="119" spans="1:2" ht="13.8" thickBot="1" x14ac:dyDescent="0.3">
      <c r="A119" s="24" t="s">
        <v>3211</v>
      </c>
      <c r="B119" s="24"/>
    </row>
    <row r="120" spans="1:2" ht="13.8" thickBot="1" x14ac:dyDescent="0.3">
      <c r="A120" s="24" t="s">
        <v>3212</v>
      </c>
      <c r="B120" s="24"/>
    </row>
    <row r="121" spans="1:2" ht="13.8" thickBot="1" x14ac:dyDescent="0.3">
      <c r="A121" s="24" t="s">
        <v>3213</v>
      </c>
      <c r="B121" s="24"/>
    </row>
    <row r="122" spans="1:2" ht="13.8" thickBot="1" x14ac:dyDescent="0.3">
      <c r="A122" s="24" t="s">
        <v>3214</v>
      </c>
      <c r="B122" s="24"/>
    </row>
    <row r="123" spans="1:2" ht="13.8" thickBot="1" x14ac:dyDescent="0.3">
      <c r="A123" s="24" t="s">
        <v>3215</v>
      </c>
      <c r="B123" s="24"/>
    </row>
    <row r="124" spans="1:2" ht="13.8" thickBot="1" x14ac:dyDescent="0.3">
      <c r="A124" s="24" t="s">
        <v>3216</v>
      </c>
      <c r="B124" s="24"/>
    </row>
    <row r="125" spans="1:2" ht="13.8" thickBot="1" x14ac:dyDescent="0.3">
      <c r="A125" s="24" t="s">
        <v>3217</v>
      </c>
      <c r="B125" s="24"/>
    </row>
    <row r="126" spans="1:2" ht="13.8" thickBot="1" x14ac:dyDescent="0.3">
      <c r="A126" s="24" t="s">
        <v>3218</v>
      </c>
      <c r="B126" s="24"/>
    </row>
    <row r="127" spans="1:2" ht="13.8" thickBot="1" x14ac:dyDescent="0.3">
      <c r="A127" s="24" t="s">
        <v>3219</v>
      </c>
      <c r="B127" s="24"/>
    </row>
    <row r="128" spans="1:2" ht="13.8" thickBot="1" x14ac:dyDescent="0.3">
      <c r="A128" s="24" t="s">
        <v>3220</v>
      </c>
      <c r="B128" s="24"/>
    </row>
    <row r="129" spans="1:2" ht="13.8" thickBot="1" x14ac:dyDescent="0.3">
      <c r="A129" s="24" t="s">
        <v>3221</v>
      </c>
      <c r="B129" s="24"/>
    </row>
    <row r="130" spans="1:2" ht="13.8" thickBot="1" x14ac:dyDescent="0.3">
      <c r="A130" s="24" t="s">
        <v>3222</v>
      </c>
      <c r="B130" s="24"/>
    </row>
    <row r="131" spans="1:2" ht="13.8" thickBot="1" x14ac:dyDescent="0.3">
      <c r="A131" s="24" t="s">
        <v>3223</v>
      </c>
      <c r="B131" s="24"/>
    </row>
    <row r="132" spans="1:2" ht="13.8" thickBot="1" x14ac:dyDescent="0.3">
      <c r="A132" s="24" t="s">
        <v>3224</v>
      </c>
      <c r="B132" s="24"/>
    </row>
    <row r="133" spans="1:2" ht="16.2" thickBot="1" x14ac:dyDescent="0.3">
      <c r="A133" s="27" t="s">
        <v>3225</v>
      </c>
      <c r="B133" s="28"/>
    </row>
    <row r="134" spans="1:2" ht="13.8" thickBot="1" x14ac:dyDescent="0.3">
      <c r="A134" s="24" t="s">
        <v>3226</v>
      </c>
      <c r="B134" s="37" t="s">
        <v>3201</v>
      </c>
    </row>
    <row r="135" spans="1:2" ht="13.8" thickBot="1" x14ac:dyDescent="0.3">
      <c r="A135" s="24" t="s">
        <v>3227</v>
      </c>
      <c r="B135" s="37" t="s">
        <v>3201</v>
      </c>
    </row>
    <row r="136" spans="1:2" ht="31.2" customHeight="1" thickBot="1" x14ac:dyDescent="0.3">
      <c r="A136" s="27" t="s">
        <v>3228</v>
      </c>
      <c r="B136" s="28"/>
    </row>
    <row r="137" spans="1:2" ht="13.8" thickBot="1" x14ac:dyDescent="0.3">
      <c r="A137" s="24" t="s">
        <v>3229</v>
      </c>
      <c r="B137" s="24"/>
    </row>
    <row r="138" spans="1:2" ht="13.8" thickBot="1" x14ac:dyDescent="0.3">
      <c r="A138" s="24" t="s">
        <v>3230</v>
      </c>
      <c r="B138" s="24"/>
    </row>
    <row r="139" spans="1:2" ht="13.8" thickBot="1" x14ac:dyDescent="0.3">
      <c r="A139" s="24" t="s">
        <v>3231</v>
      </c>
      <c r="B139" s="24"/>
    </row>
    <row r="140" spans="1:2" ht="13.8" thickBot="1" x14ac:dyDescent="0.3">
      <c r="A140" s="24" t="s">
        <v>3232</v>
      </c>
      <c r="B140" s="24"/>
    </row>
    <row r="141" spans="1:2" ht="13.8" thickBot="1" x14ac:dyDescent="0.3">
      <c r="A141" s="24" t="s">
        <v>3233</v>
      </c>
      <c r="B141" s="24"/>
    </row>
    <row r="142" spans="1:2" ht="13.8" thickBot="1" x14ac:dyDescent="0.3">
      <c r="A142" s="24" t="s">
        <v>3234</v>
      </c>
      <c r="B142" s="24"/>
    </row>
    <row r="143" spans="1:2" ht="13.8" thickBot="1" x14ac:dyDescent="0.3">
      <c r="A143" s="24" t="s">
        <v>3235</v>
      </c>
      <c r="B143" s="24"/>
    </row>
    <row r="144" spans="1:2" ht="13.8" thickBot="1" x14ac:dyDescent="0.3">
      <c r="A144" s="24" t="s">
        <v>3236</v>
      </c>
      <c r="B144" s="24"/>
    </row>
    <row r="145" spans="1:2" ht="13.8" thickBot="1" x14ac:dyDescent="0.3">
      <c r="A145" s="24" t="s">
        <v>3237</v>
      </c>
      <c r="B145" s="24"/>
    </row>
    <row r="146" spans="1:2" ht="13.8" thickBot="1" x14ac:dyDescent="0.3">
      <c r="A146" s="24" t="s">
        <v>3238</v>
      </c>
      <c r="B146" s="24"/>
    </row>
    <row r="147" spans="1:2" ht="13.8" thickBot="1" x14ac:dyDescent="0.3">
      <c r="A147" s="24" t="s">
        <v>3239</v>
      </c>
      <c r="B147" s="24"/>
    </row>
    <row r="148" spans="1:2" ht="13.8" thickBot="1" x14ac:dyDescent="0.3">
      <c r="A148" s="24" t="s">
        <v>3240</v>
      </c>
      <c r="B148" s="24"/>
    </row>
    <row r="149" spans="1:2" ht="13.8" thickBot="1" x14ac:dyDescent="0.3">
      <c r="A149" s="24" t="s">
        <v>3241</v>
      </c>
      <c r="B149" s="24"/>
    </row>
    <row r="150" spans="1:2" ht="13.8" thickBot="1" x14ac:dyDescent="0.3">
      <c r="A150" s="24" t="s">
        <v>3242</v>
      </c>
      <c r="B150" s="24"/>
    </row>
    <row r="151" spans="1:2" ht="64.8" customHeight="1" thickBot="1" x14ac:dyDescent="0.3">
      <c r="A151" s="35" t="s">
        <v>3243</v>
      </c>
      <c r="B151" s="36"/>
    </row>
    <row r="152" spans="1:2" ht="81.599999999999994" thickBot="1" x14ac:dyDescent="0.3">
      <c r="A152" s="29" t="s">
        <v>3244</v>
      </c>
      <c r="B152" s="30"/>
    </row>
    <row r="153" spans="1:2" ht="409.6" customHeight="1" x14ac:dyDescent="0.25">
      <c r="A153" s="20" t="s">
        <v>3245</v>
      </c>
      <c r="B153" s="26" t="s">
        <v>3246</v>
      </c>
    </row>
    <row r="154" spans="1:2" ht="13.8" thickBot="1" x14ac:dyDescent="0.3">
      <c r="A154" s="22"/>
      <c r="B154" s="23"/>
    </row>
    <row r="155" spans="1:2" ht="106.2" thickBot="1" x14ac:dyDescent="0.3">
      <c r="A155" s="24" t="s">
        <v>3247</v>
      </c>
      <c r="B155" s="25" t="s">
        <v>3248</v>
      </c>
    </row>
    <row r="156" spans="1:2" x14ac:dyDescent="0.25">
      <c r="A156" s="20" t="s">
        <v>3249</v>
      </c>
      <c r="B156" s="21" t="s">
        <v>3250</v>
      </c>
    </row>
    <row r="157" spans="1:2" x14ac:dyDescent="0.25">
      <c r="A157" s="31"/>
      <c r="B157" s="33" t="s">
        <v>3251</v>
      </c>
    </row>
    <row r="158" spans="1:2" x14ac:dyDescent="0.25">
      <c r="A158" s="31"/>
      <c r="B158" s="33"/>
    </row>
    <row r="159" spans="1:2" x14ac:dyDescent="0.25">
      <c r="A159" s="31"/>
      <c r="B159" s="33"/>
    </row>
    <row r="160" spans="1:2" x14ac:dyDescent="0.25">
      <c r="A160" s="31"/>
      <c r="B160" s="33"/>
    </row>
    <row r="161" spans="1:2" ht="13.8" thickBot="1" x14ac:dyDescent="0.3">
      <c r="A161" s="22"/>
      <c r="B161" s="23"/>
    </row>
    <row r="162" spans="1:2" ht="26.4" x14ac:dyDescent="0.25">
      <c r="A162" s="20" t="s">
        <v>3252</v>
      </c>
      <c r="B162" s="26" t="s">
        <v>3253</v>
      </c>
    </row>
    <row r="163" spans="1:2" x14ac:dyDescent="0.25">
      <c r="A163" s="31"/>
      <c r="B163" s="33"/>
    </row>
    <row r="164" spans="1:2" x14ac:dyDescent="0.25">
      <c r="A164" s="31"/>
      <c r="B164" s="33"/>
    </row>
    <row r="165" spans="1:2" x14ac:dyDescent="0.25">
      <c r="A165" s="31"/>
      <c r="B165" s="33"/>
    </row>
    <row r="166" spans="1:2" x14ac:dyDescent="0.25">
      <c r="A166" s="31"/>
      <c r="B166" s="33"/>
    </row>
    <row r="167" spans="1:2" ht="13.8" thickBot="1" x14ac:dyDescent="0.3">
      <c r="A167" s="22"/>
      <c r="B167" s="23"/>
    </row>
    <row r="168" spans="1:2" ht="66.599999999999994" thickBot="1" x14ac:dyDescent="0.3">
      <c r="A168" s="24" t="s">
        <v>3254</v>
      </c>
      <c r="B168" s="25" t="s">
        <v>3255</v>
      </c>
    </row>
    <row r="169" spans="1:2" ht="27" thickBot="1" x14ac:dyDescent="0.3">
      <c r="A169" s="24" t="s">
        <v>3256</v>
      </c>
      <c r="B169" s="25" t="s">
        <v>3257</v>
      </c>
    </row>
    <row r="170" spans="1:2" x14ac:dyDescent="0.25">
      <c r="A170" s="20" t="s">
        <v>3258</v>
      </c>
      <c r="B170" s="26" t="s">
        <v>3259</v>
      </c>
    </row>
    <row r="171" spans="1:2" x14ac:dyDescent="0.25">
      <c r="A171" s="31"/>
      <c r="B171" s="33" t="s">
        <v>3260</v>
      </c>
    </row>
    <row r="172" spans="1:2" x14ac:dyDescent="0.25">
      <c r="A172" s="31"/>
      <c r="B172" s="33" t="s">
        <v>3261</v>
      </c>
    </row>
    <row r="173" spans="1:2" x14ac:dyDescent="0.25">
      <c r="A173" s="31"/>
      <c r="B173" s="33" t="s">
        <v>3262</v>
      </c>
    </row>
    <row r="174" spans="1:2" x14ac:dyDescent="0.25">
      <c r="A174" s="31"/>
      <c r="B174" s="33" t="s">
        <v>3263</v>
      </c>
    </row>
    <row r="175" spans="1:2" x14ac:dyDescent="0.25">
      <c r="A175" s="31"/>
      <c r="B175" s="33" t="s">
        <v>3264</v>
      </c>
    </row>
    <row r="176" spans="1:2" x14ac:dyDescent="0.25">
      <c r="A176" s="31"/>
      <c r="B176" s="33"/>
    </row>
    <row r="177" spans="1:2" ht="53.4" thickBot="1" x14ac:dyDescent="0.3">
      <c r="A177" s="22"/>
      <c r="B177" s="23" t="s">
        <v>3265</v>
      </c>
    </row>
    <row r="178" spans="1:2" x14ac:dyDescent="0.25">
      <c r="A178" s="20" t="s">
        <v>3266</v>
      </c>
      <c r="B178" s="21" t="s">
        <v>3267</v>
      </c>
    </row>
    <row r="179" spans="1:2" ht="13.8" thickBot="1" x14ac:dyDescent="0.3">
      <c r="A179" s="22"/>
      <c r="B179" s="23" t="s">
        <v>3251</v>
      </c>
    </row>
    <row r="180" spans="1:2" ht="27" thickBot="1" x14ac:dyDescent="0.3">
      <c r="A180" s="24" t="s">
        <v>3268</v>
      </c>
      <c r="B180" s="25" t="s">
        <v>3269</v>
      </c>
    </row>
    <row r="181" spans="1:2" ht="27" thickBot="1" x14ac:dyDescent="0.3">
      <c r="A181" s="24" t="s">
        <v>3270</v>
      </c>
      <c r="B181" s="25" t="s">
        <v>3269</v>
      </c>
    </row>
    <row r="182" spans="1:2" ht="40.200000000000003" thickBot="1" x14ac:dyDescent="0.3">
      <c r="A182" s="24" t="s">
        <v>3271</v>
      </c>
      <c r="B182" s="25" t="s">
        <v>3272</v>
      </c>
    </row>
    <row r="183" spans="1:2" x14ac:dyDescent="0.25">
      <c r="A183" s="20" t="s">
        <v>3273</v>
      </c>
      <c r="B183" s="21" t="s">
        <v>3274</v>
      </c>
    </row>
    <row r="184" spans="1:2" ht="13.8" thickBot="1" x14ac:dyDescent="0.3">
      <c r="A184" s="22"/>
      <c r="B184" s="23" t="s">
        <v>3251</v>
      </c>
    </row>
    <row r="185" spans="1:2" ht="40.200000000000003" thickBot="1" x14ac:dyDescent="0.3">
      <c r="A185" s="24" t="s">
        <v>3275</v>
      </c>
      <c r="B185" s="25" t="s">
        <v>3276</v>
      </c>
    </row>
    <row r="186" spans="1:2" ht="79.8" thickBot="1" x14ac:dyDescent="0.3">
      <c r="A186" s="24" t="s">
        <v>3277</v>
      </c>
      <c r="B186" s="25" t="s">
        <v>3278</v>
      </c>
    </row>
    <row r="187" spans="1:2" x14ac:dyDescent="0.25">
      <c r="A187" s="38" t="s">
        <v>3279</v>
      </c>
      <c r="B187" s="38"/>
    </row>
    <row r="188" spans="1:2" ht="13.8" thickBot="1" x14ac:dyDescent="0.3">
      <c r="A188" s="39"/>
      <c r="B188" s="39"/>
    </row>
    <row r="189" spans="1:2" ht="13.8" thickBot="1" x14ac:dyDescent="0.3">
      <c r="A189" s="24" t="s">
        <v>3280</v>
      </c>
      <c r="B189" s="24"/>
    </row>
    <row r="190" spans="1:2" x14ac:dyDescent="0.25">
      <c r="A190" s="20" t="s">
        <v>3281</v>
      </c>
      <c r="B190" s="21" t="s">
        <v>3282</v>
      </c>
    </row>
    <row r="191" spans="1:2" x14ac:dyDescent="0.25">
      <c r="A191" s="31"/>
      <c r="B191" s="33" t="s">
        <v>3251</v>
      </c>
    </row>
    <row r="192" spans="1:2" x14ac:dyDescent="0.25">
      <c r="A192" s="31"/>
      <c r="B192" s="33"/>
    </row>
    <row r="193" spans="1:2" ht="13.8" thickBot="1" x14ac:dyDescent="0.3">
      <c r="A193" s="22"/>
      <c r="B193" s="23"/>
    </row>
    <row r="194" spans="1:2" x14ac:dyDescent="0.25">
      <c r="A194" s="38" t="s">
        <v>3283</v>
      </c>
      <c r="B194" s="40" t="s">
        <v>3284</v>
      </c>
    </row>
    <row r="195" spans="1:2" ht="13.8" thickBot="1" x14ac:dyDescent="0.3">
      <c r="A195" s="39"/>
      <c r="B195" s="41"/>
    </row>
    <row r="196" spans="1:2" ht="171" customHeight="1" x14ac:dyDescent="0.25">
      <c r="A196" s="38" t="s">
        <v>3285</v>
      </c>
      <c r="B196" s="40" t="s">
        <v>3286</v>
      </c>
    </row>
    <row r="197" spans="1:2" ht="13.8" thickBot="1" x14ac:dyDescent="0.3">
      <c r="A197" s="39"/>
      <c r="B197" s="41"/>
    </row>
    <row r="198" spans="1:2" x14ac:dyDescent="0.25">
      <c r="A198" s="20" t="s">
        <v>3287</v>
      </c>
      <c r="B198" s="20"/>
    </row>
    <row r="199" spans="1:2" ht="13.8" thickBot="1" x14ac:dyDescent="0.3">
      <c r="A199" s="22"/>
      <c r="B199" s="22"/>
    </row>
    <row r="200" spans="1:2" ht="13.8" thickBot="1" x14ac:dyDescent="0.3">
      <c r="A200" s="24" t="s">
        <v>3288</v>
      </c>
      <c r="B200" s="24"/>
    </row>
    <row r="201" spans="1:2" ht="13.8" thickBot="1" x14ac:dyDescent="0.3">
      <c r="A201" s="42" t="s">
        <v>3289</v>
      </c>
      <c r="B201" s="43" t="s">
        <v>3290</v>
      </c>
    </row>
    <row r="202" spans="1:2" ht="16.2" thickBot="1" x14ac:dyDescent="0.3">
      <c r="A202" s="27" t="s">
        <v>3291</v>
      </c>
      <c r="B202" s="28"/>
    </row>
    <row r="203" spans="1:2" ht="13.8" thickBot="1" x14ac:dyDescent="0.3">
      <c r="A203" s="24" t="s">
        <v>3292</v>
      </c>
      <c r="B203" s="24"/>
    </row>
    <row r="204" spans="1:2" ht="13.8" thickBot="1" x14ac:dyDescent="0.3">
      <c r="A204" s="24" t="s">
        <v>3293</v>
      </c>
      <c r="B204" s="24"/>
    </row>
    <row r="205" spans="1:2" ht="13.8" thickBot="1" x14ac:dyDescent="0.3">
      <c r="A205" s="24" t="s">
        <v>3294</v>
      </c>
      <c r="B205" s="24"/>
    </row>
    <row r="206" spans="1:2" ht="13.8" thickBot="1" x14ac:dyDescent="0.3">
      <c r="A206" s="24" t="s">
        <v>3295</v>
      </c>
      <c r="B206" s="24"/>
    </row>
    <row r="207" spans="1:2" ht="13.8" thickBot="1" x14ac:dyDescent="0.3">
      <c r="A207" s="24" t="s">
        <v>3296</v>
      </c>
      <c r="B207" s="24"/>
    </row>
    <row r="208" spans="1:2" ht="13.8" thickBot="1" x14ac:dyDescent="0.3">
      <c r="A208" s="24" t="s">
        <v>3297</v>
      </c>
      <c r="B208" s="24"/>
    </row>
    <row r="209" spans="1:2" ht="32.4" customHeight="1" thickBot="1" x14ac:dyDescent="0.3">
      <c r="A209" s="35" t="s">
        <v>3298</v>
      </c>
      <c r="B209" s="36"/>
    </row>
    <row r="210" spans="1:2" ht="409.6" customHeight="1" thickBot="1" x14ac:dyDescent="0.3">
      <c r="A210" s="29" t="s">
        <v>3299</v>
      </c>
      <c r="B210" s="30"/>
    </row>
    <row r="211" spans="1:2" x14ac:dyDescent="0.25">
      <c r="A211" s="20" t="s">
        <v>3300</v>
      </c>
      <c r="B211" s="26" t="s">
        <v>3301</v>
      </c>
    </row>
    <row r="212" spans="1:2" x14ac:dyDescent="0.25">
      <c r="A212" s="31"/>
      <c r="B212" s="33"/>
    </row>
    <row r="213" spans="1:2" x14ac:dyDescent="0.25">
      <c r="A213" s="31"/>
      <c r="B213" s="33"/>
    </row>
    <row r="214" spans="1:2" ht="13.8" thickBot="1" x14ac:dyDescent="0.3">
      <c r="A214" s="22"/>
      <c r="B214" s="23"/>
    </row>
    <row r="215" spans="1:2" x14ac:dyDescent="0.25">
      <c r="A215" s="20" t="s">
        <v>3302</v>
      </c>
      <c r="B215" s="20"/>
    </row>
    <row r="216" spans="1:2" x14ac:dyDescent="0.25">
      <c r="A216" s="31"/>
      <c r="B216" s="31"/>
    </row>
    <row r="217" spans="1:2" x14ac:dyDescent="0.25">
      <c r="A217" s="31"/>
      <c r="B217" s="31"/>
    </row>
    <row r="218" spans="1:2" ht="13.8" thickBot="1" x14ac:dyDescent="0.3">
      <c r="A218" s="22"/>
      <c r="B218" s="22"/>
    </row>
    <row r="219" spans="1:2" ht="13.8" thickBot="1" x14ac:dyDescent="0.3">
      <c r="A219" s="42" t="s">
        <v>3303</v>
      </c>
      <c r="B219" s="42"/>
    </row>
    <row r="220" spans="1:2" ht="13.2" customHeight="1" x14ac:dyDescent="0.25">
      <c r="A220" s="20" t="s">
        <v>3304</v>
      </c>
      <c r="B220" s="26" t="s">
        <v>3305</v>
      </c>
    </row>
    <row r="221" spans="1:2" x14ac:dyDescent="0.25">
      <c r="A221" s="31"/>
      <c r="B221" s="33"/>
    </row>
    <row r="222" spans="1:2" x14ac:dyDescent="0.25">
      <c r="A222" s="31"/>
      <c r="B222" s="33"/>
    </row>
    <row r="223" spans="1:2" x14ac:dyDescent="0.25">
      <c r="A223" s="31"/>
      <c r="B223" s="33"/>
    </row>
    <row r="224" spans="1:2" x14ac:dyDescent="0.25">
      <c r="A224" s="31"/>
      <c r="B224" s="33"/>
    </row>
    <row r="225" spans="1:2" x14ac:dyDescent="0.25">
      <c r="A225" s="31"/>
      <c r="B225" s="33"/>
    </row>
    <row r="226" spans="1:2" x14ac:dyDescent="0.25">
      <c r="A226" s="31"/>
      <c r="B226" s="33"/>
    </row>
    <row r="227" spans="1:2" x14ac:dyDescent="0.25">
      <c r="A227" s="31"/>
      <c r="B227" s="33"/>
    </row>
    <row r="228" spans="1:2" x14ac:dyDescent="0.25">
      <c r="A228" s="31"/>
      <c r="B228" s="33"/>
    </row>
    <row r="229" spans="1:2" x14ac:dyDescent="0.25">
      <c r="A229" s="31"/>
      <c r="B229" s="33"/>
    </row>
    <row r="230" spans="1:2" x14ac:dyDescent="0.25">
      <c r="A230" s="31"/>
      <c r="B230" s="33"/>
    </row>
    <row r="231" spans="1:2" ht="13.8" thickBot="1" x14ac:dyDescent="0.3">
      <c r="A231" s="22"/>
      <c r="B231" s="23"/>
    </row>
    <row r="232" spans="1:2" ht="13.8" thickBot="1" x14ac:dyDescent="0.3">
      <c r="A232" s="24" t="s">
        <v>3306</v>
      </c>
      <c r="B232" s="24"/>
    </row>
    <row r="233" spans="1:2" ht="13.8" thickBot="1" x14ac:dyDescent="0.3">
      <c r="A233" s="42" t="s">
        <v>3307</v>
      </c>
      <c r="B233" s="42"/>
    </row>
    <row r="234" spans="1:2" x14ac:dyDescent="0.25">
      <c r="A234" s="20" t="s">
        <v>3308</v>
      </c>
      <c r="B234" s="26" t="s">
        <v>3309</v>
      </c>
    </row>
    <row r="235" spans="1:2" x14ac:dyDescent="0.25">
      <c r="A235" s="31"/>
      <c r="B235" s="33"/>
    </row>
    <row r="236" spans="1:2" x14ac:dyDescent="0.25">
      <c r="A236" s="31"/>
      <c r="B236" s="33"/>
    </row>
    <row r="237" spans="1:2" x14ac:dyDescent="0.25">
      <c r="A237" s="31"/>
      <c r="B237" s="33"/>
    </row>
    <row r="238" spans="1:2" x14ac:dyDescent="0.25">
      <c r="A238" s="31"/>
      <c r="B238" s="33"/>
    </row>
    <row r="239" spans="1:2" x14ac:dyDescent="0.25">
      <c r="A239" s="31"/>
      <c r="B239" s="33"/>
    </row>
    <row r="240" spans="1:2" x14ac:dyDescent="0.25">
      <c r="A240" s="31"/>
      <c r="B240" s="33"/>
    </row>
    <row r="241" spans="1:2" x14ac:dyDescent="0.25">
      <c r="A241" s="31"/>
      <c r="B241" s="33"/>
    </row>
    <row r="242" spans="1:2" x14ac:dyDescent="0.25">
      <c r="A242" s="31"/>
      <c r="B242" s="33"/>
    </row>
    <row r="243" spans="1:2" x14ac:dyDescent="0.25">
      <c r="A243" s="31"/>
      <c r="B243" s="33"/>
    </row>
    <row r="244" spans="1:2" x14ac:dyDescent="0.25">
      <c r="A244" s="31"/>
      <c r="B244" s="33"/>
    </row>
    <row r="245" spans="1:2" x14ac:dyDescent="0.25">
      <c r="A245" s="31"/>
      <c r="B245" s="33"/>
    </row>
    <row r="246" spans="1:2" x14ac:dyDescent="0.25">
      <c r="A246" s="31"/>
      <c r="B246" s="33"/>
    </row>
    <row r="247" spans="1:2" x14ac:dyDescent="0.25">
      <c r="A247" s="31"/>
      <c r="B247" s="33"/>
    </row>
    <row r="248" spans="1:2" x14ac:dyDescent="0.25">
      <c r="A248" s="31"/>
      <c r="B248" s="33"/>
    </row>
    <row r="249" spans="1:2" x14ac:dyDescent="0.25">
      <c r="A249" s="31"/>
      <c r="B249" s="33"/>
    </row>
    <row r="250" spans="1:2" x14ac:dyDescent="0.25">
      <c r="A250" s="31"/>
      <c r="B250" s="33"/>
    </row>
    <row r="251" spans="1:2" ht="13.8" thickBot="1" x14ac:dyDescent="0.3">
      <c r="A251" s="22"/>
      <c r="B251" s="23"/>
    </row>
    <row r="252" spans="1:2" x14ac:dyDescent="0.25">
      <c r="A252" s="20" t="s">
        <v>3310</v>
      </c>
      <c r="B252" s="20"/>
    </row>
    <row r="253" spans="1:2" ht="13.8" thickBot="1" x14ac:dyDescent="0.3">
      <c r="A253" s="22"/>
      <c r="B253" s="22"/>
    </row>
    <row r="254" spans="1:2" x14ac:dyDescent="0.25">
      <c r="A254" s="38" t="s">
        <v>3311</v>
      </c>
      <c r="B254" s="38"/>
    </row>
    <row r="255" spans="1:2" ht="13.8" thickBot="1" x14ac:dyDescent="0.3">
      <c r="A255" s="39"/>
      <c r="B255" s="39"/>
    </row>
    <row r="256" spans="1:2" x14ac:dyDescent="0.25">
      <c r="A256" s="20" t="s">
        <v>3312</v>
      </c>
      <c r="B256" s="26" t="s">
        <v>3313</v>
      </c>
    </row>
    <row r="257" spans="1:2" x14ac:dyDescent="0.25">
      <c r="A257" s="31"/>
      <c r="B257" s="33"/>
    </row>
    <row r="258" spans="1:2" x14ac:dyDescent="0.25">
      <c r="A258" s="31"/>
      <c r="B258" s="33"/>
    </row>
    <row r="259" spans="1:2" ht="13.8" thickBot="1" x14ac:dyDescent="0.3">
      <c r="A259" s="22"/>
      <c r="B259" s="23"/>
    </row>
    <row r="260" spans="1:2" x14ac:dyDescent="0.25">
      <c r="A260" s="20" t="s">
        <v>3314</v>
      </c>
      <c r="B260" s="20"/>
    </row>
    <row r="261" spans="1:2" x14ac:dyDescent="0.25">
      <c r="A261" s="31"/>
      <c r="B261" s="31"/>
    </row>
    <row r="262" spans="1:2" x14ac:dyDescent="0.25">
      <c r="A262" s="31"/>
      <c r="B262" s="31"/>
    </row>
    <row r="263" spans="1:2" x14ac:dyDescent="0.25">
      <c r="A263" s="31"/>
      <c r="B263" s="31"/>
    </row>
    <row r="264" spans="1:2" x14ac:dyDescent="0.25">
      <c r="A264" s="31"/>
      <c r="B264" s="31"/>
    </row>
    <row r="265" spans="1:2" x14ac:dyDescent="0.25">
      <c r="A265" s="31"/>
      <c r="B265" s="31"/>
    </row>
    <row r="266" spans="1:2" x14ac:dyDescent="0.25">
      <c r="A266" s="31"/>
      <c r="B266" s="31"/>
    </row>
    <row r="267" spans="1:2" ht="13.8" thickBot="1" x14ac:dyDescent="0.3">
      <c r="A267" s="22"/>
      <c r="B267" s="22"/>
    </row>
    <row r="268" spans="1:2" ht="13.8" thickBot="1" x14ac:dyDescent="0.3">
      <c r="A268" s="42" t="s">
        <v>3315</v>
      </c>
      <c r="B268" s="42"/>
    </row>
    <row r="269" spans="1:2" x14ac:dyDescent="0.25">
      <c r="A269" s="20" t="s">
        <v>3316</v>
      </c>
      <c r="B269" s="20"/>
    </row>
    <row r="270" spans="1:2" x14ac:dyDescent="0.25">
      <c r="A270" s="31"/>
      <c r="B270" s="31"/>
    </row>
    <row r="271" spans="1:2" x14ac:dyDescent="0.25">
      <c r="A271" s="31"/>
      <c r="B271" s="31"/>
    </row>
    <row r="272" spans="1:2" x14ac:dyDescent="0.25">
      <c r="A272" s="31"/>
      <c r="B272" s="31"/>
    </row>
    <row r="273" spans="1:2" x14ac:dyDescent="0.25">
      <c r="A273" s="31"/>
      <c r="B273" s="31"/>
    </row>
    <row r="274" spans="1:2" x14ac:dyDescent="0.25">
      <c r="A274" s="31"/>
      <c r="B274" s="31"/>
    </row>
    <row r="275" spans="1:2" x14ac:dyDescent="0.25">
      <c r="A275" s="31"/>
      <c r="B275" s="31"/>
    </row>
    <row r="276" spans="1:2" x14ac:dyDescent="0.25">
      <c r="A276" s="31"/>
      <c r="B276" s="31"/>
    </row>
    <row r="277" spans="1:2" x14ac:dyDescent="0.25">
      <c r="A277" s="31"/>
      <c r="B277" s="31"/>
    </row>
    <row r="278" spans="1:2" ht="13.8" thickBot="1" x14ac:dyDescent="0.3">
      <c r="A278" s="22"/>
      <c r="B278" s="22"/>
    </row>
    <row r="279" spans="1:2" x14ac:dyDescent="0.25">
      <c r="A279" s="38" t="s">
        <v>3317</v>
      </c>
      <c r="B279" s="38"/>
    </row>
    <row r="280" spans="1:2" ht="13.8" thickBot="1" x14ac:dyDescent="0.3">
      <c r="A280" s="39"/>
      <c r="B280" s="39"/>
    </row>
    <row r="281" spans="1:2" x14ac:dyDescent="0.25">
      <c r="A281" s="38" t="s">
        <v>3318</v>
      </c>
      <c r="B281" s="38"/>
    </row>
    <row r="282" spans="1:2" ht="13.8" thickBot="1" x14ac:dyDescent="0.3">
      <c r="A282" s="39"/>
      <c r="B282" s="39"/>
    </row>
    <row r="283" spans="1:2" ht="48.6" customHeight="1" thickBot="1" x14ac:dyDescent="0.3">
      <c r="A283" s="35" t="s">
        <v>3319</v>
      </c>
      <c r="B283" s="36"/>
    </row>
    <row r="284" spans="1:2" ht="409.6" customHeight="1" thickBot="1" x14ac:dyDescent="0.3">
      <c r="A284" s="29" t="s">
        <v>3320</v>
      </c>
      <c r="B284" s="30"/>
    </row>
    <row r="285" spans="1:2" ht="16.2" thickBot="1" x14ac:dyDescent="0.3">
      <c r="A285" s="27" t="s">
        <v>3321</v>
      </c>
      <c r="B285" s="28"/>
    </row>
    <row r="286" spans="1:2" ht="13.8" thickBot="1" x14ac:dyDescent="0.3">
      <c r="A286" s="24" t="s">
        <v>3322</v>
      </c>
      <c r="B286" s="25" t="s">
        <v>3323</v>
      </c>
    </row>
    <row r="287" spans="1:2" x14ac:dyDescent="0.25">
      <c r="A287" s="20" t="s">
        <v>3324</v>
      </c>
      <c r="B287" s="21" t="s">
        <v>3325</v>
      </c>
    </row>
    <row r="288" spans="1:2" ht="52.8" x14ac:dyDescent="0.25">
      <c r="A288" s="31"/>
      <c r="B288" s="33" t="s">
        <v>3326</v>
      </c>
    </row>
    <row r="289" spans="1:2" x14ac:dyDescent="0.25">
      <c r="A289" s="31"/>
      <c r="B289" s="33"/>
    </row>
    <row r="290" spans="1:2" ht="13.8" thickBot="1" x14ac:dyDescent="0.3">
      <c r="A290" s="22"/>
      <c r="B290" s="23"/>
    </row>
    <row r="291" spans="1:2" x14ac:dyDescent="0.25">
      <c r="A291" s="20" t="s">
        <v>3327</v>
      </c>
      <c r="B291" s="21" t="s">
        <v>3328</v>
      </c>
    </row>
    <row r="292" spans="1:2" ht="26.4" x14ac:dyDescent="0.25">
      <c r="A292" s="31"/>
      <c r="B292" s="33" t="s">
        <v>3329</v>
      </c>
    </row>
    <row r="293" spans="1:2" x14ac:dyDescent="0.25">
      <c r="A293" s="31"/>
      <c r="B293" s="33"/>
    </row>
    <row r="294" spans="1:2" x14ac:dyDescent="0.25">
      <c r="A294" s="31"/>
      <c r="B294" s="33"/>
    </row>
    <row r="295" spans="1:2" x14ac:dyDescent="0.25">
      <c r="A295" s="31"/>
      <c r="B295" s="33"/>
    </row>
    <row r="296" spans="1:2" x14ac:dyDescent="0.25">
      <c r="A296" s="31"/>
      <c r="B296" s="33"/>
    </row>
    <row r="297" spans="1:2" x14ac:dyDescent="0.25">
      <c r="A297" s="31"/>
      <c r="B297" s="33"/>
    </row>
    <row r="298" spans="1:2" ht="13.8" thickBot="1" x14ac:dyDescent="0.3">
      <c r="A298" s="22"/>
      <c r="B298" s="23"/>
    </row>
    <row r="299" spans="1:2" x14ac:dyDescent="0.25">
      <c r="A299" s="20" t="s">
        <v>3330</v>
      </c>
      <c r="B299" s="21" t="s">
        <v>3331</v>
      </c>
    </row>
    <row r="300" spans="1:2" ht="26.4" x14ac:dyDescent="0.25">
      <c r="A300" s="31"/>
      <c r="B300" s="33" t="s">
        <v>3332</v>
      </c>
    </row>
    <row r="301" spans="1:2" x14ac:dyDescent="0.25">
      <c r="A301" s="31"/>
      <c r="B301" s="33"/>
    </row>
    <row r="302" spans="1:2" x14ac:dyDescent="0.25">
      <c r="A302" s="31"/>
      <c r="B302" s="33"/>
    </row>
    <row r="303" spans="1:2" x14ac:dyDescent="0.25">
      <c r="A303" s="31"/>
      <c r="B303" s="33"/>
    </row>
    <row r="304" spans="1:2" x14ac:dyDescent="0.25">
      <c r="A304" s="31"/>
      <c r="B304" s="33"/>
    </row>
    <row r="305" spans="1:2" x14ac:dyDescent="0.25">
      <c r="A305" s="31"/>
      <c r="B305" s="33"/>
    </row>
    <row r="306" spans="1:2" x14ac:dyDescent="0.25">
      <c r="A306" s="31"/>
      <c r="B306" s="33"/>
    </row>
    <row r="307" spans="1:2" x14ac:dyDescent="0.25">
      <c r="A307" s="31"/>
      <c r="B307" s="33"/>
    </row>
    <row r="308" spans="1:2" ht="13.8" thickBot="1" x14ac:dyDescent="0.3">
      <c r="A308" s="22"/>
      <c r="B308" s="23"/>
    </row>
    <row r="309" spans="1:2" x14ac:dyDescent="0.25">
      <c r="A309" s="20" t="s">
        <v>3333</v>
      </c>
      <c r="B309" s="21" t="s">
        <v>3334</v>
      </c>
    </row>
    <row r="310" spans="1:2" ht="26.4" x14ac:dyDescent="0.25">
      <c r="A310" s="31"/>
      <c r="B310" s="33" t="s">
        <v>3335</v>
      </c>
    </row>
    <row r="311" spans="1:2" x14ac:dyDescent="0.25">
      <c r="A311" s="31"/>
      <c r="B311" s="33"/>
    </row>
    <row r="312" spans="1:2" x14ac:dyDescent="0.25">
      <c r="A312" s="31"/>
      <c r="B312" s="33"/>
    </row>
    <row r="313" spans="1:2" x14ac:dyDescent="0.25">
      <c r="A313" s="31"/>
      <c r="B313" s="33"/>
    </row>
    <row r="314" spans="1:2" x14ac:dyDescent="0.25">
      <c r="A314" s="31"/>
      <c r="B314" s="33"/>
    </row>
    <row r="315" spans="1:2" x14ac:dyDescent="0.25">
      <c r="A315" s="31"/>
      <c r="B315" s="33"/>
    </row>
    <row r="316" spans="1:2" x14ac:dyDescent="0.25">
      <c r="A316" s="31"/>
      <c r="B316" s="33"/>
    </row>
    <row r="317" spans="1:2" x14ac:dyDescent="0.25">
      <c r="A317" s="31"/>
      <c r="B317" s="33"/>
    </row>
    <row r="318" spans="1:2" x14ac:dyDescent="0.25">
      <c r="A318" s="31"/>
      <c r="B318" s="33"/>
    </row>
    <row r="319" spans="1:2" x14ac:dyDescent="0.25">
      <c r="A319" s="31"/>
      <c r="B319" s="33"/>
    </row>
    <row r="320" spans="1:2" x14ac:dyDescent="0.25">
      <c r="A320" s="31"/>
      <c r="B320" s="33"/>
    </row>
    <row r="321" spans="1:2" x14ac:dyDescent="0.25">
      <c r="A321" s="31"/>
      <c r="B321" s="33"/>
    </row>
    <row r="322" spans="1:2" x14ac:dyDescent="0.25">
      <c r="A322" s="31"/>
      <c r="B322" s="33"/>
    </row>
    <row r="323" spans="1:2" x14ac:dyDescent="0.25">
      <c r="A323" s="31"/>
      <c r="B323" s="33"/>
    </row>
    <row r="324" spans="1:2" x14ac:dyDescent="0.25">
      <c r="A324" s="31"/>
      <c r="B324" s="33"/>
    </row>
    <row r="325" spans="1:2" x14ac:dyDescent="0.25">
      <c r="A325" s="31"/>
      <c r="B325" s="33"/>
    </row>
    <row r="326" spans="1:2" x14ac:dyDescent="0.25">
      <c r="A326" s="31"/>
      <c r="B326" s="33"/>
    </row>
    <row r="327" spans="1:2" x14ac:dyDescent="0.25">
      <c r="A327" s="31"/>
      <c r="B327" s="33"/>
    </row>
    <row r="328" spans="1:2" x14ac:dyDescent="0.25">
      <c r="A328" s="31"/>
      <c r="B328" s="33"/>
    </row>
    <row r="329" spans="1:2" x14ac:dyDescent="0.25">
      <c r="A329" s="31"/>
      <c r="B329" s="33"/>
    </row>
    <row r="330" spans="1:2" x14ac:dyDescent="0.25">
      <c r="A330" s="31"/>
      <c r="B330" s="33"/>
    </row>
    <row r="331" spans="1:2" x14ac:dyDescent="0.25">
      <c r="A331" s="31"/>
      <c r="B331" s="33"/>
    </row>
    <row r="332" spans="1:2" x14ac:dyDescent="0.25">
      <c r="A332" s="31"/>
      <c r="B332" s="33"/>
    </row>
    <row r="333" spans="1:2" x14ac:dyDescent="0.25">
      <c r="A333" s="31"/>
      <c r="B333" s="33"/>
    </row>
    <row r="334" spans="1:2" x14ac:dyDescent="0.25">
      <c r="A334" s="31"/>
      <c r="B334" s="33"/>
    </row>
    <row r="335" spans="1:2" x14ac:dyDescent="0.25">
      <c r="A335" s="31"/>
      <c r="B335" s="33"/>
    </row>
    <row r="336" spans="1:2" ht="13.8" thickBot="1" x14ac:dyDescent="0.3">
      <c r="A336" s="22"/>
      <c r="B336" s="23"/>
    </row>
    <row r="337" spans="1:2" x14ac:dyDescent="0.25">
      <c r="A337" s="20" t="s">
        <v>3336</v>
      </c>
      <c r="B337" s="21" t="s">
        <v>3337</v>
      </c>
    </row>
    <row r="338" spans="1:2" ht="52.8" x14ac:dyDescent="0.25">
      <c r="A338" s="31"/>
      <c r="B338" s="33" t="s">
        <v>3338</v>
      </c>
    </row>
    <row r="339" spans="1:2" x14ac:dyDescent="0.25">
      <c r="A339" s="31"/>
      <c r="B339" s="33"/>
    </row>
    <row r="340" spans="1:2" x14ac:dyDescent="0.25">
      <c r="A340" s="31"/>
      <c r="B340" s="33"/>
    </row>
    <row r="341" spans="1:2" x14ac:dyDescent="0.25">
      <c r="A341" s="31"/>
      <c r="B341" s="33"/>
    </row>
    <row r="342" spans="1:2" ht="13.8" thickBot="1" x14ac:dyDescent="0.3">
      <c r="A342" s="22"/>
      <c r="B342" s="23"/>
    </row>
    <row r="343" spans="1:2" x14ac:dyDescent="0.25">
      <c r="A343" s="20" t="s">
        <v>3339</v>
      </c>
      <c r="B343" s="21" t="s">
        <v>3340</v>
      </c>
    </row>
    <row r="344" spans="1:2" ht="66" x14ac:dyDescent="0.25">
      <c r="A344" s="31"/>
      <c r="B344" s="33" t="s">
        <v>3341</v>
      </c>
    </row>
    <row r="345" spans="1:2" x14ac:dyDescent="0.25">
      <c r="A345" s="31"/>
      <c r="B345" s="33"/>
    </row>
    <row r="346" spans="1:2" x14ac:dyDescent="0.25">
      <c r="A346" s="31"/>
      <c r="B346" s="33"/>
    </row>
    <row r="347" spans="1:2" x14ac:dyDescent="0.25">
      <c r="A347" s="31"/>
      <c r="B347" s="33"/>
    </row>
    <row r="348" spans="1:2" x14ac:dyDescent="0.25">
      <c r="A348" s="31"/>
      <c r="B348" s="33"/>
    </row>
    <row r="349" spans="1:2" x14ac:dyDescent="0.25">
      <c r="A349" s="31"/>
      <c r="B349" s="33"/>
    </row>
    <row r="350" spans="1:2" x14ac:dyDescent="0.25">
      <c r="A350" s="31"/>
      <c r="B350" s="33"/>
    </row>
    <row r="351" spans="1:2" x14ac:dyDescent="0.25">
      <c r="A351" s="31"/>
      <c r="B351" s="33"/>
    </row>
    <row r="352" spans="1:2" x14ac:dyDescent="0.25">
      <c r="A352" s="31"/>
      <c r="B352" s="33"/>
    </row>
    <row r="353" spans="1:2" x14ac:dyDescent="0.25">
      <c r="A353" s="31"/>
      <c r="B353" s="33"/>
    </row>
    <row r="354" spans="1:2" x14ac:dyDescent="0.25">
      <c r="A354" s="31"/>
      <c r="B354" s="33"/>
    </row>
    <row r="355" spans="1:2" x14ac:dyDescent="0.25">
      <c r="A355" s="31"/>
      <c r="B355" s="33"/>
    </row>
    <row r="356" spans="1:2" x14ac:dyDescent="0.25">
      <c r="A356" s="31"/>
      <c r="B356" s="33"/>
    </row>
    <row r="357" spans="1:2" x14ac:dyDescent="0.25">
      <c r="A357" s="31"/>
      <c r="B357" s="33"/>
    </row>
    <row r="358" spans="1:2" x14ac:dyDescent="0.25">
      <c r="A358" s="31"/>
      <c r="B358" s="33"/>
    </row>
    <row r="359" spans="1:2" x14ac:dyDescent="0.25">
      <c r="A359" s="31"/>
      <c r="B359" s="33"/>
    </row>
    <row r="360" spans="1:2" x14ac:dyDescent="0.25">
      <c r="A360" s="31"/>
      <c r="B360" s="33"/>
    </row>
    <row r="361" spans="1:2" x14ac:dyDescent="0.25">
      <c r="A361" s="31"/>
      <c r="B361" s="33"/>
    </row>
    <row r="362" spans="1:2" x14ac:dyDescent="0.25">
      <c r="A362" s="31"/>
      <c r="B362" s="33"/>
    </row>
    <row r="363" spans="1:2" x14ac:dyDescent="0.25">
      <c r="A363" s="31"/>
      <c r="B363" s="33"/>
    </row>
    <row r="364" spans="1:2" x14ac:dyDescent="0.25">
      <c r="A364" s="31"/>
      <c r="B364" s="33"/>
    </row>
    <row r="365" spans="1:2" x14ac:dyDescent="0.25">
      <c r="A365" s="31"/>
      <c r="B365" s="33"/>
    </row>
    <row r="366" spans="1:2" x14ac:dyDescent="0.25">
      <c r="A366" s="31"/>
      <c r="B366" s="33"/>
    </row>
    <row r="367" spans="1:2" x14ac:dyDescent="0.25">
      <c r="A367" s="31"/>
      <c r="B367" s="33"/>
    </row>
    <row r="368" spans="1:2" ht="13.8" thickBot="1" x14ac:dyDescent="0.3">
      <c r="A368" s="22"/>
      <c r="B368" s="23"/>
    </row>
    <row r="369" spans="1:2" x14ac:dyDescent="0.25">
      <c r="A369" s="20" t="s">
        <v>3342</v>
      </c>
      <c r="B369" s="21" t="s">
        <v>3343</v>
      </c>
    </row>
    <row r="370" spans="1:2" x14ac:dyDescent="0.25">
      <c r="A370" s="31"/>
      <c r="B370" s="44"/>
    </row>
    <row r="371" spans="1:2" x14ac:dyDescent="0.25">
      <c r="A371" s="31"/>
      <c r="B371" s="44"/>
    </row>
    <row r="372" spans="1:2" x14ac:dyDescent="0.25">
      <c r="A372" s="31"/>
      <c r="B372" s="44"/>
    </row>
    <row r="373" spans="1:2" x14ac:dyDescent="0.25">
      <c r="A373" s="31"/>
      <c r="B373" s="44"/>
    </row>
    <row r="374" spans="1:2" ht="13.8" thickBot="1" x14ac:dyDescent="0.3">
      <c r="A374" s="22"/>
      <c r="B374" s="45"/>
    </row>
    <row r="375" spans="1:2" ht="13.8" thickBot="1" x14ac:dyDescent="0.3">
      <c r="A375" s="24" t="s">
        <v>3344</v>
      </c>
      <c r="B375" s="37" t="s">
        <v>3345</v>
      </c>
    </row>
    <row r="376" spans="1:2" ht="13.8" thickBot="1" x14ac:dyDescent="0.3">
      <c r="A376" s="24" t="s">
        <v>3346</v>
      </c>
      <c r="B376" s="37" t="s">
        <v>3347</v>
      </c>
    </row>
    <row r="377" spans="1:2" x14ac:dyDescent="0.25">
      <c r="A377" s="20" t="s">
        <v>3348</v>
      </c>
      <c r="B377" s="21" t="s">
        <v>3349</v>
      </c>
    </row>
    <row r="378" spans="1:2" ht="13.8" thickBot="1" x14ac:dyDescent="0.3">
      <c r="A378" s="22"/>
      <c r="B378" s="45"/>
    </row>
    <row r="379" spans="1:2" ht="13.8" thickBot="1" x14ac:dyDescent="0.3">
      <c r="A379" s="24" t="s">
        <v>3350</v>
      </c>
      <c r="B379" s="37" t="s">
        <v>3351</v>
      </c>
    </row>
    <row r="380" spans="1:2" ht="13.8" thickBot="1" x14ac:dyDescent="0.3">
      <c r="A380" s="24" t="s">
        <v>3352</v>
      </c>
      <c r="B380" s="37" t="s">
        <v>3353</v>
      </c>
    </row>
    <row r="381" spans="1:2" ht="31.2" customHeight="1" thickBot="1" x14ac:dyDescent="0.3">
      <c r="A381" s="27" t="s">
        <v>3354</v>
      </c>
      <c r="B381" s="28"/>
    </row>
    <row r="382" spans="1:2" ht="16.2" thickBot="1" x14ac:dyDescent="0.3">
      <c r="A382" s="27" t="s">
        <v>3355</v>
      </c>
      <c r="B382" s="28"/>
    </row>
    <row r="383" spans="1:2" x14ac:dyDescent="0.25">
      <c r="A383" s="38" t="s">
        <v>3356</v>
      </c>
      <c r="B383" s="46" t="s">
        <v>3357</v>
      </c>
    </row>
    <row r="384" spans="1:2" x14ac:dyDescent="0.25">
      <c r="A384" s="47"/>
      <c r="B384" s="48"/>
    </row>
    <row r="385" spans="1:2" x14ac:dyDescent="0.25">
      <c r="A385" s="47"/>
      <c r="B385" s="48"/>
    </row>
    <row r="386" spans="1:2" x14ac:dyDescent="0.25">
      <c r="A386" s="47"/>
      <c r="B386" s="48"/>
    </row>
    <row r="387" spans="1:2" x14ac:dyDescent="0.25">
      <c r="A387" s="47"/>
      <c r="B387" s="48"/>
    </row>
    <row r="388" spans="1:2" ht="13.8" thickBot="1" x14ac:dyDescent="0.3">
      <c r="A388" s="39"/>
      <c r="B388" s="49"/>
    </row>
    <row r="389" spans="1:2" x14ac:dyDescent="0.25">
      <c r="A389" s="38" t="s">
        <v>3358</v>
      </c>
      <c r="B389" s="46" t="s">
        <v>3359</v>
      </c>
    </row>
    <row r="390" spans="1:2" x14ac:dyDescent="0.25">
      <c r="A390" s="47"/>
      <c r="B390" s="48"/>
    </row>
    <row r="391" spans="1:2" x14ac:dyDescent="0.25">
      <c r="A391" s="47"/>
      <c r="B391" s="48"/>
    </row>
    <row r="392" spans="1:2" x14ac:dyDescent="0.25">
      <c r="A392" s="47"/>
      <c r="B392" s="48"/>
    </row>
    <row r="393" spans="1:2" x14ac:dyDescent="0.25">
      <c r="A393" s="47"/>
      <c r="B393" s="48"/>
    </row>
    <row r="394" spans="1:2" x14ac:dyDescent="0.25">
      <c r="A394" s="47"/>
      <c r="B394" s="48"/>
    </row>
    <row r="395" spans="1:2" x14ac:dyDescent="0.25">
      <c r="A395" s="47"/>
      <c r="B395" s="48"/>
    </row>
    <row r="396" spans="1:2" x14ac:dyDescent="0.25">
      <c r="A396" s="47"/>
      <c r="B396" s="48"/>
    </row>
    <row r="397" spans="1:2" x14ac:dyDescent="0.25">
      <c r="A397" s="47"/>
      <c r="B397" s="48"/>
    </row>
    <row r="398" spans="1:2" ht="13.8" thickBot="1" x14ac:dyDescent="0.3">
      <c r="A398" s="39"/>
      <c r="B398" s="49"/>
    </row>
    <row r="399" spans="1:2" x14ac:dyDescent="0.25">
      <c r="A399" s="38" t="s">
        <v>3360</v>
      </c>
      <c r="B399" s="46" t="s">
        <v>3361</v>
      </c>
    </row>
    <row r="400" spans="1:2" x14ac:dyDescent="0.25">
      <c r="A400" s="47"/>
      <c r="B400" s="48"/>
    </row>
    <row r="401" spans="1:2" x14ac:dyDescent="0.25">
      <c r="A401" s="47"/>
      <c r="B401" s="48"/>
    </row>
    <row r="402" spans="1:2" x14ac:dyDescent="0.25">
      <c r="A402" s="47"/>
      <c r="B402" s="48"/>
    </row>
    <row r="403" spans="1:2" x14ac:dyDescent="0.25">
      <c r="A403" s="47"/>
      <c r="B403" s="48"/>
    </row>
    <row r="404" spans="1:2" ht="13.8" thickBot="1" x14ac:dyDescent="0.3">
      <c r="A404" s="39"/>
      <c r="B404" s="49"/>
    </row>
    <row r="405" spans="1:2" x14ac:dyDescent="0.25">
      <c r="A405" s="38" t="s">
        <v>3362</v>
      </c>
      <c r="B405" s="46" t="s">
        <v>3363</v>
      </c>
    </row>
    <row r="406" spans="1:2" ht="13.8" thickBot="1" x14ac:dyDescent="0.3">
      <c r="A406" s="39"/>
      <c r="B406" s="49"/>
    </row>
    <row r="407" spans="1:2" x14ac:dyDescent="0.25">
      <c r="A407" s="38" t="s">
        <v>3364</v>
      </c>
      <c r="B407" s="46" t="s">
        <v>3365</v>
      </c>
    </row>
    <row r="408" spans="1:2" x14ac:dyDescent="0.25">
      <c r="A408" s="47"/>
      <c r="B408" s="48"/>
    </row>
    <row r="409" spans="1:2" x14ac:dyDescent="0.25">
      <c r="A409" s="47"/>
      <c r="B409" s="48"/>
    </row>
    <row r="410" spans="1:2" ht="13.8" thickBot="1" x14ac:dyDescent="0.3">
      <c r="A410" s="39"/>
      <c r="B410" s="49"/>
    </row>
    <row r="411" spans="1:2" x14ac:dyDescent="0.25">
      <c r="A411" s="38" t="s">
        <v>3366</v>
      </c>
      <c r="B411" s="46" t="s">
        <v>3367</v>
      </c>
    </row>
    <row r="412" spans="1:2" x14ac:dyDescent="0.25">
      <c r="A412" s="47"/>
      <c r="B412" s="48"/>
    </row>
    <row r="413" spans="1:2" x14ac:dyDescent="0.25">
      <c r="A413" s="47"/>
      <c r="B413" s="48"/>
    </row>
    <row r="414" spans="1:2" ht="13.8" thickBot="1" x14ac:dyDescent="0.3">
      <c r="A414" s="39"/>
      <c r="B414" s="49"/>
    </row>
    <row r="415" spans="1:2" x14ac:dyDescent="0.25">
      <c r="A415" s="38" t="s">
        <v>3368</v>
      </c>
      <c r="B415" s="46" t="s">
        <v>3369</v>
      </c>
    </row>
    <row r="416" spans="1:2" x14ac:dyDescent="0.25">
      <c r="A416" s="47"/>
      <c r="B416" s="48"/>
    </row>
    <row r="417" spans="1:2" x14ac:dyDescent="0.25">
      <c r="A417" s="47"/>
      <c r="B417" s="48"/>
    </row>
    <row r="418" spans="1:2" ht="13.8" thickBot="1" x14ac:dyDescent="0.3">
      <c r="A418" s="39"/>
      <c r="B418" s="49"/>
    </row>
    <row r="419" spans="1:2" ht="31.2" customHeight="1" thickBot="1" x14ac:dyDescent="0.3">
      <c r="A419" s="27" t="s">
        <v>3370</v>
      </c>
      <c r="B419" s="28"/>
    </row>
    <row r="420" spans="1:2" x14ac:dyDescent="0.25">
      <c r="A420" s="20" t="s">
        <v>3371</v>
      </c>
      <c r="B420" s="21" t="s">
        <v>3372</v>
      </c>
    </row>
    <row r="421" spans="1:2" x14ac:dyDescent="0.25">
      <c r="A421" s="31"/>
      <c r="B421" s="33" t="s">
        <v>3373</v>
      </c>
    </row>
    <row r="422" spans="1:2" x14ac:dyDescent="0.25">
      <c r="A422" s="31"/>
      <c r="B422" s="33"/>
    </row>
    <row r="423" spans="1:2" ht="13.8" thickBot="1" x14ac:dyDescent="0.3">
      <c r="A423" s="22"/>
      <c r="B423" s="23"/>
    </row>
    <row r="424" spans="1:2" ht="409.6" customHeight="1" x14ac:dyDescent="0.25">
      <c r="A424" s="20" t="s">
        <v>3374</v>
      </c>
      <c r="B424" s="26" t="s">
        <v>3375</v>
      </c>
    </row>
    <row r="425" spans="1:2" ht="13.8" thickBot="1" x14ac:dyDescent="0.3">
      <c r="A425" s="22"/>
      <c r="B425" s="23"/>
    </row>
    <row r="426" spans="1:2" ht="27" thickBot="1" x14ac:dyDescent="0.3">
      <c r="A426" s="24" t="s">
        <v>3376</v>
      </c>
      <c r="B426" s="25" t="s">
        <v>3377</v>
      </c>
    </row>
    <row r="427" spans="1:2" ht="316.2" customHeight="1" x14ac:dyDescent="0.25">
      <c r="A427" s="20" t="s">
        <v>3378</v>
      </c>
      <c r="B427" s="26" t="s">
        <v>3379</v>
      </c>
    </row>
    <row r="428" spans="1:2" ht="13.8" thickBot="1" x14ac:dyDescent="0.3">
      <c r="A428" s="22"/>
      <c r="B428" s="23"/>
    </row>
    <row r="429" spans="1:2" ht="13.8" thickBot="1" x14ac:dyDescent="0.3">
      <c r="A429" s="24" t="s">
        <v>3380</v>
      </c>
      <c r="B429" s="25" t="s">
        <v>3381</v>
      </c>
    </row>
    <row r="430" spans="1:2" x14ac:dyDescent="0.25">
      <c r="A430" s="20" t="s">
        <v>3382</v>
      </c>
      <c r="B430" s="21" t="s">
        <v>3383</v>
      </c>
    </row>
    <row r="431" spans="1:2" ht="40.200000000000003" thickBot="1" x14ac:dyDescent="0.3">
      <c r="A431" s="22"/>
      <c r="B431" s="23" t="s">
        <v>3384</v>
      </c>
    </row>
    <row r="432" spans="1:2" ht="53.4" thickBot="1" x14ac:dyDescent="0.3">
      <c r="A432" s="24" t="s">
        <v>3385</v>
      </c>
      <c r="B432" s="25" t="s">
        <v>3386</v>
      </c>
    </row>
    <row r="433" spans="1:2" x14ac:dyDescent="0.25">
      <c r="A433" s="20" t="s">
        <v>3387</v>
      </c>
      <c r="B433" s="20"/>
    </row>
    <row r="434" spans="1:2" ht="13.8" thickBot="1" x14ac:dyDescent="0.3">
      <c r="A434" s="22"/>
      <c r="B434" s="22"/>
    </row>
    <row r="435" spans="1:2" ht="13.8" thickBot="1" x14ac:dyDescent="0.3">
      <c r="A435" s="24" t="s">
        <v>3388</v>
      </c>
      <c r="B435" s="37" t="s">
        <v>3389</v>
      </c>
    </row>
    <row r="436" spans="1:2" x14ac:dyDescent="0.25">
      <c r="A436" s="20" t="s">
        <v>3390</v>
      </c>
      <c r="B436" s="21" t="s">
        <v>3391</v>
      </c>
    </row>
    <row r="437" spans="1:2" ht="13.8" thickBot="1" x14ac:dyDescent="0.3">
      <c r="A437" s="22"/>
      <c r="B437" s="45"/>
    </row>
    <row r="438" spans="1:2" ht="13.8" thickBot="1" x14ac:dyDescent="0.3">
      <c r="A438" s="24" t="s">
        <v>3392</v>
      </c>
      <c r="B438" s="37" t="s">
        <v>3393</v>
      </c>
    </row>
    <row r="439" spans="1:2" ht="13.8" thickBot="1" x14ac:dyDescent="0.3">
      <c r="A439" s="24" t="s">
        <v>3394</v>
      </c>
      <c r="B439" s="37" t="s">
        <v>3395</v>
      </c>
    </row>
    <row r="440" spans="1:2" x14ac:dyDescent="0.25">
      <c r="A440" s="20" t="s">
        <v>3396</v>
      </c>
      <c r="B440" s="21" t="s">
        <v>3397</v>
      </c>
    </row>
    <row r="441" spans="1:2" ht="13.8" thickBot="1" x14ac:dyDescent="0.3">
      <c r="A441" s="22"/>
      <c r="B441" s="45"/>
    </row>
    <row r="442" spans="1:2" ht="31.2" customHeight="1" thickBot="1" x14ac:dyDescent="0.3">
      <c r="A442" s="27" t="s">
        <v>3398</v>
      </c>
      <c r="B442" s="28"/>
    </row>
    <row r="443" spans="1:2" ht="16.2" thickBot="1" x14ac:dyDescent="0.3">
      <c r="A443" s="27" t="s">
        <v>3355</v>
      </c>
      <c r="B443" s="28"/>
    </row>
    <row r="444" spans="1:2" x14ac:dyDescent="0.25">
      <c r="A444" s="38" t="s">
        <v>3399</v>
      </c>
      <c r="B444" s="46" t="s">
        <v>3400</v>
      </c>
    </row>
    <row r="445" spans="1:2" x14ac:dyDescent="0.25">
      <c r="A445" s="47"/>
      <c r="B445" s="48"/>
    </row>
    <row r="446" spans="1:2" x14ac:dyDescent="0.25">
      <c r="A446" s="47"/>
      <c r="B446" s="48"/>
    </row>
    <row r="447" spans="1:2" x14ac:dyDescent="0.25">
      <c r="A447" s="47"/>
      <c r="B447" s="48"/>
    </row>
    <row r="448" spans="1:2" x14ac:dyDescent="0.25">
      <c r="A448" s="47"/>
      <c r="B448" s="48"/>
    </row>
    <row r="449" spans="1:2" x14ac:dyDescent="0.25">
      <c r="A449" s="47"/>
      <c r="B449" s="48"/>
    </row>
    <row r="450" spans="1:2" x14ac:dyDescent="0.25">
      <c r="A450" s="47"/>
      <c r="B450" s="48"/>
    </row>
    <row r="451" spans="1:2" ht="13.8" thickBot="1" x14ac:dyDescent="0.3">
      <c r="A451" s="39"/>
      <c r="B451" s="49"/>
    </row>
    <row r="452" spans="1:2" x14ac:dyDescent="0.25">
      <c r="A452" s="38" t="s">
        <v>3401</v>
      </c>
      <c r="B452" s="46" t="s">
        <v>3402</v>
      </c>
    </row>
    <row r="453" spans="1:2" x14ac:dyDescent="0.25">
      <c r="A453" s="47"/>
      <c r="B453" s="48"/>
    </row>
    <row r="454" spans="1:2" x14ac:dyDescent="0.25">
      <c r="A454" s="47"/>
      <c r="B454" s="48"/>
    </row>
    <row r="455" spans="1:2" x14ac:dyDescent="0.25">
      <c r="A455" s="47"/>
      <c r="B455" s="48"/>
    </row>
    <row r="456" spans="1:2" x14ac:dyDescent="0.25">
      <c r="A456" s="47"/>
      <c r="B456" s="48"/>
    </row>
    <row r="457" spans="1:2" x14ac:dyDescent="0.25">
      <c r="A457" s="47"/>
      <c r="B457" s="48"/>
    </row>
    <row r="458" spans="1:2" x14ac:dyDescent="0.25">
      <c r="A458" s="47"/>
      <c r="B458" s="48"/>
    </row>
    <row r="459" spans="1:2" ht="13.8" thickBot="1" x14ac:dyDescent="0.3">
      <c r="A459" s="39"/>
      <c r="B459" s="49"/>
    </row>
    <row r="460" spans="1:2" x14ac:dyDescent="0.25">
      <c r="A460" s="38" t="s">
        <v>3403</v>
      </c>
      <c r="B460" s="46" t="s">
        <v>3404</v>
      </c>
    </row>
    <row r="461" spans="1:2" x14ac:dyDescent="0.25">
      <c r="A461" s="47"/>
      <c r="B461" s="48"/>
    </row>
    <row r="462" spans="1:2" x14ac:dyDescent="0.25">
      <c r="A462" s="47"/>
      <c r="B462" s="48"/>
    </row>
    <row r="463" spans="1:2" ht="13.8" thickBot="1" x14ac:dyDescent="0.3">
      <c r="A463" s="39"/>
      <c r="B463" s="49"/>
    </row>
    <row r="464" spans="1:2" ht="13.8" thickBot="1" x14ac:dyDescent="0.3">
      <c r="A464" s="42" t="s">
        <v>3405</v>
      </c>
      <c r="B464" s="50" t="s">
        <v>3406</v>
      </c>
    </row>
    <row r="465" spans="1:2" x14ac:dyDescent="0.25">
      <c r="A465" s="38" t="s">
        <v>3407</v>
      </c>
      <c r="B465" s="46" t="s">
        <v>3408</v>
      </c>
    </row>
    <row r="466" spans="1:2" x14ac:dyDescent="0.25">
      <c r="A466" s="47"/>
      <c r="B466" s="48"/>
    </row>
    <row r="467" spans="1:2" x14ac:dyDescent="0.25">
      <c r="A467" s="47"/>
      <c r="B467" s="48"/>
    </row>
    <row r="468" spans="1:2" ht="13.8" thickBot="1" x14ac:dyDescent="0.3">
      <c r="A468" s="39"/>
      <c r="B468" s="49"/>
    </row>
    <row r="469" spans="1:2" x14ac:dyDescent="0.25">
      <c r="A469" s="38" t="s">
        <v>3409</v>
      </c>
      <c r="B469" s="46" t="s">
        <v>3410</v>
      </c>
    </row>
    <row r="470" spans="1:2" ht="13.8" thickBot="1" x14ac:dyDescent="0.3">
      <c r="A470" s="39"/>
      <c r="B470" s="49"/>
    </row>
    <row r="471" spans="1:2" x14ac:dyDescent="0.25">
      <c r="A471" s="38" t="s">
        <v>3411</v>
      </c>
      <c r="B471" s="46" t="s">
        <v>3412</v>
      </c>
    </row>
    <row r="472" spans="1:2" x14ac:dyDescent="0.25">
      <c r="A472" s="47"/>
      <c r="B472" s="48"/>
    </row>
    <row r="473" spans="1:2" x14ac:dyDescent="0.25">
      <c r="A473" s="47"/>
      <c r="B473" s="48"/>
    </row>
    <row r="474" spans="1:2" ht="13.8" thickBot="1" x14ac:dyDescent="0.3">
      <c r="A474" s="39"/>
      <c r="B474" s="49"/>
    </row>
    <row r="475" spans="1:2" ht="31.2" customHeight="1" thickBot="1" x14ac:dyDescent="0.3">
      <c r="A475" s="27" t="s">
        <v>3413</v>
      </c>
      <c r="B475" s="28"/>
    </row>
    <row r="476" spans="1:2" x14ac:dyDescent="0.25">
      <c r="A476" s="38" t="s">
        <v>3414</v>
      </c>
      <c r="B476" s="46" t="s">
        <v>3415</v>
      </c>
    </row>
    <row r="477" spans="1:2" x14ac:dyDescent="0.25">
      <c r="A477" s="47"/>
      <c r="B477" s="51" t="s">
        <v>3416</v>
      </c>
    </row>
    <row r="478" spans="1:2" x14ac:dyDescent="0.25">
      <c r="A478" s="47"/>
      <c r="B478" s="51"/>
    </row>
    <row r="479" spans="1:2" x14ac:dyDescent="0.25">
      <c r="A479" s="47"/>
      <c r="B479" s="51"/>
    </row>
    <row r="480" spans="1:2" x14ac:dyDescent="0.25">
      <c r="A480" s="47"/>
      <c r="B480" s="51"/>
    </row>
    <row r="481" spans="1:2" x14ac:dyDescent="0.25">
      <c r="A481" s="47"/>
      <c r="B481" s="51"/>
    </row>
    <row r="482" spans="1:2" x14ac:dyDescent="0.25">
      <c r="A482" s="47"/>
      <c r="B482" s="51"/>
    </row>
    <row r="483" spans="1:2" x14ac:dyDescent="0.25">
      <c r="A483" s="47"/>
      <c r="B483" s="51"/>
    </row>
    <row r="484" spans="1:2" x14ac:dyDescent="0.25">
      <c r="A484" s="47"/>
      <c r="B484" s="51"/>
    </row>
    <row r="485" spans="1:2" ht="13.8" thickBot="1" x14ac:dyDescent="0.3">
      <c r="A485" s="39"/>
      <c r="B485" s="41"/>
    </row>
    <row r="486" spans="1:2" x14ac:dyDescent="0.25">
      <c r="A486" s="38" t="s">
        <v>3417</v>
      </c>
      <c r="B486" s="46" t="s">
        <v>3418</v>
      </c>
    </row>
    <row r="487" spans="1:2" ht="13.8" thickBot="1" x14ac:dyDescent="0.3">
      <c r="A487" s="39"/>
      <c r="B487" s="41" t="s">
        <v>3419</v>
      </c>
    </row>
    <row r="488" spans="1:2" x14ac:dyDescent="0.25">
      <c r="A488" s="38" t="s">
        <v>3420</v>
      </c>
      <c r="B488" s="46" t="s">
        <v>3421</v>
      </c>
    </row>
    <row r="489" spans="1:2" ht="26.4" x14ac:dyDescent="0.25">
      <c r="A489" s="47"/>
      <c r="B489" s="51" t="s">
        <v>3422</v>
      </c>
    </row>
    <row r="490" spans="1:2" x14ac:dyDescent="0.25">
      <c r="A490" s="47"/>
      <c r="B490" s="51"/>
    </row>
    <row r="491" spans="1:2" ht="13.8" thickBot="1" x14ac:dyDescent="0.3">
      <c r="A491" s="39"/>
      <c r="B491" s="41"/>
    </row>
    <row r="492" spans="1:2" x14ac:dyDescent="0.25">
      <c r="A492" s="20" t="s">
        <v>3423</v>
      </c>
      <c r="B492" s="21" t="s">
        <v>3424</v>
      </c>
    </row>
    <row r="493" spans="1:2" ht="26.4" x14ac:dyDescent="0.25">
      <c r="A493" s="31"/>
      <c r="B493" s="33" t="s">
        <v>3425</v>
      </c>
    </row>
    <row r="494" spans="1:2" x14ac:dyDescent="0.25">
      <c r="A494" s="31"/>
      <c r="B494" s="33"/>
    </row>
    <row r="495" spans="1:2" x14ac:dyDescent="0.25">
      <c r="A495" s="31"/>
      <c r="B495" s="33"/>
    </row>
    <row r="496" spans="1:2" x14ac:dyDescent="0.25">
      <c r="A496" s="31"/>
      <c r="B496" s="33"/>
    </row>
    <row r="497" spans="1:2" x14ac:dyDescent="0.25">
      <c r="A497" s="31"/>
      <c r="B497" s="33"/>
    </row>
    <row r="498" spans="1:2" x14ac:dyDescent="0.25">
      <c r="A498" s="31"/>
      <c r="B498" s="33"/>
    </row>
    <row r="499" spans="1:2" x14ac:dyDescent="0.25">
      <c r="A499" s="31"/>
      <c r="B499" s="33"/>
    </row>
    <row r="500" spans="1:2" x14ac:dyDescent="0.25">
      <c r="A500" s="31"/>
      <c r="B500" s="33"/>
    </row>
    <row r="501" spans="1:2" x14ac:dyDescent="0.25">
      <c r="A501" s="31"/>
      <c r="B501" s="33"/>
    </row>
    <row r="502" spans="1:2" x14ac:dyDescent="0.25">
      <c r="A502" s="31"/>
      <c r="B502" s="33"/>
    </row>
    <row r="503" spans="1:2" x14ac:dyDescent="0.25">
      <c r="A503" s="31"/>
      <c r="B503" s="33"/>
    </row>
    <row r="504" spans="1:2" x14ac:dyDescent="0.25">
      <c r="A504" s="31"/>
      <c r="B504" s="33"/>
    </row>
    <row r="505" spans="1:2" x14ac:dyDescent="0.25">
      <c r="A505" s="31"/>
      <c r="B505" s="33"/>
    </row>
    <row r="506" spans="1:2" x14ac:dyDescent="0.25">
      <c r="A506" s="31"/>
      <c r="B506" s="33"/>
    </row>
    <row r="507" spans="1:2" x14ac:dyDescent="0.25">
      <c r="A507" s="31"/>
      <c r="B507" s="33"/>
    </row>
    <row r="508" spans="1:2" x14ac:dyDescent="0.25">
      <c r="A508" s="31"/>
      <c r="B508" s="33"/>
    </row>
    <row r="509" spans="1:2" x14ac:dyDescent="0.25">
      <c r="A509" s="31"/>
      <c r="B509" s="33"/>
    </row>
    <row r="510" spans="1:2" x14ac:dyDescent="0.25">
      <c r="A510" s="31"/>
      <c r="B510" s="33"/>
    </row>
    <row r="511" spans="1:2" ht="13.8" thickBot="1" x14ac:dyDescent="0.3">
      <c r="A511" s="22"/>
      <c r="B511" s="23"/>
    </row>
    <row r="512" spans="1:2" x14ac:dyDescent="0.25">
      <c r="A512" s="20" t="s">
        <v>3426</v>
      </c>
      <c r="B512" s="21" t="s">
        <v>3427</v>
      </c>
    </row>
    <row r="513" spans="1:2" ht="26.4" x14ac:dyDescent="0.25">
      <c r="A513" s="31"/>
      <c r="B513" s="33" t="s">
        <v>3428</v>
      </c>
    </row>
    <row r="514" spans="1:2" x14ac:dyDescent="0.25">
      <c r="A514" s="31"/>
      <c r="B514" s="33"/>
    </row>
    <row r="515" spans="1:2" x14ac:dyDescent="0.25">
      <c r="A515" s="31"/>
      <c r="B515" s="33"/>
    </row>
    <row r="516" spans="1:2" x14ac:dyDescent="0.25">
      <c r="A516" s="31"/>
      <c r="B516" s="33"/>
    </row>
    <row r="517" spans="1:2" x14ac:dyDescent="0.25">
      <c r="A517" s="31"/>
      <c r="B517" s="33"/>
    </row>
    <row r="518" spans="1:2" x14ac:dyDescent="0.25">
      <c r="A518" s="31"/>
      <c r="B518" s="33"/>
    </row>
    <row r="519" spans="1:2" ht="13.8" thickBot="1" x14ac:dyDescent="0.3">
      <c r="A519" s="22"/>
      <c r="B519" s="23"/>
    </row>
    <row r="520" spans="1:2" x14ac:dyDescent="0.25">
      <c r="A520" s="38" t="s">
        <v>3429</v>
      </c>
      <c r="B520" s="46" t="s">
        <v>3430</v>
      </c>
    </row>
    <row r="521" spans="1:2" x14ac:dyDescent="0.25">
      <c r="A521" s="47"/>
      <c r="B521" s="51" t="s">
        <v>3431</v>
      </c>
    </row>
    <row r="522" spans="1:2" x14ac:dyDescent="0.25">
      <c r="A522" s="47"/>
      <c r="B522" s="51"/>
    </row>
    <row r="523" spans="1:2" x14ac:dyDescent="0.25">
      <c r="A523" s="47"/>
      <c r="B523" s="51"/>
    </row>
    <row r="524" spans="1:2" x14ac:dyDescent="0.25">
      <c r="A524" s="47"/>
      <c r="B524" s="51"/>
    </row>
    <row r="525" spans="1:2" x14ac:dyDescent="0.25">
      <c r="A525" s="47"/>
      <c r="B525" s="51"/>
    </row>
    <row r="526" spans="1:2" x14ac:dyDescent="0.25">
      <c r="A526" s="47"/>
      <c r="B526" s="51"/>
    </row>
    <row r="527" spans="1:2" x14ac:dyDescent="0.25">
      <c r="A527" s="47"/>
      <c r="B527" s="51"/>
    </row>
    <row r="528" spans="1:2" x14ac:dyDescent="0.25">
      <c r="A528" s="47"/>
      <c r="B528" s="51"/>
    </row>
    <row r="529" spans="1:2" x14ac:dyDescent="0.25">
      <c r="A529" s="47"/>
      <c r="B529" s="51"/>
    </row>
    <row r="530" spans="1:2" x14ac:dyDescent="0.25">
      <c r="A530" s="47"/>
      <c r="B530" s="51"/>
    </row>
    <row r="531" spans="1:2" ht="13.8" thickBot="1" x14ac:dyDescent="0.3">
      <c r="A531" s="39"/>
      <c r="B531" s="41"/>
    </row>
    <row r="532" spans="1:2" ht="32.4" customHeight="1" thickBot="1" x14ac:dyDescent="0.3">
      <c r="A532" s="35" t="s">
        <v>3432</v>
      </c>
      <c r="B532" s="36"/>
    </row>
    <row r="533" spans="1:2" ht="409.6" customHeight="1" x14ac:dyDescent="0.25">
      <c r="A533" s="20" t="s">
        <v>3433</v>
      </c>
      <c r="B533" s="26" t="s">
        <v>3434</v>
      </c>
    </row>
    <row r="534" spans="1:2" ht="13.8" thickBot="1" x14ac:dyDescent="0.3">
      <c r="A534" s="22"/>
      <c r="B534" s="23"/>
    </row>
    <row r="535" spans="1:2" ht="40.200000000000003" thickBot="1" x14ac:dyDescent="0.3">
      <c r="A535" s="24" t="s">
        <v>3435</v>
      </c>
      <c r="B535" s="25" t="s">
        <v>3436</v>
      </c>
    </row>
    <row r="536" spans="1:2" ht="40.200000000000003" thickBot="1" x14ac:dyDescent="0.3">
      <c r="A536" s="24" t="s">
        <v>3437</v>
      </c>
      <c r="B536" s="25" t="s">
        <v>3438</v>
      </c>
    </row>
    <row r="537" spans="1:2" ht="13.2" customHeight="1" x14ac:dyDescent="0.25">
      <c r="A537" s="20" t="s">
        <v>3439</v>
      </c>
      <c r="B537" s="26" t="s">
        <v>3440</v>
      </c>
    </row>
    <row r="538" spans="1:2" x14ac:dyDescent="0.25">
      <c r="A538" s="31"/>
      <c r="B538" s="33"/>
    </row>
    <row r="539" spans="1:2" x14ac:dyDescent="0.25">
      <c r="A539" s="31"/>
      <c r="B539" s="33"/>
    </row>
    <row r="540" spans="1:2" x14ac:dyDescent="0.25">
      <c r="A540" s="31"/>
      <c r="B540" s="33"/>
    </row>
    <row r="541" spans="1:2" x14ac:dyDescent="0.25">
      <c r="A541" s="31"/>
      <c r="B541" s="33"/>
    </row>
    <row r="542" spans="1:2" x14ac:dyDescent="0.25">
      <c r="A542" s="31"/>
      <c r="B542" s="33"/>
    </row>
    <row r="543" spans="1:2" x14ac:dyDescent="0.25">
      <c r="A543" s="31"/>
      <c r="B543" s="33"/>
    </row>
    <row r="544" spans="1:2" ht="13.8" thickBot="1" x14ac:dyDescent="0.3">
      <c r="A544" s="22"/>
      <c r="B544" s="23"/>
    </row>
    <row r="545" spans="1:2" x14ac:dyDescent="0.25">
      <c r="A545" s="38" t="s">
        <v>3441</v>
      </c>
      <c r="B545" s="40" t="s">
        <v>3442</v>
      </c>
    </row>
    <row r="546" spans="1:2" ht="13.8" thickBot="1" x14ac:dyDescent="0.3">
      <c r="A546" s="39"/>
      <c r="B546" s="41"/>
    </row>
    <row r="547" spans="1:2" x14ac:dyDescent="0.25">
      <c r="A547" s="38" t="s">
        <v>3443</v>
      </c>
      <c r="B547" s="40" t="s">
        <v>3444</v>
      </c>
    </row>
    <row r="548" spans="1:2" ht="13.8" thickBot="1" x14ac:dyDescent="0.3">
      <c r="A548" s="39"/>
      <c r="B548" s="41"/>
    </row>
    <row r="549" spans="1:2" ht="48.6" customHeight="1" thickBot="1" x14ac:dyDescent="0.3">
      <c r="A549" s="35" t="s">
        <v>3445</v>
      </c>
      <c r="B549" s="36"/>
    </row>
    <row r="550" spans="1:2" ht="145.80000000000001" customHeight="1" thickBot="1" x14ac:dyDescent="0.3">
      <c r="A550" s="29" t="s">
        <v>3446</v>
      </c>
      <c r="B550" s="30"/>
    </row>
    <row r="551" spans="1:2" ht="16.2" thickBot="1" x14ac:dyDescent="0.3">
      <c r="A551" s="27" t="s">
        <v>3447</v>
      </c>
      <c r="B551" s="28"/>
    </row>
    <row r="552" spans="1:2" ht="13.2" customHeight="1" x14ac:dyDescent="0.25">
      <c r="A552" s="20" t="s">
        <v>3448</v>
      </c>
      <c r="B552" s="26" t="s">
        <v>3449</v>
      </c>
    </row>
    <row r="553" spans="1:2" x14ac:dyDescent="0.25">
      <c r="A553" s="31"/>
      <c r="B553" s="33"/>
    </row>
    <row r="554" spans="1:2" x14ac:dyDescent="0.25">
      <c r="A554" s="31"/>
      <c r="B554" s="33"/>
    </row>
    <row r="555" spans="1:2" x14ac:dyDescent="0.25">
      <c r="A555" s="31"/>
      <c r="B555" s="33"/>
    </row>
    <row r="556" spans="1:2" x14ac:dyDescent="0.25">
      <c r="A556" s="31"/>
      <c r="B556" s="33"/>
    </row>
    <row r="557" spans="1:2" x14ac:dyDescent="0.25">
      <c r="A557" s="31"/>
      <c r="B557" s="33"/>
    </row>
    <row r="558" spans="1:2" x14ac:dyDescent="0.25">
      <c r="A558" s="31"/>
      <c r="B558" s="33"/>
    </row>
    <row r="559" spans="1:2" x14ac:dyDescent="0.25">
      <c r="A559" s="31"/>
      <c r="B559" s="33"/>
    </row>
    <row r="560" spans="1:2" x14ac:dyDescent="0.25">
      <c r="A560" s="31"/>
      <c r="B560" s="33"/>
    </row>
    <row r="561" spans="1:2" ht="13.8" thickBot="1" x14ac:dyDescent="0.3">
      <c r="A561" s="22"/>
      <c r="B561" s="23"/>
    </row>
    <row r="562" spans="1:2" ht="13.2" customHeight="1" x14ac:dyDescent="0.25">
      <c r="A562" s="20" t="s">
        <v>3450</v>
      </c>
      <c r="B562" s="26" t="s">
        <v>3451</v>
      </c>
    </row>
    <row r="563" spans="1:2" x14ac:dyDescent="0.25">
      <c r="A563" s="31"/>
      <c r="B563" s="33"/>
    </row>
    <row r="564" spans="1:2" x14ac:dyDescent="0.25">
      <c r="A564" s="31"/>
      <c r="B564" s="33"/>
    </row>
    <row r="565" spans="1:2" x14ac:dyDescent="0.25">
      <c r="A565" s="31"/>
      <c r="B565" s="33"/>
    </row>
    <row r="566" spans="1:2" x14ac:dyDescent="0.25">
      <c r="A566" s="31"/>
      <c r="B566" s="33"/>
    </row>
    <row r="567" spans="1:2" x14ac:dyDescent="0.25">
      <c r="A567" s="31"/>
      <c r="B567" s="33"/>
    </row>
    <row r="568" spans="1:2" x14ac:dyDescent="0.25">
      <c r="A568" s="31"/>
      <c r="B568" s="33"/>
    </row>
    <row r="569" spans="1:2" x14ac:dyDescent="0.25">
      <c r="A569" s="31"/>
      <c r="B569" s="33"/>
    </row>
    <row r="570" spans="1:2" x14ac:dyDescent="0.25">
      <c r="A570" s="31"/>
      <c r="B570" s="33"/>
    </row>
    <row r="571" spans="1:2" x14ac:dyDescent="0.25">
      <c r="A571" s="31"/>
      <c r="B571" s="33"/>
    </row>
    <row r="572" spans="1:2" x14ac:dyDescent="0.25">
      <c r="A572" s="31"/>
      <c r="B572" s="33"/>
    </row>
    <row r="573" spans="1:2" x14ac:dyDescent="0.25">
      <c r="A573" s="31"/>
      <c r="B573" s="33"/>
    </row>
    <row r="574" spans="1:2" x14ac:dyDescent="0.25">
      <c r="A574" s="31"/>
      <c r="B574" s="33"/>
    </row>
    <row r="575" spans="1:2" x14ac:dyDescent="0.25">
      <c r="A575" s="31"/>
      <c r="B575" s="33"/>
    </row>
    <row r="576" spans="1:2" x14ac:dyDescent="0.25">
      <c r="A576" s="31"/>
      <c r="B576" s="33"/>
    </row>
    <row r="577" spans="1:2" ht="13.8" thickBot="1" x14ac:dyDescent="0.3">
      <c r="A577" s="22"/>
      <c r="B577" s="23"/>
    </row>
    <row r="578" spans="1:2" x14ac:dyDescent="0.25">
      <c r="A578" s="38" t="s">
        <v>3452</v>
      </c>
      <c r="B578" s="40" t="s">
        <v>3453</v>
      </c>
    </row>
    <row r="579" spans="1:2" ht="13.8" thickBot="1" x14ac:dyDescent="0.3">
      <c r="A579" s="39"/>
      <c r="B579" s="41"/>
    </row>
    <row r="580" spans="1:2" ht="31.2" customHeight="1" thickBot="1" x14ac:dyDescent="0.3">
      <c r="A580" s="27" t="s">
        <v>3454</v>
      </c>
      <c r="B580" s="28"/>
    </row>
    <row r="581" spans="1:2" ht="13.2" customHeight="1" x14ac:dyDescent="0.25">
      <c r="A581" s="20" t="s">
        <v>3455</v>
      </c>
      <c r="B581" s="26" t="s">
        <v>3456</v>
      </c>
    </row>
    <row r="582" spans="1:2" x14ac:dyDescent="0.25">
      <c r="A582" s="31"/>
      <c r="B582" s="33"/>
    </row>
    <row r="583" spans="1:2" x14ac:dyDescent="0.25">
      <c r="A583" s="31"/>
      <c r="B583" s="33"/>
    </row>
    <row r="584" spans="1:2" x14ac:dyDescent="0.25">
      <c r="A584" s="31"/>
      <c r="B584" s="33"/>
    </row>
    <row r="585" spans="1:2" x14ac:dyDescent="0.25">
      <c r="A585" s="31"/>
      <c r="B585" s="33"/>
    </row>
    <row r="586" spans="1:2" x14ac:dyDescent="0.25">
      <c r="A586" s="31"/>
      <c r="B586" s="33"/>
    </row>
    <row r="587" spans="1:2" x14ac:dyDescent="0.25">
      <c r="A587" s="31"/>
      <c r="B587" s="33"/>
    </row>
    <row r="588" spans="1:2" x14ac:dyDescent="0.25">
      <c r="A588" s="31"/>
      <c r="B588" s="33"/>
    </row>
    <row r="589" spans="1:2" x14ac:dyDescent="0.25">
      <c r="A589" s="31"/>
      <c r="B589" s="33"/>
    </row>
    <row r="590" spans="1:2" x14ac:dyDescent="0.25">
      <c r="A590" s="31"/>
      <c r="B590" s="33"/>
    </row>
    <row r="591" spans="1:2" x14ac:dyDescent="0.25">
      <c r="A591" s="31"/>
      <c r="B591" s="33"/>
    </row>
    <row r="592" spans="1:2" x14ac:dyDescent="0.25">
      <c r="A592" s="31"/>
      <c r="B592" s="33"/>
    </row>
    <row r="593" spans="1:2" x14ac:dyDescent="0.25">
      <c r="A593" s="31"/>
      <c r="B593" s="33"/>
    </row>
    <row r="594" spans="1:2" x14ac:dyDescent="0.25">
      <c r="A594" s="31"/>
      <c r="B594" s="33"/>
    </row>
    <row r="595" spans="1:2" x14ac:dyDescent="0.25">
      <c r="A595" s="31"/>
      <c r="B595" s="33"/>
    </row>
    <row r="596" spans="1:2" x14ac:dyDescent="0.25">
      <c r="A596" s="31"/>
      <c r="B596" s="33"/>
    </row>
    <row r="597" spans="1:2" x14ac:dyDescent="0.25">
      <c r="A597" s="31"/>
      <c r="B597" s="33"/>
    </row>
    <row r="598" spans="1:2" x14ac:dyDescent="0.25">
      <c r="A598" s="31"/>
      <c r="B598" s="33"/>
    </row>
    <row r="599" spans="1:2" x14ac:dyDescent="0.25">
      <c r="A599" s="31"/>
      <c r="B599" s="33"/>
    </row>
    <row r="600" spans="1:2" ht="13.8" thickBot="1" x14ac:dyDescent="0.3">
      <c r="A600" s="22"/>
      <c r="B600" s="23"/>
    </row>
    <row r="601" spans="1:2" x14ac:dyDescent="0.25">
      <c r="A601" s="20" t="s">
        <v>3457</v>
      </c>
      <c r="B601" s="26" t="s">
        <v>3458</v>
      </c>
    </row>
    <row r="602" spans="1:2" x14ac:dyDescent="0.25">
      <c r="A602" s="31"/>
      <c r="B602" s="33"/>
    </row>
    <row r="603" spans="1:2" x14ac:dyDescent="0.25">
      <c r="A603" s="31"/>
      <c r="B603" s="33"/>
    </row>
    <row r="604" spans="1:2" x14ac:dyDescent="0.25">
      <c r="A604" s="31"/>
      <c r="B604" s="33"/>
    </row>
    <row r="605" spans="1:2" x14ac:dyDescent="0.25">
      <c r="A605" s="31"/>
      <c r="B605" s="33"/>
    </row>
    <row r="606" spans="1:2" x14ac:dyDescent="0.25">
      <c r="A606" s="31"/>
      <c r="B606" s="33"/>
    </row>
    <row r="607" spans="1:2" x14ac:dyDescent="0.25">
      <c r="A607" s="31"/>
      <c r="B607" s="33"/>
    </row>
    <row r="608" spans="1:2" x14ac:dyDescent="0.25">
      <c r="A608" s="31"/>
      <c r="B608" s="33"/>
    </row>
    <row r="609" spans="1:2" x14ac:dyDescent="0.25">
      <c r="A609" s="31"/>
      <c r="B609" s="33"/>
    </row>
    <row r="610" spans="1:2" x14ac:dyDescent="0.25">
      <c r="A610" s="31"/>
      <c r="B610" s="33"/>
    </row>
    <row r="611" spans="1:2" x14ac:dyDescent="0.25">
      <c r="A611" s="31"/>
      <c r="B611" s="33"/>
    </row>
    <row r="612" spans="1:2" x14ac:dyDescent="0.25">
      <c r="A612" s="31"/>
      <c r="B612" s="33"/>
    </row>
    <row r="613" spans="1:2" x14ac:dyDescent="0.25">
      <c r="A613" s="31"/>
      <c r="B613" s="33"/>
    </row>
    <row r="614" spans="1:2" x14ac:dyDescent="0.25">
      <c r="A614" s="31"/>
      <c r="B614" s="33"/>
    </row>
    <row r="615" spans="1:2" x14ac:dyDescent="0.25">
      <c r="A615" s="31"/>
      <c r="B615" s="33"/>
    </row>
    <row r="616" spans="1:2" x14ac:dyDescent="0.25">
      <c r="A616" s="31"/>
      <c r="B616" s="33"/>
    </row>
    <row r="617" spans="1:2" x14ac:dyDescent="0.25">
      <c r="A617" s="31"/>
      <c r="B617" s="33"/>
    </row>
    <row r="618" spans="1:2" ht="13.8" thickBot="1" x14ac:dyDescent="0.3">
      <c r="A618" s="22"/>
      <c r="B618" s="23"/>
    </row>
    <row r="619" spans="1:2" ht="13.2" customHeight="1" x14ac:dyDescent="0.25">
      <c r="A619" s="20" t="s">
        <v>3459</v>
      </c>
      <c r="B619" s="26" t="s">
        <v>3460</v>
      </c>
    </row>
    <row r="620" spans="1:2" x14ac:dyDescent="0.25">
      <c r="A620" s="31"/>
      <c r="B620" s="33"/>
    </row>
    <row r="621" spans="1:2" x14ac:dyDescent="0.25">
      <c r="A621" s="31"/>
      <c r="B621" s="33"/>
    </row>
    <row r="622" spans="1:2" x14ac:dyDescent="0.25">
      <c r="A622" s="31"/>
      <c r="B622" s="33"/>
    </row>
    <row r="623" spans="1:2" x14ac:dyDescent="0.25">
      <c r="A623" s="31"/>
      <c r="B623" s="33"/>
    </row>
    <row r="624" spans="1:2" x14ac:dyDescent="0.25">
      <c r="A624" s="31"/>
      <c r="B624" s="33"/>
    </row>
    <row r="625" spans="1:2" x14ac:dyDescent="0.25">
      <c r="A625" s="31"/>
      <c r="B625" s="33"/>
    </row>
    <row r="626" spans="1:2" x14ac:dyDescent="0.25">
      <c r="A626" s="31"/>
      <c r="B626" s="33"/>
    </row>
    <row r="627" spans="1:2" x14ac:dyDescent="0.25">
      <c r="A627" s="31"/>
      <c r="B627" s="33"/>
    </row>
    <row r="628" spans="1:2" x14ac:dyDescent="0.25">
      <c r="A628" s="31"/>
      <c r="B628" s="33"/>
    </row>
    <row r="629" spans="1:2" x14ac:dyDescent="0.25">
      <c r="A629" s="31"/>
      <c r="B629" s="33"/>
    </row>
    <row r="630" spans="1:2" x14ac:dyDescent="0.25">
      <c r="A630" s="31"/>
      <c r="B630" s="33"/>
    </row>
    <row r="631" spans="1:2" x14ac:dyDescent="0.25">
      <c r="A631" s="31"/>
      <c r="B631" s="33"/>
    </row>
    <row r="632" spans="1:2" x14ac:dyDescent="0.25">
      <c r="A632" s="31"/>
      <c r="B632" s="33"/>
    </row>
    <row r="633" spans="1:2" x14ac:dyDescent="0.25">
      <c r="A633" s="31"/>
      <c r="B633" s="33"/>
    </row>
    <row r="634" spans="1:2" x14ac:dyDescent="0.25">
      <c r="A634" s="31"/>
      <c r="B634" s="33"/>
    </row>
    <row r="635" spans="1:2" x14ac:dyDescent="0.25">
      <c r="A635" s="31"/>
      <c r="B635" s="33"/>
    </row>
    <row r="636" spans="1:2" x14ac:dyDescent="0.25">
      <c r="A636" s="31"/>
      <c r="B636" s="33"/>
    </row>
    <row r="637" spans="1:2" x14ac:dyDescent="0.25">
      <c r="A637" s="31"/>
      <c r="B637" s="33"/>
    </row>
    <row r="638" spans="1:2" ht="13.8" thickBot="1" x14ac:dyDescent="0.3">
      <c r="A638" s="22"/>
      <c r="B638" s="23"/>
    </row>
    <row r="639" spans="1:2" x14ac:dyDescent="0.25">
      <c r="A639" s="38" t="s">
        <v>3461</v>
      </c>
      <c r="B639" s="40" t="s">
        <v>3462</v>
      </c>
    </row>
    <row r="640" spans="1:2" x14ac:dyDescent="0.25">
      <c r="A640" s="47"/>
      <c r="B640" s="51"/>
    </row>
    <row r="641" spans="1:2" x14ac:dyDescent="0.25">
      <c r="A641" s="47"/>
      <c r="B641" s="51"/>
    </row>
    <row r="642" spans="1:2" x14ac:dyDescent="0.25">
      <c r="A642" s="47"/>
      <c r="B642" s="51"/>
    </row>
    <row r="643" spans="1:2" x14ac:dyDescent="0.25">
      <c r="A643" s="47"/>
      <c r="B643" s="51"/>
    </row>
    <row r="644" spans="1:2" x14ac:dyDescent="0.25">
      <c r="A644" s="47"/>
      <c r="B644" s="51"/>
    </row>
    <row r="645" spans="1:2" x14ac:dyDescent="0.25">
      <c r="A645" s="47"/>
      <c r="B645" s="51"/>
    </row>
    <row r="646" spans="1:2" x14ac:dyDescent="0.25">
      <c r="A646" s="47"/>
      <c r="B646" s="51"/>
    </row>
    <row r="647" spans="1:2" x14ac:dyDescent="0.25">
      <c r="A647" s="47"/>
      <c r="B647" s="51"/>
    </row>
    <row r="648" spans="1:2" ht="13.8" thickBot="1" x14ac:dyDescent="0.3">
      <c r="A648" s="39"/>
      <c r="B648" s="41"/>
    </row>
    <row r="649" spans="1:2" ht="31.2" customHeight="1" thickBot="1" x14ac:dyDescent="0.3">
      <c r="A649" s="27" t="s">
        <v>3463</v>
      </c>
      <c r="B649" s="28"/>
    </row>
    <row r="650" spans="1:2" ht="13.2" customHeight="1" x14ac:dyDescent="0.25">
      <c r="A650" s="20" t="s">
        <v>3464</v>
      </c>
      <c r="B650" s="26" t="s">
        <v>3465</v>
      </c>
    </row>
    <row r="651" spans="1:2" x14ac:dyDescent="0.25">
      <c r="A651" s="31"/>
      <c r="B651" s="33"/>
    </row>
    <row r="652" spans="1:2" x14ac:dyDescent="0.25">
      <c r="A652" s="31"/>
      <c r="B652" s="33"/>
    </row>
    <row r="653" spans="1:2" x14ac:dyDescent="0.25">
      <c r="A653" s="31"/>
      <c r="B653" s="33"/>
    </row>
    <row r="654" spans="1:2" x14ac:dyDescent="0.25">
      <c r="A654" s="31"/>
      <c r="B654" s="33"/>
    </row>
    <row r="655" spans="1:2" x14ac:dyDescent="0.25">
      <c r="A655" s="31"/>
      <c r="B655" s="33"/>
    </row>
    <row r="656" spans="1:2" x14ac:dyDescent="0.25">
      <c r="A656" s="31"/>
      <c r="B656" s="33"/>
    </row>
    <row r="657" spans="1:2" x14ac:dyDescent="0.25">
      <c r="A657" s="31"/>
      <c r="B657" s="33"/>
    </row>
    <row r="658" spans="1:2" x14ac:dyDescent="0.25">
      <c r="A658" s="31"/>
      <c r="B658" s="33"/>
    </row>
    <row r="659" spans="1:2" x14ac:dyDescent="0.25">
      <c r="A659" s="31"/>
      <c r="B659" s="33"/>
    </row>
    <row r="660" spans="1:2" x14ac:dyDescent="0.25">
      <c r="A660" s="31"/>
      <c r="B660" s="33"/>
    </row>
    <row r="661" spans="1:2" x14ac:dyDescent="0.25">
      <c r="A661" s="31"/>
      <c r="B661" s="33"/>
    </row>
    <row r="662" spans="1:2" x14ac:dyDescent="0.25">
      <c r="A662" s="31"/>
      <c r="B662" s="33"/>
    </row>
    <row r="663" spans="1:2" x14ac:dyDescent="0.25">
      <c r="A663" s="31"/>
      <c r="B663" s="33"/>
    </row>
    <row r="664" spans="1:2" x14ac:dyDescent="0.25">
      <c r="A664" s="31"/>
      <c r="B664" s="33"/>
    </row>
    <row r="665" spans="1:2" ht="13.8" thickBot="1" x14ac:dyDescent="0.3">
      <c r="A665" s="22"/>
      <c r="B665" s="23"/>
    </row>
    <row r="666" spans="1:2" ht="31.2" customHeight="1" thickBot="1" x14ac:dyDescent="0.3">
      <c r="A666" s="27" t="s">
        <v>3466</v>
      </c>
      <c r="B666" s="28"/>
    </row>
    <row r="667" spans="1:2" x14ac:dyDescent="0.25">
      <c r="A667" s="38" t="s">
        <v>3467</v>
      </c>
      <c r="B667" s="40" t="s">
        <v>3468</v>
      </c>
    </row>
    <row r="668" spans="1:2" x14ac:dyDescent="0.25">
      <c r="A668" s="47"/>
      <c r="B668" s="51"/>
    </row>
    <row r="669" spans="1:2" x14ac:dyDescent="0.25">
      <c r="A669" s="47"/>
      <c r="B669" s="51"/>
    </row>
    <row r="670" spans="1:2" ht="13.8" thickBot="1" x14ac:dyDescent="0.3">
      <c r="A670" s="39"/>
      <c r="B670" s="41"/>
    </row>
    <row r="671" spans="1:2" ht="32.4" customHeight="1" thickBot="1" x14ac:dyDescent="0.3">
      <c r="A671" s="35" t="s">
        <v>3469</v>
      </c>
      <c r="B671" s="36"/>
    </row>
    <row r="672" spans="1:2" ht="388.8" customHeight="1" thickBot="1" x14ac:dyDescent="0.3">
      <c r="A672" s="29" t="s">
        <v>3470</v>
      </c>
      <c r="B672" s="30"/>
    </row>
    <row r="673" spans="1:2" ht="13.2" customHeight="1" x14ac:dyDescent="0.25">
      <c r="A673" s="20" t="s">
        <v>3471</v>
      </c>
      <c r="B673" s="26" t="s">
        <v>3472</v>
      </c>
    </row>
    <row r="674" spans="1:2" x14ac:dyDescent="0.25">
      <c r="A674" s="31"/>
      <c r="B674" s="33"/>
    </row>
    <row r="675" spans="1:2" x14ac:dyDescent="0.25">
      <c r="A675" s="31"/>
      <c r="B675" s="33"/>
    </row>
    <row r="676" spans="1:2" x14ac:dyDescent="0.25">
      <c r="A676" s="31"/>
      <c r="B676" s="33"/>
    </row>
    <row r="677" spans="1:2" x14ac:dyDescent="0.25">
      <c r="A677" s="31"/>
      <c r="B677" s="33"/>
    </row>
    <row r="678" spans="1:2" x14ac:dyDescent="0.25">
      <c r="A678" s="31"/>
      <c r="B678" s="33"/>
    </row>
    <row r="679" spans="1:2" x14ac:dyDescent="0.25">
      <c r="A679" s="31"/>
      <c r="B679" s="33"/>
    </row>
    <row r="680" spans="1:2" x14ac:dyDescent="0.25">
      <c r="A680" s="31"/>
      <c r="B680" s="33"/>
    </row>
    <row r="681" spans="1:2" x14ac:dyDescent="0.25">
      <c r="A681" s="31"/>
      <c r="B681" s="33"/>
    </row>
    <row r="682" spans="1:2" x14ac:dyDescent="0.25">
      <c r="A682" s="31"/>
      <c r="B682" s="33"/>
    </row>
    <row r="683" spans="1:2" x14ac:dyDescent="0.25">
      <c r="A683" s="31"/>
      <c r="B683" s="33"/>
    </row>
    <row r="684" spans="1:2" x14ac:dyDescent="0.25">
      <c r="A684" s="31"/>
      <c r="B684" s="33"/>
    </row>
    <row r="685" spans="1:2" x14ac:dyDescent="0.25">
      <c r="A685" s="31"/>
      <c r="B685" s="33"/>
    </row>
    <row r="686" spans="1:2" x14ac:dyDescent="0.25">
      <c r="A686" s="31"/>
      <c r="B686" s="33"/>
    </row>
    <row r="687" spans="1:2" x14ac:dyDescent="0.25">
      <c r="A687" s="31"/>
      <c r="B687" s="33"/>
    </row>
    <row r="688" spans="1:2" x14ac:dyDescent="0.25">
      <c r="A688" s="31"/>
      <c r="B688" s="33"/>
    </row>
    <row r="689" spans="1:2" x14ac:dyDescent="0.25">
      <c r="A689" s="31"/>
      <c r="B689" s="33"/>
    </row>
    <row r="690" spans="1:2" ht="13.8" thickBot="1" x14ac:dyDescent="0.3">
      <c r="A690" s="22"/>
      <c r="B690" s="23"/>
    </row>
    <row r="691" spans="1:2" ht="237" customHeight="1" x14ac:dyDescent="0.25">
      <c r="A691" s="20" t="s">
        <v>3473</v>
      </c>
      <c r="B691" s="26" t="s">
        <v>3474</v>
      </c>
    </row>
    <row r="692" spans="1:2" x14ac:dyDescent="0.25">
      <c r="A692" s="31"/>
      <c r="B692" s="33"/>
    </row>
    <row r="693" spans="1:2" x14ac:dyDescent="0.25">
      <c r="A693" s="31"/>
      <c r="B693" s="33"/>
    </row>
    <row r="694" spans="1:2" ht="13.8" thickBot="1" x14ac:dyDescent="0.3">
      <c r="A694" s="22"/>
      <c r="B694" s="23"/>
    </row>
    <row r="695" spans="1:2" ht="13.2" customHeight="1" x14ac:dyDescent="0.25">
      <c r="A695" s="20" t="s">
        <v>3475</v>
      </c>
      <c r="B695" s="26" t="s">
        <v>3476</v>
      </c>
    </row>
    <row r="696" spans="1:2" x14ac:dyDescent="0.25">
      <c r="A696" s="31"/>
      <c r="B696" s="33"/>
    </row>
    <row r="697" spans="1:2" x14ac:dyDescent="0.25">
      <c r="A697" s="31"/>
      <c r="B697" s="33"/>
    </row>
    <row r="698" spans="1:2" x14ac:dyDescent="0.25">
      <c r="A698" s="31"/>
      <c r="B698" s="33"/>
    </row>
    <row r="699" spans="1:2" x14ac:dyDescent="0.25">
      <c r="A699" s="31"/>
      <c r="B699" s="33"/>
    </row>
    <row r="700" spans="1:2" x14ac:dyDescent="0.25">
      <c r="A700" s="31"/>
      <c r="B700" s="33"/>
    </row>
    <row r="701" spans="1:2" x14ac:dyDescent="0.25">
      <c r="A701" s="31"/>
      <c r="B701" s="33"/>
    </row>
    <row r="702" spans="1:2" x14ac:dyDescent="0.25">
      <c r="A702" s="31"/>
      <c r="B702" s="33"/>
    </row>
    <row r="703" spans="1:2" x14ac:dyDescent="0.25">
      <c r="A703" s="31"/>
      <c r="B703" s="33"/>
    </row>
    <row r="704" spans="1:2" x14ac:dyDescent="0.25">
      <c r="A704" s="31"/>
      <c r="B704" s="33"/>
    </row>
    <row r="705" spans="1:2" x14ac:dyDescent="0.25">
      <c r="A705" s="31"/>
      <c r="B705" s="33"/>
    </row>
    <row r="706" spans="1:2" x14ac:dyDescent="0.25">
      <c r="A706" s="31"/>
      <c r="B706" s="33"/>
    </row>
    <row r="707" spans="1:2" x14ac:dyDescent="0.25">
      <c r="A707" s="31"/>
      <c r="B707" s="33"/>
    </row>
    <row r="708" spans="1:2" ht="13.8" thickBot="1" x14ac:dyDescent="0.3">
      <c r="A708" s="22"/>
      <c r="B708" s="23"/>
    </row>
    <row r="709" spans="1:2" x14ac:dyDescent="0.25">
      <c r="A709" s="20" t="s">
        <v>3477</v>
      </c>
      <c r="B709" s="26" t="s">
        <v>3478</v>
      </c>
    </row>
    <row r="710" spans="1:2" x14ac:dyDescent="0.25">
      <c r="A710" s="31"/>
      <c r="B710" s="33"/>
    </row>
    <row r="711" spans="1:2" x14ac:dyDescent="0.25">
      <c r="A711" s="31"/>
      <c r="B711" s="33"/>
    </row>
    <row r="712" spans="1:2" ht="13.8" thickBot="1" x14ac:dyDescent="0.3">
      <c r="A712" s="22"/>
      <c r="B712" s="23"/>
    </row>
    <row r="713" spans="1:2" x14ac:dyDescent="0.25">
      <c r="A713" s="38" t="s">
        <v>3479</v>
      </c>
      <c r="B713" s="40" t="s">
        <v>3480</v>
      </c>
    </row>
    <row r="714" spans="1:2" x14ac:dyDescent="0.25">
      <c r="A714" s="47"/>
      <c r="B714" s="51"/>
    </row>
    <row r="715" spans="1:2" x14ac:dyDescent="0.25">
      <c r="A715" s="47"/>
      <c r="B715" s="51"/>
    </row>
    <row r="716" spans="1:2" x14ac:dyDescent="0.25">
      <c r="A716" s="47"/>
      <c r="B716" s="51"/>
    </row>
    <row r="717" spans="1:2" x14ac:dyDescent="0.25">
      <c r="A717" s="47"/>
      <c r="B717" s="51"/>
    </row>
    <row r="718" spans="1:2" x14ac:dyDescent="0.25">
      <c r="A718" s="47"/>
      <c r="B718" s="51"/>
    </row>
    <row r="719" spans="1:2" x14ac:dyDescent="0.25">
      <c r="A719" s="47"/>
      <c r="B719" s="51"/>
    </row>
    <row r="720" spans="1:2" x14ac:dyDescent="0.25">
      <c r="A720" s="47"/>
      <c r="B720" s="51"/>
    </row>
    <row r="721" spans="1:2" x14ac:dyDescent="0.25">
      <c r="A721" s="47"/>
      <c r="B721" s="51"/>
    </row>
    <row r="722" spans="1:2" ht="13.8" thickBot="1" x14ac:dyDescent="0.3">
      <c r="A722" s="39"/>
      <c r="B722" s="41"/>
    </row>
    <row r="723" spans="1:2" ht="32.4" customHeight="1" thickBot="1" x14ac:dyDescent="0.3">
      <c r="A723" s="35" t="s">
        <v>3481</v>
      </c>
      <c r="B723" s="36"/>
    </row>
    <row r="724" spans="1:2" ht="324" customHeight="1" thickBot="1" x14ac:dyDescent="0.3">
      <c r="A724" s="29" t="s">
        <v>3482</v>
      </c>
      <c r="B724" s="30"/>
    </row>
    <row r="725" spans="1:2" x14ac:dyDescent="0.25">
      <c r="A725" s="20" t="s">
        <v>3483</v>
      </c>
      <c r="B725" s="26" t="s">
        <v>3484</v>
      </c>
    </row>
    <row r="726" spans="1:2" x14ac:dyDescent="0.25">
      <c r="A726" s="31"/>
      <c r="B726" s="32"/>
    </row>
    <row r="727" spans="1:2" ht="39.6" x14ac:dyDescent="0.25">
      <c r="A727" s="31"/>
      <c r="B727" s="33" t="s">
        <v>3485</v>
      </c>
    </row>
    <row r="728" spans="1:2" x14ac:dyDescent="0.25">
      <c r="A728" s="31"/>
      <c r="B728" s="32"/>
    </row>
    <row r="729" spans="1:2" ht="66" x14ac:dyDescent="0.25">
      <c r="A729" s="31"/>
      <c r="B729" s="33" t="s">
        <v>3486</v>
      </c>
    </row>
    <row r="730" spans="1:2" x14ac:dyDescent="0.25">
      <c r="A730" s="31"/>
      <c r="B730" s="32"/>
    </row>
    <row r="731" spans="1:2" x14ac:dyDescent="0.25">
      <c r="A731" s="31"/>
      <c r="B731" s="32"/>
    </row>
    <row r="732" spans="1:2" x14ac:dyDescent="0.25">
      <c r="A732" s="31"/>
      <c r="B732" s="32"/>
    </row>
    <row r="733" spans="1:2" x14ac:dyDescent="0.25">
      <c r="A733" s="31"/>
      <c r="B733" s="32"/>
    </row>
    <row r="734" spans="1:2" x14ac:dyDescent="0.25">
      <c r="A734" s="31"/>
      <c r="B734" s="32"/>
    </row>
    <row r="735" spans="1:2" x14ac:dyDescent="0.25">
      <c r="A735" s="31"/>
      <c r="B735" s="32"/>
    </row>
    <row r="736" spans="1:2" x14ac:dyDescent="0.25">
      <c r="A736" s="31"/>
      <c r="B736" s="32"/>
    </row>
    <row r="737" spans="1:2" x14ac:dyDescent="0.25">
      <c r="A737" s="31"/>
      <c r="B737" s="32"/>
    </row>
    <row r="738" spans="1:2" ht="13.8" thickBot="1" x14ac:dyDescent="0.3">
      <c r="A738" s="22"/>
      <c r="B738" s="34"/>
    </row>
    <row r="739" spans="1:2" ht="13.2" customHeight="1" x14ac:dyDescent="0.25">
      <c r="A739" s="20" t="s">
        <v>3487</v>
      </c>
      <c r="B739" s="26" t="s">
        <v>3488</v>
      </c>
    </row>
    <row r="740" spans="1:2" x14ac:dyDescent="0.25">
      <c r="A740" s="31"/>
      <c r="B740" s="33"/>
    </row>
    <row r="741" spans="1:2" x14ac:dyDescent="0.25">
      <c r="A741" s="31"/>
      <c r="B741" s="33"/>
    </row>
    <row r="742" spans="1:2" x14ac:dyDescent="0.25">
      <c r="A742" s="31"/>
      <c r="B742" s="33"/>
    </row>
    <row r="743" spans="1:2" x14ac:dyDescent="0.25">
      <c r="A743" s="31"/>
      <c r="B743" s="33"/>
    </row>
    <row r="744" spans="1:2" x14ac:dyDescent="0.25">
      <c r="A744" s="31"/>
      <c r="B744" s="33"/>
    </row>
    <row r="745" spans="1:2" x14ac:dyDescent="0.25">
      <c r="A745" s="31"/>
      <c r="B745" s="33"/>
    </row>
    <row r="746" spans="1:2" x14ac:dyDescent="0.25">
      <c r="A746" s="31"/>
      <c r="B746" s="33"/>
    </row>
    <row r="747" spans="1:2" x14ac:dyDescent="0.25">
      <c r="A747" s="31"/>
      <c r="B747" s="33"/>
    </row>
    <row r="748" spans="1:2" x14ac:dyDescent="0.25">
      <c r="A748" s="31"/>
      <c r="B748" s="33"/>
    </row>
    <row r="749" spans="1:2" x14ac:dyDescent="0.25">
      <c r="A749" s="31"/>
      <c r="B749" s="33"/>
    </row>
    <row r="750" spans="1:2" x14ac:dyDescent="0.25">
      <c r="A750" s="31"/>
      <c r="B750" s="33"/>
    </row>
    <row r="751" spans="1:2" x14ac:dyDescent="0.25">
      <c r="A751" s="31"/>
      <c r="B751" s="33"/>
    </row>
    <row r="752" spans="1:2" ht="13.8" thickBot="1" x14ac:dyDescent="0.3">
      <c r="A752" s="22"/>
      <c r="B752" s="23"/>
    </row>
    <row r="753" spans="1:2" ht="39.6" x14ac:dyDescent="0.25">
      <c r="A753" s="20" t="s">
        <v>3489</v>
      </c>
      <c r="B753" s="26" t="s">
        <v>3490</v>
      </c>
    </row>
    <row r="754" spans="1:2" x14ac:dyDescent="0.25">
      <c r="A754" s="31"/>
      <c r="B754" s="32"/>
    </row>
    <row r="755" spans="1:2" ht="52.8" x14ac:dyDescent="0.25">
      <c r="A755" s="31"/>
      <c r="B755" s="33" t="s">
        <v>3491</v>
      </c>
    </row>
    <row r="756" spans="1:2" x14ac:dyDescent="0.25">
      <c r="A756" s="31"/>
      <c r="B756" s="32"/>
    </row>
    <row r="757" spans="1:2" ht="26.4" x14ac:dyDescent="0.25">
      <c r="A757" s="31"/>
      <c r="B757" s="33" t="s">
        <v>3492</v>
      </c>
    </row>
    <row r="758" spans="1:2" x14ac:dyDescent="0.25">
      <c r="A758" s="31"/>
      <c r="B758" s="32"/>
    </row>
    <row r="759" spans="1:2" ht="39.6" x14ac:dyDescent="0.25">
      <c r="A759" s="31"/>
      <c r="B759" s="33" t="s">
        <v>3493</v>
      </c>
    </row>
    <row r="760" spans="1:2" x14ac:dyDescent="0.25">
      <c r="A760" s="31"/>
      <c r="B760" s="32"/>
    </row>
    <row r="761" spans="1:2" ht="26.4" x14ac:dyDescent="0.25">
      <c r="A761" s="31"/>
      <c r="B761" s="33" t="s">
        <v>3494</v>
      </c>
    </row>
    <row r="762" spans="1:2" x14ac:dyDescent="0.25">
      <c r="A762" s="31"/>
      <c r="B762" s="33"/>
    </row>
    <row r="763" spans="1:2" x14ac:dyDescent="0.25">
      <c r="A763" s="31"/>
      <c r="B763" s="33" t="s">
        <v>3495</v>
      </c>
    </row>
    <row r="764" spans="1:2" x14ac:dyDescent="0.25">
      <c r="A764" s="31"/>
      <c r="B764" s="33"/>
    </row>
    <row r="765" spans="1:2" x14ac:dyDescent="0.25">
      <c r="A765" s="31"/>
      <c r="B765" s="33"/>
    </row>
    <row r="766" spans="1:2" x14ac:dyDescent="0.25">
      <c r="A766" s="31"/>
      <c r="B766" s="33"/>
    </row>
    <row r="767" spans="1:2" x14ac:dyDescent="0.25">
      <c r="A767" s="31"/>
      <c r="B767" s="33"/>
    </row>
    <row r="768" spans="1:2" x14ac:dyDescent="0.25">
      <c r="A768" s="31"/>
      <c r="B768" s="33"/>
    </row>
    <row r="769" spans="1:2" x14ac:dyDescent="0.25">
      <c r="A769" s="31"/>
      <c r="B769" s="33"/>
    </row>
    <row r="770" spans="1:2" ht="13.8" thickBot="1" x14ac:dyDescent="0.3">
      <c r="A770" s="22"/>
      <c r="B770" s="23"/>
    </row>
    <row r="771" spans="1:2" ht="13.2" customHeight="1" x14ac:dyDescent="0.25">
      <c r="A771" s="20" t="s">
        <v>3496</v>
      </c>
      <c r="B771" s="26" t="s">
        <v>3497</v>
      </c>
    </row>
    <row r="772" spans="1:2" x14ac:dyDescent="0.25">
      <c r="A772" s="31"/>
      <c r="B772" s="33"/>
    </row>
    <row r="773" spans="1:2" x14ac:dyDescent="0.25">
      <c r="A773" s="31"/>
      <c r="B773" s="33"/>
    </row>
    <row r="774" spans="1:2" x14ac:dyDescent="0.25">
      <c r="A774" s="31"/>
      <c r="B774" s="33"/>
    </row>
    <row r="775" spans="1:2" x14ac:dyDescent="0.25">
      <c r="A775" s="31"/>
      <c r="B775" s="33"/>
    </row>
    <row r="776" spans="1:2" x14ac:dyDescent="0.25">
      <c r="A776" s="31"/>
      <c r="B776" s="33"/>
    </row>
    <row r="777" spans="1:2" x14ac:dyDescent="0.25">
      <c r="A777" s="31"/>
      <c r="B777" s="33"/>
    </row>
    <row r="778" spans="1:2" x14ac:dyDescent="0.25">
      <c r="A778" s="31"/>
      <c r="B778" s="33"/>
    </row>
    <row r="779" spans="1:2" x14ac:dyDescent="0.25">
      <c r="A779" s="31"/>
      <c r="B779" s="33"/>
    </row>
    <row r="780" spans="1:2" x14ac:dyDescent="0.25">
      <c r="A780" s="31"/>
      <c r="B780" s="33"/>
    </row>
    <row r="781" spans="1:2" x14ac:dyDescent="0.25">
      <c r="A781" s="31"/>
      <c r="B781" s="33"/>
    </row>
    <row r="782" spans="1:2" x14ac:dyDescent="0.25">
      <c r="A782" s="31"/>
      <c r="B782" s="33"/>
    </row>
    <row r="783" spans="1:2" x14ac:dyDescent="0.25">
      <c r="A783" s="31"/>
      <c r="B783" s="33"/>
    </row>
    <row r="784" spans="1:2" ht="13.8" thickBot="1" x14ac:dyDescent="0.3">
      <c r="A784" s="22"/>
      <c r="B784" s="23"/>
    </row>
    <row r="785" spans="1:2" ht="52.8" x14ac:dyDescent="0.25">
      <c r="A785" s="20" t="s">
        <v>3498</v>
      </c>
      <c r="B785" s="26" t="s">
        <v>3499</v>
      </c>
    </row>
    <row r="786" spans="1:2" x14ac:dyDescent="0.25">
      <c r="A786" s="31"/>
      <c r="B786" s="32"/>
    </row>
    <row r="787" spans="1:2" ht="52.8" x14ac:dyDescent="0.25">
      <c r="A787" s="31"/>
      <c r="B787" s="33" t="s">
        <v>3491</v>
      </c>
    </row>
    <row r="788" spans="1:2" x14ac:dyDescent="0.25">
      <c r="A788" s="31"/>
      <c r="B788" s="32"/>
    </row>
    <row r="789" spans="1:2" ht="26.4" x14ac:dyDescent="0.25">
      <c r="A789" s="31"/>
      <c r="B789" s="33" t="s">
        <v>3492</v>
      </c>
    </row>
    <row r="790" spans="1:2" x14ac:dyDescent="0.25">
      <c r="A790" s="31"/>
      <c r="B790" s="32"/>
    </row>
    <row r="791" spans="1:2" ht="39.6" x14ac:dyDescent="0.25">
      <c r="A791" s="31"/>
      <c r="B791" s="33" t="s">
        <v>3500</v>
      </c>
    </row>
    <row r="792" spans="1:2" x14ac:dyDescent="0.25">
      <c r="A792" s="31"/>
      <c r="B792" s="32"/>
    </row>
    <row r="793" spans="1:2" ht="26.4" x14ac:dyDescent="0.25">
      <c r="A793" s="31"/>
      <c r="B793" s="33" t="s">
        <v>3494</v>
      </c>
    </row>
    <row r="794" spans="1:2" x14ac:dyDescent="0.25">
      <c r="A794" s="31"/>
      <c r="B794" s="33"/>
    </row>
    <row r="795" spans="1:2" ht="13.8" thickBot="1" x14ac:dyDescent="0.3">
      <c r="A795" s="22"/>
      <c r="B795" s="23" t="s">
        <v>3501</v>
      </c>
    </row>
    <row r="796" spans="1:2" ht="409.6" customHeight="1" x14ac:dyDescent="0.25">
      <c r="A796" s="20" t="s">
        <v>3502</v>
      </c>
      <c r="B796" s="26" t="s">
        <v>3503</v>
      </c>
    </row>
    <row r="797" spans="1:2" ht="13.8" thickBot="1" x14ac:dyDescent="0.3">
      <c r="A797" s="22"/>
      <c r="B797" s="23"/>
    </row>
    <row r="798" spans="1:2" ht="66" x14ac:dyDescent="0.25">
      <c r="A798" s="20" t="s">
        <v>3504</v>
      </c>
      <c r="B798" s="26" t="s">
        <v>3505</v>
      </c>
    </row>
    <row r="799" spans="1:2" x14ac:dyDescent="0.25">
      <c r="A799" s="31"/>
      <c r="B799" s="32"/>
    </row>
    <row r="800" spans="1:2" ht="52.8" x14ac:dyDescent="0.25">
      <c r="A800" s="31"/>
      <c r="B800" s="33" t="s">
        <v>3491</v>
      </c>
    </row>
    <row r="801" spans="1:2" x14ac:dyDescent="0.25">
      <c r="A801" s="31"/>
      <c r="B801" s="32"/>
    </row>
    <row r="802" spans="1:2" ht="26.4" x14ac:dyDescent="0.25">
      <c r="A802" s="31"/>
      <c r="B802" s="33" t="s">
        <v>3492</v>
      </c>
    </row>
    <row r="803" spans="1:2" x14ac:dyDescent="0.25">
      <c r="A803" s="31"/>
      <c r="B803" s="32"/>
    </row>
    <row r="804" spans="1:2" ht="39.6" x14ac:dyDescent="0.25">
      <c r="A804" s="31"/>
      <c r="B804" s="33" t="s">
        <v>3506</v>
      </c>
    </row>
    <row r="805" spans="1:2" x14ac:dyDescent="0.25">
      <c r="A805" s="31"/>
      <c r="B805" s="32"/>
    </row>
    <row r="806" spans="1:2" ht="26.4" x14ac:dyDescent="0.25">
      <c r="A806" s="31"/>
      <c r="B806" s="33" t="s">
        <v>3494</v>
      </c>
    </row>
    <row r="807" spans="1:2" x14ac:dyDescent="0.25">
      <c r="A807" s="31"/>
      <c r="B807" s="33"/>
    </row>
    <row r="808" spans="1:2" x14ac:dyDescent="0.25">
      <c r="A808" s="31"/>
      <c r="B808" s="33" t="s">
        <v>3507</v>
      </c>
    </row>
    <row r="809" spans="1:2" x14ac:dyDescent="0.25">
      <c r="A809" s="31"/>
      <c r="B809" s="33"/>
    </row>
    <row r="810" spans="1:2" x14ac:dyDescent="0.25">
      <c r="A810" s="31"/>
      <c r="B810" s="33"/>
    </row>
    <row r="811" spans="1:2" x14ac:dyDescent="0.25">
      <c r="A811" s="31"/>
      <c r="B811" s="33"/>
    </row>
    <row r="812" spans="1:2" x14ac:dyDescent="0.25">
      <c r="A812" s="31"/>
      <c r="B812" s="33"/>
    </row>
    <row r="813" spans="1:2" x14ac:dyDescent="0.25">
      <c r="A813" s="31"/>
      <c r="B813" s="33"/>
    </row>
    <row r="814" spans="1:2" x14ac:dyDescent="0.25">
      <c r="A814" s="31"/>
      <c r="B814" s="33"/>
    </row>
    <row r="815" spans="1:2" x14ac:dyDescent="0.25">
      <c r="A815" s="31"/>
      <c r="B815" s="33"/>
    </row>
    <row r="816" spans="1:2" x14ac:dyDescent="0.25">
      <c r="A816" s="31"/>
      <c r="B816" s="33"/>
    </row>
    <row r="817" spans="1:2" x14ac:dyDescent="0.25">
      <c r="A817" s="31"/>
      <c r="B817" s="33"/>
    </row>
    <row r="818" spans="1:2" x14ac:dyDescent="0.25">
      <c r="A818" s="31"/>
      <c r="B818" s="33"/>
    </row>
    <row r="819" spans="1:2" x14ac:dyDescent="0.25">
      <c r="A819" s="31"/>
      <c r="B819" s="33"/>
    </row>
    <row r="820" spans="1:2" x14ac:dyDescent="0.25">
      <c r="A820" s="31"/>
      <c r="B820" s="33"/>
    </row>
    <row r="821" spans="1:2" x14ac:dyDescent="0.25">
      <c r="A821" s="31"/>
      <c r="B821" s="33"/>
    </row>
    <row r="822" spans="1:2" x14ac:dyDescent="0.25">
      <c r="A822" s="31"/>
      <c r="B822" s="33"/>
    </row>
    <row r="823" spans="1:2" x14ac:dyDescent="0.25">
      <c r="A823" s="31"/>
      <c r="B823" s="33"/>
    </row>
    <row r="824" spans="1:2" x14ac:dyDescent="0.25">
      <c r="A824" s="31"/>
      <c r="B824" s="33"/>
    </row>
    <row r="825" spans="1:2" x14ac:dyDescent="0.25">
      <c r="A825" s="31"/>
      <c r="B825" s="33"/>
    </row>
    <row r="826" spans="1:2" x14ac:dyDescent="0.25">
      <c r="A826" s="31"/>
      <c r="B826" s="33"/>
    </row>
    <row r="827" spans="1:2" x14ac:dyDescent="0.25">
      <c r="A827" s="31"/>
      <c r="B827" s="33"/>
    </row>
    <row r="828" spans="1:2" x14ac:dyDescent="0.25">
      <c r="A828" s="31"/>
      <c r="B828" s="33"/>
    </row>
    <row r="829" spans="1:2" x14ac:dyDescent="0.25">
      <c r="A829" s="31"/>
      <c r="B829" s="33"/>
    </row>
    <row r="830" spans="1:2" x14ac:dyDescent="0.25">
      <c r="A830" s="31"/>
      <c r="B830" s="33"/>
    </row>
    <row r="831" spans="1:2" x14ac:dyDescent="0.25">
      <c r="A831" s="31"/>
      <c r="B831" s="33"/>
    </row>
    <row r="832" spans="1:2" x14ac:dyDescent="0.25">
      <c r="A832" s="31"/>
      <c r="B832" s="33"/>
    </row>
    <row r="833" spans="1:2" x14ac:dyDescent="0.25">
      <c r="A833" s="31"/>
      <c r="B833" s="33"/>
    </row>
    <row r="834" spans="1:2" x14ac:dyDescent="0.25">
      <c r="A834" s="31"/>
      <c r="B834" s="33"/>
    </row>
    <row r="835" spans="1:2" x14ac:dyDescent="0.25">
      <c r="A835" s="31"/>
      <c r="B835" s="33"/>
    </row>
    <row r="836" spans="1:2" x14ac:dyDescent="0.25">
      <c r="A836" s="31"/>
      <c r="B836" s="33"/>
    </row>
    <row r="837" spans="1:2" x14ac:dyDescent="0.25">
      <c r="A837" s="31"/>
      <c r="B837" s="33"/>
    </row>
    <row r="838" spans="1:2" x14ac:dyDescent="0.25">
      <c r="A838" s="31"/>
      <c r="B838" s="33"/>
    </row>
    <row r="839" spans="1:2" x14ac:dyDescent="0.25">
      <c r="A839" s="31"/>
      <c r="B839" s="33"/>
    </row>
    <row r="840" spans="1:2" x14ac:dyDescent="0.25">
      <c r="A840" s="31"/>
      <c r="B840" s="33"/>
    </row>
    <row r="841" spans="1:2" x14ac:dyDescent="0.25">
      <c r="A841" s="31"/>
      <c r="B841" s="33"/>
    </row>
    <row r="842" spans="1:2" x14ac:dyDescent="0.25">
      <c r="A842" s="31"/>
      <c r="B842" s="33"/>
    </row>
    <row r="843" spans="1:2" ht="13.8" thickBot="1" x14ac:dyDescent="0.3">
      <c r="A843" s="22"/>
      <c r="B843" s="23"/>
    </row>
    <row r="844" spans="1:2" x14ac:dyDescent="0.25">
      <c r="A844" s="38" t="s">
        <v>3508</v>
      </c>
      <c r="B844" s="38"/>
    </row>
    <row r="845" spans="1:2" x14ac:dyDescent="0.25">
      <c r="A845" s="47"/>
      <c r="B845" s="47"/>
    </row>
    <row r="846" spans="1:2" x14ac:dyDescent="0.25">
      <c r="A846" s="47"/>
      <c r="B846" s="47"/>
    </row>
    <row r="847" spans="1:2" x14ac:dyDescent="0.25">
      <c r="A847" s="47"/>
      <c r="B847" s="47"/>
    </row>
    <row r="848" spans="1:2" x14ac:dyDescent="0.25">
      <c r="A848" s="47"/>
      <c r="B848" s="47"/>
    </row>
    <row r="849" spans="1:2" ht="13.8" thickBot="1" x14ac:dyDescent="0.3">
      <c r="A849" s="39"/>
      <c r="B849" s="39"/>
    </row>
    <row r="850" spans="1:2" ht="16.2" thickBot="1" x14ac:dyDescent="0.3">
      <c r="A850" s="27" t="s">
        <v>3509</v>
      </c>
      <c r="B850" s="28"/>
    </row>
    <row r="851" spans="1:2" ht="66" x14ac:dyDescent="0.25">
      <c r="A851" s="20" t="s">
        <v>3510</v>
      </c>
      <c r="B851" s="26" t="s">
        <v>3511</v>
      </c>
    </row>
    <row r="852" spans="1:2" x14ac:dyDescent="0.25">
      <c r="A852" s="31"/>
      <c r="B852" s="33"/>
    </row>
    <row r="853" spans="1:2" x14ac:dyDescent="0.25">
      <c r="A853" s="31"/>
      <c r="B853" s="33" t="s">
        <v>3512</v>
      </c>
    </row>
    <row r="854" spans="1:2" x14ac:dyDescent="0.25">
      <c r="A854" s="31"/>
      <c r="B854" s="33"/>
    </row>
    <row r="855" spans="1:2" x14ac:dyDescent="0.25">
      <c r="A855" s="31"/>
      <c r="B855" s="33"/>
    </row>
    <row r="856" spans="1:2" x14ac:dyDescent="0.25">
      <c r="A856" s="31"/>
      <c r="B856" s="33"/>
    </row>
    <row r="857" spans="1:2" x14ac:dyDescent="0.25">
      <c r="A857" s="31"/>
      <c r="B857" s="33"/>
    </row>
    <row r="858" spans="1:2" x14ac:dyDescent="0.25">
      <c r="A858" s="31"/>
      <c r="B858" s="33"/>
    </row>
    <row r="859" spans="1:2" x14ac:dyDescent="0.25">
      <c r="A859" s="31"/>
      <c r="B859" s="33"/>
    </row>
    <row r="860" spans="1:2" x14ac:dyDescent="0.25">
      <c r="A860" s="31"/>
      <c r="B860" s="33"/>
    </row>
    <row r="861" spans="1:2" x14ac:dyDescent="0.25">
      <c r="A861" s="31"/>
      <c r="B861" s="33"/>
    </row>
    <row r="862" spans="1:2" x14ac:dyDescent="0.25">
      <c r="A862" s="31"/>
      <c r="B862" s="33"/>
    </row>
    <row r="863" spans="1:2" x14ac:dyDescent="0.25">
      <c r="A863" s="31"/>
      <c r="B863" s="33"/>
    </row>
    <row r="864" spans="1:2" x14ac:dyDescent="0.25">
      <c r="A864" s="31"/>
      <c r="B864" s="33"/>
    </row>
    <row r="865" spans="1:2" x14ac:dyDescent="0.25">
      <c r="A865" s="31"/>
      <c r="B865" s="33"/>
    </row>
    <row r="866" spans="1:2" x14ac:dyDescent="0.25">
      <c r="A866" s="31"/>
      <c r="B866" s="33"/>
    </row>
    <row r="867" spans="1:2" x14ac:dyDescent="0.25">
      <c r="A867" s="31"/>
      <c r="B867" s="33"/>
    </row>
    <row r="868" spans="1:2" ht="13.8" thickBot="1" x14ac:dyDescent="0.3">
      <c r="A868" s="22"/>
      <c r="B868" s="23"/>
    </row>
    <row r="869" spans="1:2" x14ac:dyDescent="0.25">
      <c r="A869" s="20" t="s">
        <v>3513</v>
      </c>
      <c r="B869" s="21" t="s">
        <v>3514</v>
      </c>
    </row>
    <row r="870" spans="1:2" ht="13.8" thickBot="1" x14ac:dyDescent="0.3">
      <c r="A870" s="22"/>
      <c r="B870" s="23" t="s">
        <v>3512</v>
      </c>
    </row>
    <row r="871" spans="1:2" ht="66" x14ac:dyDescent="0.25">
      <c r="A871" s="20" t="s">
        <v>3515</v>
      </c>
      <c r="B871" s="26" t="s">
        <v>3516</v>
      </c>
    </row>
    <row r="872" spans="1:2" x14ac:dyDescent="0.25">
      <c r="A872" s="31"/>
      <c r="B872" s="33"/>
    </row>
    <row r="873" spans="1:2" x14ac:dyDescent="0.25">
      <c r="A873" s="31"/>
      <c r="B873" s="33" t="s">
        <v>3512</v>
      </c>
    </row>
    <row r="874" spans="1:2" x14ac:dyDescent="0.25">
      <c r="A874" s="31"/>
      <c r="B874" s="33"/>
    </row>
    <row r="875" spans="1:2" x14ac:dyDescent="0.25">
      <c r="A875" s="31"/>
      <c r="B875" s="33"/>
    </row>
    <row r="876" spans="1:2" x14ac:dyDescent="0.25">
      <c r="A876" s="31"/>
      <c r="B876" s="33"/>
    </row>
    <row r="877" spans="1:2" x14ac:dyDescent="0.25">
      <c r="A877" s="31"/>
      <c r="B877" s="33"/>
    </row>
    <row r="878" spans="1:2" x14ac:dyDescent="0.25">
      <c r="A878" s="31"/>
      <c r="B878" s="33"/>
    </row>
    <row r="879" spans="1:2" x14ac:dyDescent="0.25">
      <c r="A879" s="31"/>
      <c r="B879" s="33"/>
    </row>
    <row r="880" spans="1:2" x14ac:dyDescent="0.25">
      <c r="A880" s="31"/>
      <c r="B880" s="33"/>
    </row>
    <row r="881" spans="1:2" x14ac:dyDescent="0.25">
      <c r="A881" s="31"/>
      <c r="B881" s="33"/>
    </row>
    <row r="882" spans="1:2" x14ac:dyDescent="0.25">
      <c r="A882" s="31"/>
      <c r="B882" s="33"/>
    </row>
    <row r="883" spans="1:2" x14ac:dyDescent="0.25">
      <c r="A883" s="31"/>
      <c r="B883" s="33"/>
    </row>
    <row r="884" spans="1:2" x14ac:dyDescent="0.25">
      <c r="A884" s="31"/>
      <c r="B884" s="33"/>
    </row>
    <row r="885" spans="1:2" x14ac:dyDescent="0.25">
      <c r="A885" s="31"/>
      <c r="B885" s="33"/>
    </row>
    <row r="886" spans="1:2" x14ac:dyDescent="0.25">
      <c r="A886" s="31"/>
      <c r="B886" s="33"/>
    </row>
    <row r="887" spans="1:2" x14ac:dyDescent="0.25">
      <c r="A887" s="31"/>
      <c r="B887" s="33"/>
    </row>
    <row r="888" spans="1:2" x14ac:dyDescent="0.25">
      <c r="A888" s="31"/>
      <c r="B888" s="33"/>
    </row>
    <row r="889" spans="1:2" x14ac:dyDescent="0.25">
      <c r="A889" s="31"/>
      <c r="B889" s="33"/>
    </row>
    <row r="890" spans="1:2" ht="13.8" thickBot="1" x14ac:dyDescent="0.3">
      <c r="A890" s="22"/>
      <c r="B890" s="23"/>
    </row>
    <row r="891" spans="1:2" x14ac:dyDescent="0.25">
      <c r="A891" s="38" t="s">
        <v>3517</v>
      </c>
      <c r="B891" s="46" t="s">
        <v>3518</v>
      </c>
    </row>
    <row r="892" spans="1:2" ht="66" x14ac:dyDescent="0.25">
      <c r="A892" s="47"/>
      <c r="B892" s="51" t="s">
        <v>3511</v>
      </c>
    </row>
    <row r="893" spans="1:2" x14ac:dyDescent="0.25">
      <c r="A893" s="47"/>
      <c r="B893" s="51"/>
    </row>
    <row r="894" spans="1:2" x14ac:dyDescent="0.25">
      <c r="A894" s="47"/>
      <c r="B894" s="51" t="s">
        <v>3512</v>
      </c>
    </row>
    <row r="895" spans="1:2" x14ac:dyDescent="0.25">
      <c r="A895" s="47"/>
      <c r="B895" s="51"/>
    </row>
    <row r="896" spans="1:2" x14ac:dyDescent="0.25">
      <c r="A896" s="47"/>
      <c r="B896" s="51"/>
    </row>
    <row r="897" spans="1:2" x14ac:dyDescent="0.25">
      <c r="A897" s="47"/>
      <c r="B897" s="51"/>
    </row>
    <row r="898" spans="1:2" x14ac:dyDescent="0.25">
      <c r="A898" s="47"/>
      <c r="B898" s="51"/>
    </row>
    <row r="899" spans="1:2" x14ac:dyDescent="0.25">
      <c r="A899" s="47"/>
      <c r="B899" s="51"/>
    </row>
    <row r="900" spans="1:2" x14ac:dyDescent="0.25">
      <c r="A900" s="47"/>
      <c r="B900" s="51"/>
    </row>
    <row r="901" spans="1:2" x14ac:dyDescent="0.25">
      <c r="A901" s="47"/>
      <c r="B901" s="51"/>
    </row>
    <row r="902" spans="1:2" x14ac:dyDescent="0.25">
      <c r="A902" s="47"/>
      <c r="B902" s="51"/>
    </row>
    <row r="903" spans="1:2" x14ac:dyDescent="0.25">
      <c r="A903" s="47"/>
      <c r="B903" s="51"/>
    </row>
    <row r="904" spans="1:2" x14ac:dyDescent="0.25">
      <c r="A904" s="47"/>
      <c r="B904" s="51"/>
    </row>
    <row r="905" spans="1:2" x14ac:dyDescent="0.25">
      <c r="A905" s="47"/>
      <c r="B905" s="51"/>
    </row>
    <row r="906" spans="1:2" x14ac:dyDescent="0.25">
      <c r="A906" s="47"/>
      <c r="B906" s="51"/>
    </row>
    <row r="907" spans="1:2" x14ac:dyDescent="0.25">
      <c r="A907" s="47"/>
      <c r="B907" s="51"/>
    </row>
    <row r="908" spans="1:2" ht="13.8" thickBot="1" x14ac:dyDescent="0.3">
      <c r="A908" s="39"/>
      <c r="B908" s="41"/>
    </row>
    <row r="909" spans="1:2" ht="32.4" customHeight="1" thickBot="1" x14ac:dyDescent="0.3">
      <c r="A909" s="35" t="s">
        <v>3519</v>
      </c>
      <c r="B909" s="36"/>
    </row>
    <row r="910" spans="1:2" ht="409.6" customHeight="1" thickBot="1" x14ac:dyDescent="0.3">
      <c r="A910" s="29" t="s">
        <v>3520</v>
      </c>
      <c r="B910" s="30"/>
    </row>
    <row r="911" spans="1:2" ht="16.2" thickBot="1" x14ac:dyDescent="0.3">
      <c r="A911" s="27" t="s">
        <v>3521</v>
      </c>
      <c r="B911" s="28"/>
    </row>
    <row r="912" spans="1:2" x14ac:dyDescent="0.25">
      <c r="A912" s="20" t="s">
        <v>3522</v>
      </c>
      <c r="B912" s="26" t="s">
        <v>3523</v>
      </c>
    </row>
    <row r="913" spans="1:2" x14ac:dyDescent="0.25">
      <c r="A913" s="31"/>
      <c r="B913" s="33"/>
    </row>
    <row r="914" spans="1:2" x14ac:dyDescent="0.25">
      <c r="A914" s="31"/>
      <c r="B914" s="33"/>
    </row>
    <row r="915" spans="1:2" x14ac:dyDescent="0.25">
      <c r="A915" s="31"/>
      <c r="B915" s="33"/>
    </row>
    <row r="916" spans="1:2" x14ac:dyDescent="0.25">
      <c r="A916" s="31"/>
      <c r="B916" s="33"/>
    </row>
    <row r="917" spans="1:2" x14ac:dyDescent="0.25">
      <c r="A917" s="31"/>
      <c r="B917" s="33"/>
    </row>
    <row r="918" spans="1:2" x14ac:dyDescent="0.25">
      <c r="A918" s="31"/>
      <c r="B918" s="33"/>
    </row>
    <row r="919" spans="1:2" ht="13.8" thickBot="1" x14ac:dyDescent="0.3">
      <c r="A919" s="22"/>
      <c r="B919" s="23"/>
    </row>
    <row r="920" spans="1:2" x14ac:dyDescent="0.25">
      <c r="A920" s="20" t="s">
        <v>3524</v>
      </c>
      <c r="B920" s="21" t="s">
        <v>3525</v>
      </c>
    </row>
    <row r="921" spans="1:2" x14ac:dyDescent="0.25">
      <c r="A921" s="31"/>
      <c r="B921" s="33" t="s">
        <v>3526</v>
      </c>
    </row>
    <row r="922" spans="1:2" x14ac:dyDescent="0.25">
      <c r="A922" s="31"/>
      <c r="B922" s="33"/>
    </row>
    <row r="923" spans="1:2" x14ac:dyDescent="0.25">
      <c r="A923" s="31"/>
      <c r="B923" s="33"/>
    </row>
    <row r="924" spans="1:2" x14ac:dyDescent="0.25">
      <c r="A924" s="31"/>
      <c r="B924" s="33"/>
    </row>
    <row r="925" spans="1:2" ht="13.8" thickBot="1" x14ac:dyDescent="0.3">
      <c r="A925" s="22"/>
      <c r="B925" s="23"/>
    </row>
    <row r="926" spans="1:2" ht="31.2" customHeight="1" thickBot="1" x14ac:dyDescent="0.3">
      <c r="A926" s="27" t="s">
        <v>3527</v>
      </c>
      <c r="B926" s="28"/>
    </row>
    <row r="927" spans="1:2" ht="13.2" customHeight="1" x14ac:dyDescent="0.25">
      <c r="A927" s="20" t="s">
        <v>3528</v>
      </c>
      <c r="B927" s="21" t="s">
        <v>3529</v>
      </c>
    </row>
    <row r="928" spans="1:2" ht="27" thickBot="1" x14ac:dyDescent="0.3">
      <c r="A928" s="22"/>
      <c r="B928" s="23" t="s">
        <v>3530</v>
      </c>
    </row>
    <row r="929" spans="1:2" x14ac:dyDescent="0.25">
      <c r="A929" s="20" t="s">
        <v>3531</v>
      </c>
      <c r="B929" s="21" t="s">
        <v>3532</v>
      </c>
    </row>
    <row r="930" spans="1:2" ht="13.8" thickBot="1" x14ac:dyDescent="0.3">
      <c r="A930" s="22"/>
      <c r="B930" s="23" t="s">
        <v>3533</v>
      </c>
    </row>
    <row r="931" spans="1:2" x14ac:dyDescent="0.25">
      <c r="A931" s="20" t="s">
        <v>3534</v>
      </c>
      <c r="B931" s="21" t="s">
        <v>3535</v>
      </c>
    </row>
    <row r="932" spans="1:2" x14ac:dyDescent="0.25">
      <c r="A932" s="31"/>
      <c r="B932" s="33" t="s">
        <v>3536</v>
      </c>
    </row>
    <row r="933" spans="1:2" x14ac:dyDescent="0.25">
      <c r="A933" s="31"/>
      <c r="B933" s="33"/>
    </row>
    <row r="934" spans="1:2" ht="13.8" thickBot="1" x14ac:dyDescent="0.3">
      <c r="A934" s="22"/>
      <c r="B934" s="23"/>
    </row>
    <row r="935" spans="1:2" ht="13.2" customHeight="1" x14ac:dyDescent="0.25">
      <c r="A935" s="20" t="s">
        <v>3537</v>
      </c>
      <c r="B935" s="21" t="s">
        <v>3538</v>
      </c>
    </row>
    <row r="936" spans="1:2" ht="27" thickBot="1" x14ac:dyDescent="0.3">
      <c r="A936" s="22"/>
      <c r="B936" s="23" t="s">
        <v>3530</v>
      </c>
    </row>
    <row r="937" spans="1:2" x14ac:dyDescent="0.25">
      <c r="A937" s="20" t="s">
        <v>3539</v>
      </c>
      <c r="B937" s="21" t="s">
        <v>3540</v>
      </c>
    </row>
    <row r="938" spans="1:2" ht="13.8" thickBot="1" x14ac:dyDescent="0.3">
      <c r="A938" s="22"/>
      <c r="B938" s="23" t="s">
        <v>3541</v>
      </c>
    </row>
    <row r="939" spans="1:2" x14ac:dyDescent="0.25">
      <c r="A939" s="20" t="s">
        <v>3542</v>
      </c>
      <c r="B939" s="21" t="s">
        <v>3543</v>
      </c>
    </row>
    <row r="940" spans="1:2" ht="13.8" thickBot="1" x14ac:dyDescent="0.3">
      <c r="A940" s="22"/>
      <c r="B940" s="23" t="s">
        <v>3544</v>
      </c>
    </row>
    <row r="941" spans="1:2" x14ac:dyDescent="0.25">
      <c r="A941" s="38" t="s">
        <v>855</v>
      </c>
      <c r="B941" s="46" t="s">
        <v>3545</v>
      </c>
    </row>
    <row r="942" spans="1:2" ht="13.8" thickBot="1" x14ac:dyDescent="0.3">
      <c r="A942" s="39"/>
      <c r="B942" s="49"/>
    </row>
    <row r="943" spans="1:2" ht="16.2" thickBot="1" x14ac:dyDescent="0.3">
      <c r="A943" s="27" t="s">
        <v>3546</v>
      </c>
      <c r="B943" s="28"/>
    </row>
    <row r="944" spans="1:2" x14ac:dyDescent="0.25">
      <c r="A944" s="20" t="s">
        <v>3547</v>
      </c>
      <c r="B944" s="21" t="s">
        <v>3548</v>
      </c>
    </row>
    <row r="945" spans="1:2" ht="39.6" x14ac:dyDescent="0.25">
      <c r="A945" s="31"/>
      <c r="B945" s="33" t="s">
        <v>3549</v>
      </c>
    </row>
    <row r="946" spans="1:2" x14ac:dyDescent="0.25">
      <c r="A946" s="31"/>
      <c r="B946" s="33"/>
    </row>
    <row r="947" spans="1:2" ht="13.8" thickBot="1" x14ac:dyDescent="0.3">
      <c r="A947" s="22"/>
      <c r="B947" s="23"/>
    </row>
    <row r="948" spans="1:2" x14ac:dyDescent="0.25">
      <c r="A948" s="20" t="s">
        <v>3550</v>
      </c>
      <c r="B948" s="21" t="s">
        <v>3551</v>
      </c>
    </row>
    <row r="949" spans="1:2" ht="13.8" thickBot="1" x14ac:dyDescent="0.3">
      <c r="A949" s="22"/>
      <c r="B949" s="23" t="s">
        <v>3552</v>
      </c>
    </row>
    <row r="950" spans="1:2" x14ac:dyDescent="0.25">
      <c r="A950" s="20" t="s">
        <v>3553</v>
      </c>
      <c r="B950" s="21" t="s">
        <v>3554</v>
      </c>
    </row>
    <row r="951" spans="1:2" ht="40.200000000000003" thickBot="1" x14ac:dyDescent="0.3">
      <c r="A951" s="22"/>
      <c r="B951" s="23" t="s">
        <v>3555</v>
      </c>
    </row>
    <row r="952" spans="1:2" x14ac:dyDescent="0.25">
      <c r="A952" s="20" t="s">
        <v>3556</v>
      </c>
      <c r="B952" s="21" t="s">
        <v>3557</v>
      </c>
    </row>
    <row r="953" spans="1:2" ht="13.8" thickBot="1" x14ac:dyDescent="0.3">
      <c r="A953" s="22"/>
      <c r="B953" s="23" t="s">
        <v>3558</v>
      </c>
    </row>
    <row r="954" spans="1:2" x14ac:dyDescent="0.25">
      <c r="A954" s="20" t="s">
        <v>3559</v>
      </c>
      <c r="B954" s="21" t="s">
        <v>3560</v>
      </c>
    </row>
    <row r="955" spans="1:2" x14ac:dyDescent="0.25">
      <c r="A955" s="31"/>
      <c r="B955" s="44"/>
    </row>
    <row r="956" spans="1:2" x14ac:dyDescent="0.25">
      <c r="A956" s="31"/>
      <c r="B956" s="44"/>
    </row>
    <row r="957" spans="1:2" x14ac:dyDescent="0.25">
      <c r="A957" s="31"/>
      <c r="B957" s="44"/>
    </row>
    <row r="958" spans="1:2" x14ac:dyDescent="0.25">
      <c r="A958" s="31"/>
      <c r="B958" s="44"/>
    </row>
    <row r="959" spans="1:2" x14ac:dyDescent="0.25">
      <c r="A959" s="31"/>
      <c r="B959" s="44"/>
    </row>
    <row r="960" spans="1:2" x14ac:dyDescent="0.25">
      <c r="A960" s="31"/>
      <c r="B960" s="44"/>
    </row>
    <row r="961" spans="1:2" x14ac:dyDescent="0.25">
      <c r="A961" s="31"/>
      <c r="B961" s="44"/>
    </row>
    <row r="962" spans="1:2" x14ac:dyDescent="0.25">
      <c r="A962" s="31"/>
      <c r="B962" s="44"/>
    </row>
    <row r="963" spans="1:2" x14ac:dyDescent="0.25">
      <c r="A963" s="31"/>
      <c r="B963" s="44"/>
    </row>
    <row r="964" spans="1:2" x14ac:dyDescent="0.25">
      <c r="A964" s="31"/>
      <c r="B964" s="44"/>
    </row>
    <row r="965" spans="1:2" x14ac:dyDescent="0.25">
      <c r="A965" s="31"/>
      <c r="B965" s="44"/>
    </row>
    <row r="966" spans="1:2" x14ac:dyDescent="0.25">
      <c r="A966" s="31"/>
      <c r="B966" s="44"/>
    </row>
    <row r="967" spans="1:2" x14ac:dyDescent="0.25">
      <c r="A967" s="31"/>
      <c r="B967" s="44"/>
    </row>
    <row r="968" spans="1:2" x14ac:dyDescent="0.25">
      <c r="A968" s="31"/>
      <c r="B968" s="44"/>
    </row>
    <row r="969" spans="1:2" x14ac:dyDescent="0.25">
      <c r="A969" s="31"/>
      <c r="B969" s="44"/>
    </row>
    <row r="970" spans="1:2" x14ac:dyDescent="0.25">
      <c r="A970" s="31"/>
      <c r="B970" s="44"/>
    </row>
    <row r="971" spans="1:2" x14ac:dyDescent="0.25">
      <c r="A971" s="31"/>
      <c r="B971" s="44"/>
    </row>
    <row r="972" spans="1:2" x14ac:dyDescent="0.25">
      <c r="A972" s="31"/>
      <c r="B972" s="44"/>
    </row>
    <row r="973" spans="1:2" x14ac:dyDescent="0.25">
      <c r="A973" s="31"/>
      <c r="B973" s="44"/>
    </row>
    <row r="974" spans="1:2" x14ac:dyDescent="0.25">
      <c r="A974" s="31"/>
      <c r="B974" s="44"/>
    </row>
    <row r="975" spans="1:2" x14ac:dyDescent="0.25">
      <c r="A975" s="31"/>
      <c r="B975" s="44"/>
    </row>
    <row r="976" spans="1:2" x14ac:dyDescent="0.25">
      <c r="A976" s="31"/>
      <c r="B976" s="44"/>
    </row>
    <row r="977" spans="1:2" ht="13.8" thickBot="1" x14ac:dyDescent="0.3">
      <c r="A977" s="22"/>
      <c r="B977" s="45"/>
    </row>
    <row r="978" spans="1:2" x14ac:dyDescent="0.25">
      <c r="A978" s="20" t="s">
        <v>3561</v>
      </c>
      <c r="B978" s="21" t="s">
        <v>3562</v>
      </c>
    </row>
    <row r="979" spans="1:2" ht="26.4" x14ac:dyDescent="0.25">
      <c r="A979" s="31"/>
      <c r="B979" s="33" t="s">
        <v>3563</v>
      </c>
    </row>
    <row r="980" spans="1:2" x14ac:dyDescent="0.25">
      <c r="A980" s="31"/>
      <c r="B980" s="33"/>
    </row>
    <row r="981" spans="1:2" x14ac:dyDescent="0.25">
      <c r="A981" s="31"/>
      <c r="B981" s="33"/>
    </row>
    <row r="982" spans="1:2" x14ac:dyDescent="0.25">
      <c r="A982" s="31"/>
      <c r="B982" s="33"/>
    </row>
    <row r="983" spans="1:2" x14ac:dyDescent="0.25">
      <c r="A983" s="31"/>
      <c r="B983" s="33"/>
    </row>
    <row r="984" spans="1:2" x14ac:dyDescent="0.25">
      <c r="A984" s="31"/>
      <c r="B984" s="33"/>
    </row>
    <row r="985" spans="1:2" x14ac:dyDescent="0.25">
      <c r="A985" s="31"/>
      <c r="B985" s="33"/>
    </row>
    <row r="986" spans="1:2" x14ac:dyDescent="0.25">
      <c r="A986" s="31"/>
      <c r="B986" s="33"/>
    </row>
    <row r="987" spans="1:2" x14ac:dyDescent="0.25">
      <c r="A987" s="31"/>
      <c r="B987" s="33"/>
    </row>
    <row r="988" spans="1:2" x14ac:dyDescent="0.25">
      <c r="A988" s="31"/>
      <c r="B988" s="33"/>
    </row>
    <row r="989" spans="1:2" x14ac:dyDescent="0.25">
      <c r="A989" s="31"/>
      <c r="B989" s="33"/>
    </row>
    <row r="990" spans="1:2" x14ac:dyDescent="0.25">
      <c r="A990" s="31"/>
      <c r="B990" s="33"/>
    </row>
    <row r="991" spans="1:2" x14ac:dyDescent="0.25">
      <c r="A991" s="31"/>
      <c r="B991" s="33"/>
    </row>
    <row r="992" spans="1:2" x14ac:dyDescent="0.25">
      <c r="A992" s="31"/>
      <c r="B992" s="33"/>
    </row>
    <row r="993" spans="1:2" x14ac:dyDescent="0.25">
      <c r="A993" s="31"/>
      <c r="B993" s="33"/>
    </row>
    <row r="994" spans="1:2" x14ac:dyDescent="0.25">
      <c r="A994" s="31"/>
      <c r="B994" s="33"/>
    </row>
    <row r="995" spans="1:2" x14ac:dyDescent="0.25">
      <c r="A995" s="31"/>
      <c r="B995" s="33"/>
    </row>
    <row r="996" spans="1:2" x14ac:dyDescent="0.25">
      <c r="A996" s="31"/>
      <c r="B996" s="33"/>
    </row>
    <row r="997" spans="1:2" x14ac:dyDescent="0.25">
      <c r="A997" s="31"/>
      <c r="B997" s="33"/>
    </row>
    <row r="998" spans="1:2" x14ac:dyDescent="0.25">
      <c r="A998" s="31"/>
      <c r="B998" s="33"/>
    </row>
    <row r="999" spans="1:2" x14ac:dyDescent="0.25">
      <c r="A999" s="31"/>
      <c r="B999" s="33"/>
    </row>
    <row r="1000" spans="1:2" x14ac:dyDescent="0.25">
      <c r="A1000" s="31"/>
      <c r="B1000" s="33"/>
    </row>
    <row r="1001" spans="1:2" x14ac:dyDescent="0.25">
      <c r="A1001" s="31"/>
      <c r="B1001" s="33"/>
    </row>
    <row r="1002" spans="1:2" x14ac:dyDescent="0.25">
      <c r="A1002" s="31"/>
      <c r="B1002" s="33"/>
    </row>
    <row r="1003" spans="1:2" ht="13.8" thickBot="1" x14ac:dyDescent="0.3">
      <c r="A1003" s="22"/>
      <c r="B1003" s="23"/>
    </row>
    <row r="1004" spans="1:2" ht="13.2" customHeight="1" x14ac:dyDescent="0.25">
      <c r="A1004" s="20" t="s">
        <v>3564</v>
      </c>
      <c r="B1004" s="21" t="s">
        <v>3565</v>
      </c>
    </row>
    <row r="1005" spans="1:2" ht="27" thickBot="1" x14ac:dyDescent="0.3">
      <c r="A1005" s="22"/>
      <c r="B1005" s="23" t="s">
        <v>3566</v>
      </c>
    </row>
    <row r="1006" spans="1:2" ht="13.2" customHeight="1" x14ac:dyDescent="0.25">
      <c r="A1006" s="20" t="s">
        <v>3567</v>
      </c>
      <c r="B1006" s="21" t="s">
        <v>3568</v>
      </c>
    </row>
    <row r="1007" spans="1:2" ht="26.4" x14ac:dyDescent="0.25">
      <c r="A1007" s="31"/>
      <c r="B1007" s="33" t="s">
        <v>3569</v>
      </c>
    </row>
    <row r="1008" spans="1:2" x14ac:dyDescent="0.25">
      <c r="A1008" s="31"/>
      <c r="B1008" s="33"/>
    </row>
    <row r="1009" spans="1:2" ht="13.8" thickBot="1" x14ac:dyDescent="0.3">
      <c r="A1009" s="22"/>
      <c r="B1009" s="23"/>
    </row>
    <row r="1010" spans="1:2" ht="13.2" customHeight="1" x14ac:dyDescent="0.25">
      <c r="A1010" s="20" t="s">
        <v>3570</v>
      </c>
      <c r="B1010" s="21" t="s">
        <v>3571</v>
      </c>
    </row>
    <row r="1011" spans="1:2" ht="27" thickBot="1" x14ac:dyDescent="0.3">
      <c r="A1011" s="22"/>
      <c r="B1011" s="23" t="s">
        <v>3572</v>
      </c>
    </row>
    <row r="1012" spans="1:2" x14ac:dyDescent="0.25">
      <c r="A1012" s="20" t="s">
        <v>3573</v>
      </c>
      <c r="B1012" s="21" t="s">
        <v>3574</v>
      </c>
    </row>
    <row r="1013" spans="1:2" x14ac:dyDescent="0.25">
      <c r="A1013" s="31"/>
      <c r="B1013" s="44"/>
    </row>
    <row r="1014" spans="1:2" x14ac:dyDescent="0.25">
      <c r="A1014" s="31"/>
      <c r="B1014" s="44"/>
    </row>
    <row r="1015" spans="1:2" x14ac:dyDescent="0.25">
      <c r="A1015" s="31"/>
      <c r="B1015" s="44"/>
    </row>
    <row r="1016" spans="1:2" x14ac:dyDescent="0.25">
      <c r="A1016" s="31"/>
      <c r="B1016" s="44"/>
    </row>
    <row r="1017" spans="1:2" x14ac:dyDescent="0.25">
      <c r="A1017" s="31"/>
      <c r="B1017" s="44"/>
    </row>
    <row r="1018" spans="1:2" x14ac:dyDescent="0.25">
      <c r="A1018" s="31"/>
      <c r="B1018" s="44"/>
    </row>
    <row r="1019" spans="1:2" x14ac:dyDescent="0.25">
      <c r="A1019" s="31"/>
      <c r="B1019" s="44"/>
    </row>
    <row r="1020" spans="1:2" x14ac:dyDescent="0.25">
      <c r="A1020" s="31"/>
      <c r="B1020" s="44"/>
    </row>
    <row r="1021" spans="1:2" x14ac:dyDescent="0.25">
      <c r="A1021" s="31"/>
      <c r="B1021" s="44"/>
    </row>
    <row r="1022" spans="1:2" x14ac:dyDescent="0.25">
      <c r="A1022" s="31"/>
      <c r="B1022" s="44"/>
    </row>
    <row r="1023" spans="1:2" ht="13.8" thickBot="1" x14ac:dyDescent="0.3">
      <c r="A1023" s="22"/>
      <c r="B1023" s="45"/>
    </row>
    <row r="1024" spans="1:2" x14ac:dyDescent="0.25">
      <c r="A1024" s="20" t="s">
        <v>3575</v>
      </c>
      <c r="B1024" s="21" t="s">
        <v>3576</v>
      </c>
    </row>
    <row r="1025" spans="1:2" ht="26.4" x14ac:dyDescent="0.25">
      <c r="A1025" s="31"/>
      <c r="B1025" s="33" t="s">
        <v>3577</v>
      </c>
    </row>
    <row r="1026" spans="1:2" x14ac:dyDescent="0.25">
      <c r="A1026" s="31"/>
      <c r="B1026" s="33"/>
    </row>
    <row r="1027" spans="1:2" x14ac:dyDescent="0.25">
      <c r="A1027" s="31"/>
      <c r="B1027" s="33"/>
    </row>
    <row r="1028" spans="1:2" x14ac:dyDescent="0.25">
      <c r="A1028" s="31"/>
      <c r="B1028" s="33"/>
    </row>
    <row r="1029" spans="1:2" ht="13.8" thickBot="1" x14ac:dyDescent="0.3">
      <c r="A1029" s="22"/>
      <c r="B1029" s="23"/>
    </row>
    <row r="1030" spans="1:2" x14ac:dyDescent="0.25">
      <c r="A1030" s="20" t="s">
        <v>3578</v>
      </c>
      <c r="B1030" s="21" t="s">
        <v>3579</v>
      </c>
    </row>
    <row r="1031" spans="1:2" x14ac:dyDescent="0.25">
      <c r="A1031" s="31"/>
      <c r="B1031" s="44"/>
    </row>
    <row r="1032" spans="1:2" x14ac:dyDescent="0.25">
      <c r="A1032" s="31"/>
      <c r="B1032" s="44"/>
    </row>
    <row r="1033" spans="1:2" ht="13.8" thickBot="1" x14ac:dyDescent="0.3">
      <c r="A1033" s="22"/>
      <c r="B1033" s="45"/>
    </row>
    <row r="1034" spans="1:2" x14ac:dyDescent="0.25">
      <c r="A1034" s="20" t="s">
        <v>3580</v>
      </c>
      <c r="B1034" s="21" t="s">
        <v>3581</v>
      </c>
    </row>
    <row r="1035" spans="1:2" ht="13.8" thickBot="1" x14ac:dyDescent="0.3">
      <c r="A1035" s="22"/>
      <c r="B1035" s="23" t="s">
        <v>3582</v>
      </c>
    </row>
    <row r="1036" spans="1:2" x14ac:dyDescent="0.25">
      <c r="A1036" s="20" t="s">
        <v>3583</v>
      </c>
      <c r="B1036" s="21" t="s">
        <v>3584</v>
      </c>
    </row>
    <row r="1037" spans="1:2" x14ac:dyDescent="0.25">
      <c r="A1037" s="31"/>
      <c r="B1037" s="44"/>
    </row>
    <row r="1038" spans="1:2" x14ac:dyDescent="0.25">
      <c r="A1038" s="31"/>
      <c r="B1038" s="44"/>
    </row>
    <row r="1039" spans="1:2" ht="13.8" thickBot="1" x14ac:dyDescent="0.3">
      <c r="A1039" s="22"/>
      <c r="B1039" s="45"/>
    </row>
    <row r="1040" spans="1:2" x14ac:dyDescent="0.25">
      <c r="A1040" s="20" t="s">
        <v>3585</v>
      </c>
      <c r="B1040" s="21" t="s">
        <v>3586</v>
      </c>
    </row>
    <row r="1041" spans="1:2" ht="13.8" thickBot="1" x14ac:dyDescent="0.3">
      <c r="A1041" s="22"/>
      <c r="B1041" s="23" t="s">
        <v>3587</v>
      </c>
    </row>
    <row r="1042" spans="1:2" x14ac:dyDescent="0.25">
      <c r="A1042" s="38" t="s">
        <v>853</v>
      </c>
      <c r="B1042" s="46" t="s">
        <v>3588</v>
      </c>
    </row>
    <row r="1043" spans="1:2" x14ac:dyDescent="0.25">
      <c r="A1043" s="47"/>
      <c r="B1043" s="51" t="s">
        <v>3589</v>
      </c>
    </row>
    <row r="1044" spans="1:2" x14ac:dyDescent="0.25">
      <c r="A1044" s="47"/>
      <c r="B1044" s="51"/>
    </row>
    <row r="1045" spans="1:2" x14ac:dyDescent="0.25">
      <c r="A1045" s="47"/>
      <c r="B1045" s="51"/>
    </row>
    <row r="1046" spans="1:2" x14ac:dyDescent="0.25">
      <c r="A1046" s="47"/>
      <c r="B1046" s="51"/>
    </row>
    <row r="1047" spans="1:2" x14ac:dyDescent="0.25">
      <c r="A1047" s="47"/>
      <c r="B1047" s="51"/>
    </row>
    <row r="1048" spans="1:2" x14ac:dyDescent="0.25">
      <c r="A1048" s="47"/>
      <c r="B1048" s="51"/>
    </row>
    <row r="1049" spans="1:2" ht="13.8" thickBot="1" x14ac:dyDescent="0.3">
      <c r="A1049" s="39"/>
      <c r="B1049" s="41"/>
    </row>
    <row r="1050" spans="1:2" x14ac:dyDescent="0.25">
      <c r="A1050" s="38" t="s">
        <v>854</v>
      </c>
      <c r="B1050" s="46" t="s">
        <v>3590</v>
      </c>
    </row>
    <row r="1051" spans="1:2" x14ac:dyDescent="0.25">
      <c r="A1051" s="47"/>
      <c r="B1051" s="48"/>
    </row>
    <row r="1052" spans="1:2" x14ac:dyDescent="0.25">
      <c r="A1052" s="47"/>
      <c r="B1052" s="48"/>
    </row>
    <row r="1053" spans="1:2" x14ac:dyDescent="0.25">
      <c r="A1053" s="47"/>
      <c r="B1053" s="48"/>
    </row>
    <row r="1054" spans="1:2" x14ac:dyDescent="0.25">
      <c r="A1054" s="47"/>
      <c r="B1054" s="48"/>
    </row>
    <row r="1055" spans="1:2" x14ac:dyDescent="0.25">
      <c r="A1055" s="47"/>
      <c r="B1055" s="48"/>
    </row>
    <row r="1056" spans="1:2" x14ac:dyDescent="0.25">
      <c r="A1056" s="47"/>
      <c r="B1056" s="48"/>
    </row>
    <row r="1057" spans="1:2" ht="13.8" thickBot="1" x14ac:dyDescent="0.3">
      <c r="A1057" s="39"/>
      <c r="B1057" s="49"/>
    </row>
    <row r="1058" spans="1:2" ht="31.2" customHeight="1" thickBot="1" x14ac:dyDescent="0.3">
      <c r="A1058" s="27" t="s">
        <v>3591</v>
      </c>
      <c r="B1058" s="28"/>
    </row>
    <row r="1059" spans="1:2" x14ac:dyDescent="0.25">
      <c r="A1059" s="20" t="s">
        <v>3592</v>
      </c>
      <c r="B1059" s="21" t="s">
        <v>3593</v>
      </c>
    </row>
    <row r="1060" spans="1:2" x14ac:dyDescent="0.25">
      <c r="A1060" s="31"/>
      <c r="B1060" s="33" t="s">
        <v>3594</v>
      </c>
    </row>
    <row r="1061" spans="1:2" x14ac:dyDescent="0.25">
      <c r="A1061" s="31"/>
      <c r="B1061" s="33"/>
    </row>
    <row r="1062" spans="1:2" x14ac:dyDescent="0.25">
      <c r="A1062" s="31"/>
      <c r="B1062" s="33"/>
    </row>
    <row r="1063" spans="1:2" x14ac:dyDescent="0.25">
      <c r="A1063" s="31"/>
      <c r="B1063" s="33"/>
    </row>
    <row r="1064" spans="1:2" x14ac:dyDescent="0.25">
      <c r="A1064" s="31"/>
      <c r="B1064" s="33"/>
    </row>
    <row r="1065" spans="1:2" x14ac:dyDescent="0.25">
      <c r="A1065" s="31"/>
      <c r="B1065" s="33"/>
    </row>
    <row r="1066" spans="1:2" x14ac:dyDescent="0.25">
      <c r="A1066" s="31"/>
      <c r="B1066" s="33"/>
    </row>
    <row r="1067" spans="1:2" x14ac:dyDescent="0.25">
      <c r="A1067" s="31"/>
      <c r="B1067" s="33"/>
    </row>
    <row r="1068" spans="1:2" x14ac:dyDescent="0.25">
      <c r="A1068" s="31"/>
      <c r="B1068" s="33"/>
    </row>
    <row r="1069" spans="1:2" x14ac:dyDescent="0.25">
      <c r="A1069" s="31"/>
      <c r="B1069" s="33"/>
    </row>
    <row r="1070" spans="1:2" x14ac:dyDescent="0.25">
      <c r="A1070" s="31"/>
      <c r="B1070" s="33"/>
    </row>
    <row r="1071" spans="1:2" x14ac:dyDescent="0.25">
      <c r="A1071" s="31"/>
      <c r="B1071" s="33"/>
    </row>
    <row r="1072" spans="1:2" x14ac:dyDescent="0.25">
      <c r="A1072" s="31"/>
      <c r="B1072" s="33"/>
    </row>
    <row r="1073" spans="1:2" x14ac:dyDescent="0.25">
      <c r="A1073" s="31"/>
      <c r="B1073" s="33"/>
    </row>
    <row r="1074" spans="1:2" ht="13.8" thickBot="1" x14ac:dyDescent="0.3">
      <c r="A1074" s="22"/>
      <c r="B1074" s="23"/>
    </row>
    <row r="1075" spans="1:2" x14ac:dyDescent="0.25">
      <c r="A1075" s="20" t="s">
        <v>3595</v>
      </c>
      <c r="B1075" s="21" t="s">
        <v>3596</v>
      </c>
    </row>
    <row r="1076" spans="1:2" x14ac:dyDescent="0.25">
      <c r="A1076" s="31"/>
      <c r="B1076" s="33" t="s">
        <v>3597</v>
      </c>
    </row>
    <row r="1077" spans="1:2" x14ac:dyDescent="0.25">
      <c r="A1077" s="31"/>
      <c r="B1077" s="33"/>
    </row>
    <row r="1078" spans="1:2" x14ac:dyDescent="0.25">
      <c r="A1078" s="31"/>
      <c r="B1078" s="33"/>
    </row>
    <row r="1079" spans="1:2" x14ac:dyDescent="0.25">
      <c r="A1079" s="31"/>
      <c r="B1079" s="33"/>
    </row>
    <row r="1080" spans="1:2" x14ac:dyDescent="0.25">
      <c r="A1080" s="31"/>
      <c r="B1080" s="33"/>
    </row>
    <row r="1081" spans="1:2" x14ac:dyDescent="0.25">
      <c r="A1081" s="31"/>
      <c r="B1081" s="33"/>
    </row>
    <row r="1082" spans="1:2" x14ac:dyDescent="0.25">
      <c r="A1082" s="31"/>
      <c r="B1082" s="33"/>
    </row>
    <row r="1083" spans="1:2" x14ac:dyDescent="0.25">
      <c r="A1083" s="31"/>
      <c r="B1083" s="33"/>
    </row>
    <row r="1084" spans="1:2" ht="13.8" thickBot="1" x14ac:dyDescent="0.3">
      <c r="A1084" s="22"/>
      <c r="B1084" s="23"/>
    </row>
    <row r="1085" spans="1:2" x14ac:dyDescent="0.25">
      <c r="A1085" s="20" t="s">
        <v>3598</v>
      </c>
      <c r="B1085" s="21" t="s">
        <v>3599</v>
      </c>
    </row>
    <row r="1086" spans="1:2" ht="52.8" x14ac:dyDescent="0.25">
      <c r="A1086" s="31"/>
      <c r="B1086" s="33" t="s">
        <v>3600</v>
      </c>
    </row>
    <row r="1087" spans="1:2" x14ac:dyDescent="0.25">
      <c r="A1087" s="31"/>
      <c r="B1087" s="33"/>
    </row>
    <row r="1088" spans="1:2" x14ac:dyDescent="0.25">
      <c r="A1088" s="31"/>
      <c r="B1088" s="33" t="s">
        <v>3601</v>
      </c>
    </row>
    <row r="1089" spans="1:2" x14ac:dyDescent="0.25">
      <c r="A1089" s="31"/>
      <c r="B1089" s="33"/>
    </row>
    <row r="1090" spans="1:2" x14ac:dyDescent="0.25">
      <c r="A1090" s="31"/>
      <c r="B1090" s="33"/>
    </row>
    <row r="1091" spans="1:2" x14ac:dyDescent="0.25">
      <c r="A1091" s="31"/>
      <c r="B1091" s="33"/>
    </row>
    <row r="1092" spans="1:2" x14ac:dyDescent="0.25">
      <c r="A1092" s="31"/>
      <c r="B1092" s="33"/>
    </row>
    <row r="1093" spans="1:2" x14ac:dyDescent="0.25">
      <c r="A1093" s="31"/>
      <c r="B1093" s="33"/>
    </row>
    <row r="1094" spans="1:2" x14ac:dyDescent="0.25">
      <c r="A1094" s="31"/>
      <c r="B1094" s="33"/>
    </row>
    <row r="1095" spans="1:2" x14ac:dyDescent="0.25">
      <c r="A1095" s="31"/>
      <c r="B1095" s="33"/>
    </row>
    <row r="1096" spans="1:2" x14ac:dyDescent="0.25">
      <c r="A1096" s="31"/>
      <c r="B1096" s="33"/>
    </row>
    <row r="1097" spans="1:2" x14ac:dyDescent="0.25">
      <c r="A1097" s="31"/>
      <c r="B1097" s="33"/>
    </row>
    <row r="1098" spans="1:2" x14ac:dyDescent="0.25">
      <c r="A1098" s="31"/>
      <c r="B1098" s="33"/>
    </row>
    <row r="1099" spans="1:2" x14ac:dyDescent="0.25">
      <c r="A1099" s="31"/>
      <c r="B1099" s="33"/>
    </row>
    <row r="1100" spans="1:2" x14ac:dyDescent="0.25">
      <c r="A1100" s="31"/>
      <c r="B1100" s="33"/>
    </row>
    <row r="1101" spans="1:2" x14ac:dyDescent="0.25">
      <c r="A1101" s="31"/>
      <c r="B1101" s="33"/>
    </row>
    <row r="1102" spans="1:2" x14ac:dyDescent="0.25">
      <c r="A1102" s="31"/>
      <c r="B1102" s="33"/>
    </row>
    <row r="1103" spans="1:2" x14ac:dyDescent="0.25">
      <c r="A1103" s="31"/>
      <c r="B1103" s="33"/>
    </row>
    <row r="1104" spans="1:2" ht="13.8" thickBot="1" x14ac:dyDescent="0.3">
      <c r="A1104" s="22"/>
      <c r="B1104" s="23"/>
    </row>
    <row r="1105" spans="1:2" x14ac:dyDescent="0.25">
      <c r="A1105" s="20" t="s">
        <v>3602</v>
      </c>
      <c r="B1105" s="21" t="s">
        <v>3603</v>
      </c>
    </row>
    <row r="1106" spans="1:2" ht="52.8" x14ac:dyDescent="0.25">
      <c r="A1106" s="31"/>
      <c r="B1106" s="33" t="s">
        <v>3604</v>
      </c>
    </row>
    <row r="1107" spans="1:2" x14ac:dyDescent="0.25">
      <c r="A1107" s="31"/>
      <c r="B1107" s="32"/>
    </row>
    <row r="1108" spans="1:2" x14ac:dyDescent="0.25">
      <c r="A1108" s="31"/>
      <c r="B1108" s="33" t="s">
        <v>3605</v>
      </c>
    </row>
    <row r="1109" spans="1:2" x14ac:dyDescent="0.25">
      <c r="A1109" s="31"/>
      <c r="B1109" s="32"/>
    </row>
    <row r="1110" spans="1:2" ht="26.4" x14ac:dyDescent="0.25">
      <c r="A1110" s="31"/>
      <c r="B1110" s="33" t="s">
        <v>3606</v>
      </c>
    </row>
    <row r="1111" spans="1:2" x14ac:dyDescent="0.25">
      <c r="A1111" s="31"/>
      <c r="B1111" s="33"/>
    </row>
    <row r="1112" spans="1:2" ht="13.8" thickBot="1" x14ac:dyDescent="0.3">
      <c r="A1112" s="22"/>
      <c r="B1112" s="23" t="s">
        <v>3607</v>
      </c>
    </row>
    <row r="1113" spans="1:2" x14ac:dyDescent="0.25">
      <c r="A1113" s="38" t="s">
        <v>3608</v>
      </c>
      <c r="B1113" s="46" t="s">
        <v>3609</v>
      </c>
    </row>
    <row r="1114" spans="1:2" ht="13.8" thickBot="1" x14ac:dyDescent="0.3">
      <c r="A1114" s="39"/>
      <c r="B1114" s="41" t="s">
        <v>3610</v>
      </c>
    </row>
    <row r="1115" spans="1:2" x14ac:dyDescent="0.25">
      <c r="A1115" s="38" t="s">
        <v>3611</v>
      </c>
      <c r="B1115" s="46" t="s">
        <v>3612</v>
      </c>
    </row>
    <row r="1116" spans="1:2" ht="13.8" thickBot="1" x14ac:dyDescent="0.3">
      <c r="A1116" s="39"/>
      <c r="B1116" s="41" t="s">
        <v>3613</v>
      </c>
    </row>
    <row r="1117" spans="1:2" x14ac:dyDescent="0.25">
      <c r="A1117" s="38" t="s">
        <v>3614</v>
      </c>
      <c r="B1117" s="46" t="s">
        <v>3615</v>
      </c>
    </row>
    <row r="1118" spans="1:2" ht="26.4" x14ac:dyDescent="0.25">
      <c r="A1118" s="47"/>
      <c r="B1118" s="51" t="s">
        <v>3616</v>
      </c>
    </row>
    <row r="1119" spans="1:2" x14ac:dyDescent="0.25">
      <c r="A1119" s="47"/>
      <c r="B1119" s="51"/>
    </row>
    <row r="1120" spans="1:2" ht="13.8" thickBot="1" x14ac:dyDescent="0.3">
      <c r="A1120" s="39"/>
      <c r="B1120" s="41" t="s">
        <v>3617</v>
      </c>
    </row>
    <row r="1121" spans="1:2" ht="31.2" customHeight="1" thickBot="1" x14ac:dyDescent="0.3">
      <c r="A1121" s="27" t="s">
        <v>3618</v>
      </c>
      <c r="B1121" s="28"/>
    </row>
    <row r="1122" spans="1:2" x14ac:dyDescent="0.25">
      <c r="A1122" s="20" t="s">
        <v>3619</v>
      </c>
      <c r="B1122" s="21" t="s">
        <v>3620</v>
      </c>
    </row>
    <row r="1123" spans="1:2" ht="26.4" x14ac:dyDescent="0.25">
      <c r="A1123" s="31"/>
      <c r="B1123" s="33" t="s">
        <v>3621</v>
      </c>
    </row>
    <row r="1124" spans="1:2" x14ac:dyDescent="0.25">
      <c r="A1124" s="31"/>
      <c r="B1124" s="32"/>
    </row>
    <row r="1125" spans="1:2" ht="26.4" x14ac:dyDescent="0.25">
      <c r="A1125" s="31"/>
      <c r="B1125" s="33" t="s">
        <v>3622</v>
      </c>
    </row>
    <row r="1126" spans="1:2" x14ac:dyDescent="0.25">
      <c r="A1126" s="31"/>
      <c r="B1126" s="32"/>
    </row>
    <row r="1127" spans="1:2" ht="26.4" x14ac:dyDescent="0.25">
      <c r="A1127" s="31"/>
      <c r="B1127" s="33" t="s">
        <v>3623</v>
      </c>
    </row>
    <row r="1128" spans="1:2" x14ac:dyDescent="0.25">
      <c r="A1128" s="31"/>
      <c r="B1128" s="32"/>
    </row>
    <row r="1129" spans="1:2" ht="26.4" x14ac:dyDescent="0.25">
      <c r="A1129" s="31"/>
      <c r="B1129" s="33" t="s">
        <v>3624</v>
      </c>
    </row>
    <row r="1130" spans="1:2" x14ac:dyDescent="0.25">
      <c r="A1130" s="31"/>
      <c r="B1130" s="32"/>
    </row>
    <row r="1131" spans="1:2" ht="26.4" x14ac:dyDescent="0.25">
      <c r="A1131" s="31"/>
      <c r="B1131" s="33" t="s">
        <v>3625</v>
      </c>
    </row>
    <row r="1132" spans="1:2" x14ac:dyDescent="0.25">
      <c r="A1132" s="31"/>
      <c r="B1132" s="32"/>
    </row>
    <row r="1133" spans="1:2" ht="39.6" x14ac:dyDescent="0.25">
      <c r="A1133" s="31"/>
      <c r="B1133" s="33" t="s">
        <v>3626</v>
      </c>
    </row>
    <row r="1134" spans="1:2" x14ac:dyDescent="0.25">
      <c r="A1134" s="31"/>
      <c r="B1134" s="33"/>
    </row>
    <row r="1135" spans="1:2" ht="53.4" thickBot="1" x14ac:dyDescent="0.3">
      <c r="A1135" s="22"/>
      <c r="B1135" s="23" t="s">
        <v>3627</v>
      </c>
    </row>
    <row r="1136" spans="1:2" ht="16.2" thickBot="1" x14ac:dyDescent="0.3">
      <c r="A1136" s="27" t="s">
        <v>3628</v>
      </c>
      <c r="B1136" s="28"/>
    </row>
    <row r="1137" spans="1:2" x14ac:dyDescent="0.25">
      <c r="A1137" s="20" t="s">
        <v>3629</v>
      </c>
      <c r="B1137" s="21" t="s">
        <v>3630</v>
      </c>
    </row>
    <row r="1138" spans="1:2" ht="26.4" x14ac:dyDescent="0.25">
      <c r="A1138" s="31"/>
      <c r="B1138" s="33" t="s">
        <v>3631</v>
      </c>
    </row>
    <row r="1139" spans="1:2" x14ac:dyDescent="0.25">
      <c r="A1139" s="31"/>
      <c r="B1139" s="33"/>
    </row>
    <row r="1140" spans="1:2" ht="13.8" thickBot="1" x14ac:dyDescent="0.3">
      <c r="A1140" s="22"/>
      <c r="B1140" s="23"/>
    </row>
    <row r="1141" spans="1:2" x14ac:dyDescent="0.25">
      <c r="A1141" s="20" t="s">
        <v>3632</v>
      </c>
      <c r="B1141" s="21" t="s">
        <v>3633</v>
      </c>
    </row>
    <row r="1142" spans="1:2" ht="26.4" x14ac:dyDescent="0.25">
      <c r="A1142" s="31"/>
      <c r="B1142" s="33" t="s">
        <v>3634</v>
      </c>
    </row>
    <row r="1143" spans="1:2" x14ac:dyDescent="0.25">
      <c r="A1143" s="31"/>
      <c r="B1143" s="33"/>
    </row>
    <row r="1144" spans="1:2" x14ac:dyDescent="0.25">
      <c r="A1144" s="31"/>
      <c r="B1144" s="33"/>
    </row>
    <row r="1145" spans="1:2" x14ac:dyDescent="0.25">
      <c r="A1145" s="31"/>
      <c r="B1145" s="33"/>
    </row>
    <row r="1146" spans="1:2" ht="13.8" thickBot="1" x14ac:dyDescent="0.3">
      <c r="A1146" s="22"/>
      <c r="B1146" s="23"/>
    </row>
    <row r="1147" spans="1:2" ht="46.8" customHeight="1" thickBot="1" x14ac:dyDescent="0.3">
      <c r="A1147" s="27" t="s">
        <v>3635</v>
      </c>
      <c r="B1147" s="28"/>
    </row>
    <row r="1148" spans="1:2" x14ac:dyDescent="0.25">
      <c r="A1148" s="20" t="s">
        <v>3636</v>
      </c>
      <c r="B1148" s="21" t="s">
        <v>3637</v>
      </c>
    </row>
    <row r="1149" spans="1:2" ht="79.2" x14ac:dyDescent="0.25">
      <c r="A1149" s="31"/>
      <c r="B1149" s="33" t="s">
        <v>3638</v>
      </c>
    </row>
    <row r="1150" spans="1:2" x14ac:dyDescent="0.25">
      <c r="A1150" s="31"/>
      <c r="B1150" s="33"/>
    </row>
    <row r="1151" spans="1:2" x14ac:dyDescent="0.25">
      <c r="A1151" s="31"/>
      <c r="B1151" s="33"/>
    </row>
    <row r="1152" spans="1:2" x14ac:dyDescent="0.25">
      <c r="A1152" s="31"/>
      <c r="B1152" s="33"/>
    </row>
    <row r="1153" spans="1:2" x14ac:dyDescent="0.25">
      <c r="A1153" s="31"/>
      <c r="B1153" s="33"/>
    </row>
    <row r="1154" spans="1:2" x14ac:dyDescent="0.25">
      <c r="A1154" s="31"/>
      <c r="B1154" s="33"/>
    </row>
    <row r="1155" spans="1:2" x14ac:dyDescent="0.25">
      <c r="A1155" s="31"/>
      <c r="B1155" s="33"/>
    </row>
    <row r="1156" spans="1:2" x14ac:dyDescent="0.25">
      <c r="A1156" s="31"/>
      <c r="B1156" s="33"/>
    </row>
    <row r="1157" spans="1:2" ht="13.8" thickBot="1" x14ac:dyDescent="0.3">
      <c r="A1157" s="22"/>
      <c r="B1157" s="23"/>
    </row>
    <row r="1158" spans="1:2" ht="31.2" customHeight="1" thickBot="1" x14ac:dyDescent="0.3">
      <c r="A1158" s="27" t="s">
        <v>3639</v>
      </c>
      <c r="B1158" s="28"/>
    </row>
    <row r="1159" spans="1:2" x14ac:dyDescent="0.25">
      <c r="A1159" s="20" t="s">
        <v>3640</v>
      </c>
      <c r="B1159" s="21" t="s">
        <v>3641</v>
      </c>
    </row>
    <row r="1160" spans="1:2" ht="26.4" x14ac:dyDescent="0.25">
      <c r="A1160" s="31"/>
      <c r="B1160" s="33" t="s">
        <v>3642</v>
      </c>
    </row>
    <row r="1161" spans="1:2" x14ac:dyDescent="0.25">
      <c r="A1161" s="31"/>
      <c r="B1161" s="33"/>
    </row>
    <row r="1162" spans="1:2" x14ac:dyDescent="0.25">
      <c r="A1162" s="31"/>
      <c r="B1162" s="33"/>
    </row>
    <row r="1163" spans="1:2" x14ac:dyDescent="0.25">
      <c r="A1163" s="31"/>
      <c r="B1163" s="33"/>
    </row>
    <row r="1164" spans="1:2" x14ac:dyDescent="0.25">
      <c r="A1164" s="31"/>
      <c r="B1164" s="33"/>
    </row>
    <row r="1165" spans="1:2" x14ac:dyDescent="0.25">
      <c r="A1165" s="31"/>
      <c r="B1165" s="33"/>
    </row>
    <row r="1166" spans="1:2" x14ac:dyDescent="0.25">
      <c r="A1166" s="31"/>
      <c r="B1166" s="33"/>
    </row>
    <row r="1167" spans="1:2" x14ac:dyDescent="0.25">
      <c r="A1167" s="31"/>
      <c r="B1167" s="33"/>
    </row>
    <row r="1168" spans="1:2" x14ac:dyDescent="0.25">
      <c r="A1168" s="31"/>
      <c r="B1168" s="33"/>
    </row>
    <row r="1169" spans="1:2" x14ac:dyDescent="0.25">
      <c r="A1169" s="31"/>
      <c r="B1169" s="33"/>
    </row>
    <row r="1170" spans="1:2" ht="13.8" thickBot="1" x14ac:dyDescent="0.3">
      <c r="A1170" s="22"/>
      <c r="B1170" s="23"/>
    </row>
    <row r="1171" spans="1:2" ht="31.2" customHeight="1" thickBot="1" x14ac:dyDescent="0.3">
      <c r="A1171" s="27" t="s">
        <v>3643</v>
      </c>
      <c r="B1171" s="28"/>
    </row>
    <row r="1172" spans="1:2" x14ac:dyDescent="0.25">
      <c r="A1172" s="20" t="s">
        <v>3644</v>
      </c>
      <c r="B1172" s="21" t="s">
        <v>3645</v>
      </c>
    </row>
    <row r="1173" spans="1:2" ht="26.4" x14ac:dyDescent="0.25">
      <c r="A1173" s="31"/>
      <c r="B1173" s="33" t="s">
        <v>3646</v>
      </c>
    </row>
    <row r="1174" spans="1:2" x14ac:dyDescent="0.25">
      <c r="A1174" s="31"/>
      <c r="B1174" s="33"/>
    </row>
    <row r="1175" spans="1:2" x14ac:dyDescent="0.25">
      <c r="A1175" s="31"/>
      <c r="B1175" s="33"/>
    </row>
    <row r="1176" spans="1:2" x14ac:dyDescent="0.25">
      <c r="A1176" s="31"/>
      <c r="B1176" s="33"/>
    </row>
    <row r="1177" spans="1:2" x14ac:dyDescent="0.25">
      <c r="A1177" s="31"/>
      <c r="B1177" s="33"/>
    </row>
    <row r="1178" spans="1:2" x14ac:dyDescent="0.25">
      <c r="A1178" s="31"/>
      <c r="B1178" s="33"/>
    </row>
    <row r="1179" spans="1:2" x14ac:dyDescent="0.25">
      <c r="A1179" s="31"/>
      <c r="B1179" s="33"/>
    </row>
    <row r="1180" spans="1:2" x14ac:dyDescent="0.25">
      <c r="A1180" s="31"/>
      <c r="B1180" s="33"/>
    </row>
    <row r="1181" spans="1:2" x14ac:dyDescent="0.25">
      <c r="A1181" s="31"/>
      <c r="B1181" s="33"/>
    </row>
    <row r="1182" spans="1:2" x14ac:dyDescent="0.25">
      <c r="A1182" s="31"/>
      <c r="B1182" s="33"/>
    </row>
    <row r="1183" spans="1:2" x14ac:dyDescent="0.25">
      <c r="A1183" s="31"/>
      <c r="B1183" s="33"/>
    </row>
    <row r="1184" spans="1:2" x14ac:dyDescent="0.25">
      <c r="A1184" s="31"/>
      <c r="B1184" s="33"/>
    </row>
    <row r="1185" spans="1:2" x14ac:dyDescent="0.25">
      <c r="A1185" s="31"/>
      <c r="B1185" s="33"/>
    </row>
    <row r="1186" spans="1:2" x14ac:dyDescent="0.25">
      <c r="A1186" s="31"/>
      <c r="B1186" s="33"/>
    </row>
    <row r="1187" spans="1:2" x14ac:dyDescent="0.25">
      <c r="A1187" s="31"/>
      <c r="B1187" s="33"/>
    </row>
    <row r="1188" spans="1:2" x14ac:dyDescent="0.25">
      <c r="A1188" s="31"/>
      <c r="B1188" s="33"/>
    </row>
    <row r="1189" spans="1:2" x14ac:dyDescent="0.25">
      <c r="A1189" s="31"/>
      <c r="B1189" s="33"/>
    </row>
    <row r="1190" spans="1:2" x14ac:dyDescent="0.25">
      <c r="A1190" s="31"/>
      <c r="B1190" s="33"/>
    </row>
    <row r="1191" spans="1:2" x14ac:dyDescent="0.25">
      <c r="A1191" s="31"/>
      <c r="B1191" s="33"/>
    </row>
    <row r="1192" spans="1:2" x14ac:dyDescent="0.25">
      <c r="A1192" s="31"/>
      <c r="B1192" s="33"/>
    </row>
    <row r="1193" spans="1:2" x14ac:dyDescent="0.25">
      <c r="A1193" s="31"/>
      <c r="B1193" s="33"/>
    </row>
    <row r="1194" spans="1:2" x14ac:dyDescent="0.25">
      <c r="A1194" s="31"/>
      <c r="B1194" s="33"/>
    </row>
    <row r="1195" spans="1:2" ht="13.8" thickBot="1" x14ac:dyDescent="0.3">
      <c r="A1195" s="22"/>
      <c r="B1195" s="23"/>
    </row>
    <row r="1196" spans="1:2" ht="16.2" thickBot="1" x14ac:dyDescent="0.3">
      <c r="A1196" s="27" t="s">
        <v>3647</v>
      </c>
      <c r="B1196" s="28"/>
    </row>
    <row r="1197" spans="1:2" ht="113.4" customHeight="1" thickBot="1" x14ac:dyDescent="0.3">
      <c r="A1197" s="29" t="s">
        <v>3648</v>
      </c>
      <c r="B1197" s="30"/>
    </row>
    <row r="1198" spans="1:2" ht="13.8" thickBot="1" x14ac:dyDescent="0.3">
      <c r="A1198" s="24" t="s">
        <v>3649</v>
      </c>
      <c r="B1198" s="24"/>
    </row>
    <row r="1199" spans="1:2" x14ac:dyDescent="0.25">
      <c r="A1199" s="20" t="s">
        <v>868</v>
      </c>
      <c r="B1199" s="20"/>
    </row>
    <row r="1200" spans="1:2" x14ac:dyDescent="0.25">
      <c r="A1200" s="31"/>
      <c r="B1200" s="31"/>
    </row>
    <row r="1201" spans="1:2" x14ac:dyDescent="0.25">
      <c r="A1201" s="31"/>
      <c r="B1201" s="31"/>
    </row>
    <row r="1202" spans="1:2" x14ac:dyDescent="0.25">
      <c r="A1202" s="31"/>
      <c r="B1202" s="31"/>
    </row>
    <row r="1203" spans="1:2" x14ac:dyDescent="0.25">
      <c r="A1203" s="31"/>
      <c r="B1203" s="31"/>
    </row>
    <row r="1204" spans="1:2" ht="13.8" thickBot="1" x14ac:dyDescent="0.3">
      <c r="A1204" s="22"/>
      <c r="B1204" s="22"/>
    </row>
    <row r="1205" spans="1:2" ht="13.8" thickBot="1" x14ac:dyDescent="0.3">
      <c r="A1205" s="24" t="s">
        <v>869</v>
      </c>
      <c r="B1205" s="24"/>
    </row>
    <row r="1206" spans="1:2" x14ac:dyDescent="0.25">
      <c r="A1206" s="20" t="s">
        <v>867</v>
      </c>
      <c r="B1206" s="20"/>
    </row>
    <row r="1207" spans="1:2" x14ac:dyDescent="0.25">
      <c r="A1207" s="31"/>
      <c r="B1207" s="31"/>
    </row>
    <row r="1208" spans="1:2" x14ac:dyDescent="0.25">
      <c r="A1208" s="31"/>
      <c r="B1208" s="31"/>
    </row>
    <row r="1209" spans="1:2" ht="13.8" thickBot="1" x14ac:dyDescent="0.3">
      <c r="A1209" s="22"/>
      <c r="B1209" s="22"/>
    </row>
    <row r="1210" spans="1:2" x14ac:dyDescent="0.25">
      <c r="A1210" s="20" t="s">
        <v>866</v>
      </c>
      <c r="B1210" s="20"/>
    </row>
    <row r="1211" spans="1:2" ht="13.8" thickBot="1" x14ac:dyDescent="0.3">
      <c r="A1211" s="22"/>
      <c r="B1211" s="22"/>
    </row>
    <row r="1212" spans="1:2" x14ac:dyDescent="0.25">
      <c r="A1212" s="20" t="s">
        <v>3650</v>
      </c>
      <c r="B1212" s="20"/>
    </row>
    <row r="1213" spans="1:2" x14ac:dyDescent="0.25">
      <c r="A1213" s="31"/>
      <c r="B1213" s="31"/>
    </row>
    <row r="1214" spans="1:2" x14ac:dyDescent="0.25">
      <c r="A1214" s="31"/>
      <c r="B1214" s="31"/>
    </row>
    <row r="1215" spans="1:2" ht="13.8" thickBot="1" x14ac:dyDescent="0.3">
      <c r="A1215" s="22"/>
      <c r="B1215" s="22"/>
    </row>
    <row r="1216" spans="1:2" ht="16.2" thickBot="1" x14ac:dyDescent="0.3">
      <c r="A1216" s="27" t="s">
        <v>3651</v>
      </c>
      <c r="B1216" s="28"/>
    </row>
    <row r="1217" spans="1:2" x14ac:dyDescent="0.25">
      <c r="A1217" s="20" t="s">
        <v>3652</v>
      </c>
      <c r="B1217" s="21" t="s">
        <v>3653</v>
      </c>
    </row>
    <row r="1218" spans="1:2" ht="13.8" thickBot="1" x14ac:dyDescent="0.3">
      <c r="A1218" s="22"/>
      <c r="B1218" s="23" t="s">
        <v>3654</v>
      </c>
    </row>
    <row r="1219" spans="1:2" x14ac:dyDescent="0.25">
      <c r="A1219" s="20" t="s">
        <v>3655</v>
      </c>
      <c r="B1219" s="21" t="s">
        <v>3656</v>
      </c>
    </row>
    <row r="1220" spans="1:2" ht="13.8" thickBot="1" x14ac:dyDescent="0.3">
      <c r="A1220" s="22"/>
      <c r="B1220" s="23" t="s">
        <v>3657</v>
      </c>
    </row>
    <row r="1221" spans="1:2" ht="64.8" customHeight="1" thickBot="1" x14ac:dyDescent="0.3">
      <c r="A1221" s="35" t="s">
        <v>3658</v>
      </c>
      <c r="B1221" s="36"/>
    </row>
    <row r="1222" spans="1:2" ht="409.6" customHeight="1" thickBot="1" x14ac:dyDescent="0.3">
      <c r="A1222" s="29" t="s">
        <v>3659</v>
      </c>
      <c r="B1222" s="30"/>
    </row>
    <row r="1223" spans="1:2" ht="31.2" customHeight="1" thickBot="1" x14ac:dyDescent="0.3">
      <c r="A1223" s="27" t="s">
        <v>3660</v>
      </c>
      <c r="B1223" s="28"/>
    </row>
    <row r="1224" spans="1:2" ht="48.6" customHeight="1" thickBot="1" x14ac:dyDescent="0.3">
      <c r="A1224" s="29" t="s">
        <v>3661</v>
      </c>
      <c r="B1224" s="30"/>
    </row>
    <row r="1225" spans="1:2" ht="13.8" thickBot="1" x14ac:dyDescent="0.3">
      <c r="A1225" s="24" t="s">
        <v>3662</v>
      </c>
      <c r="B1225" s="37" t="s">
        <v>3663</v>
      </c>
    </row>
    <row r="1226" spans="1:2" ht="13.8" thickBot="1" x14ac:dyDescent="0.3">
      <c r="A1226" s="24" t="s">
        <v>3664</v>
      </c>
      <c r="B1226" s="37" t="s">
        <v>3665</v>
      </c>
    </row>
    <row r="1227" spans="1:2" ht="13.8" thickBot="1" x14ac:dyDescent="0.3">
      <c r="A1227" s="24" t="s">
        <v>3666</v>
      </c>
      <c r="B1227" s="37" t="s">
        <v>3667</v>
      </c>
    </row>
    <row r="1228" spans="1:2" ht="13.8" thickBot="1" x14ac:dyDescent="0.3">
      <c r="A1228" s="24" t="s">
        <v>3668</v>
      </c>
      <c r="B1228" s="37" t="s">
        <v>3669</v>
      </c>
    </row>
    <row r="1229" spans="1:2" x14ac:dyDescent="0.25">
      <c r="A1229" s="20" t="s">
        <v>3670</v>
      </c>
      <c r="B1229" s="21" t="s">
        <v>3671</v>
      </c>
    </row>
    <row r="1230" spans="1:2" x14ac:dyDescent="0.25">
      <c r="A1230" s="31"/>
      <c r="B1230" s="33" t="s">
        <v>3672</v>
      </c>
    </row>
    <row r="1231" spans="1:2" x14ac:dyDescent="0.25">
      <c r="A1231" s="31"/>
      <c r="B1231" s="33" t="s">
        <v>3673</v>
      </c>
    </row>
    <row r="1232" spans="1:2" x14ac:dyDescent="0.25">
      <c r="A1232" s="31"/>
      <c r="B1232" s="33" t="s">
        <v>3674</v>
      </c>
    </row>
    <row r="1233" spans="1:2" x14ac:dyDescent="0.25">
      <c r="A1233" s="31"/>
      <c r="B1233" s="33" t="s">
        <v>3675</v>
      </c>
    </row>
    <row r="1234" spans="1:2" ht="13.8" thickBot="1" x14ac:dyDescent="0.3">
      <c r="A1234" s="22"/>
      <c r="B1234" s="23" t="s">
        <v>3676</v>
      </c>
    </row>
    <row r="1235" spans="1:2" x14ac:dyDescent="0.25">
      <c r="A1235" s="20" t="s">
        <v>3677</v>
      </c>
      <c r="B1235" s="21" t="s">
        <v>3678</v>
      </c>
    </row>
    <row r="1236" spans="1:2" x14ac:dyDescent="0.25">
      <c r="A1236" s="31"/>
      <c r="B1236" s="44"/>
    </row>
    <row r="1237" spans="1:2" x14ac:dyDescent="0.25">
      <c r="A1237" s="31"/>
      <c r="B1237" s="44"/>
    </row>
    <row r="1238" spans="1:2" x14ac:dyDescent="0.25">
      <c r="A1238" s="31"/>
      <c r="B1238" s="44"/>
    </row>
    <row r="1239" spans="1:2" x14ac:dyDescent="0.25">
      <c r="A1239" s="31"/>
      <c r="B1239" s="44"/>
    </row>
    <row r="1240" spans="1:2" ht="13.8" thickBot="1" x14ac:dyDescent="0.3">
      <c r="A1240" s="22"/>
      <c r="B1240" s="45"/>
    </row>
    <row r="1241" spans="1:2" x14ac:dyDescent="0.25">
      <c r="A1241" s="20" t="s">
        <v>3679</v>
      </c>
      <c r="B1241" s="21" t="s">
        <v>3680</v>
      </c>
    </row>
    <row r="1242" spans="1:2" ht="13.8" thickBot="1" x14ac:dyDescent="0.3">
      <c r="A1242" s="22"/>
      <c r="B1242" s="45"/>
    </row>
    <row r="1243" spans="1:2" ht="46.8" customHeight="1" thickBot="1" x14ac:dyDescent="0.3">
      <c r="A1243" s="27" t="s">
        <v>3681</v>
      </c>
      <c r="B1243" s="28"/>
    </row>
    <row r="1244" spans="1:2" ht="13.8" thickBot="1" x14ac:dyDescent="0.3">
      <c r="A1244" s="24" t="s">
        <v>3209</v>
      </c>
      <c r="B1244" s="24"/>
    </row>
    <row r="1245" spans="1:2" ht="13.8" thickBot="1" x14ac:dyDescent="0.3">
      <c r="A1245" s="24" t="s">
        <v>3682</v>
      </c>
      <c r="B1245" s="24"/>
    </row>
    <row r="1246" spans="1:2" ht="13.8" thickBot="1" x14ac:dyDescent="0.3">
      <c r="A1246" s="24" t="s">
        <v>3683</v>
      </c>
      <c r="B1246" s="37" t="s">
        <v>3684</v>
      </c>
    </row>
    <row r="1247" spans="1:2" ht="13.8" thickBot="1" x14ac:dyDescent="0.3">
      <c r="A1247" s="24" t="s">
        <v>3685</v>
      </c>
      <c r="B1247" s="24"/>
    </row>
    <row r="1248" spans="1:2" x14ac:dyDescent="0.25">
      <c r="A1248" s="20" t="s">
        <v>3686</v>
      </c>
      <c r="B1248" s="26" t="s">
        <v>3672</v>
      </c>
    </row>
    <row r="1249" spans="1:2" x14ac:dyDescent="0.25">
      <c r="A1249" s="31"/>
      <c r="B1249" s="33" t="s">
        <v>3673</v>
      </c>
    </row>
    <row r="1250" spans="1:2" x14ac:dyDescent="0.25">
      <c r="A1250" s="31"/>
      <c r="B1250" s="33" t="s">
        <v>3674</v>
      </c>
    </row>
    <row r="1251" spans="1:2" x14ac:dyDescent="0.25">
      <c r="A1251" s="31"/>
      <c r="B1251" s="33" t="s">
        <v>3675</v>
      </c>
    </row>
    <row r="1252" spans="1:2" ht="13.8" thickBot="1" x14ac:dyDescent="0.3">
      <c r="A1252" s="22"/>
      <c r="B1252" s="23" t="s">
        <v>3676</v>
      </c>
    </row>
    <row r="1253" spans="1:2" x14ac:dyDescent="0.25">
      <c r="A1253" s="20" t="s">
        <v>3687</v>
      </c>
      <c r="B1253" s="20"/>
    </row>
    <row r="1254" spans="1:2" ht="13.8" thickBot="1" x14ac:dyDescent="0.3">
      <c r="A1254" s="22"/>
      <c r="B1254" s="22"/>
    </row>
    <row r="1255" spans="1:2" ht="13.8" thickBot="1" x14ac:dyDescent="0.3">
      <c r="A1255" s="24" t="s">
        <v>3688</v>
      </c>
      <c r="B1255" s="24"/>
    </row>
    <row r="1256" spans="1:2" ht="13.8" thickBot="1" x14ac:dyDescent="0.3">
      <c r="A1256" s="24" t="s">
        <v>3689</v>
      </c>
      <c r="B1256" s="24"/>
    </row>
    <row r="1257" spans="1:2" x14ac:dyDescent="0.25">
      <c r="A1257" s="20" t="s">
        <v>3690</v>
      </c>
      <c r="B1257" s="20"/>
    </row>
    <row r="1258" spans="1:2" ht="13.8" thickBot="1" x14ac:dyDescent="0.3">
      <c r="A1258" s="22"/>
      <c r="B1258" s="22"/>
    </row>
    <row r="1259" spans="1:2" x14ac:dyDescent="0.25">
      <c r="A1259" s="20" t="s">
        <v>3691</v>
      </c>
      <c r="B1259" s="20"/>
    </row>
    <row r="1260" spans="1:2" ht="13.8" thickBot="1" x14ac:dyDescent="0.3">
      <c r="A1260" s="22"/>
      <c r="B1260" s="22"/>
    </row>
    <row r="1261" spans="1:2" ht="48.6" customHeight="1" thickBot="1" x14ac:dyDescent="0.3">
      <c r="A1261" s="35" t="s">
        <v>3692</v>
      </c>
      <c r="B1261" s="36"/>
    </row>
    <row r="1262" spans="1:2" x14ac:dyDescent="0.25">
      <c r="A1262" s="20" t="s">
        <v>3693</v>
      </c>
      <c r="B1262" s="21" t="s">
        <v>3694</v>
      </c>
    </row>
    <row r="1263" spans="1:2" ht="13.8" thickBot="1" x14ac:dyDescent="0.3">
      <c r="A1263" s="22"/>
      <c r="B1263" s="23" t="s">
        <v>3695</v>
      </c>
    </row>
    <row r="1264" spans="1:2" x14ac:dyDescent="0.25">
      <c r="A1264" s="20" t="s">
        <v>3696</v>
      </c>
      <c r="B1264" s="21" t="s">
        <v>3697</v>
      </c>
    </row>
    <row r="1265" spans="1:2" ht="13.8" thickBot="1" x14ac:dyDescent="0.3">
      <c r="A1265" s="22"/>
      <c r="B1265" s="23" t="s">
        <v>3698</v>
      </c>
    </row>
    <row r="1266" spans="1:2" ht="13.2" customHeight="1" x14ac:dyDescent="0.25">
      <c r="A1266" s="20" t="s">
        <v>3699</v>
      </c>
      <c r="B1266" s="26" t="s">
        <v>3700</v>
      </c>
    </row>
    <row r="1267" spans="1:2" ht="13.8" thickBot="1" x14ac:dyDescent="0.3">
      <c r="A1267" s="22"/>
      <c r="B1267" s="23"/>
    </row>
    <row r="1268" spans="1:2" x14ac:dyDescent="0.25">
      <c r="A1268" s="20" t="s">
        <v>3701</v>
      </c>
      <c r="B1268" s="21" t="s">
        <v>3702</v>
      </c>
    </row>
    <row r="1269" spans="1:2" ht="13.8" thickBot="1" x14ac:dyDescent="0.3">
      <c r="A1269" s="22"/>
      <c r="B1269" s="23" t="s">
        <v>3703</v>
      </c>
    </row>
    <row r="1270" spans="1:2" ht="32.4" customHeight="1" thickBot="1" x14ac:dyDescent="0.3">
      <c r="A1270" s="35" t="s">
        <v>3704</v>
      </c>
      <c r="B1270" s="36"/>
    </row>
    <row r="1271" spans="1:2" ht="13.2" customHeight="1" x14ac:dyDescent="0.25">
      <c r="A1271" s="20" t="s">
        <v>3705</v>
      </c>
      <c r="B1271" s="26" t="s">
        <v>3654</v>
      </c>
    </row>
    <row r="1272" spans="1:2" x14ac:dyDescent="0.25">
      <c r="A1272" s="31"/>
      <c r="B1272" s="33"/>
    </row>
    <row r="1273" spans="1:2" x14ac:dyDescent="0.25">
      <c r="A1273" s="31"/>
      <c r="B1273" s="33"/>
    </row>
    <row r="1274" spans="1:2" ht="13.8" thickBot="1" x14ac:dyDescent="0.3">
      <c r="A1274" s="22"/>
      <c r="B1274" s="23"/>
    </row>
    <row r="1275" spans="1:2" ht="13.2" customHeight="1" x14ac:dyDescent="0.25">
      <c r="A1275" s="20" t="s">
        <v>3706</v>
      </c>
      <c r="B1275" s="26" t="s">
        <v>3657</v>
      </c>
    </row>
    <row r="1276" spans="1:2" x14ac:dyDescent="0.25">
      <c r="A1276" s="31"/>
      <c r="B1276" s="33"/>
    </row>
    <row r="1277" spans="1:2" x14ac:dyDescent="0.25">
      <c r="A1277" s="31"/>
      <c r="B1277" s="33"/>
    </row>
    <row r="1278" spans="1:2" x14ac:dyDescent="0.25">
      <c r="A1278" s="31"/>
      <c r="B1278" s="33"/>
    </row>
    <row r="1279" spans="1:2" x14ac:dyDescent="0.25">
      <c r="A1279" s="31"/>
      <c r="B1279" s="33"/>
    </row>
    <row r="1280" spans="1:2" x14ac:dyDescent="0.25">
      <c r="A1280" s="31"/>
      <c r="B1280" s="33"/>
    </row>
    <row r="1281" spans="1:2" x14ac:dyDescent="0.25">
      <c r="A1281" s="31"/>
      <c r="B1281" s="33"/>
    </row>
    <row r="1282" spans="1:2" x14ac:dyDescent="0.25">
      <c r="A1282" s="31"/>
      <c r="B1282" s="33"/>
    </row>
    <row r="1283" spans="1:2" x14ac:dyDescent="0.25">
      <c r="A1283" s="31"/>
      <c r="B1283" s="33"/>
    </row>
    <row r="1284" spans="1:2" ht="13.8" thickBot="1" x14ac:dyDescent="0.3">
      <c r="A1284" s="22"/>
      <c r="B1284" s="23"/>
    </row>
    <row r="1285" spans="1:2" ht="13.8" thickBot="1" x14ac:dyDescent="0.3">
      <c r="A1285" s="24" t="s">
        <v>3707</v>
      </c>
      <c r="B1285" s="37" t="s">
        <v>3708</v>
      </c>
    </row>
    <row r="1286" spans="1:2" ht="13.2" customHeight="1" x14ac:dyDescent="0.25">
      <c r="A1286" s="20" t="s">
        <v>3709</v>
      </c>
      <c r="B1286" s="26" t="s">
        <v>3710</v>
      </c>
    </row>
    <row r="1287" spans="1:2" x14ac:dyDescent="0.25">
      <c r="A1287" s="31"/>
      <c r="B1287" s="33"/>
    </row>
    <row r="1288" spans="1:2" x14ac:dyDescent="0.25">
      <c r="A1288" s="31"/>
      <c r="B1288" s="33"/>
    </row>
    <row r="1289" spans="1:2" x14ac:dyDescent="0.25">
      <c r="A1289" s="31"/>
      <c r="B1289" s="33"/>
    </row>
    <row r="1290" spans="1:2" x14ac:dyDescent="0.25">
      <c r="A1290" s="31"/>
      <c r="B1290" s="33"/>
    </row>
    <row r="1291" spans="1:2" ht="13.8" thickBot="1" x14ac:dyDescent="0.3">
      <c r="A1291" s="22"/>
      <c r="B1291" s="23"/>
    </row>
    <row r="1292" spans="1:2" ht="13.8" thickBot="1" x14ac:dyDescent="0.3">
      <c r="A1292" s="24" t="s">
        <v>3711</v>
      </c>
      <c r="B1292" s="24"/>
    </row>
    <row r="1293" spans="1:2" ht="13.8" thickBot="1" x14ac:dyDescent="0.3">
      <c r="A1293" s="24" t="s">
        <v>3712</v>
      </c>
      <c r="B1293" s="37" t="s">
        <v>3713</v>
      </c>
    </row>
    <row r="1294" spans="1:2" ht="13.8" thickBot="1" x14ac:dyDescent="0.3">
      <c r="A1294" s="24" t="s">
        <v>3714</v>
      </c>
      <c r="B1294" s="24"/>
    </row>
    <row r="1295" spans="1:2" ht="13.8" thickBot="1" x14ac:dyDescent="0.3">
      <c r="A1295" s="24" t="s">
        <v>3715</v>
      </c>
      <c r="B1295" s="37" t="s">
        <v>3716</v>
      </c>
    </row>
    <row r="1296" spans="1:2" ht="13.8" thickBot="1" x14ac:dyDescent="0.3">
      <c r="A1296" s="24" t="s">
        <v>3717</v>
      </c>
      <c r="B1296" s="37" t="s">
        <v>3718</v>
      </c>
    </row>
    <row r="1297" spans="1:2" ht="13.8" thickBot="1" x14ac:dyDescent="0.3">
      <c r="A1297" s="24" t="s">
        <v>3719</v>
      </c>
      <c r="B1297" s="37" t="s">
        <v>3720</v>
      </c>
    </row>
    <row r="1298" spans="1:2" ht="13.8" thickBot="1" x14ac:dyDescent="0.3">
      <c r="A1298" s="24" t="s">
        <v>3721</v>
      </c>
      <c r="B1298" s="37" t="s">
        <v>3722</v>
      </c>
    </row>
    <row r="1299" spans="1:2" ht="13.8" thickBot="1" x14ac:dyDescent="0.3">
      <c r="A1299" s="24" t="s">
        <v>3723</v>
      </c>
      <c r="B1299" s="37" t="s">
        <v>3724</v>
      </c>
    </row>
    <row r="1300" spans="1:2" ht="48.6" customHeight="1" thickBot="1" x14ac:dyDescent="0.3">
      <c r="A1300" s="35" t="s">
        <v>3725</v>
      </c>
      <c r="B1300" s="36"/>
    </row>
    <row r="1301" spans="1:2" ht="307.8" customHeight="1" thickBot="1" x14ac:dyDescent="0.3">
      <c r="A1301" s="29" t="s">
        <v>3726</v>
      </c>
      <c r="B1301" s="30"/>
    </row>
    <row r="1302" spans="1:2" ht="13.8" thickBot="1" x14ac:dyDescent="0.3">
      <c r="A1302" s="24" t="s">
        <v>3727</v>
      </c>
      <c r="B1302" s="24"/>
    </row>
    <row r="1303" spans="1:2" x14ac:dyDescent="0.25">
      <c r="A1303" s="20" t="s">
        <v>3728</v>
      </c>
      <c r="B1303" s="20"/>
    </row>
    <row r="1304" spans="1:2" ht="13.8" thickBot="1" x14ac:dyDescent="0.3">
      <c r="A1304" s="22"/>
      <c r="B1304" s="22"/>
    </row>
    <row r="1305" spans="1:2" x14ac:dyDescent="0.25">
      <c r="A1305" s="20" t="s">
        <v>3729</v>
      </c>
      <c r="B1305" s="20"/>
    </row>
    <row r="1306" spans="1:2" ht="13.8" thickBot="1" x14ac:dyDescent="0.3">
      <c r="A1306" s="22"/>
      <c r="B1306" s="22"/>
    </row>
    <row r="1307" spans="1:2" ht="13.8" thickBot="1" x14ac:dyDescent="0.3">
      <c r="A1307" s="24" t="s">
        <v>3730</v>
      </c>
      <c r="B1307" s="24"/>
    </row>
    <row r="1308" spans="1:2" ht="13.8" thickBot="1" x14ac:dyDescent="0.3">
      <c r="A1308" s="24" t="s">
        <v>3731</v>
      </c>
      <c r="B1308" s="24"/>
    </row>
    <row r="1309" spans="1:2" ht="13.8" thickBot="1" x14ac:dyDescent="0.3">
      <c r="A1309" s="24" t="s">
        <v>3732</v>
      </c>
      <c r="B1309" s="24"/>
    </row>
    <row r="1310" spans="1:2" ht="13.8" thickBot="1" x14ac:dyDescent="0.3">
      <c r="A1310" s="24" t="s">
        <v>3733</v>
      </c>
      <c r="B1310" s="24"/>
    </row>
    <row r="1311" spans="1:2" ht="13.8" thickBot="1" x14ac:dyDescent="0.3">
      <c r="A1311" s="24" t="s">
        <v>3734</v>
      </c>
      <c r="B1311" s="24"/>
    </row>
    <row r="1312" spans="1:2" ht="13.8" thickBot="1" x14ac:dyDescent="0.3">
      <c r="A1312" s="24" t="s">
        <v>3735</v>
      </c>
      <c r="B1312" s="24"/>
    </row>
    <row r="1313" spans="1:2" ht="13.8" thickBot="1" x14ac:dyDescent="0.3">
      <c r="A1313" s="24" t="s">
        <v>3736</v>
      </c>
      <c r="B1313" s="24"/>
    </row>
    <row r="1314" spans="1:2" ht="13.8" thickBot="1" x14ac:dyDescent="0.3">
      <c r="A1314" s="24" t="s">
        <v>3737</v>
      </c>
      <c r="B1314" s="24"/>
    </row>
    <row r="1315" spans="1:2" ht="13.8" thickBot="1" x14ac:dyDescent="0.3">
      <c r="A1315" s="24" t="s">
        <v>3738</v>
      </c>
      <c r="B1315" s="24"/>
    </row>
    <row r="1316" spans="1:2" ht="13.8" thickBot="1" x14ac:dyDescent="0.3">
      <c r="A1316" s="24" t="s">
        <v>3739</v>
      </c>
      <c r="B1316" s="24"/>
    </row>
    <row r="1317" spans="1:2" ht="13.8" thickBot="1" x14ac:dyDescent="0.3">
      <c r="A1317" s="24" t="s">
        <v>3740</v>
      </c>
      <c r="B1317" s="24"/>
    </row>
    <row r="1318" spans="1:2" ht="13.8" thickBot="1" x14ac:dyDescent="0.3">
      <c r="A1318" s="24" t="s">
        <v>3741</v>
      </c>
      <c r="B1318" s="24"/>
    </row>
    <row r="1319" spans="1:2" ht="13.8" thickBot="1" x14ac:dyDescent="0.3">
      <c r="A1319" s="24" t="s">
        <v>3742</v>
      </c>
      <c r="B1319" s="24"/>
    </row>
    <row r="1320" spans="1:2" ht="13.8" thickBot="1" x14ac:dyDescent="0.3">
      <c r="A1320" s="24" t="s">
        <v>3743</v>
      </c>
      <c r="B1320" s="24"/>
    </row>
    <row r="1321" spans="1:2" ht="13.8" thickBot="1" x14ac:dyDescent="0.3">
      <c r="A1321" s="24" t="s">
        <v>3744</v>
      </c>
      <c r="B1321" s="24"/>
    </row>
    <row r="1322" spans="1:2" x14ac:dyDescent="0.25">
      <c r="A1322" s="20" t="s">
        <v>3745</v>
      </c>
      <c r="B1322" s="20"/>
    </row>
    <row r="1323" spans="1:2" x14ac:dyDescent="0.25">
      <c r="A1323" s="31"/>
      <c r="B1323" s="31"/>
    </row>
    <row r="1324" spans="1:2" x14ac:dyDescent="0.25">
      <c r="A1324" s="31"/>
      <c r="B1324" s="31"/>
    </row>
    <row r="1325" spans="1:2" ht="13.8" thickBot="1" x14ac:dyDescent="0.3">
      <c r="A1325" s="22"/>
      <c r="B1325" s="22"/>
    </row>
    <row r="1326" spans="1:2" x14ac:dyDescent="0.25">
      <c r="A1326" s="20" t="s">
        <v>3746</v>
      </c>
      <c r="B1326" s="20"/>
    </row>
    <row r="1327" spans="1:2" ht="13.8" thickBot="1" x14ac:dyDescent="0.3">
      <c r="A1327" s="22"/>
      <c r="B1327" s="22"/>
    </row>
    <row r="1328" spans="1:2" x14ac:dyDescent="0.25">
      <c r="A1328" s="20" t="s">
        <v>3747</v>
      </c>
      <c r="B1328" s="20"/>
    </row>
    <row r="1329" spans="1:2" ht="13.8" thickBot="1" x14ac:dyDescent="0.3">
      <c r="A1329" s="22"/>
      <c r="B1329" s="22"/>
    </row>
    <row r="1330" spans="1:2" ht="31.2" customHeight="1" thickBot="1" x14ac:dyDescent="0.3">
      <c r="A1330" s="27" t="s">
        <v>3748</v>
      </c>
      <c r="B1330" s="28"/>
    </row>
    <row r="1331" spans="1:2" ht="13.8" thickBot="1" x14ac:dyDescent="0.3">
      <c r="A1331" s="24" t="s">
        <v>3749</v>
      </c>
      <c r="B1331" s="37" t="s">
        <v>3750</v>
      </c>
    </row>
    <row r="1332" spans="1:2" ht="13.8" thickBot="1" x14ac:dyDescent="0.3">
      <c r="A1332" s="24" t="s">
        <v>3751</v>
      </c>
      <c r="B1332" s="37" t="s">
        <v>3752</v>
      </c>
    </row>
    <row r="1333" spans="1:2" ht="13.8" thickBot="1" x14ac:dyDescent="0.3">
      <c r="A1333" s="24" t="s">
        <v>3753</v>
      </c>
      <c r="B1333" s="37" t="s">
        <v>3754</v>
      </c>
    </row>
    <row r="1334" spans="1:2" ht="13.8" thickBot="1" x14ac:dyDescent="0.3">
      <c r="A1334" s="24" t="s">
        <v>3755</v>
      </c>
      <c r="B1334" s="37" t="s">
        <v>3756</v>
      </c>
    </row>
    <row r="1335" spans="1:2" ht="13.8" thickBot="1" x14ac:dyDescent="0.3">
      <c r="A1335" s="24" t="s">
        <v>3757</v>
      </c>
      <c r="B1335" s="37" t="s">
        <v>3758</v>
      </c>
    </row>
    <row r="1336" spans="1:2" ht="13.8" thickBot="1" x14ac:dyDescent="0.3">
      <c r="A1336" s="24" t="s">
        <v>3759</v>
      </c>
      <c r="B1336" s="37" t="s">
        <v>3760</v>
      </c>
    </row>
    <row r="1337" spans="1:2" ht="13.8" thickBot="1" x14ac:dyDescent="0.3">
      <c r="A1337" s="24" t="s">
        <v>3761</v>
      </c>
      <c r="B1337" s="37" t="s">
        <v>3762</v>
      </c>
    </row>
    <row r="1338" spans="1:2" ht="13.8" thickBot="1" x14ac:dyDescent="0.3">
      <c r="A1338" s="24" t="s">
        <v>3763</v>
      </c>
      <c r="B1338" s="37" t="s">
        <v>3764</v>
      </c>
    </row>
    <row r="1339" spans="1:2" ht="13.8" thickBot="1" x14ac:dyDescent="0.3">
      <c r="A1339" s="24" t="s">
        <v>3765</v>
      </c>
      <c r="B1339" s="37" t="s">
        <v>3766</v>
      </c>
    </row>
    <row r="1340" spans="1:2" ht="13.8" thickBot="1" x14ac:dyDescent="0.3">
      <c r="A1340" s="24" t="s">
        <v>3767</v>
      </c>
      <c r="B1340" s="37" t="s">
        <v>3768</v>
      </c>
    </row>
    <row r="1341" spans="1:2" ht="13.8" thickBot="1" x14ac:dyDescent="0.3">
      <c r="A1341" s="24" t="s">
        <v>3769</v>
      </c>
      <c r="B1341" s="37" t="s">
        <v>3770</v>
      </c>
    </row>
    <row r="1342" spans="1:2" x14ac:dyDescent="0.25">
      <c r="A1342" s="20" t="s">
        <v>3771</v>
      </c>
      <c r="B1342" s="21" t="s">
        <v>3772</v>
      </c>
    </row>
    <row r="1343" spans="1:2" ht="13.8" thickBot="1" x14ac:dyDescent="0.3">
      <c r="A1343" s="22"/>
      <c r="B1343" s="45"/>
    </row>
    <row r="1344" spans="1:2" ht="13.8" thickBot="1" x14ac:dyDescent="0.3">
      <c r="A1344" s="24" t="s">
        <v>3773</v>
      </c>
      <c r="B1344" s="24"/>
    </row>
    <row r="1345" spans="1:2" ht="48.6" customHeight="1" thickBot="1" x14ac:dyDescent="0.3">
      <c r="A1345" s="35" t="s">
        <v>3774</v>
      </c>
      <c r="B1345" s="36"/>
    </row>
    <row r="1346" spans="1:2" ht="144.6" customHeight="1" x14ac:dyDescent="0.25">
      <c r="A1346" s="20" t="s">
        <v>3775</v>
      </c>
      <c r="B1346" s="26" t="s">
        <v>3776</v>
      </c>
    </row>
    <row r="1347" spans="1:2" ht="13.8" thickBot="1" x14ac:dyDescent="0.3">
      <c r="A1347" s="22"/>
      <c r="B1347" s="23"/>
    </row>
    <row r="1348" spans="1:2" ht="13.8" thickBot="1" x14ac:dyDescent="0.3">
      <c r="A1348" s="24" t="s">
        <v>3777</v>
      </c>
      <c r="B1348" s="25" t="s">
        <v>3778</v>
      </c>
    </row>
    <row r="1349" spans="1:2" ht="13.8" thickBot="1" x14ac:dyDescent="0.3">
      <c r="A1349" s="24" t="s">
        <v>3779</v>
      </c>
      <c r="B1349" s="25" t="s">
        <v>3780</v>
      </c>
    </row>
    <row r="1350" spans="1:2" ht="27" thickBot="1" x14ac:dyDescent="0.3">
      <c r="A1350" s="24" t="s">
        <v>3781</v>
      </c>
      <c r="B1350" s="25" t="s">
        <v>3782</v>
      </c>
    </row>
    <row r="1351" spans="1:2" x14ac:dyDescent="0.25">
      <c r="A1351" s="20" t="s">
        <v>3783</v>
      </c>
      <c r="B1351" s="21" t="s">
        <v>3784</v>
      </c>
    </row>
    <row r="1352" spans="1:2" ht="13.8" thickBot="1" x14ac:dyDescent="0.3">
      <c r="A1352" s="22"/>
      <c r="B1352" s="23" t="s">
        <v>3785</v>
      </c>
    </row>
    <row r="1353" spans="1:2" ht="13.8" thickBot="1" x14ac:dyDescent="0.3">
      <c r="A1353" s="24" t="s">
        <v>3786</v>
      </c>
      <c r="B1353" s="25" t="s">
        <v>3787</v>
      </c>
    </row>
    <row r="1354" spans="1:2" x14ac:dyDescent="0.25">
      <c r="A1354" s="20" t="s">
        <v>3788</v>
      </c>
      <c r="B1354" s="26" t="s">
        <v>3776</v>
      </c>
    </row>
    <row r="1355" spans="1:2" x14ac:dyDescent="0.25">
      <c r="A1355" s="31"/>
      <c r="B1355" s="33"/>
    </row>
    <row r="1356" spans="1:2" x14ac:dyDescent="0.25">
      <c r="A1356" s="31"/>
      <c r="B1356" s="33"/>
    </row>
    <row r="1357" spans="1:2" ht="13.8" thickBot="1" x14ac:dyDescent="0.3">
      <c r="A1357" s="22"/>
      <c r="B1357" s="23"/>
    </row>
    <row r="1358" spans="1:2" ht="13.8" thickBot="1" x14ac:dyDescent="0.3">
      <c r="A1358" s="24" t="s">
        <v>3789</v>
      </c>
      <c r="B1358" s="25" t="s">
        <v>3776</v>
      </c>
    </row>
    <row r="1359" spans="1:2" ht="13.8" thickBot="1" x14ac:dyDescent="0.3">
      <c r="A1359" s="24" t="s">
        <v>3790</v>
      </c>
      <c r="B1359" s="25" t="s">
        <v>3780</v>
      </c>
    </row>
    <row r="1360" spans="1:2" ht="27" thickBot="1" x14ac:dyDescent="0.3">
      <c r="A1360" s="24" t="s">
        <v>3791</v>
      </c>
      <c r="B1360" s="25" t="s">
        <v>3792</v>
      </c>
    </row>
    <row r="1361" spans="1:2" x14ac:dyDescent="0.25">
      <c r="A1361" s="20" t="s">
        <v>3793</v>
      </c>
      <c r="B1361" s="21" t="s">
        <v>3794</v>
      </c>
    </row>
    <row r="1362" spans="1:2" ht="13.8" thickBot="1" x14ac:dyDescent="0.3">
      <c r="A1362" s="22"/>
      <c r="B1362" s="23" t="s">
        <v>3795</v>
      </c>
    </row>
    <row r="1363" spans="1:2" ht="13.8" thickBot="1" x14ac:dyDescent="0.3">
      <c r="A1363" s="24" t="s">
        <v>3796</v>
      </c>
      <c r="B1363" s="25" t="s">
        <v>3787</v>
      </c>
    </row>
    <row r="1364" spans="1:2" ht="13.8" thickBot="1" x14ac:dyDescent="0.3">
      <c r="A1364" s="24" t="s">
        <v>3797</v>
      </c>
      <c r="B1364" s="25" t="s">
        <v>3776</v>
      </c>
    </row>
    <row r="1365" spans="1:2" ht="13.8" thickBot="1" x14ac:dyDescent="0.3">
      <c r="A1365" s="24" t="s">
        <v>3798</v>
      </c>
      <c r="B1365" s="25" t="s">
        <v>3778</v>
      </c>
    </row>
    <row r="1366" spans="1:2" ht="13.8" thickBot="1" x14ac:dyDescent="0.3">
      <c r="A1366" s="24" t="s">
        <v>3799</v>
      </c>
      <c r="B1366" s="25" t="s">
        <v>3780</v>
      </c>
    </row>
    <row r="1367" spans="1:2" ht="27" thickBot="1" x14ac:dyDescent="0.3">
      <c r="A1367" s="24" t="s">
        <v>3800</v>
      </c>
      <c r="B1367" s="25" t="s">
        <v>3801</v>
      </c>
    </row>
    <row r="1368" spans="1:2" x14ac:dyDescent="0.25">
      <c r="A1368" s="20" t="s">
        <v>3802</v>
      </c>
      <c r="B1368" s="21" t="s">
        <v>3803</v>
      </c>
    </row>
    <row r="1369" spans="1:2" ht="13.8" thickBot="1" x14ac:dyDescent="0.3">
      <c r="A1369" s="22"/>
      <c r="B1369" s="23" t="s">
        <v>3804</v>
      </c>
    </row>
    <row r="1370" spans="1:2" ht="13.8" thickBot="1" x14ac:dyDescent="0.3">
      <c r="A1370" s="24" t="s">
        <v>3805</v>
      </c>
      <c r="B1370" s="25" t="s">
        <v>3787</v>
      </c>
    </row>
    <row r="1371" spans="1:2" ht="32.4" customHeight="1" thickBot="1" x14ac:dyDescent="0.3">
      <c r="A1371" s="35" t="s">
        <v>3806</v>
      </c>
      <c r="B1371" s="36"/>
    </row>
    <row r="1372" spans="1:2" ht="409.6" customHeight="1" thickBot="1" x14ac:dyDescent="0.3">
      <c r="A1372" s="29" t="s">
        <v>3807</v>
      </c>
      <c r="B1372" s="30"/>
    </row>
    <row r="1373" spans="1:2" ht="13.8" thickBot="1" x14ac:dyDescent="0.3">
      <c r="A1373" s="24" t="s">
        <v>3808</v>
      </c>
      <c r="B1373" s="25" t="s">
        <v>3809</v>
      </c>
    </row>
    <row r="1374" spans="1:2" ht="409.6" customHeight="1" x14ac:dyDescent="0.25">
      <c r="A1374" s="20" t="s">
        <v>3810</v>
      </c>
      <c r="B1374" s="26" t="s">
        <v>3811</v>
      </c>
    </row>
    <row r="1375" spans="1:2" ht="13.8" thickBot="1" x14ac:dyDescent="0.3">
      <c r="A1375" s="22"/>
      <c r="B1375" s="23"/>
    </row>
    <row r="1376" spans="1:2" ht="13.8" thickBot="1" x14ac:dyDescent="0.3">
      <c r="A1376" s="24" t="s">
        <v>3812</v>
      </c>
      <c r="B1376" s="24"/>
    </row>
    <row r="1377" spans="1:2" x14ac:dyDescent="0.25">
      <c r="A1377" s="20" t="s">
        <v>3813</v>
      </c>
      <c r="B1377" s="26" t="s">
        <v>3814</v>
      </c>
    </row>
    <row r="1378" spans="1:2" ht="13.8" thickBot="1" x14ac:dyDescent="0.3">
      <c r="A1378" s="22"/>
      <c r="B1378" s="23"/>
    </row>
    <row r="1379" spans="1:2" ht="13.8" thickBot="1" x14ac:dyDescent="0.3">
      <c r="A1379" s="24" t="s">
        <v>3815</v>
      </c>
      <c r="B1379" s="25" t="s">
        <v>3816</v>
      </c>
    </row>
    <row r="1380" spans="1:2" ht="13.8" thickBot="1" x14ac:dyDescent="0.3">
      <c r="A1380" s="24" t="s">
        <v>3817</v>
      </c>
      <c r="B1380" s="25" t="s">
        <v>3818</v>
      </c>
    </row>
    <row r="1381" spans="1:2" ht="13.8" thickBot="1" x14ac:dyDescent="0.3">
      <c r="A1381" s="24" t="s">
        <v>3819</v>
      </c>
      <c r="B1381" s="25" t="s">
        <v>3820</v>
      </c>
    </row>
    <row r="1382" spans="1:2" ht="13.8" thickBot="1" x14ac:dyDescent="0.3">
      <c r="A1382" s="24" t="s">
        <v>3821</v>
      </c>
      <c r="B1382" s="25" t="s">
        <v>3822</v>
      </c>
    </row>
    <row r="1383" spans="1:2" ht="13.8" thickBot="1" x14ac:dyDescent="0.3">
      <c r="A1383" s="24" t="s">
        <v>3823</v>
      </c>
      <c r="B1383" s="25" t="s">
        <v>3824</v>
      </c>
    </row>
    <row r="1384" spans="1:2" ht="13.8" thickBot="1" x14ac:dyDescent="0.3">
      <c r="A1384" s="24" t="s">
        <v>3825</v>
      </c>
      <c r="B1384" s="25" t="s">
        <v>3826</v>
      </c>
    </row>
    <row r="1385" spans="1:2" ht="13.2" customHeight="1" x14ac:dyDescent="0.25">
      <c r="A1385" s="20" t="s">
        <v>3827</v>
      </c>
      <c r="B1385" s="26" t="s">
        <v>3828</v>
      </c>
    </row>
    <row r="1386" spans="1:2" x14ac:dyDescent="0.25">
      <c r="A1386" s="31"/>
      <c r="B1386" s="33"/>
    </row>
    <row r="1387" spans="1:2" x14ac:dyDescent="0.25">
      <c r="A1387" s="31"/>
      <c r="B1387" s="33"/>
    </row>
    <row r="1388" spans="1:2" x14ac:dyDescent="0.25">
      <c r="A1388" s="31"/>
      <c r="B1388" s="33"/>
    </row>
    <row r="1389" spans="1:2" x14ac:dyDescent="0.25">
      <c r="A1389" s="31"/>
      <c r="B1389" s="33"/>
    </row>
    <row r="1390" spans="1:2" ht="13.8" thickBot="1" x14ac:dyDescent="0.3">
      <c r="A1390" s="22"/>
      <c r="B1390" s="23"/>
    </row>
    <row r="1391" spans="1:2" x14ac:dyDescent="0.25">
      <c r="A1391" s="20" t="s">
        <v>3829</v>
      </c>
      <c r="B1391" s="20"/>
    </row>
    <row r="1392" spans="1:2" ht="13.8" thickBot="1" x14ac:dyDescent="0.3">
      <c r="A1392" s="22"/>
      <c r="B1392" s="22"/>
    </row>
    <row r="1393" spans="1:2" ht="62.4" customHeight="1" thickBot="1" x14ac:dyDescent="0.3">
      <c r="A1393" s="27" t="s">
        <v>3830</v>
      </c>
      <c r="B1393" s="28"/>
    </row>
    <row r="1394" spans="1:2" x14ac:dyDescent="0.25">
      <c r="A1394" s="20" t="s">
        <v>3831</v>
      </c>
      <c r="B1394" s="21" t="s">
        <v>3832</v>
      </c>
    </row>
    <row r="1395" spans="1:2" ht="13.8" thickBot="1" x14ac:dyDescent="0.3">
      <c r="A1395" s="22"/>
      <c r="B1395" s="23" t="s">
        <v>3833</v>
      </c>
    </row>
    <row r="1396" spans="1:2" ht="48.6" customHeight="1" thickBot="1" x14ac:dyDescent="0.3">
      <c r="A1396" s="35" t="s">
        <v>3834</v>
      </c>
      <c r="B1396" s="36"/>
    </row>
    <row r="1397" spans="1:2" ht="32.4" customHeight="1" thickBot="1" x14ac:dyDescent="0.3">
      <c r="A1397" s="29" t="s">
        <v>3835</v>
      </c>
      <c r="B1397" s="30"/>
    </row>
    <row r="1398" spans="1:2" ht="13.8" thickBot="1" x14ac:dyDescent="0.3">
      <c r="A1398" s="24" t="s">
        <v>3836</v>
      </c>
      <c r="B1398" s="24"/>
    </row>
    <row r="1399" spans="1:2" ht="13.8" thickBot="1" x14ac:dyDescent="0.3">
      <c r="A1399" s="24" t="s">
        <v>3837</v>
      </c>
      <c r="B1399" s="24"/>
    </row>
    <row r="1400" spans="1:2" ht="13.8" thickBot="1" x14ac:dyDescent="0.3">
      <c r="A1400" s="24" t="s">
        <v>3838</v>
      </c>
      <c r="B1400" s="24"/>
    </row>
    <row r="1401" spans="1:2" ht="13.8" thickBot="1" x14ac:dyDescent="0.3">
      <c r="A1401" s="24" t="s">
        <v>3839</v>
      </c>
      <c r="B1401" s="24"/>
    </row>
    <row r="1402" spans="1:2" x14ac:dyDescent="0.25">
      <c r="A1402" s="20" t="s">
        <v>3840</v>
      </c>
      <c r="B1402" s="20"/>
    </row>
    <row r="1403" spans="1:2" ht="13.8" thickBot="1" x14ac:dyDescent="0.3">
      <c r="A1403" s="22"/>
      <c r="B1403" s="22"/>
    </row>
    <row r="1404" spans="1:2" ht="13.8" thickBot="1" x14ac:dyDescent="0.3">
      <c r="A1404" s="24" t="s">
        <v>3841</v>
      </c>
      <c r="B1404" s="24"/>
    </row>
    <row r="1405" spans="1:2" ht="13.8" thickBot="1" x14ac:dyDescent="0.3">
      <c r="A1405" s="24" t="s">
        <v>3842</v>
      </c>
      <c r="B1405" s="24"/>
    </row>
    <row r="1406" spans="1:2" ht="13.8" thickBot="1" x14ac:dyDescent="0.3">
      <c r="A1406" s="24" t="s">
        <v>3843</v>
      </c>
      <c r="B1406" s="24"/>
    </row>
    <row r="1407" spans="1:2" ht="13.8" thickBot="1" x14ac:dyDescent="0.3">
      <c r="A1407" s="24" t="s">
        <v>3844</v>
      </c>
      <c r="B1407" s="24"/>
    </row>
    <row r="1408" spans="1:2" ht="13.8" thickBot="1" x14ac:dyDescent="0.3">
      <c r="A1408" s="24" t="s">
        <v>3845</v>
      </c>
      <c r="B1408" s="24"/>
    </row>
    <row r="1409" spans="1:2" ht="13.8" thickBot="1" x14ac:dyDescent="0.3">
      <c r="A1409" s="24" t="s">
        <v>3846</v>
      </c>
      <c r="B1409" s="24"/>
    </row>
    <row r="1410" spans="1:2" ht="13.8" thickBot="1" x14ac:dyDescent="0.3">
      <c r="A1410" s="24" t="s">
        <v>3847</v>
      </c>
      <c r="B1410" s="24"/>
    </row>
    <row r="1411" spans="1:2" ht="13.8" thickBot="1" x14ac:dyDescent="0.3">
      <c r="A1411" s="24" t="s">
        <v>3848</v>
      </c>
      <c r="B1411" s="24"/>
    </row>
    <row r="1412" spans="1:2" x14ac:dyDescent="0.25">
      <c r="A1412" s="20" t="s">
        <v>3849</v>
      </c>
      <c r="B1412" s="20"/>
    </row>
    <row r="1413" spans="1:2" ht="13.8" thickBot="1" x14ac:dyDescent="0.3">
      <c r="A1413" s="22"/>
      <c r="B1413" s="22"/>
    </row>
    <row r="1414" spans="1:2" ht="13.2" customHeight="1" x14ac:dyDescent="0.25">
      <c r="A1414" s="20" t="s">
        <v>3850</v>
      </c>
      <c r="B1414" s="21" t="s">
        <v>3851</v>
      </c>
    </row>
    <row r="1415" spans="1:2" ht="13.8" thickBot="1" x14ac:dyDescent="0.3">
      <c r="A1415" s="22"/>
      <c r="B1415" s="23" t="s">
        <v>3852</v>
      </c>
    </row>
    <row r="1416" spans="1:2" ht="13.2" customHeight="1" x14ac:dyDescent="0.25">
      <c r="A1416" s="20" t="s">
        <v>3853</v>
      </c>
      <c r="B1416" s="21" t="s">
        <v>3854</v>
      </c>
    </row>
    <row r="1417" spans="1:2" x14ac:dyDescent="0.25">
      <c r="A1417" s="31"/>
      <c r="B1417" s="33" t="s">
        <v>3852</v>
      </c>
    </row>
    <row r="1418" spans="1:2" x14ac:dyDescent="0.25">
      <c r="A1418" s="31"/>
      <c r="B1418" s="32"/>
    </row>
    <row r="1419" spans="1:2" x14ac:dyDescent="0.25">
      <c r="A1419" s="31"/>
      <c r="B1419" s="33" t="s">
        <v>3855</v>
      </c>
    </row>
    <row r="1420" spans="1:2" x14ac:dyDescent="0.25">
      <c r="A1420" s="31"/>
      <c r="B1420" s="33" t="s">
        <v>3856</v>
      </c>
    </row>
    <row r="1421" spans="1:2" x14ac:dyDescent="0.25">
      <c r="A1421" s="31"/>
      <c r="B1421" s="32"/>
    </row>
    <row r="1422" spans="1:2" x14ac:dyDescent="0.25">
      <c r="A1422" s="31"/>
      <c r="B1422" s="33" t="s">
        <v>3857</v>
      </c>
    </row>
    <row r="1423" spans="1:2" x14ac:dyDescent="0.25">
      <c r="A1423" s="31"/>
      <c r="B1423" s="32"/>
    </row>
    <row r="1424" spans="1:2" x14ac:dyDescent="0.25">
      <c r="A1424" s="31"/>
      <c r="B1424" s="33" t="s">
        <v>3858</v>
      </c>
    </row>
    <row r="1425" spans="1:2" x14ac:dyDescent="0.25">
      <c r="A1425" s="31"/>
      <c r="B1425" s="32"/>
    </row>
    <row r="1426" spans="1:2" x14ac:dyDescent="0.25">
      <c r="A1426" s="31"/>
      <c r="B1426" s="33" t="s">
        <v>3859</v>
      </c>
    </row>
    <row r="1427" spans="1:2" x14ac:dyDescent="0.25">
      <c r="A1427" s="31"/>
      <c r="B1427" s="32"/>
    </row>
    <row r="1428" spans="1:2" ht="26.4" x14ac:dyDescent="0.25">
      <c r="A1428" s="31"/>
      <c r="B1428" s="33" t="s">
        <v>3860</v>
      </c>
    </row>
    <row r="1429" spans="1:2" x14ac:dyDescent="0.25">
      <c r="A1429" s="31"/>
      <c r="B1429" s="32"/>
    </row>
    <row r="1430" spans="1:2" x14ac:dyDescent="0.25">
      <c r="A1430" s="31"/>
      <c r="B1430" s="33" t="s">
        <v>3861</v>
      </c>
    </row>
    <row r="1431" spans="1:2" x14ac:dyDescent="0.25">
      <c r="A1431" s="31"/>
      <c r="B1431" s="32"/>
    </row>
    <row r="1432" spans="1:2" x14ac:dyDescent="0.25">
      <c r="A1432" s="31"/>
      <c r="B1432" s="33" t="s">
        <v>3862</v>
      </c>
    </row>
    <row r="1433" spans="1:2" x14ac:dyDescent="0.25">
      <c r="A1433" s="31"/>
      <c r="B1433" s="32"/>
    </row>
    <row r="1434" spans="1:2" ht="26.4" x14ac:dyDescent="0.25">
      <c r="A1434" s="31"/>
      <c r="B1434" s="33" t="s">
        <v>3863</v>
      </c>
    </row>
    <row r="1435" spans="1:2" x14ac:dyDescent="0.25">
      <c r="A1435" s="31"/>
      <c r="B1435" s="32"/>
    </row>
    <row r="1436" spans="1:2" x14ac:dyDescent="0.25">
      <c r="A1436" s="31"/>
      <c r="B1436" s="33" t="s">
        <v>3864</v>
      </c>
    </row>
    <row r="1437" spans="1:2" x14ac:dyDescent="0.25">
      <c r="A1437" s="31"/>
      <c r="B1437" s="32"/>
    </row>
    <row r="1438" spans="1:2" ht="26.4" x14ac:dyDescent="0.25">
      <c r="A1438" s="31"/>
      <c r="B1438" s="33" t="s">
        <v>3865</v>
      </c>
    </row>
    <row r="1439" spans="1:2" x14ac:dyDescent="0.25">
      <c r="A1439" s="31"/>
      <c r="B1439" s="32"/>
    </row>
    <row r="1440" spans="1:2" ht="26.4" x14ac:dyDescent="0.25">
      <c r="A1440" s="31"/>
      <c r="B1440" s="33" t="s">
        <v>3866</v>
      </c>
    </row>
    <row r="1441" spans="1:2" x14ac:dyDescent="0.25">
      <c r="A1441" s="31"/>
      <c r="B1441" s="32"/>
    </row>
    <row r="1442" spans="1:2" ht="26.4" x14ac:dyDescent="0.25">
      <c r="A1442" s="31"/>
      <c r="B1442" s="33" t="s">
        <v>3867</v>
      </c>
    </row>
    <row r="1443" spans="1:2" x14ac:dyDescent="0.25">
      <c r="A1443" s="31"/>
      <c r="B1443" s="32"/>
    </row>
    <row r="1444" spans="1:2" x14ac:dyDescent="0.25">
      <c r="A1444" s="31"/>
      <c r="B1444" s="33" t="s">
        <v>3868</v>
      </c>
    </row>
    <row r="1445" spans="1:2" x14ac:dyDescent="0.25">
      <c r="A1445" s="31"/>
      <c r="B1445" s="32"/>
    </row>
    <row r="1446" spans="1:2" ht="26.4" x14ac:dyDescent="0.25">
      <c r="A1446" s="31"/>
      <c r="B1446" s="33" t="s">
        <v>3869</v>
      </c>
    </row>
    <row r="1447" spans="1:2" x14ac:dyDescent="0.25">
      <c r="A1447" s="31"/>
      <c r="B1447" s="32"/>
    </row>
    <row r="1448" spans="1:2" ht="26.4" x14ac:dyDescent="0.25">
      <c r="A1448" s="31"/>
      <c r="B1448" s="33" t="s">
        <v>3870</v>
      </c>
    </row>
    <row r="1449" spans="1:2" x14ac:dyDescent="0.25">
      <c r="A1449" s="31"/>
      <c r="B1449" s="32"/>
    </row>
    <row r="1450" spans="1:2" x14ac:dyDescent="0.25">
      <c r="A1450" s="31"/>
      <c r="B1450" s="33" t="s">
        <v>3871</v>
      </c>
    </row>
    <row r="1451" spans="1:2" x14ac:dyDescent="0.25">
      <c r="A1451" s="31"/>
      <c r="B1451" s="33"/>
    </row>
    <row r="1452" spans="1:2" ht="13.8" thickBot="1" x14ac:dyDescent="0.3">
      <c r="A1452" s="22"/>
      <c r="B1452" s="23" t="s">
        <v>3872</v>
      </c>
    </row>
  </sheetData>
  <hyperlinks>
    <hyperlink ref="B1" location="'Table of Contents'!A1" display="Return to Table of Content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M412"/>
  <sheetViews>
    <sheetView zoomScale="75" zoomScaleNormal="75" workbookViewId="0">
      <pane ySplit="3" topLeftCell="A4" activePane="bottomLeft" state="frozen"/>
      <selection pane="bottomLeft" activeCell="G1" sqref="G1"/>
    </sheetView>
  </sheetViews>
  <sheetFormatPr defaultRowHeight="13.2" x14ac:dyDescent="0.25"/>
  <cols>
    <col min="1" max="1" width="8" customWidth="1"/>
    <col min="2" max="2" width="50.77734375" bestFit="1" customWidth="1"/>
    <col min="3" max="3" width="14.77734375" customWidth="1"/>
    <col min="4" max="9" width="11.109375" bestFit="1" customWidth="1"/>
    <col min="10" max="13" width="11.109375" style="58" bestFit="1" customWidth="1"/>
  </cols>
  <sheetData>
    <row r="1" spans="1:13" ht="18" x14ac:dyDescent="0.35">
      <c r="B1" s="56" t="s">
        <v>3874</v>
      </c>
      <c r="D1" s="55" t="s">
        <v>3873</v>
      </c>
      <c r="G1" s="14" t="s">
        <v>3107</v>
      </c>
    </row>
    <row r="2" spans="1:13" ht="13.8" thickBot="1" x14ac:dyDescent="0.3"/>
    <row r="3" spans="1:13" s="6" customFormat="1" ht="66.599999999999994" thickBot="1" x14ac:dyDescent="0.3">
      <c r="A3" s="5" t="s">
        <v>1</v>
      </c>
      <c r="B3" s="5" t="s">
        <v>0</v>
      </c>
      <c r="C3" s="5" t="s">
        <v>4</v>
      </c>
      <c r="D3" s="5" t="s">
        <v>2</v>
      </c>
      <c r="E3" s="5" t="s">
        <v>3</v>
      </c>
      <c r="F3" s="5" t="s">
        <v>5</v>
      </c>
      <c r="G3" s="5" t="s">
        <v>6</v>
      </c>
      <c r="H3" s="5" t="s">
        <v>7</v>
      </c>
      <c r="I3" s="5" t="s">
        <v>8</v>
      </c>
      <c r="J3" s="59" t="s">
        <v>9</v>
      </c>
      <c r="K3" s="59" t="s">
        <v>10</v>
      </c>
      <c r="L3" s="59" t="s">
        <v>11</v>
      </c>
      <c r="M3" s="59" t="s">
        <v>12</v>
      </c>
    </row>
    <row r="4" spans="1:13" ht="13.8" thickBot="1" x14ac:dyDescent="0.3">
      <c r="A4" s="2" t="s">
        <v>34</v>
      </c>
      <c r="B4" s="1" t="s">
        <v>33</v>
      </c>
      <c r="C4" s="2" t="s">
        <v>35</v>
      </c>
      <c r="D4" s="4" t="s">
        <v>21</v>
      </c>
      <c r="E4" s="4" t="s">
        <v>22</v>
      </c>
      <c r="F4" s="3">
        <v>1</v>
      </c>
      <c r="G4" s="3">
        <v>0</v>
      </c>
      <c r="H4" s="3">
        <v>0</v>
      </c>
      <c r="I4" s="3">
        <v>1</v>
      </c>
      <c r="J4" s="57">
        <v>2520</v>
      </c>
      <c r="K4" s="57">
        <v>0</v>
      </c>
      <c r="L4" s="57">
        <v>2520</v>
      </c>
      <c r="M4" s="57">
        <v>2344</v>
      </c>
    </row>
    <row r="5" spans="1:13" ht="13.8" thickBot="1" x14ac:dyDescent="0.3">
      <c r="A5" s="2" t="s">
        <v>59</v>
      </c>
      <c r="B5" s="1" t="s">
        <v>58</v>
      </c>
      <c r="C5" s="2" t="s">
        <v>35</v>
      </c>
      <c r="D5" s="4" t="s">
        <v>21</v>
      </c>
      <c r="E5" s="4" t="s">
        <v>22</v>
      </c>
      <c r="F5" s="3">
        <v>1</v>
      </c>
      <c r="G5" s="3">
        <v>0</v>
      </c>
      <c r="H5" s="3">
        <v>0</v>
      </c>
      <c r="I5" s="3">
        <v>1</v>
      </c>
      <c r="J5" s="57">
        <v>2723</v>
      </c>
      <c r="K5" s="57">
        <v>0</v>
      </c>
      <c r="L5" s="57">
        <v>2723</v>
      </c>
      <c r="M5" s="57">
        <v>1320</v>
      </c>
    </row>
    <row r="6" spans="1:13" ht="13.8" thickBot="1" x14ac:dyDescent="0.3">
      <c r="A6" s="2" t="s">
        <v>79</v>
      </c>
      <c r="B6" s="1" t="s">
        <v>78</v>
      </c>
      <c r="C6" s="2" t="s">
        <v>35</v>
      </c>
      <c r="D6" s="4" t="s">
        <v>62</v>
      </c>
      <c r="E6" s="4" t="s">
        <v>63</v>
      </c>
      <c r="F6" s="3">
        <v>1</v>
      </c>
      <c r="G6" s="3">
        <v>0</v>
      </c>
      <c r="H6" s="3">
        <v>0</v>
      </c>
      <c r="I6" s="3">
        <v>1</v>
      </c>
      <c r="J6" s="57">
        <v>2995</v>
      </c>
      <c r="K6" s="57">
        <v>0</v>
      </c>
      <c r="L6" s="57">
        <v>2995</v>
      </c>
      <c r="M6" s="57">
        <v>2400</v>
      </c>
    </row>
    <row r="7" spans="1:13" ht="13.8" thickBot="1" x14ac:dyDescent="0.3">
      <c r="A7" s="2" t="s">
        <v>81</v>
      </c>
      <c r="B7" s="1" t="s">
        <v>80</v>
      </c>
      <c r="C7" s="2" t="s">
        <v>35</v>
      </c>
      <c r="D7" s="4" t="s">
        <v>16</v>
      </c>
      <c r="E7" s="4" t="s">
        <v>17</v>
      </c>
      <c r="F7" s="3">
        <v>1</v>
      </c>
      <c r="G7" s="3">
        <v>0</v>
      </c>
      <c r="H7" s="3">
        <v>0</v>
      </c>
      <c r="I7" s="3">
        <v>1</v>
      </c>
      <c r="J7" s="57">
        <v>4000</v>
      </c>
      <c r="K7" s="57">
        <v>0</v>
      </c>
      <c r="L7" s="57">
        <v>4000</v>
      </c>
      <c r="M7" s="57">
        <v>1894</v>
      </c>
    </row>
    <row r="8" spans="1:13" ht="13.8" thickBot="1" x14ac:dyDescent="0.3">
      <c r="A8" s="2" t="s">
        <v>85</v>
      </c>
      <c r="B8" s="1" t="s">
        <v>84</v>
      </c>
      <c r="C8" s="2" t="s">
        <v>35</v>
      </c>
      <c r="D8" s="4" t="s">
        <v>62</v>
      </c>
      <c r="E8" s="4" t="s">
        <v>63</v>
      </c>
      <c r="F8" s="3">
        <v>1</v>
      </c>
      <c r="G8" s="3">
        <v>0</v>
      </c>
      <c r="H8" s="3">
        <v>0</v>
      </c>
      <c r="I8" s="3">
        <v>1</v>
      </c>
      <c r="J8" s="57">
        <v>880</v>
      </c>
      <c r="K8" s="57">
        <v>0</v>
      </c>
      <c r="L8" s="57">
        <v>880</v>
      </c>
      <c r="M8" s="57">
        <v>1212</v>
      </c>
    </row>
    <row r="9" spans="1:13" ht="13.8" thickBot="1" x14ac:dyDescent="0.3">
      <c r="A9" s="2" t="s">
        <v>89</v>
      </c>
      <c r="B9" s="1" t="s">
        <v>88</v>
      </c>
      <c r="C9" s="2" t="s">
        <v>35</v>
      </c>
      <c r="D9" s="4" t="s">
        <v>21</v>
      </c>
      <c r="E9" s="4" t="s">
        <v>90</v>
      </c>
      <c r="F9" s="3">
        <v>1</v>
      </c>
      <c r="G9" s="3">
        <v>0</v>
      </c>
      <c r="H9" s="3">
        <v>0</v>
      </c>
      <c r="I9" s="3">
        <v>1</v>
      </c>
      <c r="J9" s="57">
        <v>4500</v>
      </c>
      <c r="K9" s="57">
        <v>0</v>
      </c>
      <c r="L9" s="57">
        <v>4500</v>
      </c>
      <c r="M9" s="57">
        <v>2329</v>
      </c>
    </row>
    <row r="10" spans="1:13" ht="13.8" thickBot="1" x14ac:dyDescent="0.3">
      <c r="A10" s="2" t="s">
        <v>92</v>
      </c>
      <c r="B10" s="1" t="s">
        <v>91</v>
      </c>
      <c r="C10" s="2" t="s">
        <v>35</v>
      </c>
      <c r="D10" s="4" t="s">
        <v>21</v>
      </c>
      <c r="E10" s="4" t="s">
        <v>22</v>
      </c>
      <c r="F10" s="3">
        <v>1</v>
      </c>
      <c r="G10" s="3">
        <v>0</v>
      </c>
      <c r="H10" s="3">
        <v>0</v>
      </c>
      <c r="I10" s="3">
        <v>1</v>
      </c>
      <c r="J10" s="57">
        <v>3150</v>
      </c>
      <c r="K10" s="57">
        <v>0</v>
      </c>
      <c r="L10" s="57">
        <v>3150</v>
      </c>
      <c r="M10" s="57">
        <v>2288</v>
      </c>
    </row>
    <row r="11" spans="1:13" ht="13.8" thickBot="1" x14ac:dyDescent="0.3">
      <c r="A11" s="2" t="s">
        <v>100</v>
      </c>
      <c r="B11" s="1" t="s">
        <v>99</v>
      </c>
      <c r="C11" s="2" t="s">
        <v>35</v>
      </c>
      <c r="D11" s="4" t="s">
        <v>101</v>
      </c>
      <c r="E11" s="4" t="s">
        <v>102</v>
      </c>
      <c r="F11" s="3">
        <v>1</v>
      </c>
      <c r="G11" s="3">
        <v>0</v>
      </c>
      <c r="H11" s="3">
        <v>0</v>
      </c>
      <c r="I11" s="3">
        <v>1</v>
      </c>
      <c r="J11" s="57">
        <v>1513</v>
      </c>
      <c r="K11" s="57">
        <v>0</v>
      </c>
      <c r="L11" s="57">
        <v>1513</v>
      </c>
      <c r="M11" s="57">
        <v>1450</v>
      </c>
    </row>
    <row r="12" spans="1:13" ht="13.8" thickBot="1" x14ac:dyDescent="0.3">
      <c r="A12" s="2" t="s">
        <v>132</v>
      </c>
      <c r="B12" s="1" t="s">
        <v>131</v>
      </c>
      <c r="C12" s="2" t="s">
        <v>35</v>
      </c>
      <c r="D12" s="4" t="s">
        <v>101</v>
      </c>
      <c r="E12" s="4" t="s">
        <v>102</v>
      </c>
      <c r="F12" s="3">
        <v>1</v>
      </c>
      <c r="G12" s="3">
        <v>0</v>
      </c>
      <c r="H12" s="3">
        <v>0</v>
      </c>
      <c r="I12" s="3">
        <v>1</v>
      </c>
      <c r="J12" s="57">
        <v>3240</v>
      </c>
      <c r="K12" s="57">
        <v>0</v>
      </c>
      <c r="L12" s="57">
        <v>3240</v>
      </c>
      <c r="M12" s="57">
        <v>1456</v>
      </c>
    </row>
    <row r="13" spans="1:13" ht="13.8" thickBot="1" x14ac:dyDescent="0.3">
      <c r="A13" s="2" t="s">
        <v>146</v>
      </c>
      <c r="B13" s="1" t="s">
        <v>145</v>
      </c>
      <c r="C13" s="2" t="s">
        <v>35</v>
      </c>
      <c r="D13" s="4" t="s">
        <v>62</v>
      </c>
      <c r="E13" s="4" t="s">
        <v>63</v>
      </c>
      <c r="F13" s="3">
        <v>1</v>
      </c>
      <c r="G13" s="3">
        <v>0</v>
      </c>
      <c r="H13" s="3">
        <v>0</v>
      </c>
      <c r="I13" s="3">
        <v>1</v>
      </c>
      <c r="J13" s="57">
        <v>2331</v>
      </c>
      <c r="K13" s="57">
        <v>0</v>
      </c>
      <c r="L13" s="57">
        <v>2331</v>
      </c>
      <c r="M13" s="57">
        <v>806</v>
      </c>
    </row>
    <row r="14" spans="1:13" ht="13.8" thickBot="1" x14ac:dyDescent="0.3">
      <c r="A14" s="2" t="s">
        <v>156</v>
      </c>
      <c r="B14" s="1" t="s">
        <v>155</v>
      </c>
      <c r="C14" s="2" t="s">
        <v>35</v>
      </c>
      <c r="D14" s="4" t="s">
        <v>16</v>
      </c>
      <c r="E14" s="4" t="s">
        <v>17</v>
      </c>
      <c r="F14" s="3">
        <v>1</v>
      </c>
      <c r="G14" s="3">
        <v>0</v>
      </c>
      <c r="H14" s="3">
        <v>0</v>
      </c>
      <c r="I14" s="3">
        <v>1</v>
      </c>
      <c r="J14" s="57">
        <v>5300</v>
      </c>
      <c r="K14" s="57">
        <v>0</v>
      </c>
      <c r="L14" s="57">
        <v>5300</v>
      </c>
      <c r="M14" s="57">
        <v>2379</v>
      </c>
    </row>
    <row r="15" spans="1:13" ht="13.8" thickBot="1" x14ac:dyDescent="0.3">
      <c r="A15" s="2" t="s">
        <v>164</v>
      </c>
      <c r="B15" s="1" t="s">
        <v>163</v>
      </c>
      <c r="C15" s="2" t="s">
        <v>35</v>
      </c>
      <c r="D15" s="4" t="s">
        <v>62</v>
      </c>
      <c r="E15" s="4" t="s">
        <v>63</v>
      </c>
      <c r="F15" s="3">
        <v>1</v>
      </c>
      <c r="G15" s="3">
        <v>0</v>
      </c>
      <c r="H15" s="3">
        <v>0</v>
      </c>
      <c r="I15" s="3">
        <v>1</v>
      </c>
      <c r="J15" s="57">
        <v>3248</v>
      </c>
      <c r="K15" s="60">
        <v>0</v>
      </c>
      <c r="L15" s="57">
        <v>3248</v>
      </c>
      <c r="M15" s="57">
        <v>1570</v>
      </c>
    </row>
    <row r="16" spans="1:13" ht="13.8" thickBot="1" x14ac:dyDescent="0.3">
      <c r="A16" s="2" t="s">
        <v>176</v>
      </c>
      <c r="B16" s="1" t="s">
        <v>175</v>
      </c>
      <c r="C16" s="2" t="s">
        <v>35</v>
      </c>
      <c r="D16" s="4" t="s">
        <v>62</v>
      </c>
      <c r="E16" s="4" t="s">
        <v>63</v>
      </c>
      <c r="F16" s="3">
        <v>1</v>
      </c>
      <c r="G16" s="3">
        <v>0</v>
      </c>
      <c r="H16" s="3">
        <v>0</v>
      </c>
      <c r="I16" s="3">
        <v>1</v>
      </c>
      <c r="J16" s="57">
        <v>6900</v>
      </c>
      <c r="K16" s="57">
        <v>0</v>
      </c>
      <c r="L16" s="57">
        <v>6900</v>
      </c>
      <c r="M16" s="57">
        <v>2329</v>
      </c>
    </row>
    <row r="17" spans="1:13" ht="13.8" thickBot="1" x14ac:dyDescent="0.3">
      <c r="A17" s="2" t="s">
        <v>184</v>
      </c>
      <c r="B17" s="1" t="s">
        <v>183</v>
      </c>
      <c r="C17" s="2" t="s">
        <v>35</v>
      </c>
      <c r="D17" s="4" t="s">
        <v>62</v>
      </c>
      <c r="E17" s="4" t="s">
        <v>63</v>
      </c>
      <c r="F17" s="3">
        <v>1</v>
      </c>
      <c r="G17" s="3">
        <v>0</v>
      </c>
      <c r="H17" s="3">
        <v>0</v>
      </c>
      <c r="I17" s="3">
        <v>1</v>
      </c>
      <c r="J17" s="57">
        <v>8312</v>
      </c>
      <c r="K17" s="57">
        <v>0</v>
      </c>
      <c r="L17" s="57">
        <v>8312</v>
      </c>
      <c r="M17" s="57">
        <v>1844</v>
      </c>
    </row>
    <row r="18" spans="1:13" ht="13.8" thickBot="1" x14ac:dyDescent="0.3">
      <c r="A18" s="2" t="s">
        <v>186</v>
      </c>
      <c r="B18" s="1" t="s">
        <v>185</v>
      </c>
      <c r="C18" s="2" t="s">
        <v>35</v>
      </c>
      <c r="D18" s="4" t="s">
        <v>62</v>
      </c>
      <c r="E18" s="4" t="s">
        <v>63</v>
      </c>
      <c r="F18" s="3">
        <v>1</v>
      </c>
      <c r="G18" s="3">
        <v>0</v>
      </c>
      <c r="H18" s="3">
        <v>0</v>
      </c>
      <c r="I18" s="3">
        <v>1</v>
      </c>
      <c r="J18" s="57">
        <v>3440</v>
      </c>
      <c r="K18" s="57">
        <v>0</v>
      </c>
      <c r="L18" s="57">
        <v>3440</v>
      </c>
      <c r="M18" s="57">
        <v>1940</v>
      </c>
    </row>
    <row r="19" spans="1:13" ht="13.8" thickBot="1" x14ac:dyDescent="0.3">
      <c r="A19" s="2" t="s">
        <v>202</v>
      </c>
      <c r="B19" s="1" t="s">
        <v>201</v>
      </c>
      <c r="C19" s="2" t="s">
        <v>35</v>
      </c>
      <c r="D19" s="4" t="s">
        <v>21</v>
      </c>
      <c r="E19" s="4" t="s">
        <v>22</v>
      </c>
      <c r="F19" s="3">
        <v>1</v>
      </c>
      <c r="G19" s="3">
        <v>1</v>
      </c>
      <c r="H19" s="3">
        <v>0</v>
      </c>
      <c r="I19" s="3">
        <v>2</v>
      </c>
      <c r="J19" s="57">
        <v>3000</v>
      </c>
      <c r="K19" s="57">
        <v>2060</v>
      </c>
      <c r="L19" s="57">
        <v>5060</v>
      </c>
      <c r="M19" s="57">
        <v>2635</v>
      </c>
    </row>
    <row r="20" spans="1:13" ht="13.8" thickBot="1" x14ac:dyDescent="0.3">
      <c r="A20" s="2" t="s">
        <v>204</v>
      </c>
      <c r="B20" s="1" t="s">
        <v>203</v>
      </c>
      <c r="C20" s="2" t="s">
        <v>35</v>
      </c>
      <c r="D20" s="4" t="s">
        <v>62</v>
      </c>
      <c r="E20" s="4" t="s">
        <v>63</v>
      </c>
      <c r="F20" s="3">
        <v>1</v>
      </c>
      <c r="G20" s="3">
        <v>0</v>
      </c>
      <c r="H20" s="3">
        <v>0</v>
      </c>
      <c r="I20" s="3">
        <v>1</v>
      </c>
      <c r="J20" s="57">
        <v>4144</v>
      </c>
      <c r="K20" s="57">
        <v>0</v>
      </c>
      <c r="L20" s="57">
        <v>4144</v>
      </c>
      <c r="M20" s="57">
        <v>1196</v>
      </c>
    </row>
    <row r="21" spans="1:13" ht="13.8" thickBot="1" x14ac:dyDescent="0.3">
      <c r="A21" s="2" t="s">
        <v>206</v>
      </c>
      <c r="B21" s="1" t="s">
        <v>205</v>
      </c>
      <c r="C21" s="2" t="s">
        <v>35</v>
      </c>
      <c r="D21" s="4" t="s">
        <v>16</v>
      </c>
      <c r="E21" s="4" t="s">
        <v>17</v>
      </c>
      <c r="F21" s="3">
        <v>1</v>
      </c>
      <c r="G21" s="3">
        <v>0</v>
      </c>
      <c r="H21" s="3">
        <v>0</v>
      </c>
      <c r="I21" s="3">
        <v>1</v>
      </c>
      <c r="J21" s="57">
        <v>4580</v>
      </c>
      <c r="K21" s="57">
        <v>0</v>
      </c>
      <c r="L21" s="57">
        <v>4580</v>
      </c>
      <c r="M21" s="57">
        <v>2567</v>
      </c>
    </row>
    <row r="22" spans="1:13" ht="13.8" thickBot="1" x14ac:dyDescent="0.3">
      <c r="A22" s="2" t="s">
        <v>208</v>
      </c>
      <c r="B22" s="1" t="s">
        <v>207</v>
      </c>
      <c r="C22" s="2" t="s">
        <v>35</v>
      </c>
      <c r="D22" s="4" t="s">
        <v>16</v>
      </c>
      <c r="E22" s="4" t="s">
        <v>17</v>
      </c>
      <c r="F22" s="3">
        <v>1</v>
      </c>
      <c r="G22" s="3">
        <v>0</v>
      </c>
      <c r="H22" s="3">
        <v>0</v>
      </c>
      <c r="I22" s="3">
        <v>1</v>
      </c>
      <c r="J22" s="57">
        <v>3796</v>
      </c>
      <c r="K22" s="57">
        <v>0</v>
      </c>
      <c r="L22" s="57">
        <v>3796</v>
      </c>
      <c r="M22" s="57">
        <v>1150</v>
      </c>
    </row>
    <row r="23" spans="1:13" ht="13.8" thickBot="1" x14ac:dyDescent="0.3">
      <c r="A23" s="2" t="s">
        <v>210</v>
      </c>
      <c r="B23" s="1" t="s">
        <v>209</v>
      </c>
      <c r="C23" s="2" t="s">
        <v>35</v>
      </c>
      <c r="D23" s="4" t="s">
        <v>21</v>
      </c>
      <c r="E23" s="4" t="s">
        <v>22</v>
      </c>
      <c r="F23" s="3">
        <v>1</v>
      </c>
      <c r="G23" s="3">
        <v>0</v>
      </c>
      <c r="H23" s="3">
        <v>0</v>
      </c>
      <c r="I23" s="3">
        <v>1</v>
      </c>
      <c r="J23" s="57">
        <v>3000</v>
      </c>
      <c r="K23" s="57">
        <v>0</v>
      </c>
      <c r="L23" s="57">
        <v>3000</v>
      </c>
      <c r="M23" s="57">
        <v>1716</v>
      </c>
    </row>
    <row r="24" spans="1:13" ht="13.8" thickBot="1" x14ac:dyDescent="0.3">
      <c r="A24" s="2" t="s">
        <v>222</v>
      </c>
      <c r="B24" s="1" t="s">
        <v>221</v>
      </c>
      <c r="C24" s="2" t="s">
        <v>35</v>
      </c>
      <c r="D24" s="4" t="s">
        <v>21</v>
      </c>
      <c r="E24" s="4" t="s">
        <v>22</v>
      </c>
      <c r="F24" s="3">
        <v>1</v>
      </c>
      <c r="G24" s="3">
        <v>0</v>
      </c>
      <c r="H24" s="3">
        <v>0</v>
      </c>
      <c r="I24" s="3">
        <v>1</v>
      </c>
      <c r="J24" s="57">
        <v>3792</v>
      </c>
      <c r="K24" s="57">
        <v>0</v>
      </c>
      <c r="L24" s="57">
        <v>3792</v>
      </c>
      <c r="M24" s="57">
        <v>1924</v>
      </c>
    </row>
    <row r="25" spans="1:13" ht="13.8" thickBot="1" x14ac:dyDescent="0.3">
      <c r="A25" s="2" t="s">
        <v>258</v>
      </c>
      <c r="B25" s="1" t="s">
        <v>257</v>
      </c>
      <c r="C25" s="2" t="s">
        <v>35</v>
      </c>
      <c r="D25" s="4" t="s">
        <v>62</v>
      </c>
      <c r="E25" s="4" t="s">
        <v>63</v>
      </c>
      <c r="F25" s="3">
        <v>1</v>
      </c>
      <c r="G25" s="3">
        <v>0</v>
      </c>
      <c r="H25" s="3">
        <v>0</v>
      </c>
      <c r="I25" s="3">
        <v>1</v>
      </c>
      <c r="J25" s="57">
        <v>912</v>
      </c>
      <c r="K25" s="60">
        <v>0</v>
      </c>
      <c r="L25" s="57">
        <v>912</v>
      </c>
      <c r="M25" s="57">
        <v>1820</v>
      </c>
    </row>
    <row r="26" spans="1:13" ht="13.8" thickBot="1" x14ac:dyDescent="0.3">
      <c r="A26" s="2" t="s">
        <v>260</v>
      </c>
      <c r="B26" s="1" t="s">
        <v>259</v>
      </c>
      <c r="C26" s="2" t="s">
        <v>35</v>
      </c>
      <c r="D26" s="4" t="s">
        <v>62</v>
      </c>
      <c r="E26" s="4" t="s">
        <v>63</v>
      </c>
      <c r="F26" s="3">
        <v>1</v>
      </c>
      <c r="G26" s="3">
        <v>0</v>
      </c>
      <c r="H26" s="3">
        <v>0</v>
      </c>
      <c r="I26" s="3">
        <v>1</v>
      </c>
      <c r="J26" s="57">
        <v>3420</v>
      </c>
      <c r="K26" s="57">
        <v>0</v>
      </c>
      <c r="L26" s="57">
        <v>3420</v>
      </c>
      <c r="M26" s="57">
        <v>1046</v>
      </c>
    </row>
    <row r="27" spans="1:13" ht="13.8" thickBot="1" x14ac:dyDescent="0.3">
      <c r="A27" s="2" t="s">
        <v>266</v>
      </c>
      <c r="B27" s="1" t="s">
        <v>265</v>
      </c>
      <c r="C27" s="2" t="s">
        <v>35</v>
      </c>
      <c r="D27" s="4" t="s">
        <v>62</v>
      </c>
      <c r="E27" s="4" t="s">
        <v>63</v>
      </c>
      <c r="F27" s="3">
        <v>1</v>
      </c>
      <c r="G27" s="3">
        <v>0</v>
      </c>
      <c r="H27" s="3">
        <v>0</v>
      </c>
      <c r="I27" s="3">
        <v>1</v>
      </c>
      <c r="J27" s="57">
        <v>4288</v>
      </c>
      <c r="K27" s="57">
        <v>0</v>
      </c>
      <c r="L27" s="57">
        <v>4288</v>
      </c>
      <c r="M27" s="57">
        <v>1924</v>
      </c>
    </row>
    <row r="28" spans="1:13" ht="13.8" thickBot="1" x14ac:dyDescent="0.3">
      <c r="A28" s="2" t="s">
        <v>274</v>
      </c>
      <c r="B28" s="1" t="s">
        <v>273</v>
      </c>
      <c r="C28" s="2" t="s">
        <v>35</v>
      </c>
      <c r="D28" s="4" t="s">
        <v>16</v>
      </c>
      <c r="E28" s="4" t="s">
        <v>17</v>
      </c>
      <c r="F28" s="3">
        <v>1</v>
      </c>
      <c r="G28" s="3">
        <v>0</v>
      </c>
      <c r="H28" s="3">
        <v>0</v>
      </c>
      <c r="I28" s="3">
        <v>1</v>
      </c>
      <c r="J28" s="57">
        <v>4800</v>
      </c>
      <c r="K28" s="57">
        <v>0</v>
      </c>
      <c r="L28" s="57">
        <v>4800</v>
      </c>
      <c r="M28" s="57">
        <v>2288</v>
      </c>
    </row>
    <row r="29" spans="1:13" ht="13.8" thickBot="1" x14ac:dyDescent="0.3">
      <c r="A29" s="2" t="s">
        <v>288</v>
      </c>
      <c r="B29" s="1" t="s">
        <v>287</v>
      </c>
      <c r="C29" s="2" t="s">
        <v>35</v>
      </c>
      <c r="D29" s="4" t="s">
        <v>21</v>
      </c>
      <c r="E29" s="4" t="s">
        <v>22</v>
      </c>
      <c r="F29" s="3">
        <v>1</v>
      </c>
      <c r="G29" s="3">
        <v>0</v>
      </c>
      <c r="H29" s="3">
        <v>0</v>
      </c>
      <c r="I29" s="3">
        <v>1</v>
      </c>
      <c r="J29" s="57">
        <v>1870</v>
      </c>
      <c r="K29" s="57">
        <v>0</v>
      </c>
      <c r="L29" s="57">
        <v>1870</v>
      </c>
      <c r="M29" s="57">
        <v>2200</v>
      </c>
    </row>
    <row r="30" spans="1:13" ht="13.8" thickBot="1" x14ac:dyDescent="0.3">
      <c r="A30" s="2" t="s">
        <v>298</v>
      </c>
      <c r="B30" s="1" t="s">
        <v>297</v>
      </c>
      <c r="C30" s="2" t="s">
        <v>35</v>
      </c>
      <c r="D30" s="4" t="s">
        <v>62</v>
      </c>
      <c r="E30" s="4" t="s">
        <v>63</v>
      </c>
      <c r="F30" s="3">
        <v>1</v>
      </c>
      <c r="G30" s="3">
        <v>0</v>
      </c>
      <c r="H30" s="3">
        <v>0</v>
      </c>
      <c r="I30" s="3">
        <v>1</v>
      </c>
      <c r="J30" s="57">
        <v>4290</v>
      </c>
      <c r="K30" s="57">
        <v>0</v>
      </c>
      <c r="L30" s="57">
        <v>4290</v>
      </c>
      <c r="M30" s="57">
        <v>2080</v>
      </c>
    </row>
    <row r="31" spans="1:13" ht="13.8" thickBot="1" x14ac:dyDescent="0.3">
      <c r="A31" s="2" t="s">
        <v>306</v>
      </c>
      <c r="B31" s="1" t="s">
        <v>305</v>
      </c>
      <c r="C31" s="2" t="s">
        <v>35</v>
      </c>
      <c r="D31" s="4" t="s">
        <v>62</v>
      </c>
      <c r="E31" s="4" t="s">
        <v>63</v>
      </c>
      <c r="F31" s="3">
        <v>1</v>
      </c>
      <c r="G31" s="3">
        <v>0</v>
      </c>
      <c r="H31" s="3">
        <v>0</v>
      </c>
      <c r="I31" s="3">
        <v>1</v>
      </c>
      <c r="J31" s="57">
        <v>1738</v>
      </c>
      <c r="K31" s="57">
        <v>0</v>
      </c>
      <c r="L31" s="57">
        <v>1738</v>
      </c>
      <c r="M31" s="57">
        <v>1040</v>
      </c>
    </row>
    <row r="32" spans="1:13" ht="13.8" thickBot="1" x14ac:dyDescent="0.3">
      <c r="A32" s="2" t="s">
        <v>314</v>
      </c>
      <c r="B32" s="1" t="s">
        <v>313</v>
      </c>
      <c r="C32" s="2" t="s">
        <v>35</v>
      </c>
      <c r="D32" s="4" t="s">
        <v>16</v>
      </c>
      <c r="E32" s="4" t="s">
        <v>17</v>
      </c>
      <c r="F32" s="3">
        <v>1</v>
      </c>
      <c r="G32" s="3">
        <v>0</v>
      </c>
      <c r="H32" s="3">
        <v>0</v>
      </c>
      <c r="I32" s="3">
        <v>1</v>
      </c>
      <c r="J32" s="57">
        <v>3400</v>
      </c>
      <c r="K32" s="57">
        <v>0</v>
      </c>
      <c r="L32" s="57">
        <v>3400</v>
      </c>
      <c r="M32" s="57">
        <v>2392</v>
      </c>
    </row>
    <row r="33" spans="1:13" ht="13.8" thickBot="1" x14ac:dyDescent="0.3">
      <c r="A33" s="2" t="s">
        <v>316</v>
      </c>
      <c r="B33" s="1" t="s">
        <v>315</v>
      </c>
      <c r="C33" s="2" t="s">
        <v>35</v>
      </c>
      <c r="D33" s="4" t="s">
        <v>21</v>
      </c>
      <c r="E33" s="4" t="s">
        <v>22</v>
      </c>
      <c r="F33" s="3">
        <v>1</v>
      </c>
      <c r="G33" s="3">
        <v>0</v>
      </c>
      <c r="H33" s="3">
        <v>0</v>
      </c>
      <c r="I33" s="3">
        <v>1</v>
      </c>
      <c r="J33" s="57">
        <v>2500</v>
      </c>
      <c r="K33" s="57">
        <v>0</v>
      </c>
      <c r="L33" s="57">
        <v>2500</v>
      </c>
      <c r="M33" s="57">
        <v>1040</v>
      </c>
    </row>
    <row r="34" spans="1:13" ht="13.8" thickBot="1" x14ac:dyDescent="0.3">
      <c r="A34" s="2" t="s">
        <v>366</v>
      </c>
      <c r="B34" s="1" t="s">
        <v>365</v>
      </c>
      <c r="C34" s="2" t="s">
        <v>35</v>
      </c>
      <c r="D34" s="4" t="s">
        <v>16</v>
      </c>
      <c r="E34" s="4" t="s">
        <v>17</v>
      </c>
      <c r="F34" s="3">
        <v>1</v>
      </c>
      <c r="G34" s="3">
        <v>0</v>
      </c>
      <c r="H34" s="3">
        <v>0</v>
      </c>
      <c r="I34" s="3">
        <v>1</v>
      </c>
      <c r="J34" s="57">
        <v>6400</v>
      </c>
      <c r="K34" s="57">
        <v>0</v>
      </c>
      <c r="L34" s="57">
        <v>6400</v>
      </c>
      <c r="M34" s="57">
        <v>2003</v>
      </c>
    </row>
    <row r="35" spans="1:13" ht="13.8" thickBot="1" x14ac:dyDescent="0.3">
      <c r="A35" s="2" t="s">
        <v>382</v>
      </c>
      <c r="B35" s="1" t="s">
        <v>381</v>
      </c>
      <c r="C35" s="2" t="s">
        <v>35</v>
      </c>
      <c r="D35" s="4" t="s">
        <v>21</v>
      </c>
      <c r="E35" s="4" t="s">
        <v>22</v>
      </c>
      <c r="F35" s="3">
        <v>1</v>
      </c>
      <c r="G35" s="3">
        <v>0</v>
      </c>
      <c r="H35" s="3">
        <v>0</v>
      </c>
      <c r="I35" s="3">
        <v>1</v>
      </c>
      <c r="J35" s="57">
        <v>5000</v>
      </c>
      <c r="K35" s="57">
        <v>0</v>
      </c>
      <c r="L35" s="57">
        <v>5000</v>
      </c>
      <c r="M35" s="57">
        <v>1820</v>
      </c>
    </row>
    <row r="36" spans="1:13" ht="13.8" thickBot="1" x14ac:dyDescent="0.3">
      <c r="A36" s="2" t="s">
        <v>414</v>
      </c>
      <c r="B36" s="1" t="s">
        <v>413</v>
      </c>
      <c r="C36" s="2" t="s">
        <v>35</v>
      </c>
      <c r="D36" s="4" t="s">
        <v>21</v>
      </c>
      <c r="E36" s="4" t="s">
        <v>22</v>
      </c>
      <c r="F36" s="3">
        <v>1</v>
      </c>
      <c r="G36" s="3">
        <v>0</v>
      </c>
      <c r="H36" s="3">
        <v>0</v>
      </c>
      <c r="I36" s="3">
        <v>1</v>
      </c>
      <c r="J36" s="57">
        <v>3100</v>
      </c>
      <c r="K36" s="57">
        <v>0</v>
      </c>
      <c r="L36" s="57">
        <v>3100</v>
      </c>
      <c r="M36" s="57">
        <v>2019</v>
      </c>
    </row>
    <row r="37" spans="1:13" ht="13.8" thickBot="1" x14ac:dyDescent="0.3">
      <c r="A37" s="2" t="s">
        <v>420</v>
      </c>
      <c r="B37" s="1" t="s">
        <v>419</v>
      </c>
      <c r="C37" s="2" t="s">
        <v>35</v>
      </c>
      <c r="D37" s="4" t="s">
        <v>101</v>
      </c>
      <c r="E37" s="4" t="s">
        <v>102</v>
      </c>
      <c r="F37" s="3">
        <v>1</v>
      </c>
      <c r="G37" s="3">
        <v>0</v>
      </c>
      <c r="H37" s="3">
        <v>0</v>
      </c>
      <c r="I37" s="3">
        <v>1</v>
      </c>
      <c r="J37" s="57">
        <v>1715</v>
      </c>
      <c r="K37" s="57">
        <v>0</v>
      </c>
      <c r="L37" s="57">
        <v>1715</v>
      </c>
      <c r="M37" s="57">
        <v>1017</v>
      </c>
    </row>
    <row r="38" spans="1:13" ht="13.8" thickBot="1" x14ac:dyDescent="0.3">
      <c r="A38" s="2" t="s">
        <v>422</v>
      </c>
      <c r="B38" s="1" t="s">
        <v>421</v>
      </c>
      <c r="C38" s="2" t="s">
        <v>35</v>
      </c>
      <c r="D38" s="4" t="s">
        <v>255</v>
      </c>
      <c r="E38" s="4" t="s">
        <v>423</v>
      </c>
      <c r="F38" s="3">
        <v>1</v>
      </c>
      <c r="G38" s="3">
        <v>0</v>
      </c>
      <c r="H38" s="3">
        <v>0</v>
      </c>
      <c r="I38" s="3">
        <v>1</v>
      </c>
      <c r="J38" s="57">
        <v>4932</v>
      </c>
      <c r="K38" s="57">
        <v>0</v>
      </c>
      <c r="L38" s="57">
        <v>4932</v>
      </c>
      <c r="M38" s="57">
        <v>2000</v>
      </c>
    </row>
    <row r="39" spans="1:13" ht="13.8" thickBot="1" x14ac:dyDescent="0.3">
      <c r="A39" s="2" t="s">
        <v>427</v>
      </c>
      <c r="B39" s="1" t="s">
        <v>426</v>
      </c>
      <c r="C39" s="2" t="s">
        <v>35</v>
      </c>
      <c r="D39" s="4" t="s">
        <v>62</v>
      </c>
      <c r="E39" s="4" t="s">
        <v>63</v>
      </c>
      <c r="F39" s="3">
        <v>1</v>
      </c>
      <c r="G39" s="3">
        <v>0</v>
      </c>
      <c r="H39" s="3">
        <v>0</v>
      </c>
      <c r="I39" s="3">
        <v>1</v>
      </c>
      <c r="J39" s="57">
        <v>2800</v>
      </c>
      <c r="K39" s="57">
        <v>0</v>
      </c>
      <c r="L39" s="57">
        <v>2800</v>
      </c>
      <c r="M39" s="57">
        <v>1820</v>
      </c>
    </row>
    <row r="40" spans="1:13" ht="13.8" thickBot="1" x14ac:dyDescent="0.3">
      <c r="A40" s="2" t="s">
        <v>437</v>
      </c>
      <c r="B40" s="1" t="s">
        <v>436</v>
      </c>
      <c r="C40" s="2" t="s">
        <v>35</v>
      </c>
      <c r="D40" s="4" t="s">
        <v>21</v>
      </c>
      <c r="E40" s="4" t="s">
        <v>22</v>
      </c>
      <c r="F40" s="3">
        <v>1</v>
      </c>
      <c r="G40" s="3">
        <v>0</v>
      </c>
      <c r="H40" s="3">
        <v>0</v>
      </c>
      <c r="I40" s="3">
        <v>1</v>
      </c>
      <c r="J40" s="57">
        <v>1980</v>
      </c>
      <c r="K40" s="57">
        <v>0</v>
      </c>
      <c r="L40" s="57">
        <v>1980</v>
      </c>
      <c r="M40" s="57">
        <v>1352</v>
      </c>
    </row>
    <row r="41" spans="1:13" ht="13.8" thickBot="1" x14ac:dyDescent="0.3">
      <c r="A41" s="2" t="s">
        <v>443</v>
      </c>
      <c r="B41" s="1" t="s">
        <v>442</v>
      </c>
      <c r="C41" s="2" t="s">
        <v>35</v>
      </c>
      <c r="D41" s="4" t="s">
        <v>62</v>
      </c>
      <c r="E41" s="4" t="s">
        <v>63</v>
      </c>
      <c r="F41" s="3">
        <v>1</v>
      </c>
      <c r="G41" s="3">
        <v>0</v>
      </c>
      <c r="H41" s="3">
        <v>0</v>
      </c>
      <c r="I41" s="3">
        <v>1</v>
      </c>
      <c r="J41" s="57">
        <v>1100</v>
      </c>
      <c r="K41" s="57">
        <v>0</v>
      </c>
      <c r="L41" s="57">
        <v>1100</v>
      </c>
      <c r="M41" s="57">
        <v>1344</v>
      </c>
    </row>
    <row r="42" spans="1:13" ht="13.8" thickBot="1" x14ac:dyDescent="0.3">
      <c r="A42" s="2" t="s">
        <v>455</v>
      </c>
      <c r="B42" s="1" t="s">
        <v>454</v>
      </c>
      <c r="C42" s="2" t="s">
        <v>35</v>
      </c>
      <c r="D42" s="4" t="s">
        <v>255</v>
      </c>
      <c r="E42" s="4" t="s">
        <v>256</v>
      </c>
      <c r="F42" s="3">
        <v>1</v>
      </c>
      <c r="G42" s="3">
        <v>0</v>
      </c>
      <c r="H42" s="3">
        <v>0</v>
      </c>
      <c r="I42" s="3">
        <v>1</v>
      </c>
      <c r="J42" s="57">
        <v>2200</v>
      </c>
      <c r="K42" s="57">
        <v>0</v>
      </c>
      <c r="L42" s="57">
        <v>2200</v>
      </c>
      <c r="M42" s="57">
        <v>2065</v>
      </c>
    </row>
    <row r="43" spans="1:13" ht="13.8" thickBot="1" x14ac:dyDescent="0.3">
      <c r="A43" s="2" t="s">
        <v>461</v>
      </c>
      <c r="B43" s="1" t="s">
        <v>460</v>
      </c>
      <c r="C43" s="2" t="s">
        <v>35</v>
      </c>
      <c r="D43" s="4" t="s">
        <v>62</v>
      </c>
      <c r="E43" s="4" t="s">
        <v>63</v>
      </c>
      <c r="F43" s="3">
        <v>1</v>
      </c>
      <c r="G43" s="3">
        <v>0</v>
      </c>
      <c r="H43" s="3">
        <v>0</v>
      </c>
      <c r="I43" s="3">
        <v>1</v>
      </c>
      <c r="J43" s="57">
        <v>3360</v>
      </c>
      <c r="K43" s="57">
        <v>0</v>
      </c>
      <c r="L43" s="57">
        <v>3360</v>
      </c>
      <c r="M43" s="57">
        <v>1870</v>
      </c>
    </row>
    <row r="44" spans="1:13" ht="13.8" thickBot="1" x14ac:dyDescent="0.3">
      <c r="A44" s="2" t="s">
        <v>477</v>
      </c>
      <c r="B44" s="1" t="s">
        <v>476</v>
      </c>
      <c r="C44" s="2" t="s">
        <v>35</v>
      </c>
      <c r="D44" s="4" t="s">
        <v>16</v>
      </c>
      <c r="E44" s="4" t="s">
        <v>17</v>
      </c>
      <c r="F44" s="3">
        <v>1</v>
      </c>
      <c r="G44" s="3">
        <v>0</v>
      </c>
      <c r="H44" s="3">
        <v>0</v>
      </c>
      <c r="I44" s="3">
        <v>1</v>
      </c>
      <c r="J44" s="57">
        <v>1800</v>
      </c>
      <c r="K44" s="57">
        <v>0</v>
      </c>
      <c r="L44" s="57">
        <v>1800</v>
      </c>
      <c r="M44" s="57">
        <v>1241</v>
      </c>
    </row>
    <row r="45" spans="1:13" ht="13.8" thickBot="1" x14ac:dyDescent="0.3">
      <c r="A45" s="2" t="s">
        <v>494</v>
      </c>
      <c r="B45" s="1" t="s">
        <v>493</v>
      </c>
      <c r="C45" s="2" t="s">
        <v>35</v>
      </c>
      <c r="D45" s="4" t="s">
        <v>62</v>
      </c>
      <c r="E45" s="4" t="s">
        <v>63</v>
      </c>
      <c r="F45" s="3">
        <v>1</v>
      </c>
      <c r="G45" s="3">
        <v>0</v>
      </c>
      <c r="H45" s="3">
        <v>0</v>
      </c>
      <c r="I45" s="3">
        <v>1</v>
      </c>
      <c r="J45" s="57">
        <v>1500</v>
      </c>
      <c r="K45" s="57">
        <v>0</v>
      </c>
      <c r="L45" s="57">
        <v>1500</v>
      </c>
      <c r="M45" s="57">
        <v>1196</v>
      </c>
    </row>
    <row r="46" spans="1:13" ht="13.8" thickBot="1" x14ac:dyDescent="0.3">
      <c r="A46" s="2" t="s">
        <v>501</v>
      </c>
      <c r="B46" s="1" t="s">
        <v>500</v>
      </c>
      <c r="C46" s="2" t="s">
        <v>35</v>
      </c>
      <c r="D46" s="4" t="s">
        <v>16</v>
      </c>
      <c r="E46" s="4" t="s">
        <v>17</v>
      </c>
      <c r="F46" s="3">
        <v>1</v>
      </c>
      <c r="G46" s="3">
        <v>0</v>
      </c>
      <c r="H46" s="3">
        <v>0</v>
      </c>
      <c r="I46" s="3">
        <v>1</v>
      </c>
      <c r="J46" s="60">
        <v>3125</v>
      </c>
      <c r="K46" s="60">
        <v>0</v>
      </c>
      <c r="L46" s="60">
        <v>3125</v>
      </c>
      <c r="M46" s="57">
        <v>1504</v>
      </c>
    </row>
    <row r="47" spans="1:13" ht="13.8" thickBot="1" x14ac:dyDescent="0.3">
      <c r="A47" s="2" t="s">
        <v>521</v>
      </c>
      <c r="B47" s="1" t="s">
        <v>520</v>
      </c>
      <c r="C47" s="2" t="s">
        <v>35</v>
      </c>
      <c r="D47" s="4" t="s">
        <v>62</v>
      </c>
      <c r="E47" s="4" t="s">
        <v>63</v>
      </c>
      <c r="F47" s="3">
        <v>1</v>
      </c>
      <c r="G47" s="3">
        <v>0</v>
      </c>
      <c r="H47" s="3">
        <v>0</v>
      </c>
      <c r="I47" s="3">
        <v>1</v>
      </c>
      <c r="J47" s="57">
        <v>3444</v>
      </c>
      <c r="K47" s="57">
        <v>0</v>
      </c>
      <c r="L47" s="57">
        <v>3444</v>
      </c>
      <c r="M47" s="57">
        <v>980</v>
      </c>
    </row>
    <row r="48" spans="1:13" ht="13.8" thickBot="1" x14ac:dyDescent="0.3">
      <c r="A48" s="2" t="s">
        <v>537</v>
      </c>
      <c r="B48" s="1" t="s">
        <v>536</v>
      </c>
      <c r="C48" s="2" t="s">
        <v>35</v>
      </c>
      <c r="D48" s="4" t="s">
        <v>21</v>
      </c>
      <c r="E48" s="4" t="s">
        <v>22</v>
      </c>
      <c r="F48" s="3">
        <v>1</v>
      </c>
      <c r="G48" s="3">
        <v>0</v>
      </c>
      <c r="H48" s="3">
        <v>0</v>
      </c>
      <c r="I48" s="3">
        <v>1</v>
      </c>
      <c r="J48" s="57">
        <v>6300</v>
      </c>
      <c r="K48" s="57">
        <v>0</v>
      </c>
      <c r="L48" s="57">
        <v>6300</v>
      </c>
      <c r="M48" s="57">
        <v>2340</v>
      </c>
    </row>
    <row r="49" spans="1:13" ht="13.8" thickBot="1" x14ac:dyDescent="0.3">
      <c r="A49" s="2" t="s">
        <v>549</v>
      </c>
      <c r="B49" s="1" t="s">
        <v>548</v>
      </c>
      <c r="C49" s="2" t="s">
        <v>35</v>
      </c>
      <c r="D49" s="4" t="s">
        <v>101</v>
      </c>
      <c r="E49" s="4" t="s">
        <v>102</v>
      </c>
      <c r="F49" s="3">
        <v>1</v>
      </c>
      <c r="G49" s="3">
        <v>0</v>
      </c>
      <c r="H49" s="3">
        <v>0</v>
      </c>
      <c r="I49" s="3">
        <v>1</v>
      </c>
      <c r="J49" s="57">
        <v>15414</v>
      </c>
      <c r="K49" s="57">
        <v>0</v>
      </c>
      <c r="L49" s="57">
        <v>15414</v>
      </c>
      <c r="M49" s="57">
        <v>2140</v>
      </c>
    </row>
    <row r="50" spans="1:13" ht="13.8" thickBot="1" x14ac:dyDescent="0.3">
      <c r="A50" s="2" t="s">
        <v>553</v>
      </c>
      <c r="B50" s="1" t="s">
        <v>552</v>
      </c>
      <c r="C50" s="2" t="s">
        <v>35</v>
      </c>
      <c r="D50" s="53" t="s">
        <v>111</v>
      </c>
      <c r="E50" s="53" t="s">
        <v>112</v>
      </c>
      <c r="F50" s="54">
        <v>1</v>
      </c>
      <c r="G50" s="54">
        <v>1</v>
      </c>
      <c r="H50" s="54">
        <v>0</v>
      </c>
      <c r="I50" s="54">
        <v>2</v>
      </c>
      <c r="J50" s="57">
        <v>3285</v>
      </c>
      <c r="K50" s="57">
        <v>980</v>
      </c>
      <c r="L50" s="57">
        <v>4265</v>
      </c>
      <c r="M50" s="57">
        <v>2548</v>
      </c>
    </row>
    <row r="51" spans="1:13" ht="13.8" thickBot="1" x14ac:dyDescent="0.3">
      <c r="A51" s="2" t="s">
        <v>557</v>
      </c>
      <c r="B51" s="1" t="s">
        <v>556</v>
      </c>
      <c r="C51" s="2" t="s">
        <v>35</v>
      </c>
      <c r="D51" s="4" t="s">
        <v>21</v>
      </c>
      <c r="E51" s="4" t="s">
        <v>22</v>
      </c>
      <c r="F51" s="3">
        <v>1</v>
      </c>
      <c r="G51" s="3">
        <v>0</v>
      </c>
      <c r="H51" s="3">
        <v>0</v>
      </c>
      <c r="I51" s="3">
        <v>1</v>
      </c>
      <c r="J51" s="57">
        <v>1800</v>
      </c>
      <c r="K51" s="60">
        <v>0</v>
      </c>
      <c r="L51" s="57">
        <v>1800</v>
      </c>
      <c r="M51" s="57">
        <v>1812</v>
      </c>
    </row>
    <row r="52" spans="1:13" ht="13.8" thickBot="1" x14ac:dyDescent="0.3">
      <c r="A52" s="2" t="s">
        <v>579</v>
      </c>
      <c r="B52" s="1" t="s">
        <v>578</v>
      </c>
      <c r="C52" s="2" t="s">
        <v>35</v>
      </c>
      <c r="D52" s="4" t="s">
        <v>62</v>
      </c>
      <c r="E52" s="4" t="s">
        <v>63</v>
      </c>
      <c r="F52" s="3">
        <v>1</v>
      </c>
      <c r="G52" s="3">
        <v>0</v>
      </c>
      <c r="H52" s="3">
        <v>0</v>
      </c>
      <c r="I52" s="3">
        <v>1</v>
      </c>
      <c r="J52" s="57">
        <v>3175</v>
      </c>
      <c r="K52" s="57">
        <v>0</v>
      </c>
      <c r="L52" s="57">
        <v>3175</v>
      </c>
      <c r="M52" s="57">
        <v>2642</v>
      </c>
    </row>
    <row r="53" spans="1:13" ht="13.8" thickBot="1" x14ac:dyDescent="0.3">
      <c r="A53" s="2" t="s">
        <v>617</v>
      </c>
      <c r="B53" s="1" t="s">
        <v>616</v>
      </c>
      <c r="C53" s="2" t="s">
        <v>35</v>
      </c>
      <c r="D53" s="4" t="s">
        <v>62</v>
      </c>
      <c r="E53" s="4" t="s">
        <v>63</v>
      </c>
      <c r="F53" s="3">
        <v>1</v>
      </c>
      <c r="G53" s="3">
        <v>0</v>
      </c>
      <c r="H53" s="3">
        <v>0</v>
      </c>
      <c r="I53" s="3">
        <v>1</v>
      </c>
      <c r="J53" s="57">
        <v>1496</v>
      </c>
      <c r="K53" s="57">
        <v>0</v>
      </c>
      <c r="L53" s="57">
        <v>1496</v>
      </c>
      <c r="M53" s="57">
        <v>1601</v>
      </c>
    </row>
    <row r="54" spans="1:13" ht="13.8" thickBot="1" x14ac:dyDescent="0.3">
      <c r="A54" s="2" t="s">
        <v>627</v>
      </c>
      <c r="B54" s="1" t="s">
        <v>626</v>
      </c>
      <c r="C54" s="2" t="s">
        <v>35</v>
      </c>
      <c r="D54" s="4" t="s">
        <v>21</v>
      </c>
      <c r="E54" s="4" t="s">
        <v>22</v>
      </c>
      <c r="F54" s="3">
        <v>1</v>
      </c>
      <c r="G54" s="3">
        <v>0</v>
      </c>
      <c r="H54" s="3">
        <v>0</v>
      </c>
      <c r="I54" s="3">
        <v>1</v>
      </c>
      <c r="J54" s="57">
        <v>2538</v>
      </c>
      <c r="K54" s="57">
        <v>0</v>
      </c>
      <c r="L54" s="57">
        <v>2538</v>
      </c>
      <c r="M54" s="57">
        <v>520</v>
      </c>
    </row>
    <row r="55" spans="1:13" ht="13.8" thickBot="1" x14ac:dyDescent="0.3">
      <c r="A55" s="2" t="s">
        <v>629</v>
      </c>
      <c r="B55" s="1" t="s">
        <v>628</v>
      </c>
      <c r="C55" s="2" t="s">
        <v>35</v>
      </c>
      <c r="D55" s="4" t="s">
        <v>62</v>
      </c>
      <c r="E55" s="4" t="s">
        <v>63</v>
      </c>
      <c r="F55" s="3">
        <v>1</v>
      </c>
      <c r="G55" s="3">
        <v>0</v>
      </c>
      <c r="H55" s="3">
        <v>0</v>
      </c>
      <c r="I55" s="3">
        <v>1</v>
      </c>
      <c r="J55" s="57">
        <v>1800</v>
      </c>
      <c r="K55" s="60">
        <v>0</v>
      </c>
      <c r="L55" s="57">
        <v>1800</v>
      </c>
      <c r="M55" s="57">
        <v>2132</v>
      </c>
    </row>
    <row r="56" spans="1:13" ht="13.8" thickBot="1" x14ac:dyDescent="0.3">
      <c r="A56" s="2" t="s">
        <v>633</v>
      </c>
      <c r="B56" s="1" t="s">
        <v>632</v>
      </c>
      <c r="C56" s="2" t="s">
        <v>35</v>
      </c>
      <c r="D56" s="4" t="s">
        <v>62</v>
      </c>
      <c r="E56" s="4" t="s">
        <v>63</v>
      </c>
      <c r="F56" s="3">
        <v>1</v>
      </c>
      <c r="G56" s="3">
        <v>0</v>
      </c>
      <c r="H56" s="3">
        <v>0</v>
      </c>
      <c r="I56" s="3">
        <v>1</v>
      </c>
      <c r="J56" s="57">
        <v>3000</v>
      </c>
      <c r="K56" s="57">
        <v>0</v>
      </c>
      <c r="L56" s="57">
        <v>3000</v>
      </c>
      <c r="M56" s="57">
        <v>1467</v>
      </c>
    </row>
    <row r="57" spans="1:13" ht="13.8" thickBot="1" x14ac:dyDescent="0.3">
      <c r="A57" s="2" t="s">
        <v>635</v>
      </c>
      <c r="B57" s="1" t="s">
        <v>634</v>
      </c>
      <c r="C57" s="2" t="s">
        <v>35</v>
      </c>
      <c r="D57" s="4" t="s">
        <v>62</v>
      </c>
      <c r="E57" s="4" t="s">
        <v>63</v>
      </c>
      <c r="F57" s="3">
        <v>1</v>
      </c>
      <c r="G57" s="3">
        <v>0</v>
      </c>
      <c r="H57" s="3">
        <v>0</v>
      </c>
      <c r="I57" s="3">
        <v>1</v>
      </c>
      <c r="J57" s="57">
        <v>2106</v>
      </c>
      <c r="K57" s="57">
        <v>0</v>
      </c>
      <c r="L57" s="57">
        <v>2106</v>
      </c>
      <c r="M57" s="57">
        <v>1312</v>
      </c>
    </row>
    <row r="58" spans="1:13" ht="13.8" thickBot="1" x14ac:dyDescent="0.3">
      <c r="A58" s="2" t="s">
        <v>655</v>
      </c>
      <c r="B58" s="1" t="s">
        <v>654</v>
      </c>
      <c r="C58" s="2" t="s">
        <v>35</v>
      </c>
      <c r="D58" s="4" t="s">
        <v>16</v>
      </c>
      <c r="E58" s="4" t="s">
        <v>16</v>
      </c>
      <c r="F58" s="3">
        <v>1</v>
      </c>
      <c r="G58" s="3">
        <v>0</v>
      </c>
      <c r="H58" s="3">
        <v>0</v>
      </c>
      <c r="I58" s="3">
        <v>1</v>
      </c>
      <c r="J58" s="57">
        <v>1500</v>
      </c>
      <c r="K58" s="57">
        <v>0</v>
      </c>
      <c r="L58" s="57">
        <v>1500</v>
      </c>
      <c r="M58" s="57">
        <v>1008</v>
      </c>
    </row>
    <row r="59" spans="1:13" ht="13.8" thickBot="1" x14ac:dyDescent="0.3">
      <c r="A59" s="2" t="s">
        <v>681</v>
      </c>
      <c r="B59" s="1" t="s">
        <v>680</v>
      </c>
      <c r="C59" s="2" t="s">
        <v>35</v>
      </c>
      <c r="D59" s="4" t="s">
        <v>255</v>
      </c>
      <c r="E59" s="4" t="s">
        <v>256</v>
      </c>
      <c r="F59" s="3">
        <v>1</v>
      </c>
      <c r="G59" s="3">
        <v>0</v>
      </c>
      <c r="H59" s="3">
        <v>0</v>
      </c>
      <c r="I59" s="3">
        <v>1</v>
      </c>
      <c r="J59" s="57">
        <v>7800</v>
      </c>
      <c r="K59" s="57">
        <v>0</v>
      </c>
      <c r="L59" s="57">
        <v>7800</v>
      </c>
      <c r="M59" s="57">
        <v>1812</v>
      </c>
    </row>
    <row r="60" spans="1:13" ht="13.8" thickBot="1" x14ac:dyDescent="0.3">
      <c r="A60" s="2" t="s">
        <v>687</v>
      </c>
      <c r="B60" s="1" t="s">
        <v>686</v>
      </c>
      <c r="C60" s="2" t="s">
        <v>35</v>
      </c>
      <c r="D60" s="4" t="s">
        <v>62</v>
      </c>
      <c r="E60" s="4" t="s">
        <v>63</v>
      </c>
      <c r="F60" s="3">
        <v>1</v>
      </c>
      <c r="G60" s="3">
        <v>0</v>
      </c>
      <c r="H60" s="3">
        <v>0</v>
      </c>
      <c r="I60" s="3">
        <v>1</v>
      </c>
      <c r="J60" s="57">
        <v>1556</v>
      </c>
      <c r="K60" s="57">
        <v>0</v>
      </c>
      <c r="L60" s="57">
        <v>1556</v>
      </c>
      <c r="M60" s="57">
        <v>1508</v>
      </c>
    </row>
    <row r="61" spans="1:13" ht="13.8" thickBot="1" x14ac:dyDescent="0.3">
      <c r="A61" s="2" t="s">
        <v>697</v>
      </c>
      <c r="B61" s="1" t="s">
        <v>696</v>
      </c>
      <c r="C61" s="2" t="s">
        <v>35</v>
      </c>
      <c r="D61" s="4" t="s">
        <v>255</v>
      </c>
      <c r="E61" s="4" t="s">
        <v>256</v>
      </c>
      <c r="F61" s="3">
        <v>1</v>
      </c>
      <c r="G61" s="3">
        <v>0</v>
      </c>
      <c r="H61" s="3">
        <v>0</v>
      </c>
      <c r="I61" s="3">
        <v>1</v>
      </c>
      <c r="J61" s="57">
        <v>3600</v>
      </c>
      <c r="K61" s="57">
        <v>0</v>
      </c>
      <c r="L61" s="57">
        <v>3600</v>
      </c>
      <c r="M61" s="57">
        <v>1986</v>
      </c>
    </row>
    <row r="62" spans="1:13" ht="13.8" thickBot="1" x14ac:dyDescent="0.3">
      <c r="A62" s="2" t="s">
        <v>699</v>
      </c>
      <c r="B62" s="1" t="s">
        <v>698</v>
      </c>
      <c r="C62" s="2" t="s">
        <v>35</v>
      </c>
      <c r="D62" s="4" t="s">
        <v>62</v>
      </c>
      <c r="E62" s="4" t="s">
        <v>63</v>
      </c>
      <c r="F62" s="3">
        <v>1</v>
      </c>
      <c r="G62" s="3">
        <v>0</v>
      </c>
      <c r="H62" s="3">
        <v>0</v>
      </c>
      <c r="I62" s="3">
        <v>1</v>
      </c>
      <c r="J62" s="57">
        <v>4200</v>
      </c>
      <c r="K62" s="57">
        <v>0</v>
      </c>
      <c r="L62" s="57">
        <v>4200</v>
      </c>
      <c r="M62" s="57">
        <v>1400</v>
      </c>
    </row>
    <row r="63" spans="1:13" ht="13.8" thickBot="1" x14ac:dyDescent="0.3">
      <c r="A63" s="2" t="s">
        <v>721</v>
      </c>
      <c r="B63" s="1" t="s">
        <v>720</v>
      </c>
      <c r="C63" s="2" t="s">
        <v>35</v>
      </c>
      <c r="D63" s="4" t="s">
        <v>16</v>
      </c>
      <c r="E63" s="4" t="s">
        <v>17</v>
      </c>
      <c r="F63" s="3">
        <v>1</v>
      </c>
      <c r="G63" s="3">
        <v>0</v>
      </c>
      <c r="H63" s="3">
        <v>0</v>
      </c>
      <c r="I63" s="3">
        <v>1</v>
      </c>
      <c r="J63" s="57">
        <v>3500</v>
      </c>
      <c r="K63" s="57">
        <v>0</v>
      </c>
      <c r="L63" s="57">
        <v>3500</v>
      </c>
      <c r="M63" s="57">
        <v>1408</v>
      </c>
    </row>
    <row r="64" spans="1:13" ht="13.8" thickBot="1" x14ac:dyDescent="0.3">
      <c r="A64" s="2" t="s">
        <v>739</v>
      </c>
      <c r="B64" s="1" t="s">
        <v>738</v>
      </c>
      <c r="C64" s="2" t="s">
        <v>35</v>
      </c>
      <c r="D64" s="4" t="s">
        <v>62</v>
      </c>
      <c r="E64" s="4" t="s">
        <v>63</v>
      </c>
      <c r="F64" s="3">
        <v>1</v>
      </c>
      <c r="G64" s="3">
        <v>0</v>
      </c>
      <c r="H64" s="3">
        <v>0</v>
      </c>
      <c r="I64" s="3">
        <v>1</v>
      </c>
      <c r="J64" s="57">
        <v>3500</v>
      </c>
      <c r="K64" s="57">
        <v>0</v>
      </c>
      <c r="L64" s="57">
        <v>3500</v>
      </c>
      <c r="M64" s="57">
        <v>1289</v>
      </c>
    </row>
    <row r="65" spans="1:13" ht="13.8" thickBot="1" x14ac:dyDescent="0.3">
      <c r="A65" s="2" t="s">
        <v>757</v>
      </c>
      <c r="B65" s="1" t="s">
        <v>756</v>
      </c>
      <c r="C65" s="2" t="s">
        <v>35</v>
      </c>
      <c r="D65" s="4" t="s">
        <v>62</v>
      </c>
      <c r="E65" s="4" t="s">
        <v>63</v>
      </c>
      <c r="F65" s="3">
        <v>1</v>
      </c>
      <c r="G65" s="3">
        <v>0</v>
      </c>
      <c r="H65" s="3">
        <v>0</v>
      </c>
      <c r="I65" s="3">
        <v>1</v>
      </c>
      <c r="J65" s="57">
        <v>1700</v>
      </c>
      <c r="K65" s="57">
        <v>0</v>
      </c>
      <c r="L65" s="57">
        <v>1700</v>
      </c>
      <c r="M65" s="57">
        <v>1664</v>
      </c>
    </row>
    <row r="66" spans="1:13" ht="13.8" thickBot="1" x14ac:dyDescent="0.3">
      <c r="A66" s="2" t="s">
        <v>769</v>
      </c>
      <c r="B66" s="1" t="s">
        <v>768</v>
      </c>
      <c r="C66" s="2" t="s">
        <v>35</v>
      </c>
      <c r="D66" s="4" t="s">
        <v>62</v>
      </c>
      <c r="E66" s="4" t="s">
        <v>63</v>
      </c>
      <c r="F66" s="3">
        <v>1</v>
      </c>
      <c r="G66" s="3">
        <v>0</v>
      </c>
      <c r="H66" s="3">
        <v>0</v>
      </c>
      <c r="I66" s="3">
        <v>1</v>
      </c>
      <c r="J66" s="57">
        <v>1938</v>
      </c>
      <c r="K66" s="57">
        <v>0</v>
      </c>
      <c r="L66" s="57">
        <v>1938</v>
      </c>
      <c r="M66" s="57">
        <v>1664</v>
      </c>
    </row>
    <row r="67" spans="1:13" ht="13.8" thickBot="1" x14ac:dyDescent="0.3">
      <c r="A67" s="2" t="s">
        <v>775</v>
      </c>
      <c r="B67" s="1" t="s">
        <v>774</v>
      </c>
      <c r="C67" s="2" t="s">
        <v>35</v>
      </c>
      <c r="D67" s="4" t="s">
        <v>21</v>
      </c>
      <c r="E67" s="4" t="s">
        <v>22</v>
      </c>
      <c r="F67" s="3">
        <v>1</v>
      </c>
      <c r="G67" s="3">
        <v>0</v>
      </c>
      <c r="H67" s="3">
        <v>0</v>
      </c>
      <c r="I67" s="3">
        <v>1</v>
      </c>
      <c r="J67" s="57">
        <v>1800</v>
      </c>
      <c r="K67" s="57">
        <v>0</v>
      </c>
      <c r="L67" s="57">
        <v>1800</v>
      </c>
      <c r="M67" s="57">
        <v>1589</v>
      </c>
    </row>
    <row r="68" spans="1:13" ht="13.8" thickBot="1" x14ac:dyDescent="0.3">
      <c r="A68" s="2" t="s">
        <v>777</v>
      </c>
      <c r="B68" s="1" t="s">
        <v>776</v>
      </c>
      <c r="C68" s="2" t="s">
        <v>35</v>
      </c>
      <c r="D68" s="4" t="s">
        <v>249</v>
      </c>
      <c r="E68" s="4" t="s">
        <v>250</v>
      </c>
      <c r="F68" s="3">
        <v>1</v>
      </c>
      <c r="G68" s="3">
        <v>0</v>
      </c>
      <c r="H68" s="3">
        <v>0</v>
      </c>
      <c r="I68" s="3">
        <v>1</v>
      </c>
      <c r="J68" s="57">
        <v>2400</v>
      </c>
      <c r="K68" s="57">
        <v>0</v>
      </c>
      <c r="L68" s="57">
        <v>2400</v>
      </c>
      <c r="M68" s="57">
        <v>1635</v>
      </c>
    </row>
    <row r="69" spans="1:13" ht="13.8" thickBot="1" x14ac:dyDescent="0.3">
      <c r="A69" s="2" t="s">
        <v>779</v>
      </c>
      <c r="B69" s="1" t="s">
        <v>778</v>
      </c>
      <c r="C69" s="2" t="s">
        <v>35</v>
      </c>
      <c r="D69" s="4" t="s">
        <v>21</v>
      </c>
      <c r="E69" s="4" t="s">
        <v>22</v>
      </c>
      <c r="F69" s="3">
        <v>1</v>
      </c>
      <c r="G69" s="3">
        <v>0</v>
      </c>
      <c r="H69" s="3">
        <v>0</v>
      </c>
      <c r="I69" s="3">
        <v>1</v>
      </c>
      <c r="J69" s="57">
        <v>2109</v>
      </c>
      <c r="K69" s="57">
        <v>0</v>
      </c>
      <c r="L69" s="57">
        <v>2109</v>
      </c>
      <c r="M69" s="57">
        <v>824</v>
      </c>
    </row>
    <row r="70" spans="1:13" ht="13.8" thickBot="1" x14ac:dyDescent="0.3">
      <c r="A70" s="2" t="s">
        <v>789</v>
      </c>
      <c r="B70" s="1" t="s">
        <v>788</v>
      </c>
      <c r="C70" s="2" t="s">
        <v>35</v>
      </c>
      <c r="D70" s="4" t="s">
        <v>62</v>
      </c>
      <c r="E70" s="4" t="s">
        <v>63</v>
      </c>
      <c r="F70" s="3">
        <v>1</v>
      </c>
      <c r="G70" s="3">
        <v>0</v>
      </c>
      <c r="H70" s="3">
        <v>0</v>
      </c>
      <c r="I70" s="3">
        <v>1</v>
      </c>
      <c r="J70" s="57">
        <v>1069</v>
      </c>
      <c r="K70" s="57">
        <v>0</v>
      </c>
      <c r="L70" s="57">
        <v>1069</v>
      </c>
      <c r="M70" s="57">
        <v>1508</v>
      </c>
    </row>
    <row r="71" spans="1:13" ht="13.8" thickBot="1" x14ac:dyDescent="0.3">
      <c r="A71" s="2" t="s">
        <v>801</v>
      </c>
      <c r="B71" s="1" t="s">
        <v>800</v>
      </c>
      <c r="C71" s="2" t="s">
        <v>35</v>
      </c>
      <c r="D71" s="4" t="s">
        <v>21</v>
      </c>
      <c r="E71" s="4" t="s">
        <v>22</v>
      </c>
      <c r="F71" s="3">
        <v>1</v>
      </c>
      <c r="G71" s="3">
        <v>0</v>
      </c>
      <c r="H71" s="3">
        <v>0</v>
      </c>
      <c r="I71" s="3">
        <v>1</v>
      </c>
      <c r="J71" s="57">
        <v>3200</v>
      </c>
      <c r="K71" s="57">
        <v>0</v>
      </c>
      <c r="L71" s="57">
        <v>3200</v>
      </c>
      <c r="M71" s="57">
        <v>1588</v>
      </c>
    </row>
    <row r="72" spans="1:13" ht="13.8" thickBot="1" x14ac:dyDescent="0.3">
      <c r="A72" s="2" t="s">
        <v>813</v>
      </c>
      <c r="B72" s="1" t="s">
        <v>812</v>
      </c>
      <c r="C72" s="2" t="s">
        <v>35</v>
      </c>
      <c r="D72" s="4" t="s">
        <v>21</v>
      </c>
      <c r="E72" s="4" t="s">
        <v>22</v>
      </c>
      <c r="F72" s="3">
        <v>1</v>
      </c>
      <c r="G72" s="3">
        <v>0</v>
      </c>
      <c r="H72" s="3">
        <v>0</v>
      </c>
      <c r="I72" s="3">
        <v>1</v>
      </c>
      <c r="J72" s="57">
        <v>2960</v>
      </c>
      <c r="K72" s="57">
        <v>0</v>
      </c>
      <c r="L72" s="57">
        <v>2960</v>
      </c>
      <c r="M72" s="57">
        <v>1678</v>
      </c>
    </row>
    <row r="73" spans="1:13" ht="13.8" thickBot="1" x14ac:dyDescent="0.3">
      <c r="A73" s="2" t="s">
        <v>821</v>
      </c>
      <c r="B73" s="1" t="s">
        <v>820</v>
      </c>
      <c r="C73" s="2" t="s">
        <v>35</v>
      </c>
      <c r="D73" s="4" t="s">
        <v>21</v>
      </c>
      <c r="E73" s="4" t="s">
        <v>22</v>
      </c>
      <c r="F73" s="3">
        <v>1</v>
      </c>
      <c r="G73" s="3">
        <v>0</v>
      </c>
      <c r="H73" s="3">
        <v>0</v>
      </c>
      <c r="I73" s="3">
        <v>1</v>
      </c>
      <c r="J73" s="57">
        <v>1400</v>
      </c>
      <c r="K73" s="60">
        <v>0</v>
      </c>
      <c r="L73" s="57">
        <v>1400</v>
      </c>
      <c r="M73" s="57">
        <v>1820</v>
      </c>
    </row>
    <row r="74" spans="1:13" x14ac:dyDescent="0.25">
      <c r="A74" s="52"/>
      <c r="B74" s="61" t="s">
        <v>3875</v>
      </c>
      <c r="C74" s="62"/>
      <c r="D74" s="63"/>
      <c r="E74" s="63"/>
      <c r="F74" s="64">
        <f>SUM(F4:F73)</f>
        <v>70</v>
      </c>
      <c r="G74" s="64">
        <f t="shared" ref="G74:M74" si="0">SUM(G4:G73)</f>
        <v>2</v>
      </c>
      <c r="H74" s="64">
        <f t="shared" si="0"/>
        <v>0</v>
      </c>
      <c r="I74" s="64">
        <f t="shared" si="0"/>
        <v>72</v>
      </c>
      <c r="J74" s="64">
        <f t="shared" si="0"/>
        <v>232184</v>
      </c>
      <c r="K74" s="64">
        <f t="shared" si="0"/>
        <v>3040</v>
      </c>
      <c r="L74" s="64">
        <f t="shared" si="0"/>
        <v>235224</v>
      </c>
      <c r="M74" s="65">
        <f t="shared" si="0"/>
        <v>119705</v>
      </c>
    </row>
    <row r="75" spans="1:13" ht="13.8" thickBot="1" x14ac:dyDescent="0.3">
      <c r="A75" s="52"/>
      <c r="B75" s="66" t="s">
        <v>3876</v>
      </c>
      <c r="C75" s="67"/>
      <c r="D75" s="68"/>
      <c r="E75" s="68"/>
      <c r="F75" s="69"/>
      <c r="G75" s="69"/>
      <c r="H75" s="69"/>
      <c r="I75" s="70">
        <f>I74/70</f>
        <v>1.0285714285714285</v>
      </c>
      <c r="J75" s="69">
        <f>J74/70</f>
        <v>3316.9142857142856</v>
      </c>
      <c r="K75" s="69"/>
      <c r="L75" s="69">
        <f>L74/70</f>
        <v>3360.3428571428572</v>
      </c>
      <c r="M75" s="71">
        <f>M74/70</f>
        <v>1710.0714285714287</v>
      </c>
    </row>
    <row r="76" spans="1:13" ht="13.8" thickBot="1" x14ac:dyDescent="0.3">
      <c r="A76" s="52"/>
      <c r="B76" s="74"/>
      <c r="C76" s="75"/>
      <c r="D76" s="76"/>
      <c r="E76" s="76"/>
      <c r="F76" s="77"/>
      <c r="G76" s="77"/>
      <c r="H76" s="77"/>
      <c r="I76" s="77"/>
      <c r="J76" s="78"/>
      <c r="K76" s="79"/>
      <c r="L76" s="78"/>
      <c r="M76" s="78"/>
    </row>
    <row r="77" spans="1:13" ht="13.8" thickBot="1" x14ac:dyDescent="0.3">
      <c r="A77" s="2" t="s">
        <v>15</v>
      </c>
      <c r="B77" s="72" t="s">
        <v>14</v>
      </c>
      <c r="C77" s="2" t="s">
        <v>18</v>
      </c>
      <c r="D77" s="4" t="s">
        <v>16</v>
      </c>
      <c r="E77" s="4" t="s">
        <v>17</v>
      </c>
      <c r="F77" s="3">
        <v>1</v>
      </c>
      <c r="G77" s="3">
        <v>0</v>
      </c>
      <c r="H77" s="3">
        <v>0</v>
      </c>
      <c r="I77" s="3">
        <v>1</v>
      </c>
      <c r="J77" s="57">
        <v>3000</v>
      </c>
      <c r="K77" s="57">
        <v>0</v>
      </c>
      <c r="L77" s="57">
        <v>3000</v>
      </c>
      <c r="M77" s="57">
        <v>2704</v>
      </c>
    </row>
    <row r="78" spans="1:13" ht="13.8" thickBot="1" x14ac:dyDescent="0.3">
      <c r="A78" s="2" t="s">
        <v>46</v>
      </c>
      <c r="B78" s="1" t="s">
        <v>45</v>
      </c>
      <c r="C78" s="2" t="s">
        <v>18</v>
      </c>
      <c r="D78" s="4" t="s">
        <v>47</v>
      </c>
      <c r="E78" s="4" t="s">
        <v>48</v>
      </c>
      <c r="F78" s="3">
        <v>1</v>
      </c>
      <c r="G78" s="3">
        <v>0</v>
      </c>
      <c r="H78" s="3">
        <v>0</v>
      </c>
      <c r="I78" s="3">
        <v>1</v>
      </c>
      <c r="J78" s="57">
        <v>3658</v>
      </c>
      <c r="K78" s="57">
        <v>0</v>
      </c>
      <c r="L78" s="57">
        <v>3658</v>
      </c>
      <c r="M78" s="57">
        <v>2569</v>
      </c>
    </row>
    <row r="79" spans="1:13" ht="13.8" thickBot="1" x14ac:dyDescent="0.3">
      <c r="A79" s="2" t="s">
        <v>57</v>
      </c>
      <c r="B79" s="1" t="s">
        <v>56</v>
      </c>
      <c r="C79" s="2" t="s">
        <v>18</v>
      </c>
      <c r="D79" s="4" t="s">
        <v>16</v>
      </c>
      <c r="E79" s="4" t="s">
        <v>17</v>
      </c>
      <c r="F79" s="3">
        <v>1</v>
      </c>
      <c r="G79" s="3">
        <v>0</v>
      </c>
      <c r="H79" s="3">
        <v>0</v>
      </c>
      <c r="I79" s="3">
        <v>1</v>
      </c>
      <c r="J79" s="57">
        <v>8000</v>
      </c>
      <c r="K79" s="57">
        <v>0</v>
      </c>
      <c r="L79" s="57">
        <v>8000</v>
      </c>
      <c r="M79" s="57">
        <v>2600</v>
      </c>
    </row>
    <row r="80" spans="1:13" ht="13.8" thickBot="1" x14ac:dyDescent="0.3">
      <c r="A80" s="2" t="s">
        <v>61</v>
      </c>
      <c r="B80" s="1" t="s">
        <v>60</v>
      </c>
      <c r="C80" s="2" t="s">
        <v>18</v>
      </c>
      <c r="D80" s="4" t="s">
        <v>62</v>
      </c>
      <c r="E80" s="4" t="s">
        <v>63</v>
      </c>
      <c r="F80" s="3">
        <v>1</v>
      </c>
      <c r="G80" s="3">
        <v>0</v>
      </c>
      <c r="H80" s="3">
        <v>0</v>
      </c>
      <c r="I80" s="3">
        <v>1</v>
      </c>
      <c r="J80" s="57">
        <v>1600</v>
      </c>
      <c r="K80" s="57">
        <v>0</v>
      </c>
      <c r="L80" s="57">
        <v>1600</v>
      </c>
      <c r="M80" s="57">
        <v>2132</v>
      </c>
    </row>
    <row r="81" spans="1:13" ht="13.8" thickBot="1" x14ac:dyDescent="0.3">
      <c r="A81" s="2" t="s">
        <v>71</v>
      </c>
      <c r="B81" s="1" t="s">
        <v>70</v>
      </c>
      <c r="C81" s="2" t="s">
        <v>18</v>
      </c>
      <c r="D81" s="4" t="s">
        <v>21</v>
      </c>
      <c r="E81" s="4" t="s">
        <v>22</v>
      </c>
      <c r="F81" s="3">
        <v>1</v>
      </c>
      <c r="G81" s="3">
        <v>0</v>
      </c>
      <c r="H81" s="3">
        <v>0</v>
      </c>
      <c r="I81" s="3">
        <v>1</v>
      </c>
      <c r="J81" s="57">
        <v>7500</v>
      </c>
      <c r="K81" s="57">
        <v>0</v>
      </c>
      <c r="L81" s="57">
        <v>7500</v>
      </c>
      <c r="M81" s="57">
        <v>2814</v>
      </c>
    </row>
    <row r="82" spans="1:13" ht="13.8" thickBot="1" x14ac:dyDescent="0.3">
      <c r="A82" s="2" t="s">
        <v>75</v>
      </c>
      <c r="B82" s="1" t="s">
        <v>74</v>
      </c>
      <c r="C82" s="2" t="s">
        <v>18</v>
      </c>
      <c r="D82" s="4" t="s">
        <v>21</v>
      </c>
      <c r="E82" s="4" t="s">
        <v>22</v>
      </c>
      <c r="F82" s="3">
        <v>1</v>
      </c>
      <c r="G82" s="3">
        <v>1</v>
      </c>
      <c r="H82" s="3">
        <v>0</v>
      </c>
      <c r="I82" s="3">
        <v>2</v>
      </c>
      <c r="J82" s="57">
        <v>3600</v>
      </c>
      <c r="K82" s="57">
        <v>1050</v>
      </c>
      <c r="L82" s="57">
        <v>4650</v>
      </c>
      <c r="M82" s="57">
        <v>3236</v>
      </c>
    </row>
    <row r="83" spans="1:13" ht="13.8" thickBot="1" x14ac:dyDescent="0.3">
      <c r="A83" s="2" t="s">
        <v>98</v>
      </c>
      <c r="B83" s="1" t="s">
        <v>97</v>
      </c>
      <c r="C83" s="2" t="s">
        <v>18</v>
      </c>
      <c r="D83" s="4" t="s">
        <v>21</v>
      </c>
      <c r="E83" s="4" t="s">
        <v>22</v>
      </c>
      <c r="F83" s="3">
        <v>1</v>
      </c>
      <c r="G83" s="3">
        <v>0</v>
      </c>
      <c r="H83" s="3">
        <v>0</v>
      </c>
      <c r="I83" s="3">
        <v>1</v>
      </c>
      <c r="J83" s="57">
        <v>2406</v>
      </c>
      <c r="K83" s="57">
        <v>0</v>
      </c>
      <c r="L83" s="57">
        <v>2406</v>
      </c>
      <c r="M83" s="57">
        <v>1803</v>
      </c>
    </row>
    <row r="84" spans="1:13" ht="13.8" thickBot="1" x14ac:dyDescent="0.3">
      <c r="A84" s="2" t="s">
        <v>120</v>
      </c>
      <c r="B84" s="1" t="s">
        <v>119</v>
      </c>
      <c r="C84" s="2" t="s">
        <v>18</v>
      </c>
      <c r="D84" s="4" t="s">
        <v>21</v>
      </c>
      <c r="E84" s="4" t="s">
        <v>22</v>
      </c>
      <c r="F84" s="3">
        <v>1</v>
      </c>
      <c r="G84" s="3">
        <v>0</v>
      </c>
      <c r="H84" s="3">
        <v>0</v>
      </c>
      <c r="I84" s="3">
        <v>1</v>
      </c>
      <c r="J84" s="57">
        <v>10000</v>
      </c>
      <c r="K84" s="60">
        <v>0</v>
      </c>
      <c r="L84" s="57">
        <v>10000</v>
      </c>
      <c r="M84" s="57">
        <v>2676</v>
      </c>
    </row>
    <row r="85" spans="1:13" ht="13.8" thickBot="1" x14ac:dyDescent="0.3">
      <c r="A85" s="2" t="s">
        <v>126</v>
      </c>
      <c r="B85" s="1" t="s">
        <v>125</v>
      </c>
      <c r="C85" s="2" t="s">
        <v>18</v>
      </c>
      <c r="D85" s="4" t="s">
        <v>111</v>
      </c>
      <c r="E85" s="4" t="s">
        <v>112</v>
      </c>
      <c r="F85" s="3">
        <v>1</v>
      </c>
      <c r="G85" s="3">
        <v>0</v>
      </c>
      <c r="H85" s="3">
        <v>0</v>
      </c>
      <c r="I85" s="3">
        <v>1</v>
      </c>
      <c r="J85" s="57">
        <v>1300</v>
      </c>
      <c r="K85" s="57">
        <v>0</v>
      </c>
      <c r="L85" s="57">
        <v>1300</v>
      </c>
      <c r="M85" s="57">
        <v>1752</v>
      </c>
    </row>
    <row r="86" spans="1:13" ht="13.8" thickBot="1" x14ac:dyDescent="0.3">
      <c r="A86" s="2" t="s">
        <v>138</v>
      </c>
      <c r="B86" s="1" t="s">
        <v>137</v>
      </c>
      <c r="C86" s="2" t="s">
        <v>18</v>
      </c>
      <c r="D86" s="4" t="s">
        <v>62</v>
      </c>
      <c r="E86" s="4" t="s">
        <v>63</v>
      </c>
      <c r="F86" s="3">
        <v>1</v>
      </c>
      <c r="G86" s="3">
        <v>0</v>
      </c>
      <c r="H86" s="3">
        <v>0</v>
      </c>
      <c r="I86" s="3">
        <v>1</v>
      </c>
      <c r="J86" s="57">
        <v>1728</v>
      </c>
      <c r="K86" s="57">
        <v>0</v>
      </c>
      <c r="L86" s="57">
        <v>1728</v>
      </c>
      <c r="M86" s="57">
        <v>1523</v>
      </c>
    </row>
    <row r="87" spans="1:13" ht="13.8" thickBot="1" x14ac:dyDescent="0.3">
      <c r="A87" s="2" t="s">
        <v>180</v>
      </c>
      <c r="B87" s="1" t="s">
        <v>179</v>
      </c>
      <c r="C87" s="2" t="s">
        <v>18</v>
      </c>
      <c r="D87" s="4" t="s">
        <v>16</v>
      </c>
      <c r="E87" s="4" t="s">
        <v>17</v>
      </c>
      <c r="F87" s="3">
        <v>1</v>
      </c>
      <c r="G87" s="3">
        <v>0</v>
      </c>
      <c r="H87" s="3">
        <v>0</v>
      </c>
      <c r="I87" s="3">
        <v>1</v>
      </c>
      <c r="J87" s="57">
        <v>8000</v>
      </c>
      <c r="K87" s="57">
        <v>0</v>
      </c>
      <c r="L87" s="57">
        <v>8000</v>
      </c>
      <c r="M87" s="57">
        <v>1832</v>
      </c>
    </row>
    <row r="88" spans="1:13" ht="13.8" thickBot="1" x14ac:dyDescent="0.3">
      <c r="A88" s="2" t="s">
        <v>194</v>
      </c>
      <c r="B88" s="1" t="s">
        <v>193</v>
      </c>
      <c r="C88" s="2" t="s">
        <v>18</v>
      </c>
      <c r="D88" s="4" t="s">
        <v>16</v>
      </c>
      <c r="E88" s="4" t="s">
        <v>17</v>
      </c>
      <c r="F88" s="3">
        <v>1</v>
      </c>
      <c r="G88" s="3">
        <v>0</v>
      </c>
      <c r="H88" s="3">
        <v>0</v>
      </c>
      <c r="I88" s="3">
        <v>1</v>
      </c>
      <c r="J88" s="57">
        <v>3672</v>
      </c>
      <c r="K88" s="57">
        <v>0</v>
      </c>
      <c r="L88" s="57">
        <v>3672</v>
      </c>
      <c r="M88" s="57">
        <v>2369</v>
      </c>
    </row>
    <row r="89" spans="1:13" ht="13.8" thickBot="1" x14ac:dyDescent="0.3">
      <c r="A89" s="2" t="s">
        <v>216</v>
      </c>
      <c r="B89" s="1" t="s">
        <v>215</v>
      </c>
      <c r="C89" s="2" t="s">
        <v>18</v>
      </c>
      <c r="D89" s="4" t="s">
        <v>62</v>
      </c>
      <c r="E89" s="4" t="s">
        <v>63</v>
      </c>
      <c r="F89" s="3">
        <v>1</v>
      </c>
      <c r="G89" s="3">
        <v>0</v>
      </c>
      <c r="H89" s="3">
        <v>0</v>
      </c>
      <c r="I89" s="3">
        <v>1</v>
      </c>
      <c r="J89" s="57">
        <v>1913</v>
      </c>
      <c r="K89" s="57">
        <v>0</v>
      </c>
      <c r="L89" s="57">
        <v>1913</v>
      </c>
      <c r="M89" s="57">
        <v>1511</v>
      </c>
    </row>
    <row r="90" spans="1:13" ht="13.8" thickBot="1" x14ac:dyDescent="0.3">
      <c r="A90" s="2" t="s">
        <v>232</v>
      </c>
      <c r="B90" s="1" t="s">
        <v>231</v>
      </c>
      <c r="C90" s="2" t="s">
        <v>18</v>
      </c>
      <c r="D90" s="4" t="s">
        <v>16</v>
      </c>
      <c r="E90" s="4" t="s">
        <v>17</v>
      </c>
      <c r="F90" s="3">
        <v>1</v>
      </c>
      <c r="G90" s="3">
        <v>0</v>
      </c>
      <c r="H90" s="3">
        <v>0</v>
      </c>
      <c r="I90" s="3">
        <v>1</v>
      </c>
      <c r="J90" s="57">
        <v>2400</v>
      </c>
      <c r="K90" s="57">
        <v>0</v>
      </c>
      <c r="L90" s="57">
        <v>2400</v>
      </c>
      <c r="M90" s="57">
        <v>1533</v>
      </c>
    </row>
    <row r="91" spans="1:13" ht="13.8" thickBot="1" x14ac:dyDescent="0.3">
      <c r="A91" s="2" t="s">
        <v>238</v>
      </c>
      <c r="B91" s="1" t="s">
        <v>237</v>
      </c>
      <c r="C91" s="2" t="s">
        <v>18</v>
      </c>
      <c r="D91" s="4" t="s">
        <v>62</v>
      </c>
      <c r="E91" s="4" t="s">
        <v>63</v>
      </c>
      <c r="F91" s="3">
        <v>1</v>
      </c>
      <c r="G91" s="3">
        <v>0</v>
      </c>
      <c r="H91" s="3">
        <v>0</v>
      </c>
      <c r="I91" s="3">
        <v>1</v>
      </c>
      <c r="J91" s="57">
        <v>1650</v>
      </c>
      <c r="K91" s="57">
        <v>0</v>
      </c>
      <c r="L91" s="57">
        <v>1650</v>
      </c>
      <c r="M91" s="57">
        <v>1632</v>
      </c>
    </row>
    <row r="92" spans="1:13" ht="13.8" thickBot="1" x14ac:dyDescent="0.3">
      <c r="A92" s="2" t="s">
        <v>240</v>
      </c>
      <c r="B92" s="1" t="s">
        <v>239</v>
      </c>
      <c r="C92" s="2" t="s">
        <v>18</v>
      </c>
      <c r="D92" s="4" t="s">
        <v>21</v>
      </c>
      <c r="E92" s="4" t="s">
        <v>22</v>
      </c>
      <c r="F92" s="3">
        <v>1</v>
      </c>
      <c r="G92" s="3">
        <v>0</v>
      </c>
      <c r="H92" s="3">
        <v>0</v>
      </c>
      <c r="I92" s="3">
        <v>1</v>
      </c>
      <c r="J92" s="57">
        <v>5700</v>
      </c>
      <c r="K92" s="57">
        <v>0</v>
      </c>
      <c r="L92" s="57">
        <v>5700</v>
      </c>
      <c r="M92" s="57">
        <v>2186</v>
      </c>
    </row>
    <row r="93" spans="1:13" ht="13.8" thickBot="1" x14ac:dyDescent="0.3">
      <c r="A93" s="2" t="s">
        <v>254</v>
      </c>
      <c r="B93" s="1" t="s">
        <v>253</v>
      </c>
      <c r="C93" s="2" t="s">
        <v>18</v>
      </c>
      <c r="D93" s="4" t="s">
        <v>255</v>
      </c>
      <c r="E93" s="4" t="s">
        <v>256</v>
      </c>
      <c r="F93" s="3">
        <v>1</v>
      </c>
      <c r="G93" s="3">
        <v>0</v>
      </c>
      <c r="H93" s="3">
        <v>0</v>
      </c>
      <c r="I93" s="3">
        <v>1</v>
      </c>
      <c r="J93" s="57">
        <v>3000</v>
      </c>
      <c r="K93" s="57">
        <v>0</v>
      </c>
      <c r="L93" s="57">
        <v>3000</v>
      </c>
      <c r="M93" s="57">
        <v>2932</v>
      </c>
    </row>
    <row r="94" spans="1:13" ht="13.8" thickBot="1" x14ac:dyDescent="0.3">
      <c r="A94" s="2" t="s">
        <v>282</v>
      </c>
      <c r="B94" s="1" t="s">
        <v>281</v>
      </c>
      <c r="C94" s="2" t="s">
        <v>18</v>
      </c>
      <c r="D94" s="4" t="s">
        <v>62</v>
      </c>
      <c r="E94" s="4" t="s">
        <v>63</v>
      </c>
      <c r="F94" s="3">
        <v>1</v>
      </c>
      <c r="G94" s="3">
        <v>0</v>
      </c>
      <c r="H94" s="3">
        <v>0</v>
      </c>
      <c r="I94" s="3">
        <v>1</v>
      </c>
      <c r="J94" s="57">
        <v>4112</v>
      </c>
      <c r="K94" s="57">
        <v>0</v>
      </c>
      <c r="L94" s="57">
        <v>4112</v>
      </c>
      <c r="M94" s="57">
        <v>2040</v>
      </c>
    </row>
    <row r="95" spans="1:13" ht="13.8" thickBot="1" x14ac:dyDescent="0.3">
      <c r="A95" s="2" t="s">
        <v>292</v>
      </c>
      <c r="B95" s="1" t="s">
        <v>291</v>
      </c>
      <c r="C95" s="2" t="s">
        <v>18</v>
      </c>
      <c r="D95" s="4" t="s">
        <v>21</v>
      </c>
      <c r="E95" s="4" t="s">
        <v>22</v>
      </c>
      <c r="F95" s="3">
        <v>1</v>
      </c>
      <c r="G95" s="3">
        <v>0</v>
      </c>
      <c r="H95" s="3">
        <v>0</v>
      </c>
      <c r="I95" s="3">
        <v>1</v>
      </c>
      <c r="J95" s="57">
        <v>2160</v>
      </c>
      <c r="K95" s="60">
        <v>0</v>
      </c>
      <c r="L95" s="57">
        <v>2160</v>
      </c>
      <c r="M95" s="57">
        <v>1582</v>
      </c>
    </row>
    <row r="96" spans="1:13" ht="13.8" thickBot="1" x14ac:dyDescent="0.3">
      <c r="A96" s="2" t="s">
        <v>334</v>
      </c>
      <c r="B96" s="1" t="s">
        <v>333</v>
      </c>
      <c r="C96" s="2" t="s">
        <v>18</v>
      </c>
      <c r="D96" s="4" t="s">
        <v>21</v>
      </c>
      <c r="E96" s="4" t="s">
        <v>22</v>
      </c>
      <c r="F96" s="3">
        <v>1</v>
      </c>
      <c r="G96" s="3">
        <v>0</v>
      </c>
      <c r="H96" s="3">
        <v>0</v>
      </c>
      <c r="I96" s="3">
        <v>1</v>
      </c>
      <c r="J96" s="57">
        <v>3733</v>
      </c>
      <c r="K96" s="57">
        <v>0</v>
      </c>
      <c r="L96" s="57">
        <v>3733</v>
      </c>
      <c r="M96" s="57">
        <v>1413</v>
      </c>
    </row>
    <row r="97" spans="1:13" ht="13.8" thickBot="1" x14ac:dyDescent="0.3">
      <c r="A97" s="2" t="s">
        <v>336</v>
      </c>
      <c r="B97" s="1" t="s">
        <v>335</v>
      </c>
      <c r="C97" s="2" t="s">
        <v>18</v>
      </c>
      <c r="D97" s="4" t="s">
        <v>21</v>
      </c>
      <c r="E97" s="4" t="s">
        <v>22</v>
      </c>
      <c r="F97" s="3">
        <v>1</v>
      </c>
      <c r="G97" s="3">
        <v>0</v>
      </c>
      <c r="H97" s="3">
        <v>0</v>
      </c>
      <c r="I97" s="3">
        <v>1</v>
      </c>
      <c r="J97" s="57">
        <v>4330</v>
      </c>
      <c r="K97" s="57">
        <v>0</v>
      </c>
      <c r="L97" s="57">
        <v>4330</v>
      </c>
      <c r="M97" s="57">
        <v>2496</v>
      </c>
    </row>
    <row r="98" spans="1:13" ht="13.8" thickBot="1" x14ac:dyDescent="0.3">
      <c r="A98" s="2" t="s">
        <v>346</v>
      </c>
      <c r="B98" s="1" t="s">
        <v>345</v>
      </c>
      <c r="C98" s="2" t="s">
        <v>18</v>
      </c>
      <c r="D98" s="4" t="s">
        <v>16</v>
      </c>
      <c r="E98" s="4" t="s">
        <v>17</v>
      </c>
      <c r="F98" s="3">
        <v>1</v>
      </c>
      <c r="G98" s="3">
        <v>0</v>
      </c>
      <c r="H98" s="3">
        <v>0</v>
      </c>
      <c r="I98" s="3">
        <v>1</v>
      </c>
      <c r="J98" s="57">
        <v>4400</v>
      </c>
      <c r="K98" s="57">
        <v>0</v>
      </c>
      <c r="L98" s="57">
        <v>4400</v>
      </c>
      <c r="M98" s="57">
        <v>2236</v>
      </c>
    </row>
    <row r="99" spans="1:13" ht="13.8" thickBot="1" x14ac:dyDescent="0.3">
      <c r="A99" s="2" t="s">
        <v>356</v>
      </c>
      <c r="B99" s="1" t="s">
        <v>355</v>
      </c>
      <c r="C99" s="2" t="s">
        <v>18</v>
      </c>
      <c r="D99" s="4" t="s">
        <v>21</v>
      </c>
      <c r="E99" s="4" t="s">
        <v>22</v>
      </c>
      <c r="F99" s="3">
        <v>1</v>
      </c>
      <c r="G99" s="3">
        <v>0</v>
      </c>
      <c r="H99" s="3">
        <v>0</v>
      </c>
      <c r="I99" s="3">
        <v>1</v>
      </c>
      <c r="J99" s="57">
        <v>11900</v>
      </c>
      <c r="K99" s="60">
        <v>0</v>
      </c>
      <c r="L99" s="57">
        <v>11900</v>
      </c>
      <c r="M99" s="57">
        <v>2448</v>
      </c>
    </row>
    <row r="100" spans="1:13" ht="13.8" thickBot="1" x14ac:dyDescent="0.3">
      <c r="A100" s="2" t="s">
        <v>364</v>
      </c>
      <c r="B100" s="1" t="s">
        <v>363</v>
      </c>
      <c r="C100" s="2" t="s">
        <v>18</v>
      </c>
      <c r="D100" s="4" t="s">
        <v>21</v>
      </c>
      <c r="E100" s="4" t="s">
        <v>22</v>
      </c>
      <c r="F100" s="3">
        <v>1</v>
      </c>
      <c r="G100" s="3">
        <v>0</v>
      </c>
      <c r="H100" s="3">
        <v>0</v>
      </c>
      <c r="I100" s="3">
        <v>1</v>
      </c>
      <c r="J100" s="57">
        <v>4140</v>
      </c>
      <c r="K100" s="57">
        <v>0</v>
      </c>
      <c r="L100" s="57">
        <v>4140</v>
      </c>
      <c r="M100" s="57">
        <v>2545</v>
      </c>
    </row>
    <row r="101" spans="1:13" ht="13.8" thickBot="1" x14ac:dyDescent="0.3">
      <c r="A101" s="2" t="s">
        <v>368</v>
      </c>
      <c r="B101" s="1" t="s">
        <v>367</v>
      </c>
      <c r="C101" s="2" t="s">
        <v>18</v>
      </c>
      <c r="D101" s="4" t="s">
        <v>16</v>
      </c>
      <c r="E101" s="4" t="s">
        <v>17</v>
      </c>
      <c r="F101" s="3">
        <v>1</v>
      </c>
      <c r="G101" s="3">
        <v>0</v>
      </c>
      <c r="H101" s="3">
        <v>0</v>
      </c>
      <c r="I101" s="3">
        <v>1</v>
      </c>
      <c r="J101" s="57">
        <v>2231</v>
      </c>
      <c r="K101" s="57">
        <v>0</v>
      </c>
      <c r="L101" s="57">
        <v>2231</v>
      </c>
      <c r="M101" s="57">
        <v>1826</v>
      </c>
    </row>
    <row r="102" spans="1:13" ht="13.8" thickBot="1" x14ac:dyDescent="0.3">
      <c r="A102" s="2" t="s">
        <v>374</v>
      </c>
      <c r="B102" s="1" t="s">
        <v>373</v>
      </c>
      <c r="C102" s="2" t="s">
        <v>18</v>
      </c>
      <c r="D102" s="4" t="s">
        <v>255</v>
      </c>
      <c r="E102" s="4" t="s">
        <v>256</v>
      </c>
      <c r="F102" s="3">
        <v>1</v>
      </c>
      <c r="G102" s="3">
        <v>0</v>
      </c>
      <c r="H102" s="3">
        <v>0</v>
      </c>
      <c r="I102" s="3">
        <v>1</v>
      </c>
      <c r="J102" s="57">
        <v>2937</v>
      </c>
      <c r="K102" s="57">
        <v>0</v>
      </c>
      <c r="L102" s="57">
        <v>2937</v>
      </c>
      <c r="M102" s="57">
        <v>1716</v>
      </c>
    </row>
    <row r="103" spans="1:13" ht="13.8" thickBot="1" x14ac:dyDescent="0.3">
      <c r="A103" s="2" t="s">
        <v>378</v>
      </c>
      <c r="B103" s="1" t="s">
        <v>377</v>
      </c>
      <c r="C103" s="2" t="s">
        <v>18</v>
      </c>
      <c r="D103" s="4" t="s">
        <v>21</v>
      </c>
      <c r="E103" s="4" t="s">
        <v>22</v>
      </c>
      <c r="F103" s="3">
        <v>1</v>
      </c>
      <c r="G103" s="3">
        <v>0</v>
      </c>
      <c r="H103" s="3">
        <v>0</v>
      </c>
      <c r="I103" s="3">
        <v>1</v>
      </c>
      <c r="J103" s="57">
        <v>4900</v>
      </c>
      <c r="K103" s="57">
        <v>0</v>
      </c>
      <c r="L103" s="57">
        <v>4900</v>
      </c>
      <c r="M103" s="57">
        <v>2080</v>
      </c>
    </row>
    <row r="104" spans="1:13" ht="13.8" thickBot="1" x14ac:dyDescent="0.3">
      <c r="A104" s="2" t="s">
        <v>384</v>
      </c>
      <c r="B104" s="1" t="s">
        <v>383</v>
      </c>
      <c r="C104" s="2" t="s">
        <v>18</v>
      </c>
      <c r="D104" s="4" t="s">
        <v>16</v>
      </c>
      <c r="E104" s="4" t="s">
        <v>17</v>
      </c>
      <c r="F104" s="3">
        <v>1</v>
      </c>
      <c r="G104" s="3">
        <v>0</v>
      </c>
      <c r="H104" s="3">
        <v>0</v>
      </c>
      <c r="I104" s="3">
        <v>1</v>
      </c>
      <c r="J104" s="57">
        <v>3300</v>
      </c>
      <c r="K104" s="57">
        <v>0</v>
      </c>
      <c r="L104" s="57">
        <v>3300</v>
      </c>
      <c r="M104" s="57">
        <v>2808</v>
      </c>
    </row>
    <row r="105" spans="1:13" ht="13.8" thickBot="1" x14ac:dyDescent="0.3">
      <c r="A105" s="2" t="s">
        <v>390</v>
      </c>
      <c r="B105" s="1" t="s">
        <v>389</v>
      </c>
      <c r="C105" s="2" t="s">
        <v>18</v>
      </c>
      <c r="D105" s="4" t="s">
        <v>21</v>
      </c>
      <c r="E105" s="4" t="s">
        <v>22</v>
      </c>
      <c r="F105" s="3">
        <v>1</v>
      </c>
      <c r="G105" s="3">
        <v>0</v>
      </c>
      <c r="H105" s="3">
        <v>0</v>
      </c>
      <c r="I105" s="3">
        <v>1</v>
      </c>
      <c r="J105" s="57">
        <v>2744</v>
      </c>
      <c r="K105" s="57">
        <v>0</v>
      </c>
      <c r="L105" s="57">
        <v>2744</v>
      </c>
      <c r="M105" s="57">
        <v>1772</v>
      </c>
    </row>
    <row r="106" spans="1:13" ht="13.8" thickBot="1" x14ac:dyDescent="0.3">
      <c r="A106" s="2" t="s">
        <v>394</v>
      </c>
      <c r="B106" s="1" t="s">
        <v>393</v>
      </c>
      <c r="C106" s="2" t="s">
        <v>18</v>
      </c>
      <c r="D106" s="4" t="s">
        <v>21</v>
      </c>
      <c r="E106" s="4" t="s">
        <v>22</v>
      </c>
      <c r="F106" s="3">
        <v>1</v>
      </c>
      <c r="G106" s="3">
        <v>0</v>
      </c>
      <c r="H106" s="3">
        <v>0</v>
      </c>
      <c r="I106" s="3">
        <v>1</v>
      </c>
      <c r="J106" s="57">
        <v>3200</v>
      </c>
      <c r="K106" s="57">
        <v>0</v>
      </c>
      <c r="L106" s="57">
        <v>3200</v>
      </c>
      <c r="M106" s="57">
        <v>1664</v>
      </c>
    </row>
    <row r="107" spans="1:13" ht="13.8" thickBot="1" x14ac:dyDescent="0.3">
      <c r="A107" s="2" t="s">
        <v>398</v>
      </c>
      <c r="B107" s="1" t="s">
        <v>397</v>
      </c>
      <c r="C107" s="2" t="s">
        <v>18</v>
      </c>
      <c r="D107" s="4" t="s">
        <v>21</v>
      </c>
      <c r="E107" s="4" t="s">
        <v>22</v>
      </c>
      <c r="F107" s="3">
        <v>1</v>
      </c>
      <c r="G107" s="3">
        <v>0</v>
      </c>
      <c r="H107" s="3">
        <v>0</v>
      </c>
      <c r="I107" s="3">
        <v>1</v>
      </c>
      <c r="J107" s="57">
        <v>3142</v>
      </c>
      <c r="K107" s="57">
        <v>0</v>
      </c>
      <c r="L107" s="57">
        <v>3142</v>
      </c>
      <c r="M107" s="57">
        <v>2067</v>
      </c>
    </row>
    <row r="108" spans="1:13" ht="13.8" thickBot="1" x14ac:dyDescent="0.3">
      <c r="A108" s="2" t="s">
        <v>400</v>
      </c>
      <c r="B108" s="1" t="s">
        <v>399</v>
      </c>
      <c r="C108" s="2" t="s">
        <v>18</v>
      </c>
      <c r="D108" s="4" t="s">
        <v>16</v>
      </c>
      <c r="E108" s="4" t="s">
        <v>17</v>
      </c>
      <c r="F108" s="3">
        <v>1</v>
      </c>
      <c r="G108" s="3">
        <v>0</v>
      </c>
      <c r="H108" s="3">
        <v>0</v>
      </c>
      <c r="I108" s="3">
        <v>1</v>
      </c>
      <c r="J108" s="57">
        <v>5600</v>
      </c>
      <c r="K108" s="57">
        <v>0</v>
      </c>
      <c r="L108" s="57">
        <v>5600</v>
      </c>
      <c r="M108" s="57">
        <v>2496</v>
      </c>
    </row>
    <row r="109" spans="1:13" ht="13.8" thickBot="1" x14ac:dyDescent="0.3">
      <c r="A109" s="2" t="s">
        <v>402</v>
      </c>
      <c r="B109" s="1" t="s">
        <v>401</v>
      </c>
      <c r="C109" s="2" t="s">
        <v>18</v>
      </c>
      <c r="D109" s="4" t="s">
        <v>21</v>
      </c>
      <c r="E109" s="4" t="s">
        <v>22</v>
      </c>
      <c r="F109" s="3">
        <v>1</v>
      </c>
      <c r="G109" s="3">
        <v>0</v>
      </c>
      <c r="H109" s="3">
        <v>0</v>
      </c>
      <c r="I109" s="3">
        <v>1</v>
      </c>
      <c r="J109" s="57">
        <v>10000</v>
      </c>
      <c r="K109" s="57">
        <v>0</v>
      </c>
      <c r="L109" s="57">
        <v>10000</v>
      </c>
      <c r="M109" s="57">
        <v>2808</v>
      </c>
    </row>
    <row r="110" spans="1:13" ht="13.8" thickBot="1" x14ac:dyDescent="0.3">
      <c r="A110" s="2" t="s">
        <v>416</v>
      </c>
      <c r="B110" s="1" t="s">
        <v>415</v>
      </c>
      <c r="C110" s="2" t="s">
        <v>18</v>
      </c>
      <c r="D110" s="4" t="s">
        <v>255</v>
      </c>
      <c r="E110" s="4" t="s">
        <v>256</v>
      </c>
      <c r="F110" s="3">
        <v>1</v>
      </c>
      <c r="G110" s="3">
        <v>0</v>
      </c>
      <c r="H110" s="3">
        <v>0</v>
      </c>
      <c r="I110" s="3">
        <v>1</v>
      </c>
      <c r="J110" s="57">
        <v>8000</v>
      </c>
      <c r="K110" s="57">
        <v>0</v>
      </c>
      <c r="L110" s="57">
        <v>8000</v>
      </c>
      <c r="M110" s="57">
        <v>1853</v>
      </c>
    </row>
    <row r="111" spans="1:13" ht="13.8" thickBot="1" x14ac:dyDescent="0.3">
      <c r="A111" s="2" t="s">
        <v>429</v>
      </c>
      <c r="B111" s="1" t="s">
        <v>428</v>
      </c>
      <c r="C111" s="2" t="s">
        <v>18</v>
      </c>
      <c r="D111" s="4" t="s">
        <v>62</v>
      </c>
      <c r="E111" s="4" t="s">
        <v>63</v>
      </c>
      <c r="F111" s="3">
        <v>1</v>
      </c>
      <c r="G111" s="3">
        <v>0</v>
      </c>
      <c r="H111" s="3">
        <v>0</v>
      </c>
      <c r="I111" s="3">
        <v>1</v>
      </c>
      <c r="J111" s="57">
        <v>7608</v>
      </c>
      <c r="K111" s="60">
        <v>0</v>
      </c>
      <c r="L111" s="57">
        <v>7608</v>
      </c>
      <c r="M111" s="57">
        <v>2001</v>
      </c>
    </row>
    <row r="112" spans="1:13" ht="13.8" thickBot="1" x14ac:dyDescent="0.3">
      <c r="A112" s="2" t="s">
        <v>431</v>
      </c>
      <c r="B112" s="1" t="s">
        <v>430</v>
      </c>
      <c r="C112" s="2" t="s">
        <v>18</v>
      </c>
      <c r="D112" s="4" t="s">
        <v>62</v>
      </c>
      <c r="E112" s="4" t="s">
        <v>63</v>
      </c>
      <c r="F112" s="3">
        <v>1</v>
      </c>
      <c r="G112" s="3">
        <v>0</v>
      </c>
      <c r="H112" s="3">
        <v>0</v>
      </c>
      <c r="I112" s="3">
        <v>1</v>
      </c>
      <c r="J112" s="57">
        <v>6052</v>
      </c>
      <c r="K112" s="57">
        <v>0</v>
      </c>
      <c r="L112" s="57">
        <v>6052</v>
      </c>
      <c r="M112" s="57">
        <v>2080</v>
      </c>
    </row>
    <row r="113" spans="1:13" ht="13.8" thickBot="1" x14ac:dyDescent="0.3">
      <c r="A113" s="2" t="s">
        <v>451</v>
      </c>
      <c r="B113" s="1" t="s">
        <v>450</v>
      </c>
      <c r="C113" s="2" t="s">
        <v>18</v>
      </c>
      <c r="D113" s="4" t="s">
        <v>62</v>
      </c>
      <c r="E113" s="4" t="s">
        <v>63</v>
      </c>
      <c r="F113" s="3">
        <v>1</v>
      </c>
      <c r="G113" s="3">
        <v>0</v>
      </c>
      <c r="H113" s="3">
        <v>0</v>
      </c>
      <c r="I113" s="3">
        <v>1</v>
      </c>
      <c r="J113" s="57">
        <v>3600</v>
      </c>
      <c r="K113" s="57">
        <v>0</v>
      </c>
      <c r="L113" s="57">
        <v>3600</v>
      </c>
      <c r="M113" s="57">
        <v>1820</v>
      </c>
    </row>
    <row r="114" spans="1:13" ht="13.8" thickBot="1" x14ac:dyDescent="0.3">
      <c r="A114" s="2" t="s">
        <v>457</v>
      </c>
      <c r="B114" s="1" t="s">
        <v>456</v>
      </c>
      <c r="C114" s="2" t="s">
        <v>18</v>
      </c>
      <c r="D114" s="4" t="s">
        <v>255</v>
      </c>
      <c r="E114" s="4" t="s">
        <v>256</v>
      </c>
      <c r="F114" s="3">
        <v>1</v>
      </c>
      <c r="G114" s="3">
        <v>0</v>
      </c>
      <c r="H114" s="3">
        <v>0</v>
      </c>
      <c r="I114" s="3">
        <v>1</v>
      </c>
      <c r="J114" s="57">
        <v>4224</v>
      </c>
      <c r="K114" s="57">
        <v>0</v>
      </c>
      <c r="L114" s="57">
        <v>4224</v>
      </c>
      <c r="M114" s="57">
        <v>1876</v>
      </c>
    </row>
    <row r="115" spans="1:13" ht="13.8" thickBot="1" x14ac:dyDescent="0.3">
      <c r="A115" s="2" t="s">
        <v>463</v>
      </c>
      <c r="B115" s="1" t="s">
        <v>462</v>
      </c>
      <c r="C115" s="2" t="s">
        <v>18</v>
      </c>
      <c r="D115" s="4" t="s">
        <v>21</v>
      </c>
      <c r="E115" s="4" t="s">
        <v>22</v>
      </c>
      <c r="F115" s="3">
        <v>1</v>
      </c>
      <c r="G115" s="3">
        <v>2</v>
      </c>
      <c r="H115" s="3">
        <v>0</v>
      </c>
      <c r="I115" s="3">
        <v>3</v>
      </c>
      <c r="J115" s="57">
        <v>7600</v>
      </c>
      <c r="K115" s="57">
        <v>1250</v>
      </c>
      <c r="L115" s="57">
        <v>8850</v>
      </c>
      <c r="M115" s="57">
        <v>2993</v>
      </c>
    </row>
    <row r="116" spans="1:13" ht="13.8" thickBot="1" x14ac:dyDescent="0.3">
      <c r="A116" s="2" t="s">
        <v>467</v>
      </c>
      <c r="B116" s="1" t="s">
        <v>466</v>
      </c>
      <c r="C116" s="2" t="s">
        <v>18</v>
      </c>
      <c r="D116" s="4" t="s">
        <v>62</v>
      </c>
      <c r="E116" s="4" t="s">
        <v>63</v>
      </c>
      <c r="F116" s="3">
        <v>1</v>
      </c>
      <c r="G116" s="3">
        <v>0</v>
      </c>
      <c r="H116" s="3">
        <v>0</v>
      </c>
      <c r="I116" s="3">
        <v>1</v>
      </c>
      <c r="J116" s="57">
        <v>2376</v>
      </c>
      <c r="K116" s="60">
        <v>0</v>
      </c>
      <c r="L116" s="57">
        <v>2376</v>
      </c>
      <c r="M116" s="57">
        <v>2120</v>
      </c>
    </row>
    <row r="117" spans="1:13" ht="13.8" thickBot="1" x14ac:dyDescent="0.3">
      <c r="A117" s="2" t="s">
        <v>479</v>
      </c>
      <c r="B117" s="1" t="s">
        <v>478</v>
      </c>
      <c r="C117" s="2" t="s">
        <v>18</v>
      </c>
      <c r="D117" s="4" t="s">
        <v>21</v>
      </c>
      <c r="E117" s="4" t="s">
        <v>22</v>
      </c>
      <c r="F117" s="3">
        <v>1</v>
      </c>
      <c r="G117" s="3">
        <v>0</v>
      </c>
      <c r="H117" s="3">
        <v>0</v>
      </c>
      <c r="I117" s="3">
        <v>1</v>
      </c>
      <c r="J117" s="57">
        <v>3200</v>
      </c>
      <c r="K117" s="57">
        <v>0</v>
      </c>
      <c r="L117" s="57">
        <v>3200</v>
      </c>
      <c r="M117" s="57">
        <v>2444</v>
      </c>
    </row>
    <row r="118" spans="1:13" ht="13.8" thickBot="1" x14ac:dyDescent="0.3">
      <c r="A118" s="2" t="s">
        <v>482</v>
      </c>
      <c r="B118" s="1" t="s">
        <v>481</v>
      </c>
      <c r="C118" s="2" t="s">
        <v>18</v>
      </c>
      <c r="D118" s="4" t="s">
        <v>62</v>
      </c>
      <c r="E118" s="4" t="s">
        <v>63</v>
      </c>
      <c r="F118" s="3">
        <v>1</v>
      </c>
      <c r="G118" s="3">
        <v>0</v>
      </c>
      <c r="H118" s="3">
        <v>0</v>
      </c>
      <c r="I118" s="3">
        <v>1</v>
      </c>
      <c r="J118" s="57">
        <v>4500</v>
      </c>
      <c r="K118" s="57">
        <v>0</v>
      </c>
      <c r="L118" s="57">
        <v>4500</v>
      </c>
      <c r="M118" s="57">
        <v>2240</v>
      </c>
    </row>
    <row r="119" spans="1:13" ht="13.8" thickBot="1" x14ac:dyDescent="0.3">
      <c r="A119" s="2" t="s">
        <v>490</v>
      </c>
      <c r="B119" s="1" t="s">
        <v>489</v>
      </c>
      <c r="C119" s="2" t="s">
        <v>18</v>
      </c>
      <c r="D119" s="4" t="s">
        <v>21</v>
      </c>
      <c r="E119" s="4" t="s">
        <v>22</v>
      </c>
      <c r="F119" s="3">
        <v>1</v>
      </c>
      <c r="G119" s="3">
        <v>0</v>
      </c>
      <c r="H119" s="3">
        <v>0</v>
      </c>
      <c r="I119" s="3">
        <v>1</v>
      </c>
      <c r="J119" s="57">
        <v>5612</v>
      </c>
      <c r="K119" s="57">
        <v>0</v>
      </c>
      <c r="L119" s="57">
        <v>5612</v>
      </c>
      <c r="M119" s="57">
        <v>2346</v>
      </c>
    </row>
    <row r="120" spans="1:13" ht="13.8" thickBot="1" x14ac:dyDescent="0.3">
      <c r="A120" s="2" t="s">
        <v>492</v>
      </c>
      <c r="B120" s="1" t="s">
        <v>491</v>
      </c>
      <c r="C120" s="2" t="s">
        <v>18</v>
      </c>
      <c r="D120" s="53" t="s">
        <v>21</v>
      </c>
      <c r="E120" s="53" t="s">
        <v>22</v>
      </c>
      <c r="F120" s="54">
        <v>1</v>
      </c>
      <c r="G120" s="54">
        <v>0</v>
      </c>
      <c r="H120" s="54">
        <v>0</v>
      </c>
      <c r="I120" s="54">
        <v>1</v>
      </c>
      <c r="J120" s="57">
        <v>7025</v>
      </c>
      <c r="K120" s="57">
        <v>0</v>
      </c>
      <c r="L120" s="57">
        <v>7025</v>
      </c>
      <c r="M120" s="57">
        <v>2638</v>
      </c>
    </row>
    <row r="121" spans="1:13" ht="13.8" thickBot="1" x14ac:dyDescent="0.3">
      <c r="A121" s="2" t="s">
        <v>497</v>
      </c>
      <c r="B121" s="1" t="s">
        <v>496</v>
      </c>
      <c r="C121" s="2" t="s">
        <v>18</v>
      </c>
      <c r="D121" s="4" t="s">
        <v>62</v>
      </c>
      <c r="E121" s="4" t="s">
        <v>63</v>
      </c>
      <c r="F121" s="3">
        <v>1</v>
      </c>
      <c r="G121" s="3">
        <v>0</v>
      </c>
      <c r="H121" s="3">
        <v>0</v>
      </c>
      <c r="I121" s="3">
        <v>1</v>
      </c>
      <c r="J121" s="57">
        <v>1800</v>
      </c>
      <c r="K121" s="57">
        <v>0</v>
      </c>
      <c r="L121" s="57">
        <v>1800</v>
      </c>
      <c r="M121" s="57">
        <v>1820</v>
      </c>
    </row>
    <row r="122" spans="1:13" ht="13.8" thickBot="1" x14ac:dyDescent="0.3">
      <c r="A122" s="2" t="s">
        <v>515</v>
      </c>
      <c r="B122" s="1" t="s">
        <v>514</v>
      </c>
      <c r="C122" s="2" t="s">
        <v>18</v>
      </c>
      <c r="D122" s="4" t="s">
        <v>16</v>
      </c>
      <c r="E122" s="4" t="s">
        <v>17</v>
      </c>
      <c r="F122" s="3">
        <v>1</v>
      </c>
      <c r="G122" s="3">
        <v>0</v>
      </c>
      <c r="H122" s="3">
        <v>0</v>
      </c>
      <c r="I122" s="3">
        <v>1</v>
      </c>
      <c r="J122" s="57">
        <v>3750</v>
      </c>
      <c r="K122" s="57">
        <v>0</v>
      </c>
      <c r="L122" s="57">
        <v>3750</v>
      </c>
      <c r="M122" s="57">
        <v>2184</v>
      </c>
    </row>
    <row r="123" spans="1:13" ht="13.8" thickBot="1" x14ac:dyDescent="0.3">
      <c r="A123" s="2" t="s">
        <v>517</v>
      </c>
      <c r="B123" s="1" t="s">
        <v>516</v>
      </c>
      <c r="C123" s="2" t="s">
        <v>18</v>
      </c>
      <c r="D123" s="4" t="s">
        <v>21</v>
      </c>
      <c r="E123" s="4" t="s">
        <v>22</v>
      </c>
      <c r="F123" s="3">
        <v>1</v>
      </c>
      <c r="G123" s="3">
        <v>0</v>
      </c>
      <c r="H123" s="3">
        <v>0</v>
      </c>
      <c r="I123" s="3">
        <v>1</v>
      </c>
      <c r="J123" s="57">
        <v>15000</v>
      </c>
      <c r="K123" s="57">
        <v>0</v>
      </c>
      <c r="L123" s="57">
        <v>15000</v>
      </c>
      <c r="M123" s="57">
        <v>1690</v>
      </c>
    </row>
    <row r="124" spans="1:13" ht="13.8" thickBot="1" x14ac:dyDescent="0.3">
      <c r="A124" s="2" t="s">
        <v>529</v>
      </c>
      <c r="B124" s="1" t="s">
        <v>528</v>
      </c>
      <c r="C124" s="2" t="s">
        <v>18</v>
      </c>
      <c r="D124" s="4" t="s">
        <v>16</v>
      </c>
      <c r="E124" s="4" t="s">
        <v>17</v>
      </c>
      <c r="F124" s="3">
        <v>1</v>
      </c>
      <c r="G124" s="3">
        <v>0</v>
      </c>
      <c r="H124" s="3">
        <v>0</v>
      </c>
      <c r="I124" s="3">
        <v>1</v>
      </c>
      <c r="J124" s="57">
        <v>18000</v>
      </c>
      <c r="K124" s="57">
        <v>0</v>
      </c>
      <c r="L124" s="57">
        <v>18000</v>
      </c>
      <c r="M124" s="57">
        <v>2601</v>
      </c>
    </row>
    <row r="125" spans="1:13" ht="13.8" thickBot="1" x14ac:dyDescent="0.3">
      <c r="A125" s="2" t="s">
        <v>531</v>
      </c>
      <c r="B125" s="1" t="s">
        <v>530</v>
      </c>
      <c r="C125" s="2" t="s">
        <v>18</v>
      </c>
      <c r="D125" s="4" t="s">
        <v>16</v>
      </c>
      <c r="E125" s="4" t="s">
        <v>17</v>
      </c>
      <c r="F125" s="3">
        <v>1</v>
      </c>
      <c r="G125" s="3">
        <v>0</v>
      </c>
      <c r="H125" s="3">
        <v>0</v>
      </c>
      <c r="I125" s="3">
        <v>1</v>
      </c>
      <c r="J125" s="57">
        <v>10990</v>
      </c>
      <c r="K125" s="57">
        <v>0</v>
      </c>
      <c r="L125" s="57">
        <v>10990</v>
      </c>
      <c r="M125" s="57">
        <v>2228</v>
      </c>
    </row>
    <row r="126" spans="1:13" ht="13.8" thickBot="1" x14ac:dyDescent="0.3">
      <c r="A126" s="2" t="s">
        <v>535</v>
      </c>
      <c r="B126" s="1" t="s">
        <v>534</v>
      </c>
      <c r="C126" s="2" t="s">
        <v>18</v>
      </c>
      <c r="D126" s="4" t="s">
        <v>21</v>
      </c>
      <c r="E126" s="4" t="s">
        <v>22</v>
      </c>
      <c r="F126" s="3">
        <v>1</v>
      </c>
      <c r="G126" s="3">
        <v>0</v>
      </c>
      <c r="H126" s="3">
        <v>0</v>
      </c>
      <c r="I126" s="3">
        <v>1</v>
      </c>
      <c r="J126" s="57">
        <v>1375</v>
      </c>
      <c r="K126" s="57">
        <v>0</v>
      </c>
      <c r="L126" s="57">
        <v>1375</v>
      </c>
      <c r="M126" s="57">
        <v>1040</v>
      </c>
    </row>
    <row r="127" spans="1:13" ht="13.8" thickBot="1" x14ac:dyDescent="0.3">
      <c r="A127" s="2" t="s">
        <v>543</v>
      </c>
      <c r="B127" s="1" t="s">
        <v>542</v>
      </c>
      <c r="C127" s="2" t="s">
        <v>18</v>
      </c>
      <c r="D127" s="4" t="s">
        <v>21</v>
      </c>
      <c r="E127" s="4" t="s">
        <v>22</v>
      </c>
      <c r="F127" s="3">
        <v>1</v>
      </c>
      <c r="G127" s="3">
        <v>0</v>
      </c>
      <c r="H127" s="3">
        <v>0</v>
      </c>
      <c r="I127" s="3">
        <v>1</v>
      </c>
      <c r="J127" s="57">
        <v>7400</v>
      </c>
      <c r="K127" s="57">
        <v>0</v>
      </c>
      <c r="L127" s="57">
        <v>7400</v>
      </c>
      <c r="M127" s="57">
        <v>2148</v>
      </c>
    </row>
    <row r="128" spans="1:13" ht="13.8" thickBot="1" x14ac:dyDescent="0.3">
      <c r="A128" s="2" t="s">
        <v>565</v>
      </c>
      <c r="B128" s="1" t="s">
        <v>564</v>
      </c>
      <c r="C128" s="2" t="s">
        <v>18</v>
      </c>
      <c r="D128" s="4" t="s">
        <v>21</v>
      </c>
      <c r="E128" s="4" t="s">
        <v>22</v>
      </c>
      <c r="F128" s="3">
        <v>1</v>
      </c>
      <c r="G128" s="3">
        <v>0</v>
      </c>
      <c r="H128" s="3">
        <v>0</v>
      </c>
      <c r="I128" s="3">
        <v>1</v>
      </c>
      <c r="J128" s="57">
        <v>3700</v>
      </c>
      <c r="K128" s="57">
        <v>0</v>
      </c>
      <c r="L128" s="57">
        <v>3700</v>
      </c>
      <c r="M128" s="57">
        <v>2080</v>
      </c>
    </row>
    <row r="129" spans="1:13" ht="13.8" thickBot="1" x14ac:dyDescent="0.3">
      <c r="A129" s="2" t="s">
        <v>571</v>
      </c>
      <c r="B129" s="1" t="s">
        <v>570</v>
      </c>
      <c r="C129" s="2" t="s">
        <v>18</v>
      </c>
      <c r="D129" s="4" t="s">
        <v>62</v>
      </c>
      <c r="E129" s="4" t="s">
        <v>63</v>
      </c>
      <c r="F129" s="3">
        <v>1</v>
      </c>
      <c r="G129" s="3">
        <v>0</v>
      </c>
      <c r="H129" s="3">
        <v>0</v>
      </c>
      <c r="I129" s="3">
        <v>1</v>
      </c>
      <c r="J129" s="57">
        <v>2473</v>
      </c>
      <c r="K129" s="57">
        <v>0</v>
      </c>
      <c r="L129" s="57">
        <v>2473</v>
      </c>
      <c r="M129" s="57">
        <v>2076</v>
      </c>
    </row>
    <row r="130" spans="1:13" ht="13.8" thickBot="1" x14ac:dyDescent="0.3">
      <c r="A130" s="2" t="s">
        <v>577</v>
      </c>
      <c r="B130" s="1" t="s">
        <v>576</v>
      </c>
      <c r="C130" s="2" t="s">
        <v>18</v>
      </c>
      <c r="D130" s="4" t="s">
        <v>21</v>
      </c>
      <c r="E130" s="4" t="s">
        <v>22</v>
      </c>
      <c r="F130" s="3">
        <v>1</v>
      </c>
      <c r="G130" s="3">
        <v>0</v>
      </c>
      <c r="H130" s="3">
        <v>0</v>
      </c>
      <c r="I130" s="3">
        <v>1</v>
      </c>
      <c r="J130" s="57">
        <v>3128</v>
      </c>
      <c r="K130" s="57">
        <v>0</v>
      </c>
      <c r="L130" s="57">
        <v>3128</v>
      </c>
      <c r="M130" s="57">
        <v>2686</v>
      </c>
    </row>
    <row r="131" spans="1:13" ht="13.8" thickBot="1" x14ac:dyDescent="0.3">
      <c r="A131" s="2" t="s">
        <v>587</v>
      </c>
      <c r="B131" s="1" t="s">
        <v>586</v>
      </c>
      <c r="C131" s="2" t="s">
        <v>18</v>
      </c>
      <c r="D131" s="4" t="s">
        <v>21</v>
      </c>
      <c r="E131" s="4" t="s">
        <v>22</v>
      </c>
      <c r="F131" s="3">
        <v>1</v>
      </c>
      <c r="G131" s="3">
        <v>0</v>
      </c>
      <c r="H131" s="3">
        <v>0</v>
      </c>
      <c r="I131" s="3">
        <v>1</v>
      </c>
      <c r="J131" s="57">
        <v>7000</v>
      </c>
      <c r="K131" s="57">
        <v>0</v>
      </c>
      <c r="L131" s="57">
        <v>7000</v>
      </c>
      <c r="M131" s="57">
        <v>2548</v>
      </c>
    </row>
    <row r="132" spans="1:13" ht="13.8" thickBot="1" x14ac:dyDescent="0.3">
      <c r="A132" s="2" t="s">
        <v>591</v>
      </c>
      <c r="B132" s="1" t="s">
        <v>590</v>
      </c>
      <c r="C132" s="2" t="s">
        <v>18</v>
      </c>
      <c r="D132" s="4" t="s">
        <v>21</v>
      </c>
      <c r="E132" s="4" t="s">
        <v>22</v>
      </c>
      <c r="F132" s="3">
        <v>1</v>
      </c>
      <c r="G132" s="3">
        <v>0</v>
      </c>
      <c r="H132" s="3">
        <v>0</v>
      </c>
      <c r="I132" s="3">
        <v>1</v>
      </c>
      <c r="J132" s="57">
        <v>1750</v>
      </c>
      <c r="K132" s="60">
        <v>0</v>
      </c>
      <c r="L132" s="57">
        <v>1750</v>
      </c>
      <c r="M132" s="57">
        <v>1352</v>
      </c>
    </row>
    <row r="133" spans="1:13" ht="13.8" thickBot="1" x14ac:dyDescent="0.3">
      <c r="A133" s="2" t="s">
        <v>597</v>
      </c>
      <c r="B133" s="1" t="s">
        <v>596</v>
      </c>
      <c r="C133" s="2" t="s">
        <v>18</v>
      </c>
      <c r="D133" s="4" t="s">
        <v>62</v>
      </c>
      <c r="E133" s="4" t="s">
        <v>63</v>
      </c>
      <c r="F133" s="3">
        <v>1</v>
      </c>
      <c r="G133" s="3">
        <v>0</v>
      </c>
      <c r="H133" s="3">
        <v>0</v>
      </c>
      <c r="I133" s="3">
        <v>1</v>
      </c>
      <c r="J133" s="57">
        <v>2200</v>
      </c>
      <c r="K133" s="57">
        <v>0</v>
      </c>
      <c r="L133" s="57">
        <v>2200</v>
      </c>
      <c r="M133" s="57">
        <v>1875</v>
      </c>
    </row>
    <row r="134" spans="1:13" ht="13.8" thickBot="1" x14ac:dyDescent="0.3">
      <c r="A134" s="2" t="s">
        <v>605</v>
      </c>
      <c r="B134" s="1" t="s">
        <v>604</v>
      </c>
      <c r="C134" s="2" t="s">
        <v>18</v>
      </c>
      <c r="D134" s="4" t="s">
        <v>21</v>
      </c>
      <c r="E134" s="4" t="s">
        <v>22</v>
      </c>
      <c r="F134" s="3">
        <v>1</v>
      </c>
      <c r="G134" s="3">
        <v>0</v>
      </c>
      <c r="H134" s="3">
        <v>0</v>
      </c>
      <c r="I134" s="3">
        <v>1</v>
      </c>
      <c r="J134" s="57">
        <v>2500</v>
      </c>
      <c r="K134" s="57">
        <v>0</v>
      </c>
      <c r="L134" s="57">
        <v>2500</v>
      </c>
      <c r="M134" s="57">
        <v>1612</v>
      </c>
    </row>
    <row r="135" spans="1:13" ht="13.8" thickBot="1" x14ac:dyDescent="0.3">
      <c r="A135" s="2" t="s">
        <v>611</v>
      </c>
      <c r="B135" s="1" t="s">
        <v>610</v>
      </c>
      <c r="C135" s="2" t="s">
        <v>18</v>
      </c>
      <c r="D135" s="4" t="s">
        <v>62</v>
      </c>
      <c r="E135" s="4" t="s">
        <v>63</v>
      </c>
      <c r="F135" s="3">
        <v>1</v>
      </c>
      <c r="G135" s="3">
        <v>0</v>
      </c>
      <c r="H135" s="3">
        <v>0</v>
      </c>
      <c r="I135" s="3">
        <v>1</v>
      </c>
      <c r="J135" s="57">
        <v>2560</v>
      </c>
      <c r="K135" s="57">
        <v>0</v>
      </c>
      <c r="L135" s="57">
        <v>2560</v>
      </c>
      <c r="M135" s="57">
        <v>1838</v>
      </c>
    </row>
    <row r="136" spans="1:13" ht="13.8" thickBot="1" x14ac:dyDescent="0.3">
      <c r="A136" s="2" t="s">
        <v>613</v>
      </c>
      <c r="B136" s="1" t="s">
        <v>612</v>
      </c>
      <c r="C136" s="2" t="s">
        <v>18</v>
      </c>
      <c r="D136" s="4" t="s">
        <v>62</v>
      </c>
      <c r="E136" s="4" t="s">
        <v>63</v>
      </c>
      <c r="F136" s="3">
        <v>1</v>
      </c>
      <c r="G136" s="3">
        <v>0</v>
      </c>
      <c r="H136" s="3">
        <v>0</v>
      </c>
      <c r="I136" s="3">
        <v>1</v>
      </c>
      <c r="J136" s="57">
        <v>5300</v>
      </c>
      <c r="K136" s="57">
        <v>0</v>
      </c>
      <c r="L136" s="57">
        <v>5300</v>
      </c>
      <c r="M136" s="57">
        <v>2036</v>
      </c>
    </row>
    <row r="137" spans="1:13" ht="13.8" thickBot="1" x14ac:dyDescent="0.3">
      <c r="A137" s="2" t="s">
        <v>619</v>
      </c>
      <c r="B137" s="1" t="s">
        <v>618</v>
      </c>
      <c r="C137" s="2" t="s">
        <v>18</v>
      </c>
      <c r="D137" s="4" t="s">
        <v>21</v>
      </c>
      <c r="E137" s="4" t="s">
        <v>22</v>
      </c>
      <c r="F137" s="3">
        <v>1</v>
      </c>
      <c r="G137" s="3">
        <v>0</v>
      </c>
      <c r="H137" s="3">
        <v>0</v>
      </c>
      <c r="I137" s="3">
        <v>1</v>
      </c>
      <c r="J137" s="57">
        <v>2400</v>
      </c>
      <c r="K137" s="57">
        <v>0</v>
      </c>
      <c r="L137" s="57">
        <v>2400</v>
      </c>
      <c r="M137" s="57">
        <v>1761</v>
      </c>
    </row>
    <row r="138" spans="1:13" ht="13.8" thickBot="1" x14ac:dyDescent="0.3">
      <c r="A138" s="2" t="s">
        <v>625</v>
      </c>
      <c r="B138" s="1" t="s">
        <v>624</v>
      </c>
      <c r="C138" s="2" t="s">
        <v>18</v>
      </c>
      <c r="D138" s="4" t="s">
        <v>16</v>
      </c>
      <c r="E138" s="4" t="s">
        <v>17</v>
      </c>
      <c r="F138" s="3">
        <v>1</v>
      </c>
      <c r="G138" s="3">
        <v>0</v>
      </c>
      <c r="H138" s="3">
        <v>0</v>
      </c>
      <c r="I138" s="3">
        <v>1</v>
      </c>
      <c r="J138" s="57">
        <v>5065</v>
      </c>
      <c r="K138" s="57">
        <v>0</v>
      </c>
      <c r="L138" s="57">
        <v>5065</v>
      </c>
      <c r="M138" s="57">
        <v>2336</v>
      </c>
    </row>
    <row r="139" spans="1:13" ht="13.8" thickBot="1" x14ac:dyDescent="0.3">
      <c r="A139" s="2" t="s">
        <v>637</v>
      </c>
      <c r="B139" s="1" t="s">
        <v>636</v>
      </c>
      <c r="C139" s="2" t="s">
        <v>18</v>
      </c>
      <c r="D139" s="4" t="s">
        <v>101</v>
      </c>
      <c r="E139" s="4" t="s">
        <v>102</v>
      </c>
      <c r="F139" s="3">
        <v>1</v>
      </c>
      <c r="G139" s="3">
        <v>0</v>
      </c>
      <c r="H139" s="3">
        <v>0</v>
      </c>
      <c r="I139" s="3">
        <v>1</v>
      </c>
      <c r="J139" s="57">
        <v>6000</v>
      </c>
      <c r="K139" s="57">
        <v>0</v>
      </c>
      <c r="L139" s="57">
        <v>6000</v>
      </c>
      <c r="M139" s="57">
        <v>1664</v>
      </c>
    </row>
    <row r="140" spans="1:13" ht="13.8" thickBot="1" x14ac:dyDescent="0.3">
      <c r="A140" s="2" t="s">
        <v>649</v>
      </c>
      <c r="B140" s="1" t="s">
        <v>648</v>
      </c>
      <c r="C140" s="2" t="s">
        <v>18</v>
      </c>
      <c r="D140" s="4" t="s">
        <v>101</v>
      </c>
      <c r="E140" s="4" t="s">
        <v>102</v>
      </c>
      <c r="F140" s="3">
        <v>1</v>
      </c>
      <c r="G140" s="3">
        <v>1</v>
      </c>
      <c r="H140" s="3">
        <v>0</v>
      </c>
      <c r="I140" s="3">
        <v>2</v>
      </c>
      <c r="J140" s="57">
        <v>9077</v>
      </c>
      <c r="K140" s="57">
        <v>500</v>
      </c>
      <c r="L140" s="57">
        <v>9577</v>
      </c>
      <c r="M140" s="57">
        <v>3562</v>
      </c>
    </row>
    <row r="141" spans="1:13" ht="13.8" thickBot="1" x14ac:dyDescent="0.3">
      <c r="A141" s="2" t="s">
        <v>665</v>
      </c>
      <c r="B141" s="1" t="s">
        <v>664</v>
      </c>
      <c r="C141" s="2" t="s">
        <v>18</v>
      </c>
      <c r="D141" s="4" t="s">
        <v>16</v>
      </c>
      <c r="E141" s="4" t="s">
        <v>17</v>
      </c>
      <c r="F141" s="3">
        <v>1</v>
      </c>
      <c r="G141" s="3">
        <v>0</v>
      </c>
      <c r="H141" s="3">
        <v>0</v>
      </c>
      <c r="I141" s="3">
        <v>1</v>
      </c>
      <c r="J141" s="57">
        <v>7000</v>
      </c>
      <c r="K141" s="57">
        <v>0</v>
      </c>
      <c r="L141" s="57">
        <v>7000</v>
      </c>
      <c r="M141" s="57">
        <v>2064</v>
      </c>
    </row>
    <row r="142" spans="1:13" ht="13.8" thickBot="1" x14ac:dyDescent="0.3">
      <c r="A142" s="2" t="s">
        <v>675</v>
      </c>
      <c r="B142" s="1" t="s">
        <v>674</v>
      </c>
      <c r="C142" s="2" t="s">
        <v>18</v>
      </c>
      <c r="D142" s="4" t="s">
        <v>16</v>
      </c>
      <c r="E142" s="4" t="s">
        <v>17</v>
      </c>
      <c r="F142" s="3">
        <v>1</v>
      </c>
      <c r="G142" s="3">
        <v>0</v>
      </c>
      <c r="H142" s="3">
        <v>0</v>
      </c>
      <c r="I142" s="3">
        <v>1</v>
      </c>
      <c r="J142" s="57">
        <v>4752</v>
      </c>
      <c r="K142" s="57">
        <v>0</v>
      </c>
      <c r="L142" s="57">
        <v>4752</v>
      </c>
      <c r="M142" s="57">
        <v>1891</v>
      </c>
    </row>
    <row r="143" spans="1:13" ht="13.8" thickBot="1" x14ac:dyDescent="0.3">
      <c r="A143" s="2" t="s">
        <v>679</v>
      </c>
      <c r="B143" s="1" t="s">
        <v>678</v>
      </c>
      <c r="C143" s="2" t="s">
        <v>18</v>
      </c>
      <c r="D143" s="4" t="s">
        <v>21</v>
      </c>
      <c r="E143" s="4" t="s">
        <v>22</v>
      </c>
      <c r="F143" s="3">
        <v>1</v>
      </c>
      <c r="G143" s="3">
        <v>0</v>
      </c>
      <c r="H143" s="3">
        <v>0</v>
      </c>
      <c r="I143" s="3">
        <v>1</v>
      </c>
      <c r="J143" s="57">
        <v>5494</v>
      </c>
      <c r="K143" s="57">
        <v>0</v>
      </c>
      <c r="L143" s="57">
        <v>5494</v>
      </c>
      <c r="M143" s="57">
        <v>2388</v>
      </c>
    </row>
    <row r="144" spans="1:13" ht="13.8" thickBot="1" x14ac:dyDescent="0.3">
      <c r="A144" s="2" t="s">
        <v>685</v>
      </c>
      <c r="B144" s="1" t="s">
        <v>684</v>
      </c>
      <c r="C144" s="2" t="s">
        <v>18</v>
      </c>
      <c r="D144" s="4" t="s">
        <v>62</v>
      </c>
      <c r="E144" s="4" t="s">
        <v>63</v>
      </c>
      <c r="F144" s="3">
        <v>1</v>
      </c>
      <c r="G144" s="3">
        <v>0</v>
      </c>
      <c r="H144" s="3">
        <v>0</v>
      </c>
      <c r="I144" s="3">
        <v>1</v>
      </c>
      <c r="J144" s="57">
        <v>13130</v>
      </c>
      <c r="K144" s="57">
        <v>0</v>
      </c>
      <c r="L144" s="57">
        <v>13130</v>
      </c>
      <c r="M144" s="57">
        <v>1678</v>
      </c>
    </row>
    <row r="145" spans="1:13" ht="13.8" thickBot="1" x14ac:dyDescent="0.3">
      <c r="A145" s="2" t="s">
        <v>693</v>
      </c>
      <c r="B145" s="1" t="s">
        <v>692</v>
      </c>
      <c r="C145" s="2" t="s">
        <v>18</v>
      </c>
      <c r="D145" s="4" t="s">
        <v>62</v>
      </c>
      <c r="E145" s="4" t="s">
        <v>63</v>
      </c>
      <c r="F145" s="3">
        <v>1</v>
      </c>
      <c r="G145" s="3">
        <v>0</v>
      </c>
      <c r="H145" s="3">
        <v>0</v>
      </c>
      <c r="I145" s="3">
        <v>1</v>
      </c>
      <c r="J145" s="57">
        <v>906</v>
      </c>
      <c r="K145" s="57">
        <v>0</v>
      </c>
      <c r="L145" s="57">
        <v>906</v>
      </c>
      <c r="M145" s="57">
        <v>1976</v>
      </c>
    </row>
    <row r="146" spans="1:13" ht="13.8" thickBot="1" x14ac:dyDescent="0.3">
      <c r="A146" s="2" t="s">
        <v>715</v>
      </c>
      <c r="B146" s="1" t="s">
        <v>714</v>
      </c>
      <c r="C146" s="2" t="s">
        <v>18</v>
      </c>
      <c r="D146" s="4" t="s">
        <v>21</v>
      </c>
      <c r="E146" s="4" t="s">
        <v>22</v>
      </c>
      <c r="F146" s="3">
        <v>1</v>
      </c>
      <c r="G146" s="3">
        <v>0</v>
      </c>
      <c r="H146" s="3">
        <v>0</v>
      </c>
      <c r="I146" s="3">
        <v>1</v>
      </c>
      <c r="J146" s="57">
        <v>5300</v>
      </c>
      <c r="K146" s="57">
        <v>0</v>
      </c>
      <c r="L146" s="57">
        <v>5300</v>
      </c>
      <c r="M146" s="57">
        <v>1667</v>
      </c>
    </row>
    <row r="147" spans="1:13" ht="13.8" thickBot="1" x14ac:dyDescent="0.3">
      <c r="A147" s="2" t="s">
        <v>727</v>
      </c>
      <c r="B147" s="1" t="s">
        <v>726</v>
      </c>
      <c r="C147" s="2" t="s">
        <v>18</v>
      </c>
      <c r="D147" s="4" t="s">
        <v>21</v>
      </c>
      <c r="E147" s="4" t="s">
        <v>22</v>
      </c>
      <c r="F147" s="3">
        <v>1</v>
      </c>
      <c r="G147" s="3">
        <v>0</v>
      </c>
      <c r="H147" s="3">
        <v>0</v>
      </c>
      <c r="I147" s="3">
        <v>1</v>
      </c>
      <c r="J147" s="57">
        <v>4776</v>
      </c>
      <c r="K147" s="57">
        <v>0</v>
      </c>
      <c r="L147" s="57">
        <v>4776</v>
      </c>
      <c r="M147" s="57">
        <v>1820</v>
      </c>
    </row>
    <row r="148" spans="1:13" ht="13.8" thickBot="1" x14ac:dyDescent="0.3">
      <c r="A148" s="2" t="s">
        <v>735</v>
      </c>
      <c r="B148" s="1" t="s">
        <v>734</v>
      </c>
      <c r="C148" s="2" t="s">
        <v>18</v>
      </c>
      <c r="D148" s="4" t="s">
        <v>21</v>
      </c>
      <c r="E148" s="4" t="s">
        <v>22</v>
      </c>
      <c r="F148" s="3">
        <v>1</v>
      </c>
      <c r="G148" s="3">
        <v>0</v>
      </c>
      <c r="H148" s="3">
        <v>0</v>
      </c>
      <c r="I148" s="3">
        <v>1</v>
      </c>
      <c r="J148" s="57">
        <v>2600</v>
      </c>
      <c r="K148" s="57">
        <v>0</v>
      </c>
      <c r="L148" s="57">
        <v>2600</v>
      </c>
      <c r="M148" s="57">
        <v>1508</v>
      </c>
    </row>
    <row r="149" spans="1:13" ht="13.8" thickBot="1" x14ac:dyDescent="0.3">
      <c r="A149" s="2" t="s">
        <v>743</v>
      </c>
      <c r="B149" s="1" t="s">
        <v>742</v>
      </c>
      <c r="C149" s="2" t="s">
        <v>18</v>
      </c>
      <c r="D149" s="4" t="s">
        <v>62</v>
      </c>
      <c r="E149" s="4" t="s">
        <v>63</v>
      </c>
      <c r="F149" s="3">
        <v>1</v>
      </c>
      <c r="G149" s="3">
        <v>0</v>
      </c>
      <c r="H149" s="3">
        <v>0</v>
      </c>
      <c r="I149" s="3">
        <v>1</v>
      </c>
      <c r="J149" s="57">
        <v>2000</v>
      </c>
      <c r="K149" s="60">
        <v>0</v>
      </c>
      <c r="L149" s="57">
        <v>2000</v>
      </c>
      <c r="M149" s="57">
        <v>2124</v>
      </c>
    </row>
    <row r="150" spans="1:13" ht="13.8" thickBot="1" x14ac:dyDescent="0.3">
      <c r="A150" s="2" t="s">
        <v>751</v>
      </c>
      <c r="B150" s="1" t="s">
        <v>750</v>
      </c>
      <c r="C150" s="2" t="s">
        <v>18</v>
      </c>
      <c r="D150" s="4" t="s">
        <v>62</v>
      </c>
      <c r="E150" s="4" t="s">
        <v>63</v>
      </c>
      <c r="F150" s="3">
        <v>1</v>
      </c>
      <c r="G150" s="3">
        <v>0</v>
      </c>
      <c r="H150" s="3">
        <v>0</v>
      </c>
      <c r="I150" s="3">
        <v>1</v>
      </c>
      <c r="J150" s="57">
        <v>9000</v>
      </c>
      <c r="K150" s="60">
        <v>0</v>
      </c>
      <c r="L150" s="57">
        <v>9000</v>
      </c>
      <c r="M150" s="57">
        <v>1664</v>
      </c>
    </row>
    <row r="151" spans="1:13" ht="13.8" thickBot="1" x14ac:dyDescent="0.3">
      <c r="A151" s="2" t="s">
        <v>765</v>
      </c>
      <c r="B151" s="1" t="s">
        <v>764</v>
      </c>
      <c r="C151" s="2" t="s">
        <v>18</v>
      </c>
      <c r="D151" s="4" t="s">
        <v>21</v>
      </c>
      <c r="E151" s="4" t="s">
        <v>22</v>
      </c>
      <c r="F151" s="3">
        <v>1</v>
      </c>
      <c r="G151" s="3">
        <v>0</v>
      </c>
      <c r="H151" s="3">
        <v>0</v>
      </c>
      <c r="I151" s="3">
        <v>1</v>
      </c>
      <c r="J151" s="57">
        <v>3000</v>
      </c>
      <c r="K151" s="57">
        <v>0</v>
      </c>
      <c r="L151" s="57">
        <v>3000</v>
      </c>
      <c r="M151" s="57">
        <v>1781</v>
      </c>
    </row>
    <row r="152" spans="1:13" ht="13.8" thickBot="1" x14ac:dyDescent="0.3">
      <c r="A152" s="2" t="s">
        <v>771</v>
      </c>
      <c r="B152" s="1" t="s">
        <v>770</v>
      </c>
      <c r="C152" s="2" t="s">
        <v>18</v>
      </c>
      <c r="D152" s="4" t="s">
        <v>16</v>
      </c>
      <c r="E152" s="4" t="s">
        <v>17</v>
      </c>
      <c r="F152" s="3">
        <v>1</v>
      </c>
      <c r="G152" s="3">
        <v>0</v>
      </c>
      <c r="H152" s="3">
        <v>0</v>
      </c>
      <c r="I152" s="3">
        <v>1</v>
      </c>
      <c r="J152" s="57">
        <v>5500</v>
      </c>
      <c r="K152" s="57">
        <v>0</v>
      </c>
      <c r="L152" s="57">
        <v>5500</v>
      </c>
      <c r="M152" s="57">
        <v>1976</v>
      </c>
    </row>
    <row r="153" spans="1:13" ht="13.8" thickBot="1" x14ac:dyDescent="0.3">
      <c r="A153" s="2" t="s">
        <v>781</v>
      </c>
      <c r="B153" s="1" t="s">
        <v>780</v>
      </c>
      <c r="C153" s="2" t="s">
        <v>18</v>
      </c>
      <c r="D153" s="4" t="s">
        <v>21</v>
      </c>
      <c r="E153" s="4" t="s">
        <v>22</v>
      </c>
      <c r="F153" s="3">
        <v>1</v>
      </c>
      <c r="G153" s="3">
        <v>0</v>
      </c>
      <c r="H153" s="3">
        <v>0</v>
      </c>
      <c r="I153" s="3">
        <v>1</v>
      </c>
      <c r="J153" s="57">
        <v>640</v>
      </c>
      <c r="K153" s="57">
        <v>0</v>
      </c>
      <c r="L153" s="57">
        <v>640</v>
      </c>
      <c r="M153" s="57">
        <v>2860</v>
      </c>
    </row>
    <row r="154" spans="1:13" ht="13.8" thickBot="1" x14ac:dyDescent="0.3">
      <c r="A154" s="2" t="s">
        <v>791</v>
      </c>
      <c r="B154" s="1" t="s">
        <v>790</v>
      </c>
      <c r="C154" s="2" t="s">
        <v>18</v>
      </c>
      <c r="D154" s="4" t="s">
        <v>21</v>
      </c>
      <c r="E154" s="4" t="s">
        <v>22</v>
      </c>
      <c r="F154" s="3">
        <v>1</v>
      </c>
      <c r="G154" s="3">
        <v>0</v>
      </c>
      <c r="H154" s="3">
        <v>0</v>
      </c>
      <c r="I154" s="3">
        <v>1</v>
      </c>
      <c r="J154" s="57">
        <v>10272</v>
      </c>
      <c r="K154" s="57">
        <v>0</v>
      </c>
      <c r="L154" s="57">
        <v>10272</v>
      </c>
      <c r="M154" s="57">
        <v>2340</v>
      </c>
    </row>
    <row r="155" spans="1:13" ht="13.8" thickBot="1" x14ac:dyDescent="0.3">
      <c r="A155" s="2" t="s">
        <v>809</v>
      </c>
      <c r="B155" s="80" t="s">
        <v>808</v>
      </c>
      <c r="C155" s="2" t="s">
        <v>18</v>
      </c>
      <c r="D155" s="4" t="s">
        <v>21</v>
      </c>
      <c r="E155" s="4" t="s">
        <v>22</v>
      </c>
      <c r="F155" s="3">
        <v>1</v>
      </c>
      <c r="G155" s="3">
        <v>0</v>
      </c>
      <c r="H155" s="3">
        <v>0</v>
      </c>
      <c r="I155" s="3">
        <v>1</v>
      </c>
      <c r="J155" s="57">
        <v>6600</v>
      </c>
      <c r="K155" s="57">
        <v>0</v>
      </c>
      <c r="L155" s="57">
        <v>6600</v>
      </c>
      <c r="M155" s="57">
        <v>2616</v>
      </c>
    </row>
    <row r="156" spans="1:13" x14ac:dyDescent="0.25">
      <c r="A156" s="52"/>
      <c r="B156" s="81" t="s">
        <v>3877</v>
      </c>
      <c r="C156" s="82"/>
      <c r="D156" s="63"/>
      <c r="E156" s="63"/>
      <c r="F156" s="64">
        <f t="shared" ref="F156:M156" si="1">SUM(F77:F155)</f>
        <v>79</v>
      </c>
      <c r="G156" s="64">
        <f t="shared" si="1"/>
        <v>4</v>
      </c>
      <c r="H156" s="64">
        <f t="shared" si="1"/>
        <v>0</v>
      </c>
      <c r="I156" s="64">
        <f t="shared" si="1"/>
        <v>83</v>
      </c>
      <c r="J156" s="64">
        <f t="shared" si="1"/>
        <v>394191</v>
      </c>
      <c r="K156" s="64">
        <f t="shared" si="1"/>
        <v>2800</v>
      </c>
      <c r="L156" s="64">
        <f t="shared" si="1"/>
        <v>396991</v>
      </c>
      <c r="M156" s="65">
        <f t="shared" si="1"/>
        <v>167702</v>
      </c>
    </row>
    <row r="157" spans="1:13" ht="13.8" thickBot="1" x14ac:dyDescent="0.3">
      <c r="A157" s="52"/>
      <c r="B157" s="83" t="s">
        <v>3878</v>
      </c>
      <c r="C157" s="84"/>
      <c r="D157" s="68"/>
      <c r="E157" s="68"/>
      <c r="F157" s="69"/>
      <c r="G157" s="69"/>
      <c r="H157" s="69"/>
      <c r="I157" s="70">
        <f>AVERAGE(I77:I155)</f>
        <v>1.0506329113924051</v>
      </c>
      <c r="J157" s="69">
        <f>AVERAGE(J77:J155)</f>
        <v>4989.7594936708865</v>
      </c>
      <c r="K157" s="69"/>
      <c r="L157" s="69">
        <f>AVERAGE(L77:L155)</f>
        <v>5025.2025316455693</v>
      </c>
      <c r="M157" s="71">
        <f>AVERAGE(M77:M155)</f>
        <v>2122.8101265822784</v>
      </c>
    </row>
    <row r="158" spans="1:13" ht="13.8" thickBot="1" x14ac:dyDescent="0.3">
      <c r="A158" s="52"/>
      <c r="B158" s="85"/>
      <c r="C158" s="86"/>
      <c r="D158" s="87"/>
      <c r="E158" s="87"/>
      <c r="F158" s="88"/>
      <c r="G158" s="88"/>
      <c r="H158" s="88"/>
      <c r="I158" s="88"/>
      <c r="J158" s="89"/>
      <c r="K158" s="89"/>
      <c r="L158" s="89"/>
      <c r="M158" s="89"/>
    </row>
    <row r="159" spans="1:13" ht="13.8" thickBot="1" x14ac:dyDescent="0.3">
      <c r="A159" s="2" t="s">
        <v>25</v>
      </c>
      <c r="B159" s="72" t="s">
        <v>24</v>
      </c>
      <c r="C159" s="2" t="s">
        <v>26</v>
      </c>
      <c r="D159" s="4" t="s">
        <v>21</v>
      </c>
      <c r="E159" s="4" t="s">
        <v>22</v>
      </c>
      <c r="F159" s="3">
        <v>1</v>
      </c>
      <c r="G159" s="3">
        <v>0</v>
      </c>
      <c r="H159" s="3">
        <v>0</v>
      </c>
      <c r="I159" s="3">
        <v>1</v>
      </c>
      <c r="J159" s="57">
        <v>12000</v>
      </c>
      <c r="K159" s="57">
        <v>0</v>
      </c>
      <c r="L159" s="57">
        <v>12000</v>
      </c>
      <c r="M159" s="57">
        <v>2360</v>
      </c>
    </row>
    <row r="160" spans="1:13" ht="13.8" thickBot="1" x14ac:dyDescent="0.3">
      <c r="A160" s="2" t="s">
        <v>30</v>
      </c>
      <c r="B160" s="1" t="s">
        <v>29</v>
      </c>
      <c r="C160" s="2" t="s">
        <v>26</v>
      </c>
      <c r="D160" s="4" t="s">
        <v>16</v>
      </c>
      <c r="E160" s="4" t="s">
        <v>17</v>
      </c>
      <c r="F160" s="3">
        <v>1</v>
      </c>
      <c r="G160" s="3">
        <v>0</v>
      </c>
      <c r="H160" s="3">
        <v>0</v>
      </c>
      <c r="I160" s="3">
        <v>1</v>
      </c>
      <c r="J160" s="57">
        <v>16898</v>
      </c>
      <c r="K160" s="57">
        <v>0</v>
      </c>
      <c r="L160" s="57">
        <v>16898</v>
      </c>
      <c r="M160" s="57">
        <v>2208</v>
      </c>
    </row>
    <row r="161" spans="1:13" ht="13.8" thickBot="1" x14ac:dyDescent="0.3">
      <c r="A161" s="2" t="s">
        <v>32</v>
      </c>
      <c r="B161" s="1" t="s">
        <v>31</v>
      </c>
      <c r="C161" s="2" t="s">
        <v>26</v>
      </c>
      <c r="D161" s="4" t="s">
        <v>16</v>
      </c>
      <c r="E161" s="4" t="s">
        <v>17</v>
      </c>
      <c r="F161" s="3">
        <v>1</v>
      </c>
      <c r="G161" s="3">
        <v>3</v>
      </c>
      <c r="H161" s="3">
        <v>0</v>
      </c>
      <c r="I161" s="3">
        <v>4</v>
      </c>
      <c r="J161" s="57">
        <v>8200</v>
      </c>
      <c r="K161" s="57">
        <v>3600</v>
      </c>
      <c r="L161" s="57">
        <v>11800</v>
      </c>
      <c r="M161" s="57">
        <v>5778</v>
      </c>
    </row>
    <row r="162" spans="1:13" ht="13.8" thickBot="1" x14ac:dyDescent="0.3">
      <c r="A162" s="2" t="s">
        <v>44</v>
      </c>
      <c r="B162" s="1" t="s">
        <v>43</v>
      </c>
      <c r="C162" s="2" t="s">
        <v>26</v>
      </c>
      <c r="D162" s="4" t="s">
        <v>21</v>
      </c>
      <c r="E162" s="4" t="s">
        <v>22</v>
      </c>
      <c r="F162" s="3">
        <v>1</v>
      </c>
      <c r="G162" s="3">
        <v>0</v>
      </c>
      <c r="H162" s="3">
        <v>0</v>
      </c>
      <c r="I162" s="3">
        <v>1</v>
      </c>
      <c r="J162" s="57">
        <v>26000</v>
      </c>
      <c r="K162" s="57">
        <v>0</v>
      </c>
      <c r="L162" s="57">
        <v>26000</v>
      </c>
      <c r="M162" s="57">
        <v>3137</v>
      </c>
    </row>
    <row r="163" spans="1:13" ht="13.8" thickBot="1" x14ac:dyDescent="0.3">
      <c r="A163" s="2" t="s">
        <v>52</v>
      </c>
      <c r="B163" s="1" t="s">
        <v>51</v>
      </c>
      <c r="C163" s="2" t="s">
        <v>26</v>
      </c>
      <c r="D163" s="4" t="s">
        <v>21</v>
      </c>
      <c r="E163" s="4" t="s">
        <v>22</v>
      </c>
      <c r="F163" s="3">
        <v>1</v>
      </c>
      <c r="G163" s="3">
        <v>0</v>
      </c>
      <c r="H163" s="3">
        <v>0</v>
      </c>
      <c r="I163" s="3">
        <v>1</v>
      </c>
      <c r="J163" s="57">
        <v>13600</v>
      </c>
      <c r="K163" s="57">
        <v>0</v>
      </c>
      <c r="L163" s="57">
        <v>13600</v>
      </c>
      <c r="M163" s="57">
        <v>2046</v>
      </c>
    </row>
    <row r="164" spans="1:13" ht="13.8" thickBot="1" x14ac:dyDescent="0.3">
      <c r="A164" s="2" t="s">
        <v>67</v>
      </c>
      <c r="B164" s="1" t="s">
        <v>66</v>
      </c>
      <c r="C164" s="2" t="s">
        <v>26</v>
      </c>
      <c r="D164" s="4" t="s">
        <v>16</v>
      </c>
      <c r="E164" s="4" t="s">
        <v>17</v>
      </c>
      <c r="F164" s="3">
        <v>1</v>
      </c>
      <c r="G164" s="3">
        <v>0</v>
      </c>
      <c r="H164" s="3">
        <v>0</v>
      </c>
      <c r="I164" s="3">
        <v>1</v>
      </c>
      <c r="J164" s="57">
        <v>2300</v>
      </c>
      <c r="K164" s="60">
        <v>0</v>
      </c>
      <c r="L164" s="57">
        <v>2300</v>
      </c>
      <c r="M164" s="57">
        <v>2111</v>
      </c>
    </row>
    <row r="165" spans="1:13" ht="13.8" thickBot="1" x14ac:dyDescent="0.3">
      <c r="A165" s="2" t="s">
        <v>96</v>
      </c>
      <c r="B165" s="1" t="s">
        <v>95</v>
      </c>
      <c r="C165" s="2" t="s">
        <v>26</v>
      </c>
      <c r="D165" s="4" t="s">
        <v>62</v>
      </c>
      <c r="E165" s="4" t="s">
        <v>63</v>
      </c>
      <c r="F165" s="3">
        <v>1</v>
      </c>
      <c r="G165" s="3">
        <v>0</v>
      </c>
      <c r="H165" s="3">
        <v>0</v>
      </c>
      <c r="I165" s="3">
        <v>1</v>
      </c>
      <c r="J165" s="57">
        <v>12250</v>
      </c>
      <c r="K165" s="57">
        <v>0</v>
      </c>
      <c r="L165" s="57">
        <v>12250</v>
      </c>
      <c r="M165" s="57">
        <v>2754</v>
      </c>
    </row>
    <row r="166" spans="1:13" ht="13.8" thickBot="1" x14ac:dyDescent="0.3">
      <c r="A166" s="2" t="s">
        <v>106</v>
      </c>
      <c r="B166" s="1" t="s">
        <v>105</v>
      </c>
      <c r="C166" s="2" t="s">
        <v>26</v>
      </c>
      <c r="D166" s="4" t="s">
        <v>21</v>
      </c>
      <c r="E166" s="4" t="s">
        <v>22</v>
      </c>
      <c r="F166" s="3">
        <v>1</v>
      </c>
      <c r="G166" s="3">
        <v>0</v>
      </c>
      <c r="H166" s="3">
        <v>0</v>
      </c>
      <c r="I166" s="3">
        <v>1</v>
      </c>
      <c r="J166" s="57">
        <v>10825</v>
      </c>
      <c r="K166" s="57">
        <v>0</v>
      </c>
      <c r="L166" s="57">
        <v>10825</v>
      </c>
      <c r="M166" s="57">
        <v>1976</v>
      </c>
    </row>
    <row r="167" spans="1:13" ht="13.8" thickBot="1" x14ac:dyDescent="0.3">
      <c r="A167" s="2" t="s">
        <v>110</v>
      </c>
      <c r="B167" s="1" t="s">
        <v>109</v>
      </c>
      <c r="C167" s="2" t="s">
        <v>26</v>
      </c>
      <c r="D167" s="4" t="s">
        <v>111</v>
      </c>
      <c r="E167" s="4" t="s">
        <v>112</v>
      </c>
      <c r="F167" s="3">
        <v>1</v>
      </c>
      <c r="G167" s="3">
        <v>0</v>
      </c>
      <c r="H167" s="3">
        <v>0</v>
      </c>
      <c r="I167" s="3">
        <v>1</v>
      </c>
      <c r="J167" s="57">
        <v>12000</v>
      </c>
      <c r="K167" s="57">
        <v>0</v>
      </c>
      <c r="L167" s="57">
        <v>12000</v>
      </c>
      <c r="M167" s="57">
        <v>3248</v>
      </c>
    </row>
    <row r="168" spans="1:13" ht="13.8" thickBot="1" x14ac:dyDescent="0.3">
      <c r="A168" s="2" t="s">
        <v>128</v>
      </c>
      <c r="B168" s="1" t="s">
        <v>127</v>
      </c>
      <c r="C168" s="2" t="s">
        <v>26</v>
      </c>
      <c r="D168" s="4" t="s">
        <v>21</v>
      </c>
      <c r="E168" s="4" t="s">
        <v>22</v>
      </c>
      <c r="F168" s="3">
        <v>1</v>
      </c>
      <c r="G168" s="3">
        <v>0</v>
      </c>
      <c r="H168" s="3">
        <v>0</v>
      </c>
      <c r="I168" s="3">
        <v>1</v>
      </c>
      <c r="J168" s="57">
        <v>9370</v>
      </c>
      <c r="K168" s="57">
        <v>0</v>
      </c>
      <c r="L168" s="57">
        <v>9370</v>
      </c>
      <c r="M168" s="57">
        <v>2772</v>
      </c>
    </row>
    <row r="169" spans="1:13" ht="13.8" thickBot="1" x14ac:dyDescent="0.3">
      <c r="A169" s="2" t="s">
        <v>130</v>
      </c>
      <c r="B169" s="1" t="s">
        <v>129</v>
      </c>
      <c r="C169" s="2" t="s">
        <v>26</v>
      </c>
      <c r="D169" s="4" t="s">
        <v>21</v>
      </c>
      <c r="E169" s="4" t="s">
        <v>22</v>
      </c>
      <c r="F169" s="3">
        <v>1</v>
      </c>
      <c r="G169" s="3">
        <v>0</v>
      </c>
      <c r="H169" s="3">
        <v>0</v>
      </c>
      <c r="I169" s="3">
        <v>1</v>
      </c>
      <c r="J169" s="57">
        <v>9100</v>
      </c>
      <c r="K169" s="60">
        <v>0</v>
      </c>
      <c r="L169" s="57">
        <v>9100</v>
      </c>
      <c r="M169" s="57">
        <v>2312</v>
      </c>
    </row>
    <row r="170" spans="1:13" ht="13.8" thickBot="1" x14ac:dyDescent="0.3">
      <c r="A170" s="2" t="s">
        <v>136</v>
      </c>
      <c r="B170" s="1" t="s">
        <v>135</v>
      </c>
      <c r="C170" s="2" t="s">
        <v>26</v>
      </c>
      <c r="D170" s="4" t="s">
        <v>21</v>
      </c>
      <c r="E170" s="4" t="s">
        <v>22</v>
      </c>
      <c r="F170" s="3">
        <v>1</v>
      </c>
      <c r="G170" s="3">
        <v>0</v>
      </c>
      <c r="H170" s="3">
        <v>0</v>
      </c>
      <c r="I170" s="3">
        <v>1</v>
      </c>
      <c r="J170" s="57">
        <v>7380</v>
      </c>
      <c r="K170" s="57">
        <v>0</v>
      </c>
      <c r="L170" s="57">
        <v>7380</v>
      </c>
      <c r="M170" s="57">
        <v>2015</v>
      </c>
    </row>
    <row r="171" spans="1:13" ht="13.8" thickBot="1" x14ac:dyDescent="0.3">
      <c r="A171" s="2" t="s">
        <v>144</v>
      </c>
      <c r="B171" s="1" t="s">
        <v>143</v>
      </c>
      <c r="C171" s="2" t="s">
        <v>26</v>
      </c>
      <c r="D171" s="4" t="s">
        <v>16</v>
      </c>
      <c r="E171" s="4" t="s">
        <v>17</v>
      </c>
      <c r="F171" s="3">
        <v>1</v>
      </c>
      <c r="G171" s="3">
        <v>0</v>
      </c>
      <c r="H171" s="3">
        <v>0</v>
      </c>
      <c r="I171" s="3">
        <v>1</v>
      </c>
      <c r="J171" s="57">
        <v>15000</v>
      </c>
      <c r="K171" s="57">
        <v>0</v>
      </c>
      <c r="L171" s="57">
        <v>15000</v>
      </c>
      <c r="M171" s="57">
        <v>3267</v>
      </c>
    </row>
    <row r="172" spans="1:13" ht="13.8" thickBot="1" x14ac:dyDescent="0.3">
      <c r="A172" s="2" t="s">
        <v>148</v>
      </c>
      <c r="B172" s="1" t="s">
        <v>147</v>
      </c>
      <c r="C172" s="2" t="s">
        <v>26</v>
      </c>
      <c r="D172" s="4" t="s">
        <v>21</v>
      </c>
      <c r="E172" s="4" t="s">
        <v>22</v>
      </c>
      <c r="F172" s="3">
        <v>1</v>
      </c>
      <c r="G172" s="3">
        <v>1</v>
      </c>
      <c r="H172" s="3">
        <v>0</v>
      </c>
      <c r="I172" s="3">
        <v>2</v>
      </c>
      <c r="J172" s="57">
        <v>6400</v>
      </c>
      <c r="K172" s="57">
        <v>757</v>
      </c>
      <c r="L172" s="57">
        <v>7157</v>
      </c>
      <c r="M172" s="57">
        <v>4118</v>
      </c>
    </row>
    <row r="173" spans="1:13" ht="13.8" thickBot="1" x14ac:dyDescent="0.3">
      <c r="A173" s="2" t="s">
        <v>152</v>
      </c>
      <c r="B173" s="1" t="s">
        <v>151</v>
      </c>
      <c r="C173" s="2" t="s">
        <v>26</v>
      </c>
      <c r="D173" s="4" t="s">
        <v>21</v>
      </c>
      <c r="E173" s="4" t="s">
        <v>22</v>
      </c>
      <c r="F173" s="3">
        <v>1</v>
      </c>
      <c r="G173" s="3">
        <v>0</v>
      </c>
      <c r="H173" s="3">
        <v>0</v>
      </c>
      <c r="I173" s="3">
        <v>1</v>
      </c>
      <c r="J173" s="57">
        <v>2000</v>
      </c>
      <c r="K173" s="57">
        <v>0</v>
      </c>
      <c r="L173" s="57">
        <v>2000</v>
      </c>
      <c r="M173" s="57">
        <v>1530</v>
      </c>
    </row>
    <row r="174" spans="1:13" ht="13.8" thickBot="1" x14ac:dyDescent="0.3">
      <c r="A174" s="2" t="s">
        <v>154</v>
      </c>
      <c r="B174" s="1" t="s">
        <v>153</v>
      </c>
      <c r="C174" s="2" t="s">
        <v>26</v>
      </c>
      <c r="D174" s="4" t="s">
        <v>21</v>
      </c>
      <c r="E174" s="4" t="s">
        <v>22</v>
      </c>
      <c r="F174" s="3">
        <v>1</v>
      </c>
      <c r="G174" s="3">
        <v>0</v>
      </c>
      <c r="H174" s="3">
        <v>0</v>
      </c>
      <c r="I174" s="3">
        <v>1</v>
      </c>
      <c r="J174" s="57">
        <v>7940</v>
      </c>
      <c r="K174" s="57">
        <v>0</v>
      </c>
      <c r="L174" s="57">
        <v>7940</v>
      </c>
      <c r="M174" s="57">
        <v>2134</v>
      </c>
    </row>
    <row r="175" spans="1:13" ht="13.8" thickBot="1" x14ac:dyDescent="0.3">
      <c r="A175" s="2" t="s">
        <v>160</v>
      </c>
      <c r="B175" s="1" t="s">
        <v>159</v>
      </c>
      <c r="C175" s="2" t="s">
        <v>26</v>
      </c>
      <c r="D175" s="4" t="s">
        <v>21</v>
      </c>
      <c r="E175" s="4" t="s">
        <v>22</v>
      </c>
      <c r="F175" s="3">
        <v>1</v>
      </c>
      <c r="G175" s="3">
        <v>0</v>
      </c>
      <c r="H175" s="3">
        <v>0</v>
      </c>
      <c r="I175" s="3">
        <v>1</v>
      </c>
      <c r="J175" s="57">
        <v>34000</v>
      </c>
      <c r="K175" s="57">
        <v>0</v>
      </c>
      <c r="L175" s="57">
        <v>34000</v>
      </c>
      <c r="M175" s="57">
        <v>2931</v>
      </c>
    </row>
    <row r="176" spans="1:13" ht="13.8" thickBot="1" x14ac:dyDescent="0.3">
      <c r="A176" s="2" t="s">
        <v>196</v>
      </c>
      <c r="B176" s="1" t="s">
        <v>195</v>
      </c>
      <c r="C176" s="2" t="s">
        <v>26</v>
      </c>
      <c r="D176" s="4" t="s">
        <v>21</v>
      </c>
      <c r="E176" s="4" t="s">
        <v>22</v>
      </c>
      <c r="F176" s="3">
        <v>1</v>
      </c>
      <c r="G176" s="3">
        <v>0</v>
      </c>
      <c r="H176" s="3">
        <v>0</v>
      </c>
      <c r="I176" s="3">
        <v>1</v>
      </c>
      <c r="J176" s="57">
        <v>4250</v>
      </c>
      <c r="K176" s="57">
        <v>0</v>
      </c>
      <c r="L176" s="57">
        <v>4250</v>
      </c>
      <c r="M176" s="57">
        <v>2184</v>
      </c>
    </row>
    <row r="177" spans="1:13" ht="13.8" thickBot="1" x14ac:dyDescent="0.3">
      <c r="A177" s="2" t="s">
        <v>220</v>
      </c>
      <c r="B177" s="1" t="s">
        <v>219</v>
      </c>
      <c r="C177" s="2" t="s">
        <v>26</v>
      </c>
      <c r="D177" s="4" t="s">
        <v>62</v>
      </c>
      <c r="E177" s="4" t="s">
        <v>63</v>
      </c>
      <c r="F177" s="3">
        <v>1</v>
      </c>
      <c r="G177" s="3">
        <v>0</v>
      </c>
      <c r="H177" s="3">
        <v>0</v>
      </c>
      <c r="I177" s="3">
        <v>1</v>
      </c>
      <c r="J177" s="57">
        <v>6580</v>
      </c>
      <c r="K177" s="57">
        <v>0</v>
      </c>
      <c r="L177" s="57">
        <v>6580</v>
      </c>
      <c r="M177" s="57">
        <v>2392</v>
      </c>
    </row>
    <row r="178" spans="1:13" ht="13.8" thickBot="1" x14ac:dyDescent="0.3">
      <c r="A178" s="2" t="s">
        <v>234</v>
      </c>
      <c r="B178" s="1" t="s">
        <v>233</v>
      </c>
      <c r="C178" s="2" t="s">
        <v>26</v>
      </c>
      <c r="D178" s="4" t="s">
        <v>62</v>
      </c>
      <c r="E178" s="4" t="s">
        <v>63</v>
      </c>
      <c r="F178" s="3">
        <v>1</v>
      </c>
      <c r="G178" s="3">
        <v>0</v>
      </c>
      <c r="H178" s="3">
        <v>0</v>
      </c>
      <c r="I178" s="3">
        <v>1</v>
      </c>
      <c r="J178" s="57">
        <v>7100</v>
      </c>
      <c r="K178" s="57">
        <v>0</v>
      </c>
      <c r="L178" s="57">
        <v>7100</v>
      </c>
      <c r="M178" s="57">
        <v>2065</v>
      </c>
    </row>
    <row r="179" spans="1:13" ht="13.8" thickBot="1" x14ac:dyDescent="0.3">
      <c r="A179" s="2" t="s">
        <v>248</v>
      </c>
      <c r="B179" s="1" t="s">
        <v>247</v>
      </c>
      <c r="C179" s="2" t="s">
        <v>26</v>
      </c>
      <c r="D179" s="4" t="s">
        <v>249</v>
      </c>
      <c r="E179" s="4" t="s">
        <v>250</v>
      </c>
      <c r="F179" s="3">
        <v>1</v>
      </c>
      <c r="G179" s="3">
        <v>0</v>
      </c>
      <c r="H179" s="3">
        <v>0</v>
      </c>
      <c r="I179" s="3">
        <v>1</v>
      </c>
      <c r="J179" s="57">
        <v>7320</v>
      </c>
      <c r="K179" s="57">
        <v>0</v>
      </c>
      <c r="L179" s="57">
        <v>7320</v>
      </c>
      <c r="M179" s="57">
        <v>2402</v>
      </c>
    </row>
    <row r="180" spans="1:13" ht="13.8" thickBot="1" x14ac:dyDescent="0.3">
      <c r="A180" s="2" t="s">
        <v>252</v>
      </c>
      <c r="B180" s="1" t="s">
        <v>251</v>
      </c>
      <c r="C180" s="2" t="s">
        <v>26</v>
      </c>
      <c r="D180" s="4" t="s">
        <v>21</v>
      </c>
      <c r="E180" s="4" t="s">
        <v>22</v>
      </c>
      <c r="F180" s="3">
        <v>1</v>
      </c>
      <c r="G180" s="3">
        <v>0</v>
      </c>
      <c r="H180" s="3">
        <v>0</v>
      </c>
      <c r="I180" s="3">
        <v>1</v>
      </c>
      <c r="J180" s="57">
        <v>7696</v>
      </c>
      <c r="K180" s="57">
        <v>0</v>
      </c>
      <c r="L180" s="57">
        <v>7696</v>
      </c>
      <c r="M180" s="57">
        <v>1200</v>
      </c>
    </row>
    <row r="181" spans="1:13" ht="13.8" thickBot="1" x14ac:dyDescent="0.3">
      <c r="A181" s="2" t="s">
        <v>264</v>
      </c>
      <c r="B181" s="1" t="s">
        <v>263</v>
      </c>
      <c r="C181" s="2" t="s">
        <v>26</v>
      </c>
      <c r="D181" s="4" t="s">
        <v>21</v>
      </c>
      <c r="E181" s="4" t="s">
        <v>22</v>
      </c>
      <c r="F181" s="3">
        <v>1</v>
      </c>
      <c r="G181" s="3">
        <v>0</v>
      </c>
      <c r="H181" s="3">
        <v>0</v>
      </c>
      <c r="I181" s="3">
        <v>1</v>
      </c>
      <c r="J181" s="57">
        <v>9065</v>
      </c>
      <c r="K181" s="57">
        <v>0</v>
      </c>
      <c r="L181" s="57">
        <v>9065</v>
      </c>
      <c r="M181" s="57">
        <v>2028</v>
      </c>
    </row>
    <row r="182" spans="1:13" ht="13.8" thickBot="1" x14ac:dyDescent="0.3">
      <c r="A182" s="2" t="s">
        <v>286</v>
      </c>
      <c r="B182" s="1" t="s">
        <v>285</v>
      </c>
      <c r="C182" s="2" t="s">
        <v>26</v>
      </c>
      <c r="D182" s="4" t="s">
        <v>21</v>
      </c>
      <c r="E182" s="4" t="s">
        <v>22</v>
      </c>
      <c r="F182" s="3">
        <v>1</v>
      </c>
      <c r="G182" s="3">
        <v>0</v>
      </c>
      <c r="H182" s="3">
        <v>0</v>
      </c>
      <c r="I182" s="3">
        <v>1</v>
      </c>
      <c r="J182" s="57">
        <v>14400</v>
      </c>
      <c r="K182" s="57">
        <v>0</v>
      </c>
      <c r="L182" s="57">
        <v>14400</v>
      </c>
      <c r="M182" s="57">
        <v>3210</v>
      </c>
    </row>
    <row r="183" spans="1:13" ht="13.8" thickBot="1" x14ac:dyDescent="0.3">
      <c r="A183" s="2" t="s">
        <v>296</v>
      </c>
      <c r="B183" s="1" t="s">
        <v>295</v>
      </c>
      <c r="C183" s="2" t="s">
        <v>26</v>
      </c>
      <c r="D183" s="4" t="s">
        <v>21</v>
      </c>
      <c r="E183" s="4" t="s">
        <v>22</v>
      </c>
      <c r="F183" s="3">
        <v>1</v>
      </c>
      <c r="G183" s="3">
        <v>0</v>
      </c>
      <c r="H183" s="3">
        <v>0</v>
      </c>
      <c r="I183" s="3">
        <v>1</v>
      </c>
      <c r="J183" s="57">
        <v>5400</v>
      </c>
      <c r="K183" s="57">
        <v>0</v>
      </c>
      <c r="L183" s="57">
        <v>5400</v>
      </c>
      <c r="M183" s="57">
        <v>1664</v>
      </c>
    </row>
    <row r="184" spans="1:13" ht="13.8" thickBot="1" x14ac:dyDescent="0.3">
      <c r="A184" s="2" t="s">
        <v>302</v>
      </c>
      <c r="B184" s="1" t="s">
        <v>301</v>
      </c>
      <c r="C184" s="2" t="s">
        <v>26</v>
      </c>
      <c r="D184" s="4" t="s">
        <v>21</v>
      </c>
      <c r="E184" s="4" t="s">
        <v>22</v>
      </c>
      <c r="F184" s="3">
        <v>1</v>
      </c>
      <c r="G184" s="3">
        <v>0</v>
      </c>
      <c r="H184" s="3">
        <v>0</v>
      </c>
      <c r="I184" s="3">
        <v>1</v>
      </c>
      <c r="J184" s="57">
        <v>16800</v>
      </c>
      <c r="K184" s="57">
        <v>0</v>
      </c>
      <c r="L184" s="57">
        <v>16800</v>
      </c>
      <c r="M184" s="57">
        <v>2393</v>
      </c>
    </row>
    <row r="185" spans="1:13" ht="13.8" thickBot="1" x14ac:dyDescent="0.3">
      <c r="A185" s="2" t="s">
        <v>310</v>
      </c>
      <c r="B185" s="1" t="s">
        <v>309</v>
      </c>
      <c r="C185" s="2" t="s">
        <v>26</v>
      </c>
      <c r="D185" s="4" t="s">
        <v>21</v>
      </c>
      <c r="E185" s="4" t="s">
        <v>22</v>
      </c>
      <c r="F185" s="3">
        <v>1</v>
      </c>
      <c r="G185" s="3">
        <v>0</v>
      </c>
      <c r="H185" s="3">
        <v>0</v>
      </c>
      <c r="I185" s="3">
        <v>1</v>
      </c>
      <c r="J185" s="57">
        <v>3562</v>
      </c>
      <c r="K185" s="57">
        <v>0</v>
      </c>
      <c r="L185" s="57">
        <v>3562</v>
      </c>
      <c r="M185" s="57">
        <v>2226</v>
      </c>
    </row>
    <row r="186" spans="1:13" ht="13.8" thickBot="1" x14ac:dyDescent="0.3">
      <c r="A186" s="2" t="s">
        <v>324</v>
      </c>
      <c r="B186" s="1" t="s">
        <v>323</v>
      </c>
      <c r="C186" s="2" t="s">
        <v>26</v>
      </c>
      <c r="D186" s="4" t="s">
        <v>21</v>
      </c>
      <c r="E186" s="4" t="s">
        <v>22</v>
      </c>
      <c r="F186" s="3">
        <v>1</v>
      </c>
      <c r="G186" s="3">
        <v>0</v>
      </c>
      <c r="H186" s="3">
        <v>0</v>
      </c>
      <c r="I186" s="3">
        <v>1</v>
      </c>
      <c r="J186" s="57">
        <v>15000</v>
      </c>
      <c r="K186" s="57">
        <v>0</v>
      </c>
      <c r="L186" s="57">
        <v>15000</v>
      </c>
      <c r="M186" s="57">
        <v>2102</v>
      </c>
    </row>
    <row r="187" spans="1:13" ht="13.8" thickBot="1" x14ac:dyDescent="0.3">
      <c r="A187" s="2" t="s">
        <v>340</v>
      </c>
      <c r="B187" s="1" t="s">
        <v>339</v>
      </c>
      <c r="C187" s="2" t="s">
        <v>26</v>
      </c>
      <c r="D187" s="4" t="s">
        <v>16</v>
      </c>
      <c r="E187" s="4" t="s">
        <v>17</v>
      </c>
      <c r="F187" s="3">
        <v>1</v>
      </c>
      <c r="G187" s="3">
        <v>0</v>
      </c>
      <c r="H187" s="3">
        <v>0</v>
      </c>
      <c r="I187" s="3">
        <v>1</v>
      </c>
      <c r="J187" s="57">
        <v>5524</v>
      </c>
      <c r="K187" s="57">
        <v>0</v>
      </c>
      <c r="L187" s="57">
        <v>5524</v>
      </c>
      <c r="M187" s="57">
        <v>2340</v>
      </c>
    </row>
    <row r="188" spans="1:13" ht="13.8" thickBot="1" x14ac:dyDescent="0.3">
      <c r="A188" s="2" t="s">
        <v>344</v>
      </c>
      <c r="B188" s="1" t="s">
        <v>343</v>
      </c>
      <c r="C188" s="2" t="s">
        <v>26</v>
      </c>
      <c r="D188" s="4" t="s">
        <v>62</v>
      </c>
      <c r="E188" s="4" t="s">
        <v>63</v>
      </c>
      <c r="F188" s="3">
        <v>1</v>
      </c>
      <c r="G188" s="3">
        <v>0</v>
      </c>
      <c r="H188" s="3">
        <v>0</v>
      </c>
      <c r="I188" s="3">
        <v>1</v>
      </c>
      <c r="J188" s="57">
        <v>7000</v>
      </c>
      <c r="K188" s="57">
        <v>0</v>
      </c>
      <c r="L188" s="57">
        <v>7000</v>
      </c>
      <c r="M188" s="57">
        <v>2657</v>
      </c>
    </row>
    <row r="189" spans="1:13" ht="13.8" thickBot="1" x14ac:dyDescent="0.3">
      <c r="A189" s="2" t="s">
        <v>352</v>
      </c>
      <c r="B189" s="1" t="s">
        <v>351</v>
      </c>
      <c r="C189" s="2" t="s">
        <v>26</v>
      </c>
      <c r="D189" s="4" t="s">
        <v>16</v>
      </c>
      <c r="E189" s="4" t="s">
        <v>17</v>
      </c>
      <c r="F189" s="3">
        <v>1</v>
      </c>
      <c r="G189" s="3">
        <v>0</v>
      </c>
      <c r="H189" s="3">
        <v>0</v>
      </c>
      <c r="I189" s="3">
        <v>1</v>
      </c>
      <c r="J189" s="57">
        <v>4500</v>
      </c>
      <c r="K189" s="57">
        <v>0</v>
      </c>
      <c r="L189" s="57">
        <v>4500</v>
      </c>
      <c r="M189" s="57">
        <v>2860</v>
      </c>
    </row>
    <row r="190" spans="1:13" ht="13.8" thickBot="1" x14ac:dyDescent="0.3">
      <c r="A190" s="2" t="s">
        <v>360</v>
      </c>
      <c r="B190" s="1" t="s">
        <v>359</v>
      </c>
      <c r="C190" s="2" t="s">
        <v>26</v>
      </c>
      <c r="D190" s="4" t="s">
        <v>21</v>
      </c>
      <c r="E190" s="4" t="s">
        <v>22</v>
      </c>
      <c r="F190" s="3">
        <v>1</v>
      </c>
      <c r="G190" s="3">
        <v>0</v>
      </c>
      <c r="H190" s="3">
        <v>0</v>
      </c>
      <c r="I190" s="3">
        <v>1</v>
      </c>
      <c r="J190" s="57">
        <v>17060</v>
      </c>
      <c r="K190" s="57">
        <v>0</v>
      </c>
      <c r="L190" s="57">
        <v>17060</v>
      </c>
      <c r="M190" s="57">
        <v>2496</v>
      </c>
    </row>
    <row r="191" spans="1:13" ht="13.8" thickBot="1" x14ac:dyDescent="0.3">
      <c r="A191" s="2" t="s">
        <v>380</v>
      </c>
      <c r="B191" s="1" t="s">
        <v>379</v>
      </c>
      <c r="C191" s="2" t="s">
        <v>26</v>
      </c>
      <c r="D191" s="4" t="s">
        <v>101</v>
      </c>
      <c r="E191" s="4" t="s">
        <v>102</v>
      </c>
      <c r="F191" s="3">
        <v>1</v>
      </c>
      <c r="G191" s="3">
        <v>0</v>
      </c>
      <c r="H191" s="3">
        <v>0</v>
      </c>
      <c r="I191" s="3">
        <v>1</v>
      </c>
      <c r="J191" s="57">
        <v>10952</v>
      </c>
      <c r="K191" s="57">
        <v>0</v>
      </c>
      <c r="L191" s="57">
        <v>10952</v>
      </c>
      <c r="M191" s="57">
        <v>2652</v>
      </c>
    </row>
    <row r="192" spans="1:13" ht="13.8" thickBot="1" x14ac:dyDescent="0.3">
      <c r="A192" s="2" t="s">
        <v>412</v>
      </c>
      <c r="B192" s="1" t="s">
        <v>411</v>
      </c>
      <c r="C192" s="2" t="s">
        <v>26</v>
      </c>
      <c r="D192" s="4" t="s">
        <v>21</v>
      </c>
      <c r="E192" s="4" t="s">
        <v>22</v>
      </c>
      <c r="F192" s="3">
        <v>1</v>
      </c>
      <c r="G192" s="3">
        <v>0</v>
      </c>
      <c r="H192" s="3">
        <v>0</v>
      </c>
      <c r="I192" s="3">
        <v>1</v>
      </c>
      <c r="J192" s="57">
        <v>2000</v>
      </c>
      <c r="K192" s="60">
        <v>0</v>
      </c>
      <c r="L192" s="57">
        <v>2000</v>
      </c>
      <c r="M192" s="57">
        <v>2288</v>
      </c>
    </row>
    <row r="193" spans="1:13" ht="13.8" thickBot="1" x14ac:dyDescent="0.3">
      <c r="A193" s="2" t="s">
        <v>410</v>
      </c>
      <c r="B193" s="1" t="s">
        <v>409</v>
      </c>
      <c r="C193" s="2" t="s">
        <v>26</v>
      </c>
      <c r="D193" s="4" t="s">
        <v>21</v>
      </c>
      <c r="E193" s="4" t="s">
        <v>22</v>
      </c>
      <c r="F193" s="3">
        <v>1</v>
      </c>
      <c r="G193" s="3">
        <v>0</v>
      </c>
      <c r="H193" s="3">
        <v>0</v>
      </c>
      <c r="I193" s="3">
        <v>1</v>
      </c>
      <c r="J193" s="57">
        <v>4416</v>
      </c>
      <c r="K193" s="57">
        <v>0</v>
      </c>
      <c r="L193" s="57">
        <v>4416</v>
      </c>
      <c r="M193" s="57">
        <v>1356</v>
      </c>
    </row>
    <row r="194" spans="1:13" ht="13.8" thickBot="1" x14ac:dyDescent="0.3">
      <c r="A194" s="2" t="s">
        <v>435</v>
      </c>
      <c r="B194" s="1" t="s">
        <v>434</v>
      </c>
      <c r="C194" s="2" t="s">
        <v>26</v>
      </c>
      <c r="D194" s="4" t="s">
        <v>21</v>
      </c>
      <c r="E194" s="4" t="s">
        <v>22</v>
      </c>
      <c r="F194" s="3">
        <v>1</v>
      </c>
      <c r="G194" s="3">
        <v>0</v>
      </c>
      <c r="H194" s="3">
        <v>0</v>
      </c>
      <c r="I194" s="3">
        <v>1</v>
      </c>
      <c r="J194" s="57">
        <v>2440</v>
      </c>
      <c r="K194" s="57">
        <v>0</v>
      </c>
      <c r="L194" s="57">
        <v>2440</v>
      </c>
      <c r="M194" s="57">
        <v>2562</v>
      </c>
    </row>
    <row r="195" spans="1:13" ht="13.8" thickBot="1" x14ac:dyDescent="0.3">
      <c r="A195" s="2" t="s">
        <v>447</v>
      </c>
      <c r="B195" s="1" t="s">
        <v>446</v>
      </c>
      <c r="C195" s="2" t="s">
        <v>26</v>
      </c>
      <c r="D195" s="4" t="s">
        <v>21</v>
      </c>
      <c r="E195" s="4" t="s">
        <v>22</v>
      </c>
      <c r="F195" s="3">
        <v>1</v>
      </c>
      <c r="G195" s="3">
        <v>0</v>
      </c>
      <c r="H195" s="3">
        <v>0</v>
      </c>
      <c r="I195" s="3">
        <v>1</v>
      </c>
      <c r="J195" s="57">
        <v>7300</v>
      </c>
      <c r="K195" s="60">
        <v>0</v>
      </c>
      <c r="L195" s="57">
        <v>7300</v>
      </c>
      <c r="M195" s="57">
        <v>2288</v>
      </c>
    </row>
    <row r="196" spans="1:13" ht="13.8" thickBot="1" x14ac:dyDescent="0.3">
      <c r="A196" s="2" t="s">
        <v>469</v>
      </c>
      <c r="B196" s="1" t="s">
        <v>468</v>
      </c>
      <c r="C196" s="2" t="s">
        <v>26</v>
      </c>
      <c r="D196" s="4" t="s">
        <v>470</v>
      </c>
      <c r="E196" s="4" t="s">
        <v>471</v>
      </c>
      <c r="F196" s="3">
        <v>1</v>
      </c>
      <c r="G196" s="3">
        <v>0</v>
      </c>
      <c r="H196" s="3">
        <v>0</v>
      </c>
      <c r="I196" s="3">
        <v>1</v>
      </c>
      <c r="J196" s="57">
        <v>5926</v>
      </c>
      <c r="K196" s="57">
        <v>0</v>
      </c>
      <c r="L196" s="57">
        <v>5926</v>
      </c>
      <c r="M196" s="57">
        <v>2348</v>
      </c>
    </row>
    <row r="197" spans="1:13" ht="13.8" thickBot="1" x14ac:dyDescent="0.3">
      <c r="A197" s="2" t="s">
        <v>475</v>
      </c>
      <c r="B197" s="1" t="s">
        <v>474</v>
      </c>
      <c r="C197" s="2" t="s">
        <v>26</v>
      </c>
      <c r="D197" s="4" t="s">
        <v>21</v>
      </c>
      <c r="E197" s="4" t="s">
        <v>22</v>
      </c>
      <c r="F197" s="3">
        <v>1</v>
      </c>
      <c r="G197" s="3">
        <v>0</v>
      </c>
      <c r="H197" s="3">
        <v>0</v>
      </c>
      <c r="I197" s="3">
        <v>1</v>
      </c>
      <c r="J197" s="57">
        <v>7284</v>
      </c>
      <c r="K197" s="57">
        <v>0</v>
      </c>
      <c r="L197" s="57">
        <v>7284</v>
      </c>
      <c r="M197" s="57">
        <v>2600</v>
      </c>
    </row>
    <row r="198" spans="1:13" ht="13.8" thickBot="1" x14ac:dyDescent="0.3">
      <c r="A198" s="2" t="s">
        <v>480</v>
      </c>
      <c r="B198" s="1" t="s">
        <v>495</v>
      </c>
      <c r="C198" s="2" t="s">
        <v>26</v>
      </c>
      <c r="D198" s="4" t="s">
        <v>101</v>
      </c>
      <c r="E198" s="4" t="s">
        <v>102</v>
      </c>
      <c r="F198" s="3">
        <v>1</v>
      </c>
      <c r="G198" s="3">
        <v>0</v>
      </c>
      <c r="H198" s="3">
        <v>0</v>
      </c>
      <c r="I198" s="3">
        <v>1</v>
      </c>
      <c r="J198" s="57">
        <v>6000</v>
      </c>
      <c r="K198" s="57">
        <v>0</v>
      </c>
      <c r="L198" s="57">
        <v>6000</v>
      </c>
      <c r="M198" s="57">
        <v>1866</v>
      </c>
    </row>
    <row r="199" spans="1:13" ht="13.8" thickBot="1" x14ac:dyDescent="0.3">
      <c r="A199" s="2" t="s">
        <v>507</v>
      </c>
      <c r="B199" s="1" t="s">
        <v>506</v>
      </c>
      <c r="C199" s="2" t="s">
        <v>26</v>
      </c>
      <c r="D199" s="4" t="s">
        <v>62</v>
      </c>
      <c r="E199" s="4" t="s">
        <v>63</v>
      </c>
      <c r="F199" s="3">
        <v>1</v>
      </c>
      <c r="G199" s="3">
        <v>0</v>
      </c>
      <c r="H199" s="3">
        <v>0</v>
      </c>
      <c r="I199" s="3">
        <v>1</v>
      </c>
      <c r="J199" s="57">
        <v>5520</v>
      </c>
      <c r="K199" s="57">
        <v>0</v>
      </c>
      <c r="L199" s="57">
        <v>5520</v>
      </c>
      <c r="M199" s="57">
        <v>2845</v>
      </c>
    </row>
    <row r="200" spans="1:13" ht="13.8" thickBot="1" x14ac:dyDescent="0.3">
      <c r="A200" s="2" t="s">
        <v>513</v>
      </c>
      <c r="B200" s="1" t="s">
        <v>512</v>
      </c>
      <c r="C200" s="2" t="s">
        <v>26</v>
      </c>
      <c r="D200" s="4" t="s">
        <v>16</v>
      </c>
      <c r="E200" s="4" t="s">
        <v>17</v>
      </c>
      <c r="F200" s="3">
        <v>1</v>
      </c>
      <c r="G200" s="3">
        <v>2</v>
      </c>
      <c r="H200" s="3">
        <v>0</v>
      </c>
      <c r="I200" s="3">
        <v>3</v>
      </c>
      <c r="J200" s="57">
        <v>1808</v>
      </c>
      <c r="K200" s="57">
        <v>9024</v>
      </c>
      <c r="L200" s="57">
        <v>10832</v>
      </c>
      <c r="M200" s="57">
        <v>6240</v>
      </c>
    </row>
    <row r="201" spans="1:13" ht="13.8" thickBot="1" x14ac:dyDescent="0.3">
      <c r="A201" s="2" t="s">
        <v>523</v>
      </c>
      <c r="B201" s="1" t="s">
        <v>522</v>
      </c>
      <c r="C201" s="2" t="s">
        <v>26</v>
      </c>
      <c r="D201" s="4" t="s">
        <v>21</v>
      </c>
      <c r="E201" s="4" t="s">
        <v>22</v>
      </c>
      <c r="F201" s="3">
        <v>1</v>
      </c>
      <c r="G201" s="3">
        <v>0</v>
      </c>
      <c r="H201" s="3">
        <v>0</v>
      </c>
      <c r="I201" s="3">
        <v>1</v>
      </c>
      <c r="J201" s="57">
        <v>4690</v>
      </c>
      <c r="K201" s="57">
        <v>0</v>
      </c>
      <c r="L201" s="57">
        <v>4690</v>
      </c>
      <c r="M201" s="57">
        <v>2370</v>
      </c>
    </row>
    <row r="202" spans="1:13" ht="13.8" thickBot="1" x14ac:dyDescent="0.3">
      <c r="A202" s="2" t="s">
        <v>527</v>
      </c>
      <c r="B202" s="1" t="s">
        <v>526</v>
      </c>
      <c r="C202" s="2" t="s">
        <v>26</v>
      </c>
      <c r="D202" s="4" t="s">
        <v>16</v>
      </c>
      <c r="E202" s="4" t="s">
        <v>17</v>
      </c>
      <c r="F202" s="3">
        <v>1</v>
      </c>
      <c r="G202" s="3">
        <v>0</v>
      </c>
      <c r="H202" s="3">
        <v>0</v>
      </c>
      <c r="I202" s="3">
        <v>1</v>
      </c>
      <c r="J202" s="57">
        <v>4169</v>
      </c>
      <c r="K202" s="57">
        <v>0</v>
      </c>
      <c r="L202" s="57">
        <v>4169</v>
      </c>
      <c r="M202" s="57">
        <v>2213</v>
      </c>
    </row>
    <row r="203" spans="1:13" ht="13.8" thickBot="1" x14ac:dyDescent="0.3">
      <c r="A203" s="2" t="s">
        <v>539</v>
      </c>
      <c r="B203" s="1" t="s">
        <v>538</v>
      </c>
      <c r="C203" s="2" t="s">
        <v>26</v>
      </c>
      <c r="D203" s="4" t="s">
        <v>21</v>
      </c>
      <c r="E203" s="4" t="s">
        <v>22</v>
      </c>
      <c r="F203" s="3">
        <v>1</v>
      </c>
      <c r="G203" s="3">
        <v>0</v>
      </c>
      <c r="H203" s="3">
        <v>0</v>
      </c>
      <c r="I203" s="3">
        <v>1</v>
      </c>
      <c r="J203" s="57">
        <v>4300</v>
      </c>
      <c r="K203" s="57">
        <v>0</v>
      </c>
      <c r="L203" s="57">
        <v>4300</v>
      </c>
      <c r="M203" s="57">
        <v>2652</v>
      </c>
    </row>
    <row r="204" spans="1:13" ht="13.8" thickBot="1" x14ac:dyDescent="0.3">
      <c r="A204" s="2" t="s">
        <v>559</v>
      </c>
      <c r="B204" s="1" t="s">
        <v>558</v>
      </c>
      <c r="C204" s="2" t="s">
        <v>26</v>
      </c>
      <c r="D204" s="4" t="s">
        <v>16</v>
      </c>
      <c r="E204" s="4" t="s">
        <v>17</v>
      </c>
      <c r="F204" s="3">
        <v>1</v>
      </c>
      <c r="G204" s="3">
        <v>1</v>
      </c>
      <c r="H204" s="3">
        <v>0</v>
      </c>
      <c r="I204" s="3">
        <v>2</v>
      </c>
      <c r="J204" s="57">
        <v>5800</v>
      </c>
      <c r="K204" s="57">
        <v>2500</v>
      </c>
      <c r="L204" s="57">
        <v>8300</v>
      </c>
      <c r="M204" s="57">
        <v>2375</v>
      </c>
    </row>
    <row r="205" spans="1:13" ht="13.8" thickBot="1" x14ac:dyDescent="0.3">
      <c r="A205" s="2" t="s">
        <v>569</v>
      </c>
      <c r="B205" s="1" t="s">
        <v>568</v>
      </c>
      <c r="C205" s="2" t="s">
        <v>26</v>
      </c>
      <c r="D205" s="4" t="s">
        <v>101</v>
      </c>
      <c r="E205" s="4" t="s">
        <v>102</v>
      </c>
      <c r="F205" s="3">
        <v>1</v>
      </c>
      <c r="G205" s="3">
        <v>0</v>
      </c>
      <c r="H205" s="3">
        <v>0</v>
      </c>
      <c r="I205" s="3">
        <v>1</v>
      </c>
      <c r="J205" s="57">
        <v>17350</v>
      </c>
      <c r="K205" s="57">
        <v>0</v>
      </c>
      <c r="L205" s="57">
        <v>17350</v>
      </c>
      <c r="M205" s="57">
        <v>2695</v>
      </c>
    </row>
    <row r="206" spans="1:13" ht="13.8" thickBot="1" x14ac:dyDescent="0.3">
      <c r="A206" s="2" t="s">
        <v>573</v>
      </c>
      <c r="B206" s="1" t="s">
        <v>572</v>
      </c>
      <c r="C206" s="2" t="s">
        <v>26</v>
      </c>
      <c r="D206" s="4" t="s">
        <v>62</v>
      </c>
      <c r="E206" s="4" t="s">
        <v>63</v>
      </c>
      <c r="F206" s="3">
        <v>1</v>
      </c>
      <c r="G206" s="3">
        <v>0</v>
      </c>
      <c r="H206" s="3">
        <v>0</v>
      </c>
      <c r="I206" s="3">
        <v>1</v>
      </c>
      <c r="J206" s="57">
        <v>12000</v>
      </c>
      <c r="K206" s="57">
        <v>0</v>
      </c>
      <c r="L206" s="57">
        <v>12000</v>
      </c>
      <c r="M206" s="57">
        <v>1832</v>
      </c>
    </row>
    <row r="207" spans="1:13" ht="13.8" thickBot="1" x14ac:dyDescent="0.3">
      <c r="A207" s="2" t="s">
        <v>581</v>
      </c>
      <c r="B207" s="1" t="s">
        <v>580</v>
      </c>
      <c r="C207" s="2" t="s">
        <v>26</v>
      </c>
      <c r="D207" s="4" t="s">
        <v>21</v>
      </c>
      <c r="E207" s="4" t="s">
        <v>22</v>
      </c>
      <c r="F207" s="3">
        <v>1</v>
      </c>
      <c r="G207" s="3">
        <v>0</v>
      </c>
      <c r="H207" s="3">
        <v>0</v>
      </c>
      <c r="I207" s="3">
        <v>1</v>
      </c>
      <c r="J207" s="57">
        <v>20000</v>
      </c>
      <c r="K207" s="57">
        <v>0</v>
      </c>
      <c r="L207" s="57">
        <v>20000</v>
      </c>
      <c r="M207" s="57">
        <v>2080</v>
      </c>
    </row>
    <row r="208" spans="1:13" ht="13.8" thickBot="1" x14ac:dyDescent="0.3">
      <c r="A208" s="2" t="s">
        <v>589</v>
      </c>
      <c r="B208" s="1" t="s">
        <v>588</v>
      </c>
      <c r="C208" s="2" t="s">
        <v>26</v>
      </c>
      <c r="D208" s="4" t="s">
        <v>16</v>
      </c>
      <c r="E208" s="4" t="s">
        <v>17</v>
      </c>
      <c r="F208" s="3">
        <v>1</v>
      </c>
      <c r="G208" s="3">
        <v>0</v>
      </c>
      <c r="H208" s="3">
        <v>0</v>
      </c>
      <c r="I208" s="3">
        <v>1</v>
      </c>
      <c r="J208" s="57">
        <v>14321</v>
      </c>
      <c r="K208" s="57">
        <v>0</v>
      </c>
      <c r="L208" s="57">
        <v>14321</v>
      </c>
      <c r="M208" s="57">
        <v>2460</v>
      </c>
    </row>
    <row r="209" spans="1:13" ht="13.8" thickBot="1" x14ac:dyDescent="0.3">
      <c r="A209" s="2" t="s">
        <v>615</v>
      </c>
      <c r="B209" s="1" t="s">
        <v>614</v>
      </c>
      <c r="C209" s="2" t="s">
        <v>26</v>
      </c>
      <c r="D209" s="4" t="s">
        <v>16</v>
      </c>
      <c r="E209" s="4" t="s">
        <v>17</v>
      </c>
      <c r="F209" s="3">
        <v>1</v>
      </c>
      <c r="G209" s="3">
        <v>0</v>
      </c>
      <c r="H209" s="3">
        <v>0</v>
      </c>
      <c r="I209" s="3">
        <v>1</v>
      </c>
      <c r="J209" s="57">
        <v>7500</v>
      </c>
      <c r="K209" s="57">
        <v>0</v>
      </c>
      <c r="L209" s="57">
        <v>7500</v>
      </c>
      <c r="M209" s="57">
        <v>3120</v>
      </c>
    </row>
    <row r="210" spans="1:13" ht="13.8" thickBot="1" x14ac:dyDescent="0.3">
      <c r="A210" s="2" t="s">
        <v>623</v>
      </c>
      <c r="B210" s="1" t="s">
        <v>622</v>
      </c>
      <c r="C210" s="2" t="s">
        <v>26</v>
      </c>
      <c r="D210" s="4" t="s">
        <v>21</v>
      </c>
      <c r="E210" s="4" t="s">
        <v>22</v>
      </c>
      <c r="F210" s="3">
        <v>1</v>
      </c>
      <c r="G210" s="3">
        <v>0</v>
      </c>
      <c r="H210" s="3">
        <v>0</v>
      </c>
      <c r="I210" s="3">
        <v>1</v>
      </c>
      <c r="J210" s="57">
        <v>3649</v>
      </c>
      <c r="K210" s="57">
        <v>0</v>
      </c>
      <c r="L210" s="57">
        <v>3649</v>
      </c>
      <c r="M210" s="57">
        <v>1856</v>
      </c>
    </row>
    <row r="211" spans="1:13" ht="13.8" thickBot="1" x14ac:dyDescent="0.3">
      <c r="A211" s="2" t="s">
        <v>631</v>
      </c>
      <c r="B211" s="1" t="s">
        <v>630</v>
      </c>
      <c r="C211" s="2" t="s">
        <v>26</v>
      </c>
      <c r="D211" s="4" t="s">
        <v>101</v>
      </c>
      <c r="E211" s="4" t="s">
        <v>102</v>
      </c>
      <c r="F211" s="3">
        <v>1</v>
      </c>
      <c r="G211" s="3">
        <v>0</v>
      </c>
      <c r="H211" s="3">
        <v>0</v>
      </c>
      <c r="I211" s="3">
        <v>1</v>
      </c>
      <c r="J211" s="57">
        <v>11000</v>
      </c>
      <c r="K211" s="57">
        <v>0</v>
      </c>
      <c r="L211" s="57">
        <v>11000</v>
      </c>
      <c r="M211" s="57">
        <v>1918</v>
      </c>
    </row>
    <row r="212" spans="1:13" ht="13.8" thickBot="1" x14ac:dyDescent="0.3">
      <c r="A212" s="2" t="s">
        <v>639</v>
      </c>
      <c r="B212" s="1" t="s">
        <v>638</v>
      </c>
      <c r="C212" s="2" t="s">
        <v>26</v>
      </c>
      <c r="D212" s="4" t="s">
        <v>21</v>
      </c>
      <c r="E212" s="4" t="s">
        <v>22</v>
      </c>
      <c r="F212" s="3">
        <v>1</v>
      </c>
      <c r="G212" s="3">
        <v>0</v>
      </c>
      <c r="H212" s="3">
        <v>0</v>
      </c>
      <c r="I212" s="3">
        <v>1</v>
      </c>
      <c r="J212" s="57">
        <v>6400</v>
      </c>
      <c r="K212" s="57">
        <v>0</v>
      </c>
      <c r="L212" s="57">
        <v>6400</v>
      </c>
      <c r="M212" s="57">
        <v>1598</v>
      </c>
    </row>
    <row r="213" spans="1:13" ht="13.8" thickBot="1" x14ac:dyDescent="0.3">
      <c r="A213" s="2" t="s">
        <v>657</v>
      </c>
      <c r="B213" s="1" t="s">
        <v>656</v>
      </c>
      <c r="C213" s="2" t="s">
        <v>26</v>
      </c>
      <c r="D213" s="4" t="s">
        <v>16</v>
      </c>
      <c r="E213" s="4" t="s">
        <v>17</v>
      </c>
      <c r="F213" s="3">
        <v>1</v>
      </c>
      <c r="G213" s="3">
        <v>1</v>
      </c>
      <c r="H213" s="3">
        <v>0</v>
      </c>
      <c r="I213" s="3">
        <v>2</v>
      </c>
      <c r="J213" s="57">
        <v>9400</v>
      </c>
      <c r="K213" s="57">
        <v>800</v>
      </c>
      <c r="L213" s="57">
        <v>10200</v>
      </c>
      <c r="M213" s="57">
        <v>3856</v>
      </c>
    </row>
    <row r="214" spans="1:13" ht="13.8" thickBot="1" x14ac:dyDescent="0.3">
      <c r="A214" s="2" t="s">
        <v>659</v>
      </c>
      <c r="B214" s="1" t="s">
        <v>658</v>
      </c>
      <c r="C214" s="2" t="s">
        <v>26</v>
      </c>
      <c r="D214" s="4" t="s">
        <v>62</v>
      </c>
      <c r="E214" s="4" t="s">
        <v>63</v>
      </c>
      <c r="F214" s="3">
        <v>1</v>
      </c>
      <c r="G214" s="3">
        <v>0</v>
      </c>
      <c r="H214" s="3">
        <v>0</v>
      </c>
      <c r="I214" s="3">
        <v>1</v>
      </c>
      <c r="J214" s="57">
        <v>3576</v>
      </c>
      <c r="K214" s="57">
        <v>0</v>
      </c>
      <c r="L214" s="57">
        <v>3576</v>
      </c>
      <c r="M214" s="57">
        <v>2388</v>
      </c>
    </row>
    <row r="215" spans="1:13" ht="13.8" thickBot="1" x14ac:dyDescent="0.3">
      <c r="A215" s="2" t="s">
        <v>667</v>
      </c>
      <c r="B215" s="1" t="s">
        <v>666</v>
      </c>
      <c r="C215" s="2" t="s">
        <v>26</v>
      </c>
      <c r="D215" s="4" t="s">
        <v>21</v>
      </c>
      <c r="E215" s="4" t="s">
        <v>22</v>
      </c>
      <c r="F215" s="3">
        <v>1</v>
      </c>
      <c r="G215" s="3">
        <v>0</v>
      </c>
      <c r="H215" s="3">
        <v>0</v>
      </c>
      <c r="I215" s="3">
        <v>1</v>
      </c>
      <c r="J215" s="57">
        <v>5600</v>
      </c>
      <c r="K215" s="57">
        <v>0</v>
      </c>
      <c r="L215" s="57">
        <v>5600</v>
      </c>
      <c r="M215" s="57">
        <v>2136</v>
      </c>
    </row>
    <row r="216" spans="1:13" ht="13.8" thickBot="1" x14ac:dyDescent="0.3">
      <c r="A216" s="2" t="s">
        <v>673</v>
      </c>
      <c r="B216" s="1" t="s">
        <v>672</v>
      </c>
      <c r="C216" s="2" t="s">
        <v>26</v>
      </c>
      <c r="D216" s="4" t="s">
        <v>16</v>
      </c>
      <c r="E216" s="4" t="s">
        <v>17</v>
      </c>
      <c r="F216" s="3">
        <v>1</v>
      </c>
      <c r="G216" s="3">
        <v>0</v>
      </c>
      <c r="H216" s="3">
        <v>0</v>
      </c>
      <c r="I216" s="3">
        <v>1</v>
      </c>
      <c r="J216" s="57">
        <v>7500</v>
      </c>
      <c r="K216" s="57">
        <v>0</v>
      </c>
      <c r="L216" s="57">
        <v>7500</v>
      </c>
      <c r="M216" s="57">
        <v>2513</v>
      </c>
    </row>
    <row r="217" spans="1:13" ht="13.8" thickBot="1" x14ac:dyDescent="0.3">
      <c r="A217" s="2" t="s">
        <v>677</v>
      </c>
      <c r="B217" s="1" t="s">
        <v>676</v>
      </c>
      <c r="C217" s="2" t="s">
        <v>26</v>
      </c>
      <c r="D217" s="4" t="s">
        <v>101</v>
      </c>
      <c r="E217" s="4" t="s">
        <v>102</v>
      </c>
      <c r="F217" s="3">
        <v>1</v>
      </c>
      <c r="G217" s="3">
        <v>1</v>
      </c>
      <c r="H217" s="3">
        <v>0</v>
      </c>
      <c r="I217" s="3">
        <v>2</v>
      </c>
      <c r="J217" s="57">
        <v>5537</v>
      </c>
      <c r="K217" s="57">
        <v>1080</v>
      </c>
      <c r="L217" s="57">
        <v>6617</v>
      </c>
      <c r="M217" s="57">
        <v>3750</v>
      </c>
    </row>
    <row r="218" spans="1:13" ht="13.8" thickBot="1" x14ac:dyDescent="0.3">
      <c r="A218" s="2" t="s">
        <v>683</v>
      </c>
      <c r="B218" s="1" t="s">
        <v>682</v>
      </c>
      <c r="C218" s="2" t="s">
        <v>26</v>
      </c>
      <c r="D218" s="4" t="s">
        <v>101</v>
      </c>
      <c r="E218" s="4" t="s">
        <v>102</v>
      </c>
      <c r="F218" s="3">
        <v>1</v>
      </c>
      <c r="G218" s="3">
        <v>0</v>
      </c>
      <c r="H218" s="3">
        <v>0</v>
      </c>
      <c r="I218" s="3">
        <v>1</v>
      </c>
      <c r="J218" s="57">
        <v>6900</v>
      </c>
      <c r="K218" s="57">
        <v>0</v>
      </c>
      <c r="L218" s="57">
        <v>6900</v>
      </c>
      <c r="M218" s="57">
        <v>2008</v>
      </c>
    </row>
    <row r="219" spans="1:13" ht="13.8" thickBot="1" x14ac:dyDescent="0.3">
      <c r="A219" s="2" t="s">
        <v>689</v>
      </c>
      <c r="B219" s="1" t="s">
        <v>688</v>
      </c>
      <c r="C219" s="2" t="s">
        <v>26</v>
      </c>
      <c r="D219" s="4" t="s">
        <v>255</v>
      </c>
      <c r="E219" s="4" t="s">
        <v>256</v>
      </c>
      <c r="F219" s="3">
        <v>1</v>
      </c>
      <c r="G219" s="3">
        <v>0</v>
      </c>
      <c r="H219" s="3">
        <v>0</v>
      </c>
      <c r="I219" s="3">
        <v>1</v>
      </c>
      <c r="J219" s="57">
        <v>8679</v>
      </c>
      <c r="K219" s="57">
        <v>0</v>
      </c>
      <c r="L219" s="57">
        <v>8679</v>
      </c>
      <c r="M219" s="57">
        <v>2704</v>
      </c>
    </row>
    <row r="220" spans="1:13" ht="13.8" thickBot="1" x14ac:dyDescent="0.3">
      <c r="A220" s="2" t="s">
        <v>701</v>
      </c>
      <c r="B220" s="1" t="s">
        <v>700</v>
      </c>
      <c r="C220" s="2" t="s">
        <v>26</v>
      </c>
      <c r="D220" s="4" t="s">
        <v>21</v>
      </c>
      <c r="E220" s="4" t="s">
        <v>22</v>
      </c>
      <c r="F220" s="3">
        <v>1</v>
      </c>
      <c r="G220" s="3">
        <v>0</v>
      </c>
      <c r="H220" s="3">
        <v>0</v>
      </c>
      <c r="I220" s="3">
        <v>1</v>
      </c>
      <c r="J220" s="57">
        <v>11000</v>
      </c>
      <c r="K220" s="57">
        <v>0</v>
      </c>
      <c r="L220" s="57">
        <v>11000</v>
      </c>
      <c r="M220" s="57">
        <v>2808</v>
      </c>
    </row>
    <row r="221" spans="1:13" ht="13.8" thickBot="1" x14ac:dyDescent="0.3">
      <c r="A221" s="2" t="s">
        <v>707</v>
      </c>
      <c r="B221" s="1" t="s">
        <v>706</v>
      </c>
      <c r="C221" s="2" t="s">
        <v>26</v>
      </c>
      <c r="D221" s="4" t="s">
        <v>62</v>
      </c>
      <c r="E221" s="4" t="s">
        <v>63</v>
      </c>
      <c r="F221" s="3">
        <v>1</v>
      </c>
      <c r="G221" s="3">
        <v>0</v>
      </c>
      <c r="H221" s="3">
        <v>0</v>
      </c>
      <c r="I221" s="3">
        <v>1</v>
      </c>
      <c r="J221" s="57">
        <v>8540</v>
      </c>
      <c r="K221" s="57">
        <v>0</v>
      </c>
      <c r="L221" s="57">
        <v>8540</v>
      </c>
      <c r="M221" s="57">
        <v>2340</v>
      </c>
    </row>
    <row r="222" spans="1:13" ht="13.8" thickBot="1" x14ac:dyDescent="0.3">
      <c r="A222" s="2" t="s">
        <v>709</v>
      </c>
      <c r="B222" s="1" t="s">
        <v>708</v>
      </c>
      <c r="C222" s="2" t="s">
        <v>26</v>
      </c>
      <c r="D222" s="4" t="s">
        <v>21</v>
      </c>
      <c r="E222" s="4" t="s">
        <v>22</v>
      </c>
      <c r="F222" s="3">
        <v>1</v>
      </c>
      <c r="G222" s="3">
        <v>0</v>
      </c>
      <c r="H222" s="3">
        <v>0</v>
      </c>
      <c r="I222" s="3">
        <v>1</v>
      </c>
      <c r="J222" s="57">
        <v>17000</v>
      </c>
      <c r="K222" s="57">
        <v>0</v>
      </c>
      <c r="L222" s="57">
        <v>17000</v>
      </c>
      <c r="M222" s="57">
        <v>2571</v>
      </c>
    </row>
    <row r="223" spans="1:13" ht="13.8" thickBot="1" x14ac:dyDescent="0.3">
      <c r="A223" s="2" t="s">
        <v>725</v>
      </c>
      <c r="B223" s="1" t="s">
        <v>724</v>
      </c>
      <c r="C223" s="2" t="s">
        <v>26</v>
      </c>
      <c r="D223" s="4" t="s">
        <v>21</v>
      </c>
      <c r="E223" s="4" t="s">
        <v>22</v>
      </c>
      <c r="F223" s="3">
        <v>1</v>
      </c>
      <c r="G223" s="3">
        <v>0</v>
      </c>
      <c r="H223" s="3">
        <v>0</v>
      </c>
      <c r="I223" s="3">
        <v>1</v>
      </c>
      <c r="J223" s="57">
        <v>6328</v>
      </c>
      <c r="K223" s="57">
        <v>0</v>
      </c>
      <c r="L223" s="57">
        <v>6328</v>
      </c>
      <c r="M223" s="57">
        <v>2600</v>
      </c>
    </row>
    <row r="224" spans="1:13" ht="13.8" thickBot="1" x14ac:dyDescent="0.3">
      <c r="A224" s="2" t="s">
        <v>729</v>
      </c>
      <c r="B224" s="1" t="s">
        <v>728</v>
      </c>
      <c r="C224" s="2" t="s">
        <v>26</v>
      </c>
      <c r="D224" s="4" t="s">
        <v>21</v>
      </c>
      <c r="E224" s="4" t="s">
        <v>22</v>
      </c>
      <c r="F224" s="3">
        <v>1</v>
      </c>
      <c r="G224" s="3">
        <v>0</v>
      </c>
      <c r="H224" s="3">
        <v>0</v>
      </c>
      <c r="I224" s="3">
        <v>1</v>
      </c>
      <c r="J224" s="57">
        <v>4472</v>
      </c>
      <c r="K224" s="57">
        <v>0</v>
      </c>
      <c r="L224" s="57">
        <v>4472</v>
      </c>
      <c r="M224" s="57">
        <v>2805</v>
      </c>
    </row>
    <row r="225" spans="1:13" ht="13.8" thickBot="1" x14ac:dyDescent="0.3">
      <c r="A225" s="2" t="s">
        <v>731</v>
      </c>
      <c r="B225" s="1" t="s">
        <v>730</v>
      </c>
      <c r="C225" s="2" t="s">
        <v>26</v>
      </c>
      <c r="D225" s="4" t="s">
        <v>21</v>
      </c>
      <c r="E225" s="4" t="s">
        <v>22</v>
      </c>
      <c r="F225" s="3">
        <v>1</v>
      </c>
      <c r="G225" s="3">
        <v>0</v>
      </c>
      <c r="H225" s="3">
        <v>0</v>
      </c>
      <c r="I225" s="3">
        <v>1</v>
      </c>
      <c r="J225" s="57">
        <v>15000</v>
      </c>
      <c r="K225" s="57">
        <v>0</v>
      </c>
      <c r="L225" s="57">
        <v>15000</v>
      </c>
      <c r="M225" s="57">
        <v>2340</v>
      </c>
    </row>
    <row r="226" spans="1:13" ht="13.8" thickBot="1" x14ac:dyDescent="0.3">
      <c r="A226" s="2" t="s">
        <v>741</v>
      </c>
      <c r="B226" s="1" t="s">
        <v>740</v>
      </c>
      <c r="C226" s="2" t="s">
        <v>26</v>
      </c>
      <c r="D226" s="4" t="s">
        <v>21</v>
      </c>
      <c r="E226" s="4" t="s">
        <v>22</v>
      </c>
      <c r="F226" s="3">
        <v>1</v>
      </c>
      <c r="G226" s="3">
        <v>0</v>
      </c>
      <c r="H226" s="3">
        <v>0</v>
      </c>
      <c r="I226" s="3">
        <v>1</v>
      </c>
      <c r="J226" s="57">
        <v>5800</v>
      </c>
      <c r="K226" s="57">
        <v>0</v>
      </c>
      <c r="L226" s="57">
        <v>5800</v>
      </c>
      <c r="M226" s="57">
        <v>2548</v>
      </c>
    </row>
    <row r="227" spans="1:13" ht="13.8" thickBot="1" x14ac:dyDescent="0.3">
      <c r="A227" s="2" t="s">
        <v>745</v>
      </c>
      <c r="B227" s="1" t="s">
        <v>744</v>
      </c>
      <c r="C227" s="2" t="s">
        <v>26</v>
      </c>
      <c r="D227" s="53" t="s">
        <v>62</v>
      </c>
      <c r="E227" s="53" t="s">
        <v>63</v>
      </c>
      <c r="F227" s="54">
        <v>1</v>
      </c>
      <c r="G227" s="54">
        <v>0</v>
      </c>
      <c r="H227" s="54">
        <v>0</v>
      </c>
      <c r="I227" s="54">
        <v>1</v>
      </c>
      <c r="J227" s="57">
        <v>14360</v>
      </c>
      <c r="K227" s="60">
        <v>0</v>
      </c>
      <c r="L227" s="57">
        <v>14360</v>
      </c>
      <c r="M227" s="57">
        <v>2806</v>
      </c>
    </row>
    <row r="228" spans="1:13" ht="13.8" thickBot="1" x14ac:dyDescent="0.3">
      <c r="A228" s="2" t="s">
        <v>747</v>
      </c>
      <c r="B228" s="1" t="s">
        <v>746</v>
      </c>
      <c r="C228" s="2" t="s">
        <v>26</v>
      </c>
      <c r="D228" s="4" t="s">
        <v>21</v>
      </c>
      <c r="E228" s="4" t="s">
        <v>22</v>
      </c>
      <c r="F228" s="3">
        <v>1</v>
      </c>
      <c r="G228" s="3">
        <v>0</v>
      </c>
      <c r="H228" s="3">
        <v>0</v>
      </c>
      <c r="I228" s="3">
        <v>1</v>
      </c>
      <c r="J228" s="57">
        <v>6000</v>
      </c>
      <c r="K228" s="57">
        <v>0</v>
      </c>
      <c r="L228" s="57">
        <v>6000</v>
      </c>
      <c r="M228" s="57">
        <v>2288</v>
      </c>
    </row>
    <row r="229" spans="1:13" ht="13.8" thickBot="1" x14ac:dyDescent="0.3">
      <c r="A229" s="2" t="s">
        <v>755</v>
      </c>
      <c r="B229" s="1" t="s">
        <v>754</v>
      </c>
      <c r="C229" s="2" t="s">
        <v>26</v>
      </c>
      <c r="D229" s="4" t="s">
        <v>62</v>
      </c>
      <c r="E229" s="4" t="s">
        <v>63</v>
      </c>
      <c r="F229" s="3">
        <v>1</v>
      </c>
      <c r="G229" s="3">
        <v>0</v>
      </c>
      <c r="H229" s="3">
        <v>0</v>
      </c>
      <c r="I229" s="3">
        <v>1</v>
      </c>
      <c r="J229" s="57">
        <v>9200</v>
      </c>
      <c r="K229" s="57">
        <v>0</v>
      </c>
      <c r="L229" s="57">
        <v>9200</v>
      </c>
      <c r="M229" s="57">
        <v>2366</v>
      </c>
    </row>
    <row r="230" spans="1:13" ht="13.8" thickBot="1" x14ac:dyDescent="0.3">
      <c r="A230" s="2" t="s">
        <v>783</v>
      </c>
      <c r="B230" s="1" t="s">
        <v>782</v>
      </c>
      <c r="C230" s="2" t="s">
        <v>26</v>
      </c>
      <c r="D230" s="4" t="s">
        <v>21</v>
      </c>
      <c r="E230" s="4" t="s">
        <v>22</v>
      </c>
      <c r="F230" s="3">
        <v>1</v>
      </c>
      <c r="G230" s="3">
        <v>0</v>
      </c>
      <c r="H230" s="3">
        <v>0</v>
      </c>
      <c r="I230" s="3">
        <v>1</v>
      </c>
      <c r="J230" s="57">
        <v>2500</v>
      </c>
      <c r="K230" s="60">
        <v>0</v>
      </c>
      <c r="L230" s="57">
        <v>2500</v>
      </c>
      <c r="M230" s="57">
        <v>1732</v>
      </c>
    </row>
    <row r="231" spans="1:13" ht="13.8" thickBot="1" x14ac:dyDescent="0.3">
      <c r="A231" s="2" t="s">
        <v>797</v>
      </c>
      <c r="B231" s="1" t="s">
        <v>796</v>
      </c>
      <c r="C231" s="2" t="s">
        <v>26</v>
      </c>
      <c r="D231" s="4" t="s">
        <v>21</v>
      </c>
      <c r="E231" s="4" t="s">
        <v>22</v>
      </c>
      <c r="F231" s="3">
        <v>1</v>
      </c>
      <c r="G231" s="3">
        <v>0</v>
      </c>
      <c r="H231" s="3">
        <v>0</v>
      </c>
      <c r="I231" s="3">
        <v>1</v>
      </c>
      <c r="J231" s="57">
        <v>9300</v>
      </c>
      <c r="K231" s="57">
        <v>0</v>
      </c>
      <c r="L231" s="57">
        <v>9300</v>
      </c>
      <c r="M231" s="57">
        <v>2236</v>
      </c>
    </row>
    <row r="232" spans="1:13" ht="13.8" thickBot="1" x14ac:dyDescent="0.3">
      <c r="A232" s="2" t="s">
        <v>799</v>
      </c>
      <c r="B232" s="1" t="s">
        <v>798</v>
      </c>
      <c r="C232" s="2" t="s">
        <v>26</v>
      </c>
      <c r="D232" s="4" t="s">
        <v>21</v>
      </c>
      <c r="E232" s="4" t="s">
        <v>22</v>
      </c>
      <c r="F232" s="3">
        <v>1</v>
      </c>
      <c r="G232" s="3">
        <v>0</v>
      </c>
      <c r="H232" s="3">
        <v>0</v>
      </c>
      <c r="I232" s="3">
        <v>1</v>
      </c>
      <c r="J232" s="57">
        <v>10000</v>
      </c>
      <c r="K232" s="57">
        <v>0</v>
      </c>
      <c r="L232" s="57">
        <v>10000</v>
      </c>
      <c r="M232" s="57">
        <v>2518</v>
      </c>
    </row>
    <row r="233" spans="1:13" ht="13.8" thickBot="1" x14ac:dyDescent="0.3">
      <c r="A233" s="2" t="s">
        <v>803</v>
      </c>
      <c r="B233" s="1" t="s">
        <v>802</v>
      </c>
      <c r="C233" s="2" t="s">
        <v>26</v>
      </c>
      <c r="D233" s="4" t="s">
        <v>21</v>
      </c>
      <c r="E233" s="4" t="s">
        <v>22</v>
      </c>
      <c r="F233" s="3">
        <v>1</v>
      </c>
      <c r="G233" s="3">
        <v>0</v>
      </c>
      <c r="H233" s="3">
        <v>0</v>
      </c>
      <c r="I233" s="3">
        <v>1</v>
      </c>
      <c r="J233" s="57">
        <v>5847</v>
      </c>
      <c r="K233" s="57">
        <v>0</v>
      </c>
      <c r="L233" s="57">
        <v>5847</v>
      </c>
      <c r="M233" s="57">
        <v>2388</v>
      </c>
    </row>
    <row r="234" spans="1:13" ht="13.8" thickBot="1" x14ac:dyDescent="0.3">
      <c r="A234" s="2" t="s">
        <v>805</v>
      </c>
      <c r="B234" s="1" t="s">
        <v>804</v>
      </c>
      <c r="C234" s="2" t="s">
        <v>26</v>
      </c>
      <c r="D234" s="4" t="s">
        <v>16</v>
      </c>
      <c r="E234" s="4" t="s">
        <v>17</v>
      </c>
      <c r="F234" s="3">
        <v>1</v>
      </c>
      <c r="G234" s="3">
        <v>0</v>
      </c>
      <c r="H234" s="3">
        <v>0</v>
      </c>
      <c r="I234" s="3">
        <v>1</v>
      </c>
      <c r="J234" s="57">
        <v>11765</v>
      </c>
      <c r="K234" s="57">
        <v>0</v>
      </c>
      <c r="L234" s="57">
        <v>11765</v>
      </c>
      <c r="M234" s="57">
        <v>3060</v>
      </c>
    </row>
    <row r="235" spans="1:13" ht="13.8" thickBot="1" x14ac:dyDescent="0.3">
      <c r="A235" s="2" t="s">
        <v>811</v>
      </c>
      <c r="B235" s="1" t="s">
        <v>810</v>
      </c>
      <c r="C235" s="2" t="s">
        <v>26</v>
      </c>
      <c r="D235" s="4" t="s">
        <v>21</v>
      </c>
      <c r="E235" s="4" t="s">
        <v>22</v>
      </c>
      <c r="F235" s="3">
        <v>1</v>
      </c>
      <c r="G235" s="3">
        <v>0</v>
      </c>
      <c r="H235" s="3">
        <v>2</v>
      </c>
      <c r="I235" s="3">
        <v>3</v>
      </c>
      <c r="J235" s="57">
        <v>3600</v>
      </c>
      <c r="K235" s="57">
        <v>0</v>
      </c>
      <c r="L235" s="57">
        <v>3600</v>
      </c>
      <c r="M235" s="57">
        <v>2073</v>
      </c>
    </row>
    <row r="236" spans="1:13" x14ac:dyDescent="0.25">
      <c r="A236" s="52"/>
      <c r="B236" s="81" t="s">
        <v>3879</v>
      </c>
      <c r="C236" s="82"/>
      <c r="D236" s="63"/>
      <c r="E236" s="63"/>
      <c r="F236" s="64">
        <f>SUM(F159:F235)</f>
        <v>77</v>
      </c>
      <c r="G236" s="64">
        <f t="shared" ref="G236:M236" si="2">SUM(G159:G235)</f>
        <v>9</v>
      </c>
      <c r="H236" s="64">
        <f t="shared" si="2"/>
        <v>2</v>
      </c>
      <c r="I236" s="64">
        <f t="shared" si="2"/>
        <v>88</v>
      </c>
      <c r="J236" s="64">
        <f t="shared" si="2"/>
        <v>689249</v>
      </c>
      <c r="K236" s="64">
        <f t="shared" si="2"/>
        <v>17761</v>
      </c>
      <c r="L236" s="64">
        <f t="shared" si="2"/>
        <v>707010</v>
      </c>
      <c r="M236" s="65">
        <f t="shared" si="2"/>
        <v>193964</v>
      </c>
    </row>
    <row r="237" spans="1:13" ht="13.8" thickBot="1" x14ac:dyDescent="0.3">
      <c r="A237" s="52"/>
      <c r="B237" s="83" t="s">
        <v>3880</v>
      </c>
      <c r="C237" s="84"/>
      <c r="D237" s="68"/>
      <c r="E237" s="68"/>
      <c r="F237" s="69"/>
      <c r="G237" s="69"/>
      <c r="H237" s="69"/>
      <c r="I237" s="70">
        <f>AVERAGE(I159:I235)</f>
        <v>1.1428571428571428</v>
      </c>
      <c r="J237" s="69">
        <f>AVERAGE(J159:J235)</f>
        <v>8951.2857142857138</v>
      </c>
      <c r="K237" s="69"/>
      <c r="L237" s="69">
        <f>AVERAGE(L159:L235)</f>
        <v>9181.9480519480512</v>
      </c>
      <c r="M237" s="71">
        <f>AVERAGE(M159:M235)</f>
        <v>2519.0129870129872</v>
      </c>
    </row>
    <row r="238" spans="1:13" ht="13.8" thickBot="1" x14ac:dyDescent="0.3">
      <c r="A238" s="52"/>
      <c r="B238" s="74"/>
      <c r="C238" s="75"/>
      <c r="D238" s="76"/>
      <c r="E238" s="76"/>
      <c r="F238" s="77"/>
      <c r="G238" s="77"/>
      <c r="H238" s="77"/>
      <c r="I238" s="77"/>
      <c r="J238" s="78"/>
      <c r="K238" s="78"/>
      <c r="L238" s="78"/>
      <c r="M238" s="78"/>
    </row>
    <row r="239" spans="1:13" ht="13.8" thickBot="1" x14ac:dyDescent="0.3">
      <c r="A239" s="2" t="s">
        <v>20</v>
      </c>
      <c r="B239" s="72" t="s">
        <v>19</v>
      </c>
      <c r="C239" s="2" t="s">
        <v>23</v>
      </c>
      <c r="D239" s="4" t="s">
        <v>21</v>
      </c>
      <c r="E239" s="4" t="s">
        <v>22</v>
      </c>
      <c r="F239" s="3">
        <v>1</v>
      </c>
      <c r="G239" s="3">
        <v>0</v>
      </c>
      <c r="H239" s="3">
        <v>0</v>
      </c>
      <c r="I239" s="3">
        <v>1</v>
      </c>
      <c r="J239" s="57">
        <v>37200</v>
      </c>
      <c r="K239" s="57">
        <v>0</v>
      </c>
      <c r="L239" s="57">
        <v>37200</v>
      </c>
      <c r="M239" s="57">
        <v>2600</v>
      </c>
    </row>
    <row r="240" spans="1:13" ht="13.8" thickBot="1" x14ac:dyDescent="0.3">
      <c r="A240" s="2" t="s">
        <v>28</v>
      </c>
      <c r="B240" s="1" t="s">
        <v>27</v>
      </c>
      <c r="C240" s="2" t="s">
        <v>23</v>
      </c>
      <c r="D240" s="4" t="s">
        <v>21</v>
      </c>
      <c r="E240" s="4" t="s">
        <v>22</v>
      </c>
      <c r="F240" s="3">
        <v>1</v>
      </c>
      <c r="G240" s="3">
        <v>0</v>
      </c>
      <c r="H240" s="3">
        <v>0</v>
      </c>
      <c r="I240" s="3">
        <v>1</v>
      </c>
      <c r="J240" s="57">
        <v>2177</v>
      </c>
      <c r="K240" s="57">
        <v>0</v>
      </c>
      <c r="L240" s="57">
        <v>2177</v>
      </c>
      <c r="M240" s="57">
        <v>2184</v>
      </c>
    </row>
    <row r="241" spans="1:13" ht="13.8" thickBot="1" x14ac:dyDescent="0.3">
      <c r="A241" s="2" t="s">
        <v>37</v>
      </c>
      <c r="B241" s="1" t="s">
        <v>36</v>
      </c>
      <c r="C241" s="2" t="s">
        <v>23</v>
      </c>
      <c r="D241" s="4" t="s">
        <v>21</v>
      </c>
      <c r="E241" s="4" t="s">
        <v>22</v>
      </c>
      <c r="F241" s="3">
        <v>1</v>
      </c>
      <c r="G241" s="3">
        <v>0</v>
      </c>
      <c r="H241" s="3">
        <v>0</v>
      </c>
      <c r="I241" s="3">
        <v>1</v>
      </c>
      <c r="J241" s="57">
        <v>10400</v>
      </c>
      <c r="K241" s="57">
        <v>0</v>
      </c>
      <c r="L241" s="57">
        <v>10400</v>
      </c>
      <c r="M241" s="57">
        <v>3104</v>
      </c>
    </row>
    <row r="242" spans="1:13" ht="13.8" thickBot="1" x14ac:dyDescent="0.3">
      <c r="A242" s="2" t="s">
        <v>65</v>
      </c>
      <c r="B242" s="1" t="s">
        <v>64</v>
      </c>
      <c r="C242" s="2" t="s">
        <v>23</v>
      </c>
      <c r="D242" s="4" t="s">
        <v>16</v>
      </c>
      <c r="E242" s="4" t="s">
        <v>17</v>
      </c>
      <c r="F242" s="3">
        <v>1</v>
      </c>
      <c r="G242" s="3">
        <v>0</v>
      </c>
      <c r="H242" s="3">
        <v>0</v>
      </c>
      <c r="I242" s="3">
        <v>1</v>
      </c>
      <c r="J242" s="57">
        <v>20500</v>
      </c>
      <c r="K242" s="57">
        <v>0</v>
      </c>
      <c r="L242" s="57">
        <v>20500</v>
      </c>
      <c r="M242" s="57">
        <v>2875</v>
      </c>
    </row>
    <row r="243" spans="1:13" ht="13.8" thickBot="1" x14ac:dyDescent="0.3">
      <c r="A243" s="2" t="s">
        <v>69</v>
      </c>
      <c r="B243" s="1" t="s">
        <v>68</v>
      </c>
      <c r="C243" s="2" t="s">
        <v>23</v>
      </c>
      <c r="D243" s="4" t="s">
        <v>21</v>
      </c>
      <c r="E243" s="4" t="s">
        <v>22</v>
      </c>
      <c r="F243" s="3">
        <v>1</v>
      </c>
      <c r="G243" s="3">
        <v>0</v>
      </c>
      <c r="H243" s="3">
        <v>0</v>
      </c>
      <c r="I243" s="3">
        <v>1</v>
      </c>
      <c r="J243" s="57">
        <v>15000</v>
      </c>
      <c r="K243" s="57">
        <v>0</v>
      </c>
      <c r="L243" s="57">
        <v>15000</v>
      </c>
      <c r="M243" s="57">
        <v>2870</v>
      </c>
    </row>
    <row r="244" spans="1:13" ht="13.8" thickBot="1" x14ac:dyDescent="0.3">
      <c r="A244" s="2" t="s">
        <v>87</v>
      </c>
      <c r="B244" s="1" t="s">
        <v>86</v>
      </c>
      <c r="C244" s="2" t="s">
        <v>23</v>
      </c>
      <c r="D244" s="4" t="s">
        <v>21</v>
      </c>
      <c r="E244" s="4" t="s">
        <v>22</v>
      </c>
      <c r="F244" s="3">
        <v>1</v>
      </c>
      <c r="G244" s="3">
        <v>0</v>
      </c>
      <c r="H244" s="3">
        <v>0</v>
      </c>
      <c r="I244" s="3">
        <v>1</v>
      </c>
      <c r="J244" s="60">
        <v>25000</v>
      </c>
      <c r="K244" s="60">
        <v>0</v>
      </c>
      <c r="L244" s="60">
        <v>25000</v>
      </c>
      <c r="M244" s="57">
        <v>2513</v>
      </c>
    </row>
    <row r="245" spans="1:13" ht="13.8" thickBot="1" x14ac:dyDescent="0.3">
      <c r="A245" s="2" t="s">
        <v>94</v>
      </c>
      <c r="B245" s="1" t="s">
        <v>93</v>
      </c>
      <c r="C245" s="2" t="s">
        <v>23</v>
      </c>
      <c r="D245" s="4" t="s">
        <v>21</v>
      </c>
      <c r="E245" s="4" t="s">
        <v>22</v>
      </c>
      <c r="F245" s="3">
        <v>1</v>
      </c>
      <c r="G245" s="3">
        <v>0</v>
      </c>
      <c r="H245" s="3">
        <v>0</v>
      </c>
      <c r="I245" s="3">
        <v>1</v>
      </c>
      <c r="J245" s="57">
        <v>15000</v>
      </c>
      <c r="K245" s="57">
        <v>0</v>
      </c>
      <c r="L245" s="57">
        <v>15000</v>
      </c>
      <c r="M245" s="57">
        <v>2650</v>
      </c>
    </row>
    <row r="246" spans="1:13" ht="13.8" thickBot="1" x14ac:dyDescent="0.3">
      <c r="A246" s="2" t="s">
        <v>104</v>
      </c>
      <c r="B246" s="1" t="s">
        <v>103</v>
      </c>
      <c r="C246" s="2" t="s">
        <v>23</v>
      </c>
      <c r="D246" s="4" t="s">
        <v>21</v>
      </c>
      <c r="E246" s="4" t="s">
        <v>22</v>
      </c>
      <c r="F246" s="3">
        <v>1</v>
      </c>
      <c r="G246" s="3">
        <v>0</v>
      </c>
      <c r="H246" s="3">
        <v>0</v>
      </c>
      <c r="I246" s="3">
        <v>1</v>
      </c>
      <c r="J246" s="57">
        <v>13982</v>
      </c>
      <c r="K246" s="57">
        <v>0</v>
      </c>
      <c r="L246" s="57">
        <v>13982</v>
      </c>
      <c r="M246" s="57">
        <v>2080</v>
      </c>
    </row>
    <row r="247" spans="1:13" ht="13.8" thickBot="1" x14ac:dyDescent="0.3">
      <c r="A247" s="2" t="s">
        <v>116</v>
      </c>
      <c r="B247" s="1" t="s">
        <v>115</v>
      </c>
      <c r="C247" s="2" t="s">
        <v>23</v>
      </c>
      <c r="D247" s="4" t="s">
        <v>16</v>
      </c>
      <c r="E247" s="4" t="s">
        <v>17</v>
      </c>
      <c r="F247" s="3">
        <v>1</v>
      </c>
      <c r="G247" s="3">
        <v>0</v>
      </c>
      <c r="H247" s="3">
        <v>0</v>
      </c>
      <c r="I247" s="3">
        <v>1</v>
      </c>
      <c r="J247" s="57">
        <v>19264</v>
      </c>
      <c r="K247" s="57">
        <v>0</v>
      </c>
      <c r="L247" s="57">
        <v>19264</v>
      </c>
      <c r="M247" s="57">
        <v>3224</v>
      </c>
    </row>
    <row r="248" spans="1:13" ht="13.8" thickBot="1" x14ac:dyDescent="0.3">
      <c r="A248" s="2" t="s">
        <v>118</v>
      </c>
      <c r="B248" s="1" t="s">
        <v>117</v>
      </c>
      <c r="C248" s="2" t="s">
        <v>23</v>
      </c>
      <c r="D248" s="4" t="s">
        <v>16</v>
      </c>
      <c r="E248" s="4" t="s">
        <v>17</v>
      </c>
      <c r="F248" s="3">
        <v>1</v>
      </c>
      <c r="G248" s="3">
        <v>0</v>
      </c>
      <c r="H248" s="3">
        <v>0</v>
      </c>
      <c r="I248" s="3">
        <v>1</v>
      </c>
      <c r="J248" s="57">
        <v>13050</v>
      </c>
      <c r="K248" s="57">
        <v>0</v>
      </c>
      <c r="L248" s="57">
        <v>13050</v>
      </c>
      <c r="M248" s="57">
        <v>3120</v>
      </c>
    </row>
    <row r="249" spans="1:13" ht="13.8" thickBot="1" x14ac:dyDescent="0.3">
      <c r="A249" s="2" t="s">
        <v>122</v>
      </c>
      <c r="B249" s="1" t="s">
        <v>121</v>
      </c>
      <c r="C249" s="2" t="s">
        <v>23</v>
      </c>
      <c r="D249" s="4" t="s">
        <v>21</v>
      </c>
      <c r="E249" s="4" t="s">
        <v>22</v>
      </c>
      <c r="F249" s="3">
        <v>1</v>
      </c>
      <c r="G249" s="3">
        <v>0</v>
      </c>
      <c r="H249" s="3">
        <v>0</v>
      </c>
      <c r="I249" s="3">
        <v>1</v>
      </c>
      <c r="J249" s="57">
        <v>9584</v>
      </c>
      <c r="K249" s="57">
        <v>0</v>
      </c>
      <c r="L249" s="57">
        <v>9584</v>
      </c>
      <c r="M249" s="57">
        <v>2603</v>
      </c>
    </row>
    <row r="250" spans="1:13" ht="13.8" thickBot="1" x14ac:dyDescent="0.3">
      <c r="A250" s="2" t="s">
        <v>158</v>
      </c>
      <c r="B250" s="1" t="s">
        <v>157</v>
      </c>
      <c r="C250" s="2" t="s">
        <v>23</v>
      </c>
      <c r="D250" s="4" t="s">
        <v>21</v>
      </c>
      <c r="E250" s="4" t="s">
        <v>22</v>
      </c>
      <c r="F250" s="3">
        <v>1</v>
      </c>
      <c r="G250" s="3">
        <v>0</v>
      </c>
      <c r="H250" s="3">
        <v>0</v>
      </c>
      <c r="I250" s="3">
        <v>1</v>
      </c>
      <c r="J250" s="57">
        <v>9888</v>
      </c>
      <c r="K250" s="57">
        <v>0</v>
      </c>
      <c r="L250" s="57">
        <v>9888</v>
      </c>
      <c r="M250" s="57">
        <v>3087</v>
      </c>
    </row>
    <row r="251" spans="1:13" ht="13.8" thickBot="1" x14ac:dyDescent="0.3">
      <c r="A251" s="2" t="s">
        <v>162</v>
      </c>
      <c r="B251" s="1" t="s">
        <v>161</v>
      </c>
      <c r="C251" s="2" t="s">
        <v>23</v>
      </c>
      <c r="D251" s="4" t="s">
        <v>21</v>
      </c>
      <c r="E251" s="4" t="s">
        <v>22</v>
      </c>
      <c r="F251" s="3">
        <v>1</v>
      </c>
      <c r="G251" s="3">
        <v>0</v>
      </c>
      <c r="H251" s="3">
        <v>0</v>
      </c>
      <c r="I251" s="3">
        <v>1</v>
      </c>
      <c r="J251" s="57">
        <v>12500</v>
      </c>
      <c r="K251" s="57">
        <v>0</v>
      </c>
      <c r="L251" s="57">
        <v>12500</v>
      </c>
      <c r="M251" s="57">
        <v>2985</v>
      </c>
    </row>
    <row r="252" spans="1:13" ht="13.8" thickBot="1" x14ac:dyDescent="0.3">
      <c r="A252" s="2" t="s">
        <v>166</v>
      </c>
      <c r="B252" s="1" t="s">
        <v>165</v>
      </c>
      <c r="C252" s="2" t="s">
        <v>23</v>
      </c>
      <c r="D252" s="4" t="s">
        <v>21</v>
      </c>
      <c r="E252" s="4" t="s">
        <v>22</v>
      </c>
      <c r="F252" s="3">
        <v>1</v>
      </c>
      <c r="G252" s="3">
        <v>0</v>
      </c>
      <c r="H252" s="3">
        <v>0</v>
      </c>
      <c r="I252" s="3">
        <v>1</v>
      </c>
      <c r="J252" s="57">
        <v>27000</v>
      </c>
      <c r="K252" s="57">
        <v>0</v>
      </c>
      <c r="L252" s="57">
        <v>27000</v>
      </c>
      <c r="M252" s="57">
        <v>2627</v>
      </c>
    </row>
    <row r="253" spans="1:13" ht="13.8" thickBot="1" x14ac:dyDescent="0.3">
      <c r="A253" s="2" t="s">
        <v>168</v>
      </c>
      <c r="B253" s="1" t="s">
        <v>167</v>
      </c>
      <c r="C253" s="2" t="s">
        <v>23</v>
      </c>
      <c r="D253" s="4" t="s">
        <v>16</v>
      </c>
      <c r="E253" s="4" t="s">
        <v>17</v>
      </c>
      <c r="F253" s="3">
        <v>1</v>
      </c>
      <c r="G253" s="3">
        <v>0</v>
      </c>
      <c r="H253" s="3">
        <v>0</v>
      </c>
      <c r="I253" s="3">
        <v>1</v>
      </c>
      <c r="J253" s="57">
        <v>30703</v>
      </c>
      <c r="K253" s="57">
        <v>0</v>
      </c>
      <c r="L253" s="57">
        <v>30703</v>
      </c>
      <c r="M253" s="57">
        <v>2830</v>
      </c>
    </row>
    <row r="254" spans="1:13" ht="13.8" thickBot="1" x14ac:dyDescent="0.3">
      <c r="A254" s="2" t="s">
        <v>182</v>
      </c>
      <c r="B254" s="1" t="s">
        <v>181</v>
      </c>
      <c r="C254" s="2" t="s">
        <v>23</v>
      </c>
      <c r="D254" s="4" t="s">
        <v>21</v>
      </c>
      <c r="E254" s="4" t="s">
        <v>22</v>
      </c>
      <c r="F254" s="3">
        <v>1</v>
      </c>
      <c r="G254" s="3">
        <v>0</v>
      </c>
      <c r="H254" s="3">
        <v>0</v>
      </c>
      <c r="I254" s="3">
        <v>1</v>
      </c>
      <c r="J254" s="57">
        <v>18340</v>
      </c>
      <c r="K254" s="57">
        <v>0</v>
      </c>
      <c r="L254" s="57">
        <v>18340</v>
      </c>
      <c r="M254" s="57">
        <v>2450</v>
      </c>
    </row>
    <row r="255" spans="1:13" ht="13.8" thickBot="1" x14ac:dyDescent="0.3">
      <c r="A255" s="2" t="s">
        <v>192</v>
      </c>
      <c r="B255" s="1" t="s">
        <v>191</v>
      </c>
      <c r="C255" s="2" t="s">
        <v>23</v>
      </c>
      <c r="D255" s="4" t="s">
        <v>16</v>
      </c>
      <c r="E255" s="4" t="s">
        <v>17</v>
      </c>
      <c r="F255" s="3">
        <v>1</v>
      </c>
      <c r="G255" s="3">
        <v>0</v>
      </c>
      <c r="H255" s="3">
        <v>0</v>
      </c>
      <c r="I255" s="3">
        <v>1</v>
      </c>
      <c r="J255" s="57">
        <v>11278</v>
      </c>
      <c r="K255" s="57">
        <v>0</v>
      </c>
      <c r="L255" s="57">
        <v>11278</v>
      </c>
      <c r="M255" s="57">
        <v>2920</v>
      </c>
    </row>
    <row r="256" spans="1:13" ht="13.8" thickBot="1" x14ac:dyDescent="0.3">
      <c r="A256" s="2" t="s">
        <v>198</v>
      </c>
      <c r="B256" s="1" t="s">
        <v>197</v>
      </c>
      <c r="C256" s="2" t="s">
        <v>23</v>
      </c>
      <c r="D256" s="4" t="s">
        <v>101</v>
      </c>
      <c r="E256" s="4" t="s">
        <v>102</v>
      </c>
      <c r="F256" s="3">
        <v>1</v>
      </c>
      <c r="G256" s="3">
        <v>1</v>
      </c>
      <c r="H256" s="3">
        <v>0</v>
      </c>
      <c r="I256" s="3">
        <v>2</v>
      </c>
      <c r="J256" s="57">
        <v>10868</v>
      </c>
      <c r="K256" s="57">
        <v>3640</v>
      </c>
      <c r="L256" s="57">
        <v>14508</v>
      </c>
      <c r="M256" s="57">
        <v>4657</v>
      </c>
    </row>
    <row r="257" spans="1:13" ht="13.8" thickBot="1" x14ac:dyDescent="0.3">
      <c r="A257" s="2" t="s">
        <v>228</v>
      </c>
      <c r="B257" s="1" t="s">
        <v>227</v>
      </c>
      <c r="C257" s="2" t="s">
        <v>23</v>
      </c>
      <c r="D257" s="4" t="s">
        <v>101</v>
      </c>
      <c r="E257" s="4" t="s">
        <v>102</v>
      </c>
      <c r="F257" s="3">
        <v>1</v>
      </c>
      <c r="G257" s="3">
        <v>0</v>
      </c>
      <c r="H257" s="3">
        <v>0</v>
      </c>
      <c r="I257" s="3">
        <v>1</v>
      </c>
      <c r="J257" s="57">
        <v>30000</v>
      </c>
      <c r="K257" s="57">
        <v>0</v>
      </c>
      <c r="L257" s="57">
        <v>30000</v>
      </c>
      <c r="M257" s="57">
        <v>3624</v>
      </c>
    </row>
    <row r="258" spans="1:13" ht="13.8" thickBot="1" x14ac:dyDescent="0.3">
      <c r="A258" s="2" t="s">
        <v>236</v>
      </c>
      <c r="B258" s="1" t="s">
        <v>235</v>
      </c>
      <c r="C258" s="2" t="s">
        <v>23</v>
      </c>
      <c r="D258" s="4" t="s">
        <v>101</v>
      </c>
      <c r="E258" s="4" t="s">
        <v>102</v>
      </c>
      <c r="F258" s="3">
        <v>1</v>
      </c>
      <c r="G258" s="3">
        <v>0</v>
      </c>
      <c r="H258" s="3">
        <v>0</v>
      </c>
      <c r="I258" s="3">
        <v>1</v>
      </c>
      <c r="J258" s="57">
        <v>7236</v>
      </c>
      <c r="K258" s="57">
        <v>0</v>
      </c>
      <c r="L258" s="57">
        <v>7236</v>
      </c>
      <c r="M258" s="57">
        <v>2718</v>
      </c>
    </row>
    <row r="259" spans="1:13" ht="13.8" thickBot="1" x14ac:dyDescent="0.3">
      <c r="A259" s="2" t="s">
        <v>246</v>
      </c>
      <c r="B259" s="1" t="s">
        <v>245</v>
      </c>
      <c r="C259" s="2" t="s">
        <v>23</v>
      </c>
      <c r="D259" s="4" t="s">
        <v>21</v>
      </c>
      <c r="E259" s="4" t="s">
        <v>22</v>
      </c>
      <c r="F259" s="3">
        <v>1</v>
      </c>
      <c r="G259" s="3">
        <v>0</v>
      </c>
      <c r="H259" s="3">
        <v>0</v>
      </c>
      <c r="I259" s="3">
        <v>1</v>
      </c>
      <c r="J259" s="57">
        <v>5346</v>
      </c>
      <c r="K259" s="57">
        <v>0</v>
      </c>
      <c r="L259" s="57">
        <v>5346</v>
      </c>
      <c r="M259" s="57">
        <v>2161</v>
      </c>
    </row>
    <row r="260" spans="1:13" ht="13.8" thickBot="1" x14ac:dyDescent="0.3">
      <c r="A260" s="2" t="s">
        <v>262</v>
      </c>
      <c r="B260" s="1" t="s">
        <v>261</v>
      </c>
      <c r="C260" s="2" t="s">
        <v>23</v>
      </c>
      <c r="D260" s="4" t="s">
        <v>21</v>
      </c>
      <c r="E260" s="4" t="s">
        <v>22</v>
      </c>
      <c r="F260" s="3">
        <v>1</v>
      </c>
      <c r="G260" s="3">
        <v>0</v>
      </c>
      <c r="H260" s="3">
        <v>0</v>
      </c>
      <c r="I260" s="3">
        <v>1</v>
      </c>
      <c r="J260" s="57">
        <v>17000</v>
      </c>
      <c r="K260" s="57">
        <v>0</v>
      </c>
      <c r="L260" s="57">
        <v>17000</v>
      </c>
      <c r="M260" s="57">
        <v>2571</v>
      </c>
    </row>
    <row r="261" spans="1:13" ht="13.8" thickBot="1" x14ac:dyDescent="0.3">
      <c r="A261" s="2" t="s">
        <v>270</v>
      </c>
      <c r="B261" s="1" t="s">
        <v>269</v>
      </c>
      <c r="C261" s="2" t="s">
        <v>23</v>
      </c>
      <c r="D261" s="4" t="s">
        <v>101</v>
      </c>
      <c r="E261" s="4" t="s">
        <v>102</v>
      </c>
      <c r="F261" s="3">
        <v>1</v>
      </c>
      <c r="G261" s="3">
        <v>0</v>
      </c>
      <c r="H261" s="3">
        <v>0</v>
      </c>
      <c r="I261" s="3">
        <v>1</v>
      </c>
      <c r="J261" s="57">
        <v>13786</v>
      </c>
      <c r="K261" s="57">
        <v>0</v>
      </c>
      <c r="L261" s="57">
        <v>13786</v>
      </c>
      <c r="M261" s="57">
        <v>2682</v>
      </c>
    </row>
    <row r="262" spans="1:13" ht="13.8" thickBot="1" x14ac:dyDescent="0.3">
      <c r="A262" s="2" t="s">
        <v>272</v>
      </c>
      <c r="B262" s="1" t="s">
        <v>271</v>
      </c>
      <c r="C262" s="2" t="s">
        <v>23</v>
      </c>
      <c r="D262" s="4" t="s">
        <v>21</v>
      </c>
      <c r="E262" s="4" t="s">
        <v>22</v>
      </c>
      <c r="F262" s="3">
        <v>1</v>
      </c>
      <c r="G262" s="3">
        <v>0</v>
      </c>
      <c r="H262" s="3">
        <v>0</v>
      </c>
      <c r="I262" s="3">
        <v>1</v>
      </c>
      <c r="J262" s="57">
        <v>19500</v>
      </c>
      <c r="K262" s="57">
        <v>0</v>
      </c>
      <c r="L262" s="57">
        <v>19500</v>
      </c>
      <c r="M262" s="57">
        <v>2130</v>
      </c>
    </row>
    <row r="263" spans="1:13" ht="13.8" thickBot="1" x14ac:dyDescent="0.3">
      <c r="A263" s="2" t="s">
        <v>276</v>
      </c>
      <c r="B263" s="1" t="s">
        <v>275</v>
      </c>
      <c r="C263" s="2" t="s">
        <v>23</v>
      </c>
      <c r="D263" s="4" t="s">
        <v>21</v>
      </c>
      <c r="E263" s="4" t="s">
        <v>22</v>
      </c>
      <c r="F263" s="3">
        <v>1</v>
      </c>
      <c r="G263" s="3">
        <v>0</v>
      </c>
      <c r="H263" s="3">
        <v>0</v>
      </c>
      <c r="I263" s="3">
        <v>1</v>
      </c>
      <c r="J263" s="57">
        <v>23007</v>
      </c>
      <c r="K263" s="57">
        <v>0</v>
      </c>
      <c r="L263" s="57">
        <v>23007</v>
      </c>
      <c r="M263" s="57">
        <v>3019</v>
      </c>
    </row>
    <row r="264" spans="1:13" ht="13.8" thickBot="1" x14ac:dyDescent="0.3">
      <c r="A264" s="2" t="s">
        <v>278</v>
      </c>
      <c r="B264" s="1" t="s">
        <v>277</v>
      </c>
      <c r="C264" s="2" t="s">
        <v>23</v>
      </c>
      <c r="D264" s="4" t="s">
        <v>21</v>
      </c>
      <c r="E264" s="4" t="s">
        <v>22</v>
      </c>
      <c r="F264" s="3">
        <v>1</v>
      </c>
      <c r="G264" s="3">
        <v>0</v>
      </c>
      <c r="H264" s="3">
        <v>0</v>
      </c>
      <c r="I264" s="3">
        <v>1</v>
      </c>
      <c r="J264" s="57">
        <v>10000</v>
      </c>
      <c r="K264" s="57">
        <v>0</v>
      </c>
      <c r="L264" s="57">
        <v>10000</v>
      </c>
      <c r="M264" s="57">
        <v>2236</v>
      </c>
    </row>
    <row r="265" spans="1:13" ht="13.8" thickBot="1" x14ac:dyDescent="0.3">
      <c r="A265" s="2" t="s">
        <v>284</v>
      </c>
      <c r="B265" s="1" t="s">
        <v>283</v>
      </c>
      <c r="C265" s="2" t="s">
        <v>23</v>
      </c>
      <c r="D265" s="4" t="s">
        <v>21</v>
      </c>
      <c r="E265" s="4" t="s">
        <v>22</v>
      </c>
      <c r="F265" s="3">
        <v>1</v>
      </c>
      <c r="G265" s="3">
        <v>0</v>
      </c>
      <c r="H265" s="3">
        <v>0</v>
      </c>
      <c r="I265" s="3">
        <v>1</v>
      </c>
      <c r="J265" s="57">
        <v>4500</v>
      </c>
      <c r="K265" s="57">
        <v>0</v>
      </c>
      <c r="L265" s="57">
        <v>4500</v>
      </c>
      <c r="M265" s="57">
        <v>2574</v>
      </c>
    </row>
    <row r="266" spans="1:13" ht="13.8" thickBot="1" x14ac:dyDescent="0.3">
      <c r="A266" s="2" t="s">
        <v>290</v>
      </c>
      <c r="B266" s="1" t="s">
        <v>289</v>
      </c>
      <c r="C266" s="2" t="s">
        <v>23</v>
      </c>
      <c r="D266" s="4" t="s">
        <v>21</v>
      </c>
      <c r="E266" s="4" t="s">
        <v>22</v>
      </c>
      <c r="F266" s="3">
        <v>1</v>
      </c>
      <c r="G266" s="3">
        <v>0</v>
      </c>
      <c r="H266" s="3">
        <v>0</v>
      </c>
      <c r="I266" s="3">
        <v>1</v>
      </c>
      <c r="J266" s="57">
        <v>9600</v>
      </c>
      <c r="K266" s="57">
        <v>0</v>
      </c>
      <c r="L266" s="57">
        <v>9600</v>
      </c>
      <c r="M266" s="57">
        <v>2652</v>
      </c>
    </row>
    <row r="267" spans="1:13" ht="13.8" thickBot="1" x14ac:dyDescent="0.3">
      <c r="A267" s="2" t="s">
        <v>294</v>
      </c>
      <c r="B267" s="1" t="s">
        <v>293</v>
      </c>
      <c r="C267" s="2" t="s">
        <v>23</v>
      </c>
      <c r="D267" s="4" t="s">
        <v>16</v>
      </c>
      <c r="E267" s="4" t="s">
        <v>17</v>
      </c>
      <c r="F267" s="3">
        <v>1</v>
      </c>
      <c r="G267" s="3">
        <v>0</v>
      </c>
      <c r="H267" s="3">
        <v>0</v>
      </c>
      <c r="I267" s="3">
        <v>1</v>
      </c>
      <c r="J267" s="57">
        <v>39669</v>
      </c>
      <c r="K267" s="57">
        <v>0</v>
      </c>
      <c r="L267" s="57">
        <v>39669</v>
      </c>
      <c r="M267" s="57">
        <v>2179</v>
      </c>
    </row>
    <row r="268" spans="1:13" ht="13.8" thickBot="1" x14ac:dyDescent="0.3">
      <c r="A268" s="2" t="s">
        <v>312</v>
      </c>
      <c r="B268" s="1" t="s">
        <v>311</v>
      </c>
      <c r="C268" s="2" t="s">
        <v>23</v>
      </c>
      <c r="D268" s="4" t="s">
        <v>16</v>
      </c>
      <c r="E268" s="4" t="s">
        <v>17</v>
      </c>
      <c r="F268" s="3">
        <v>1</v>
      </c>
      <c r="G268" s="3">
        <v>1</v>
      </c>
      <c r="H268" s="3">
        <v>0</v>
      </c>
      <c r="I268" s="3">
        <v>2</v>
      </c>
      <c r="J268" s="57">
        <v>52000</v>
      </c>
      <c r="K268" s="57">
        <v>5000</v>
      </c>
      <c r="L268" s="57">
        <v>57000</v>
      </c>
      <c r="M268" s="57">
        <v>5252</v>
      </c>
    </row>
    <row r="269" spans="1:13" ht="13.8" thickBot="1" x14ac:dyDescent="0.3">
      <c r="A269" s="2" t="s">
        <v>320</v>
      </c>
      <c r="B269" s="1" t="s">
        <v>319</v>
      </c>
      <c r="C269" s="2" t="s">
        <v>23</v>
      </c>
      <c r="D269" s="4" t="s">
        <v>21</v>
      </c>
      <c r="E269" s="4" t="s">
        <v>22</v>
      </c>
      <c r="F269" s="3">
        <v>1</v>
      </c>
      <c r="G269" s="3">
        <v>1</v>
      </c>
      <c r="H269" s="3">
        <v>0</v>
      </c>
      <c r="I269" s="3">
        <v>2</v>
      </c>
      <c r="J269" s="57">
        <v>9098</v>
      </c>
      <c r="K269" s="57">
        <v>300</v>
      </c>
      <c r="L269" s="57">
        <v>9398</v>
      </c>
      <c r="M269" s="57">
        <v>4112</v>
      </c>
    </row>
    <row r="270" spans="1:13" ht="13.8" thickBot="1" x14ac:dyDescent="0.3">
      <c r="A270" s="2" t="s">
        <v>330</v>
      </c>
      <c r="B270" s="1" t="s">
        <v>329</v>
      </c>
      <c r="C270" s="2" t="s">
        <v>23</v>
      </c>
      <c r="D270" s="4" t="s">
        <v>21</v>
      </c>
      <c r="E270" s="4" t="s">
        <v>22</v>
      </c>
      <c r="F270" s="3">
        <v>1</v>
      </c>
      <c r="G270" s="3">
        <v>0</v>
      </c>
      <c r="H270" s="3">
        <v>0</v>
      </c>
      <c r="I270" s="3">
        <v>1</v>
      </c>
      <c r="J270" s="57">
        <v>16500</v>
      </c>
      <c r="K270" s="57">
        <v>0</v>
      </c>
      <c r="L270" s="57">
        <v>16500</v>
      </c>
      <c r="M270" s="57">
        <v>2918</v>
      </c>
    </row>
    <row r="271" spans="1:13" ht="13.8" thickBot="1" x14ac:dyDescent="0.3">
      <c r="A271" s="2" t="s">
        <v>332</v>
      </c>
      <c r="B271" s="1" t="s">
        <v>331</v>
      </c>
      <c r="C271" s="2" t="s">
        <v>23</v>
      </c>
      <c r="D271" s="4" t="s">
        <v>21</v>
      </c>
      <c r="E271" s="4" t="s">
        <v>22</v>
      </c>
      <c r="F271" s="3">
        <v>1</v>
      </c>
      <c r="G271" s="3">
        <v>0</v>
      </c>
      <c r="H271" s="3">
        <v>0</v>
      </c>
      <c r="I271" s="3">
        <v>1</v>
      </c>
      <c r="J271" s="57">
        <v>12000</v>
      </c>
      <c r="K271" s="57">
        <v>0</v>
      </c>
      <c r="L271" s="57">
        <v>12000</v>
      </c>
      <c r="M271" s="57">
        <v>2080</v>
      </c>
    </row>
    <row r="272" spans="1:13" ht="13.8" thickBot="1" x14ac:dyDescent="0.3">
      <c r="A272" s="2" t="s">
        <v>338</v>
      </c>
      <c r="B272" s="1" t="s">
        <v>337</v>
      </c>
      <c r="C272" s="2" t="s">
        <v>23</v>
      </c>
      <c r="D272" s="4" t="s">
        <v>16</v>
      </c>
      <c r="E272" s="4" t="s">
        <v>17</v>
      </c>
      <c r="F272" s="3">
        <v>1</v>
      </c>
      <c r="G272" s="3">
        <v>0</v>
      </c>
      <c r="H272" s="3">
        <v>0</v>
      </c>
      <c r="I272" s="3">
        <v>1</v>
      </c>
      <c r="J272" s="57">
        <v>17500</v>
      </c>
      <c r="K272" s="57">
        <v>0</v>
      </c>
      <c r="L272" s="57">
        <v>17500</v>
      </c>
      <c r="M272" s="57">
        <v>2184</v>
      </c>
    </row>
    <row r="273" spans="1:13" ht="13.8" thickBot="1" x14ac:dyDescent="0.3">
      <c r="A273" s="2" t="s">
        <v>342</v>
      </c>
      <c r="B273" s="1" t="s">
        <v>341</v>
      </c>
      <c r="C273" s="2" t="s">
        <v>23</v>
      </c>
      <c r="D273" s="4" t="s">
        <v>16</v>
      </c>
      <c r="E273" s="4" t="s">
        <v>17</v>
      </c>
      <c r="F273" s="3">
        <v>1</v>
      </c>
      <c r="G273" s="3">
        <v>0</v>
      </c>
      <c r="H273" s="3">
        <v>0</v>
      </c>
      <c r="I273" s="3">
        <v>1</v>
      </c>
      <c r="J273" s="57">
        <v>3900</v>
      </c>
      <c r="K273" s="57">
        <v>0</v>
      </c>
      <c r="L273" s="57">
        <v>3900</v>
      </c>
      <c r="M273" s="57">
        <v>1480</v>
      </c>
    </row>
    <row r="274" spans="1:13" ht="13.8" thickBot="1" x14ac:dyDescent="0.3">
      <c r="A274" s="2" t="s">
        <v>348</v>
      </c>
      <c r="B274" s="1" t="s">
        <v>347</v>
      </c>
      <c r="C274" s="2" t="s">
        <v>23</v>
      </c>
      <c r="D274" s="4" t="s">
        <v>21</v>
      </c>
      <c r="E274" s="4" t="s">
        <v>22</v>
      </c>
      <c r="F274" s="3">
        <v>1</v>
      </c>
      <c r="G274" s="3">
        <v>0</v>
      </c>
      <c r="H274" s="3">
        <v>0</v>
      </c>
      <c r="I274" s="3">
        <v>1</v>
      </c>
      <c r="J274" s="57">
        <v>18000</v>
      </c>
      <c r="K274" s="60">
        <v>0</v>
      </c>
      <c r="L274" s="57">
        <v>18000</v>
      </c>
      <c r="M274" s="57">
        <v>2957</v>
      </c>
    </row>
    <row r="275" spans="1:13" ht="13.8" thickBot="1" x14ac:dyDescent="0.3">
      <c r="A275" s="2" t="s">
        <v>350</v>
      </c>
      <c r="B275" s="1" t="s">
        <v>349</v>
      </c>
      <c r="C275" s="2" t="s">
        <v>23</v>
      </c>
      <c r="D275" s="4" t="s">
        <v>21</v>
      </c>
      <c r="E275" s="4" t="s">
        <v>22</v>
      </c>
      <c r="F275" s="3">
        <v>1</v>
      </c>
      <c r="G275" s="3">
        <v>0</v>
      </c>
      <c r="H275" s="3">
        <v>0</v>
      </c>
      <c r="I275" s="3">
        <v>1</v>
      </c>
      <c r="J275" s="57">
        <v>18760</v>
      </c>
      <c r="K275" s="57">
        <v>0</v>
      </c>
      <c r="L275" s="57">
        <v>18760</v>
      </c>
      <c r="M275" s="57">
        <v>1632</v>
      </c>
    </row>
    <row r="276" spans="1:13" ht="13.8" thickBot="1" x14ac:dyDescent="0.3">
      <c r="A276" s="2" t="s">
        <v>358</v>
      </c>
      <c r="B276" s="1" t="s">
        <v>357</v>
      </c>
      <c r="C276" s="2" t="s">
        <v>23</v>
      </c>
      <c r="D276" s="4" t="s">
        <v>16</v>
      </c>
      <c r="E276" s="4" t="s">
        <v>17</v>
      </c>
      <c r="F276" s="3">
        <v>1</v>
      </c>
      <c r="G276" s="3">
        <v>0</v>
      </c>
      <c r="H276" s="3">
        <v>0</v>
      </c>
      <c r="I276" s="3">
        <v>1</v>
      </c>
      <c r="J276" s="57">
        <v>25050</v>
      </c>
      <c r="K276" s="57">
        <v>0</v>
      </c>
      <c r="L276" s="57">
        <v>25050</v>
      </c>
      <c r="M276" s="57">
        <v>2700</v>
      </c>
    </row>
    <row r="277" spans="1:13" ht="13.8" thickBot="1" x14ac:dyDescent="0.3">
      <c r="A277" s="2" t="s">
        <v>362</v>
      </c>
      <c r="B277" s="1" t="s">
        <v>361</v>
      </c>
      <c r="C277" s="2" t="s">
        <v>23</v>
      </c>
      <c r="D277" s="4" t="s">
        <v>21</v>
      </c>
      <c r="E277" s="4" t="s">
        <v>22</v>
      </c>
      <c r="F277" s="3">
        <v>1</v>
      </c>
      <c r="G277" s="3">
        <v>0</v>
      </c>
      <c r="H277" s="3">
        <v>0</v>
      </c>
      <c r="I277" s="3">
        <v>1</v>
      </c>
      <c r="J277" s="57">
        <v>6007</v>
      </c>
      <c r="K277" s="57">
        <v>0</v>
      </c>
      <c r="L277" s="57">
        <v>6007</v>
      </c>
      <c r="M277" s="57">
        <v>2810</v>
      </c>
    </row>
    <row r="278" spans="1:13" ht="13.8" thickBot="1" x14ac:dyDescent="0.3">
      <c r="A278" s="2" t="s">
        <v>370</v>
      </c>
      <c r="B278" s="1" t="s">
        <v>369</v>
      </c>
      <c r="C278" s="2" t="s">
        <v>23</v>
      </c>
      <c r="D278" s="4" t="s">
        <v>21</v>
      </c>
      <c r="E278" s="4" t="s">
        <v>22</v>
      </c>
      <c r="F278" s="3">
        <v>1</v>
      </c>
      <c r="G278" s="3">
        <v>0</v>
      </c>
      <c r="H278" s="3">
        <v>0</v>
      </c>
      <c r="I278" s="3">
        <v>1</v>
      </c>
      <c r="J278" s="57">
        <v>10865</v>
      </c>
      <c r="K278" s="60">
        <v>0</v>
      </c>
      <c r="L278" s="57">
        <v>10865</v>
      </c>
      <c r="M278" s="57">
        <v>2413</v>
      </c>
    </row>
    <row r="279" spans="1:13" ht="13.8" thickBot="1" x14ac:dyDescent="0.3">
      <c r="A279" s="2" t="s">
        <v>372</v>
      </c>
      <c r="B279" s="1" t="s">
        <v>371</v>
      </c>
      <c r="C279" s="2" t="s">
        <v>23</v>
      </c>
      <c r="D279" s="4" t="s">
        <v>21</v>
      </c>
      <c r="E279" s="4" t="s">
        <v>22</v>
      </c>
      <c r="F279" s="3">
        <v>1</v>
      </c>
      <c r="G279" s="3">
        <v>0</v>
      </c>
      <c r="H279" s="3">
        <v>0</v>
      </c>
      <c r="I279" s="3">
        <v>1</v>
      </c>
      <c r="J279" s="57">
        <v>19700</v>
      </c>
      <c r="K279" s="57">
        <v>0</v>
      </c>
      <c r="L279" s="57">
        <v>19700</v>
      </c>
      <c r="M279" s="57">
        <v>2713</v>
      </c>
    </row>
    <row r="280" spans="1:13" ht="13.8" thickBot="1" x14ac:dyDescent="0.3">
      <c r="A280" s="2" t="s">
        <v>386</v>
      </c>
      <c r="B280" s="1" t="s">
        <v>385</v>
      </c>
      <c r="C280" s="2" t="s">
        <v>23</v>
      </c>
      <c r="D280" s="4" t="s">
        <v>21</v>
      </c>
      <c r="E280" s="4" t="s">
        <v>22</v>
      </c>
      <c r="F280" s="3">
        <v>1</v>
      </c>
      <c r="G280" s="3">
        <v>0</v>
      </c>
      <c r="H280" s="3">
        <v>0</v>
      </c>
      <c r="I280" s="3">
        <v>1</v>
      </c>
      <c r="J280" s="57">
        <v>5500</v>
      </c>
      <c r="K280" s="57">
        <v>0</v>
      </c>
      <c r="L280" s="57">
        <v>5500</v>
      </c>
      <c r="M280" s="57">
        <v>2600</v>
      </c>
    </row>
    <row r="281" spans="1:13" ht="13.8" thickBot="1" x14ac:dyDescent="0.3">
      <c r="A281" s="2" t="s">
        <v>392</v>
      </c>
      <c r="B281" s="1" t="s">
        <v>391</v>
      </c>
      <c r="C281" s="2" t="s">
        <v>23</v>
      </c>
      <c r="D281" s="4" t="s">
        <v>16</v>
      </c>
      <c r="E281" s="4" t="s">
        <v>17</v>
      </c>
      <c r="F281" s="3">
        <v>1</v>
      </c>
      <c r="G281" s="3">
        <v>0</v>
      </c>
      <c r="H281" s="3">
        <v>0</v>
      </c>
      <c r="I281" s="3">
        <v>1</v>
      </c>
      <c r="J281" s="57">
        <v>11500</v>
      </c>
      <c r="K281" s="57">
        <v>0</v>
      </c>
      <c r="L281" s="57">
        <v>11500</v>
      </c>
      <c r="M281" s="57">
        <v>2168</v>
      </c>
    </row>
    <row r="282" spans="1:13" ht="13.8" thickBot="1" x14ac:dyDescent="0.3">
      <c r="A282" s="2" t="s">
        <v>406</v>
      </c>
      <c r="B282" s="1" t="s">
        <v>405</v>
      </c>
      <c r="C282" s="2" t="s">
        <v>23</v>
      </c>
      <c r="D282" s="4" t="s">
        <v>16</v>
      </c>
      <c r="E282" s="4" t="s">
        <v>17</v>
      </c>
      <c r="F282" s="3">
        <v>1</v>
      </c>
      <c r="G282" s="3">
        <v>0</v>
      </c>
      <c r="H282" s="3">
        <v>0</v>
      </c>
      <c r="I282" s="3">
        <v>1</v>
      </c>
      <c r="J282" s="57">
        <v>4928</v>
      </c>
      <c r="K282" s="57">
        <v>0</v>
      </c>
      <c r="L282" s="57">
        <v>4928</v>
      </c>
      <c r="M282" s="57">
        <v>2704</v>
      </c>
    </row>
    <row r="283" spans="1:13" ht="13.8" thickBot="1" x14ac:dyDescent="0.3">
      <c r="A283" s="2" t="s">
        <v>425</v>
      </c>
      <c r="B283" s="1" t="s">
        <v>424</v>
      </c>
      <c r="C283" s="2" t="s">
        <v>23</v>
      </c>
      <c r="D283" s="4" t="s">
        <v>21</v>
      </c>
      <c r="E283" s="4" t="s">
        <v>22</v>
      </c>
      <c r="F283" s="3">
        <v>1</v>
      </c>
      <c r="G283" s="3">
        <v>0</v>
      </c>
      <c r="H283" s="3">
        <v>0</v>
      </c>
      <c r="I283" s="3">
        <v>1</v>
      </c>
      <c r="J283" s="57">
        <v>5900</v>
      </c>
      <c r="K283" s="57">
        <v>0</v>
      </c>
      <c r="L283" s="57">
        <v>5900</v>
      </c>
      <c r="M283" s="57">
        <v>1866</v>
      </c>
    </row>
    <row r="284" spans="1:13" ht="13.8" thickBot="1" x14ac:dyDescent="0.3">
      <c r="A284" s="2" t="s">
        <v>441</v>
      </c>
      <c r="B284" s="1" t="s">
        <v>440</v>
      </c>
      <c r="C284" s="2" t="s">
        <v>23</v>
      </c>
      <c r="D284" s="4" t="s">
        <v>62</v>
      </c>
      <c r="E284" s="4" t="s">
        <v>63</v>
      </c>
      <c r="F284" s="3">
        <v>1</v>
      </c>
      <c r="G284" s="3">
        <v>0</v>
      </c>
      <c r="H284" s="3">
        <v>0</v>
      </c>
      <c r="I284" s="3">
        <v>1</v>
      </c>
      <c r="J284" s="57">
        <v>25000</v>
      </c>
      <c r="K284" s="57">
        <v>0</v>
      </c>
      <c r="L284" s="57">
        <v>25000</v>
      </c>
      <c r="M284" s="57">
        <v>3016</v>
      </c>
    </row>
    <row r="285" spans="1:13" ht="13.8" thickBot="1" x14ac:dyDescent="0.3">
      <c r="A285" s="2" t="s">
        <v>453</v>
      </c>
      <c r="B285" s="1" t="s">
        <v>452</v>
      </c>
      <c r="C285" s="2" t="s">
        <v>23</v>
      </c>
      <c r="D285" s="4" t="s">
        <v>16</v>
      </c>
      <c r="E285" s="4" t="s">
        <v>17</v>
      </c>
      <c r="F285" s="3">
        <v>1</v>
      </c>
      <c r="G285" s="3">
        <v>0</v>
      </c>
      <c r="H285" s="3">
        <v>0</v>
      </c>
      <c r="I285" s="3">
        <v>1</v>
      </c>
      <c r="J285" s="57">
        <v>3900</v>
      </c>
      <c r="K285" s="57">
        <v>0</v>
      </c>
      <c r="L285" s="57">
        <v>3900</v>
      </c>
      <c r="M285" s="57">
        <v>2500</v>
      </c>
    </row>
    <row r="286" spans="1:13" ht="13.8" thickBot="1" x14ac:dyDescent="0.3">
      <c r="A286" s="2" t="s">
        <v>459</v>
      </c>
      <c r="B286" s="1" t="s">
        <v>458</v>
      </c>
      <c r="C286" s="2" t="s">
        <v>23</v>
      </c>
      <c r="D286" s="4" t="s">
        <v>21</v>
      </c>
      <c r="E286" s="4" t="s">
        <v>22</v>
      </c>
      <c r="F286" s="3">
        <v>1</v>
      </c>
      <c r="G286" s="3">
        <v>0</v>
      </c>
      <c r="H286" s="3">
        <v>0</v>
      </c>
      <c r="I286" s="3">
        <v>1</v>
      </c>
      <c r="J286" s="57">
        <v>11214</v>
      </c>
      <c r="K286" s="57">
        <v>0</v>
      </c>
      <c r="L286" s="57">
        <v>11214</v>
      </c>
      <c r="M286" s="57">
        <v>2550</v>
      </c>
    </row>
    <row r="287" spans="1:13" ht="13.8" thickBot="1" x14ac:dyDescent="0.3">
      <c r="A287" s="2" t="s">
        <v>473</v>
      </c>
      <c r="B287" s="1" t="s">
        <v>472</v>
      </c>
      <c r="C287" s="2" t="s">
        <v>23</v>
      </c>
      <c r="D287" s="4" t="s">
        <v>101</v>
      </c>
      <c r="E287" s="4" t="s">
        <v>102</v>
      </c>
      <c r="F287" s="3">
        <v>1</v>
      </c>
      <c r="G287" s="3">
        <v>5</v>
      </c>
      <c r="H287" s="3">
        <v>0</v>
      </c>
      <c r="I287" s="3">
        <v>6</v>
      </c>
      <c r="J287" s="57">
        <v>10542</v>
      </c>
      <c r="K287" s="57">
        <v>8791</v>
      </c>
      <c r="L287" s="57">
        <v>19333</v>
      </c>
      <c r="M287" s="57">
        <v>8937</v>
      </c>
    </row>
    <row r="288" spans="1:13" ht="13.8" thickBot="1" x14ac:dyDescent="0.3">
      <c r="A288" s="2" t="s">
        <v>484</v>
      </c>
      <c r="B288" s="1" t="s">
        <v>483</v>
      </c>
      <c r="C288" s="2" t="s">
        <v>23</v>
      </c>
      <c r="D288" s="4" t="s">
        <v>21</v>
      </c>
      <c r="E288" s="4" t="s">
        <v>22</v>
      </c>
      <c r="F288" s="3">
        <v>1</v>
      </c>
      <c r="G288" s="3">
        <v>0</v>
      </c>
      <c r="H288" s="3">
        <v>0</v>
      </c>
      <c r="I288" s="3">
        <v>1</v>
      </c>
      <c r="J288" s="57">
        <v>19000</v>
      </c>
      <c r="K288" s="57">
        <v>0</v>
      </c>
      <c r="L288" s="57">
        <v>19000</v>
      </c>
      <c r="M288" s="57">
        <v>2676</v>
      </c>
    </row>
    <row r="289" spans="1:13" ht="13.8" thickBot="1" x14ac:dyDescent="0.3">
      <c r="A289" s="2" t="s">
        <v>488</v>
      </c>
      <c r="B289" s="1" t="s">
        <v>487</v>
      </c>
      <c r="C289" s="2" t="s">
        <v>23</v>
      </c>
      <c r="D289" s="4" t="s">
        <v>21</v>
      </c>
      <c r="E289" s="4" t="s">
        <v>22</v>
      </c>
      <c r="F289" s="3">
        <v>1</v>
      </c>
      <c r="G289" s="3">
        <v>0</v>
      </c>
      <c r="H289" s="3">
        <v>0</v>
      </c>
      <c r="I289" s="3">
        <v>1</v>
      </c>
      <c r="J289" s="57">
        <v>26291</v>
      </c>
      <c r="K289" s="57">
        <v>0</v>
      </c>
      <c r="L289" s="57">
        <v>26291</v>
      </c>
      <c r="M289" s="57">
        <v>2779</v>
      </c>
    </row>
    <row r="290" spans="1:13" ht="13.8" thickBot="1" x14ac:dyDescent="0.3">
      <c r="A290" s="2" t="s">
        <v>499</v>
      </c>
      <c r="B290" s="1" t="s">
        <v>498</v>
      </c>
      <c r="C290" s="2" t="s">
        <v>23</v>
      </c>
      <c r="D290" s="4" t="s">
        <v>101</v>
      </c>
      <c r="E290" s="4" t="s">
        <v>102</v>
      </c>
      <c r="F290" s="3">
        <v>1</v>
      </c>
      <c r="G290" s="3">
        <v>1</v>
      </c>
      <c r="H290" s="3">
        <v>1</v>
      </c>
      <c r="I290" s="3">
        <v>3</v>
      </c>
      <c r="J290" s="57">
        <v>6760</v>
      </c>
      <c r="K290" s="57">
        <v>800</v>
      </c>
      <c r="L290" s="57">
        <v>7560</v>
      </c>
      <c r="M290" s="57">
        <v>3604</v>
      </c>
    </row>
    <row r="291" spans="1:13" ht="13.8" thickBot="1" x14ac:dyDescent="0.3">
      <c r="A291" s="2" t="s">
        <v>503</v>
      </c>
      <c r="B291" s="1" t="s">
        <v>502</v>
      </c>
      <c r="C291" s="2" t="s">
        <v>23</v>
      </c>
      <c r="D291" s="4" t="s">
        <v>21</v>
      </c>
      <c r="E291" s="4" t="s">
        <v>22</v>
      </c>
      <c r="F291" s="3">
        <v>1</v>
      </c>
      <c r="G291" s="3">
        <v>0</v>
      </c>
      <c r="H291" s="3">
        <v>0</v>
      </c>
      <c r="I291" s="3">
        <v>1</v>
      </c>
      <c r="J291" s="57">
        <v>5130</v>
      </c>
      <c r="K291" s="57">
        <v>0</v>
      </c>
      <c r="L291" s="57">
        <v>5130</v>
      </c>
      <c r="M291" s="57">
        <v>2754</v>
      </c>
    </row>
    <row r="292" spans="1:13" ht="13.8" thickBot="1" x14ac:dyDescent="0.3">
      <c r="A292" s="2" t="s">
        <v>505</v>
      </c>
      <c r="B292" s="1" t="s">
        <v>504</v>
      </c>
      <c r="C292" s="2" t="s">
        <v>23</v>
      </c>
      <c r="D292" s="4" t="s">
        <v>16</v>
      </c>
      <c r="E292" s="4" t="s">
        <v>17</v>
      </c>
      <c r="F292" s="3">
        <v>1</v>
      </c>
      <c r="G292" s="3">
        <v>0</v>
      </c>
      <c r="H292" s="3">
        <v>0</v>
      </c>
      <c r="I292" s="3">
        <v>1</v>
      </c>
      <c r="J292" s="57">
        <v>23500</v>
      </c>
      <c r="K292" s="57">
        <v>0</v>
      </c>
      <c r="L292" s="57">
        <v>23500</v>
      </c>
      <c r="M292" s="57">
        <v>2849</v>
      </c>
    </row>
    <row r="293" spans="1:13" ht="13.8" thickBot="1" x14ac:dyDescent="0.3">
      <c r="A293" s="2" t="s">
        <v>509</v>
      </c>
      <c r="B293" s="1" t="s">
        <v>508</v>
      </c>
      <c r="C293" s="2" t="s">
        <v>23</v>
      </c>
      <c r="D293" s="4" t="s">
        <v>16</v>
      </c>
      <c r="E293" s="4" t="s">
        <v>17</v>
      </c>
      <c r="F293" s="3">
        <v>1</v>
      </c>
      <c r="G293" s="3">
        <v>0</v>
      </c>
      <c r="H293" s="3">
        <v>0</v>
      </c>
      <c r="I293" s="3">
        <v>1</v>
      </c>
      <c r="J293" s="57">
        <v>7438</v>
      </c>
      <c r="K293" s="57">
        <v>0</v>
      </c>
      <c r="L293" s="57">
        <v>7438</v>
      </c>
      <c r="M293" s="57">
        <v>2500</v>
      </c>
    </row>
    <row r="294" spans="1:13" ht="13.8" thickBot="1" x14ac:dyDescent="0.3">
      <c r="A294" s="2" t="s">
        <v>519</v>
      </c>
      <c r="B294" s="1" t="s">
        <v>518</v>
      </c>
      <c r="C294" s="2" t="s">
        <v>23</v>
      </c>
      <c r="D294" s="4" t="s">
        <v>21</v>
      </c>
      <c r="E294" s="4" t="s">
        <v>22</v>
      </c>
      <c r="F294" s="3">
        <v>1</v>
      </c>
      <c r="G294" s="3">
        <v>0</v>
      </c>
      <c r="H294" s="3">
        <v>0</v>
      </c>
      <c r="I294" s="3">
        <v>1</v>
      </c>
      <c r="J294" s="57">
        <v>34000</v>
      </c>
      <c r="K294" s="57">
        <v>0</v>
      </c>
      <c r="L294" s="57">
        <v>34000</v>
      </c>
      <c r="M294" s="57">
        <v>3432</v>
      </c>
    </row>
    <row r="295" spans="1:13" ht="13.8" thickBot="1" x14ac:dyDescent="0.3">
      <c r="A295" s="2" t="s">
        <v>533</v>
      </c>
      <c r="B295" s="1" t="s">
        <v>532</v>
      </c>
      <c r="C295" s="2" t="s">
        <v>23</v>
      </c>
      <c r="D295" s="4" t="s">
        <v>101</v>
      </c>
      <c r="E295" s="4" t="s">
        <v>102</v>
      </c>
      <c r="F295" s="3">
        <v>1</v>
      </c>
      <c r="G295" s="3">
        <v>0</v>
      </c>
      <c r="H295" s="3">
        <v>0</v>
      </c>
      <c r="I295" s="3">
        <v>1</v>
      </c>
      <c r="J295" s="57">
        <v>39855</v>
      </c>
      <c r="K295" s="57">
        <v>0</v>
      </c>
      <c r="L295" s="57">
        <v>39855</v>
      </c>
      <c r="M295" s="57">
        <v>3060</v>
      </c>
    </row>
    <row r="296" spans="1:13" ht="13.8" thickBot="1" x14ac:dyDescent="0.3">
      <c r="A296" s="2" t="s">
        <v>551</v>
      </c>
      <c r="B296" s="1" t="s">
        <v>550</v>
      </c>
      <c r="C296" s="2" t="s">
        <v>23</v>
      </c>
      <c r="D296" s="4" t="s">
        <v>101</v>
      </c>
      <c r="E296" s="4" t="s">
        <v>102</v>
      </c>
      <c r="F296" s="3">
        <v>1</v>
      </c>
      <c r="G296" s="3">
        <v>2</v>
      </c>
      <c r="H296" s="3">
        <v>0</v>
      </c>
      <c r="I296" s="3">
        <v>3</v>
      </c>
      <c r="J296" s="57">
        <v>6440</v>
      </c>
      <c r="K296" s="57">
        <v>3200</v>
      </c>
      <c r="L296" s="57">
        <v>9640</v>
      </c>
      <c r="M296" s="57">
        <v>4524</v>
      </c>
    </row>
    <row r="297" spans="1:13" ht="13.8" thickBot="1" x14ac:dyDescent="0.3">
      <c r="A297" s="2" t="s">
        <v>561</v>
      </c>
      <c r="B297" s="1" t="s">
        <v>560</v>
      </c>
      <c r="C297" s="2" t="s">
        <v>23</v>
      </c>
      <c r="D297" s="4" t="s">
        <v>16</v>
      </c>
      <c r="E297" s="4" t="s">
        <v>17</v>
      </c>
      <c r="F297" s="3">
        <v>1</v>
      </c>
      <c r="G297" s="3">
        <v>2</v>
      </c>
      <c r="H297" s="3">
        <v>0</v>
      </c>
      <c r="I297" s="3">
        <v>3</v>
      </c>
      <c r="J297" s="57">
        <v>9300</v>
      </c>
      <c r="K297" s="57">
        <v>2190</v>
      </c>
      <c r="L297" s="57">
        <v>11490</v>
      </c>
      <c r="M297" s="57">
        <v>4667</v>
      </c>
    </row>
    <row r="298" spans="1:13" ht="13.8" thickBot="1" x14ac:dyDescent="0.3">
      <c r="A298" s="2" t="s">
        <v>563</v>
      </c>
      <c r="B298" s="1" t="s">
        <v>562</v>
      </c>
      <c r="C298" s="2" t="s">
        <v>23</v>
      </c>
      <c r="D298" s="4" t="s">
        <v>16</v>
      </c>
      <c r="E298" s="4" t="s">
        <v>17</v>
      </c>
      <c r="F298" s="3">
        <v>1</v>
      </c>
      <c r="G298" s="3">
        <v>0</v>
      </c>
      <c r="H298" s="3">
        <v>0</v>
      </c>
      <c r="I298" s="3">
        <v>1</v>
      </c>
      <c r="J298" s="57">
        <v>18450</v>
      </c>
      <c r="K298" s="57">
        <v>0</v>
      </c>
      <c r="L298" s="57">
        <v>18450</v>
      </c>
      <c r="M298" s="57">
        <v>2895</v>
      </c>
    </row>
    <row r="299" spans="1:13" ht="13.8" thickBot="1" x14ac:dyDescent="0.3">
      <c r="A299" s="2" t="s">
        <v>567</v>
      </c>
      <c r="B299" s="1" t="s">
        <v>566</v>
      </c>
      <c r="C299" s="2" t="s">
        <v>23</v>
      </c>
      <c r="D299" s="4" t="s">
        <v>16</v>
      </c>
      <c r="E299" s="4" t="s">
        <v>17</v>
      </c>
      <c r="F299" s="3">
        <v>1</v>
      </c>
      <c r="G299" s="3">
        <v>0</v>
      </c>
      <c r="H299" s="3">
        <v>0</v>
      </c>
      <c r="I299" s="3">
        <v>1</v>
      </c>
      <c r="J299" s="57">
        <v>23400</v>
      </c>
      <c r="K299" s="57">
        <v>0</v>
      </c>
      <c r="L299" s="57">
        <v>23400</v>
      </c>
      <c r="M299" s="57">
        <v>3016</v>
      </c>
    </row>
    <row r="300" spans="1:13" ht="13.8" thickBot="1" x14ac:dyDescent="0.3">
      <c r="A300" s="2" t="s">
        <v>575</v>
      </c>
      <c r="B300" s="1" t="s">
        <v>574</v>
      </c>
      <c r="C300" s="2" t="s">
        <v>23</v>
      </c>
      <c r="D300" s="4" t="s">
        <v>16</v>
      </c>
      <c r="E300" s="4" t="s">
        <v>17</v>
      </c>
      <c r="F300" s="3">
        <v>1</v>
      </c>
      <c r="G300" s="3">
        <v>0</v>
      </c>
      <c r="H300" s="3">
        <v>0</v>
      </c>
      <c r="I300" s="3">
        <v>1</v>
      </c>
      <c r="J300" s="57">
        <v>16398</v>
      </c>
      <c r="K300" s="57">
        <v>0</v>
      </c>
      <c r="L300" s="57">
        <v>16398</v>
      </c>
      <c r="M300" s="57">
        <v>2774</v>
      </c>
    </row>
    <row r="301" spans="1:13" ht="13.8" thickBot="1" x14ac:dyDescent="0.3">
      <c r="A301" s="2" t="s">
        <v>585</v>
      </c>
      <c r="B301" s="1" t="s">
        <v>584</v>
      </c>
      <c r="C301" s="2" t="s">
        <v>23</v>
      </c>
      <c r="D301" s="4" t="s">
        <v>16</v>
      </c>
      <c r="E301" s="4" t="s">
        <v>17</v>
      </c>
      <c r="F301" s="3">
        <v>1</v>
      </c>
      <c r="G301" s="3">
        <v>0</v>
      </c>
      <c r="H301" s="3">
        <v>0</v>
      </c>
      <c r="I301" s="3">
        <v>1</v>
      </c>
      <c r="J301" s="57">
        <v>24000</v>
      </c>
      <c r="K301" s="57">
        <v>0</v>
      </c>
      <c r="L301" s="57">
        <v>24000</v>
      </c>
      <c r="M301" s="57">
        <v>2860</v>
      </c>
    </row>
    <row r="302" spans="1:13" ht="13.8" thickBot="1" x14ac:dyDescent="0.3">
      <c r="A302" s="2" t="s">
        <v>601</v>
      </c>
      <c r="B302" s="1" t="s">
        <v>600</v>
      </c>
      <c r="C302" s="2" t="s">
        <v>23</v>
      </c>
      <c r="D302" s="4" t="s">
        <v>21</v>
      </c>
      <c r="E302" s="4" t="s">
        <v>22</v>
      </c>
      <c r="F302" s="3">
        <v>1</v>
      </c>
      <c r="G302" s="3">
        <v>0</v>
      </c>
      <c r="H302" s="3">
        <v>0</v>
      </c>
      <c r="I302" s="3">
        <v>1</v>
      </c>
      <c r="J302" s="57">
        <v>12650</v>
      </c>
      <c r="K302" s="57">
        <v>0</v>
      </c>
      <c r="L302" s="57">
        <v>12650</v>
      </c>
      <c r="M302" s="57">
        <v>2624</v>
      </c>
    </row>
    <row r="303" spans="1:13" ht="13.8" thickBot="1" x14ac:dyDescent="0.3">
      <c r="A303" s="2" t="s">
        <v>603</v>
      </c>
      <c r="B303" s="1" t="s">
        <v>602</v>
      </c>
      <c r="C303" s="2" t="s">
        <v>23</v>
      </c>
      <c r="D303" s="4" t="s">
        <v>21</v>
      </c>
      <c r="E303" s="4" t="s">
        <v>22</v>
      </c>
      <c r="F303" s="3">
        <v>1</v>
      </c>
      <c r="G303" s="3">
        <v>0</v>
      </c>
      <c r="H303" s="3">
        <v>0</v>
      </c>
      <c r="I303" s="3">
        <v>1</v>
      </c>
      <c r="J303" s="57">
        <v>14400</v>
      </c>
      <c r="K303" s="57">
        <v>0</v>
      </c>
      <c r="L303" s="57">
        <v>14400</v>
      </c>
      <c r="M303" s="57">
        <v>2870</v>
      </c>
    </row>
    <row r="304" spans="1:13" ht="13.8" thickBot="1" x14ac:dyDescent="0.3">
      <c r="A304" s="2" t="s">
        <v>607</v>
      </c>
      <c r="B304" s="1" t="s">
        <v>606</v>
      </c>
      <c r="C304" s="2" t="s">
        <v>23</v>
      </c>
      <c r="D304" s="4" t="s">
        <v>16</v>
      </c>
      <c r="E304" s="4" t="s">
        <v>17</v>
      </c>
      <c r="F304" s="3">
        <v>1</v>
      </c>
      <c r="G304" s="3">
        <v>5</v>
      </c>
      <c r="H304" s="3">
        <v>0</v>
      </c>
      <c r="I304" s="3">
        <v>6</v>
      </c>
      <c r="J304" s="57">
        <v>9937</v>
      </c>
      <c r="K304" s="57">
        <v>9544</v>
      </c>
      <c r="L304" s="57">
        <v>19481</v>
      </c>
      <c r="M304" s="57">
        <v>7943</v>
      </c>
    </row>
    <row r="305" spans="1:13" ht="13.8" thickBot="1" x14ac:dyDescent="0.3">
      <c r="A305" s="2" t="s">
        <v>641</v>
      </c>
      <c r="B305" s="1" t="s">
        <v>640</v>
      </c>
      <c r="C305" s="2" t="s">
        <v>23</v>
      </c>
      <c r="D305" s="4" t="s">
        <v>101</v>
      </c>
      <c r="E305" s="4" t="s">
        <v>102</v>
      </c>
      <c r="F305" s="3">
        <v>1</v>
      </c>
      <c r="G305" s="3">
        <v>0</v>
      </c>
      <c r="H305" s="3">
        <v>0</v>
      </c>
      <c r="I305" s="3">
        <v>1</v>
      </c>
      <c r="J305" s="57">
        <v>14600</v>
      </c>
      <c r="K305" s="57">
        <v>0</v>
      </c>
      <c r="L305" s="57">
        <v>14600</v>
      </c>
      <c r="M305" s="57">
        <v>2001</v>
      </c>
    </row>
    <row r="306" spans="1:13" ht="13.8" thickBot="1" x14ac:dyDescent="0.3">
      <c r="A306" s="2" t="s">
        <v>669</v>
      </c>
      <c r="B306" s="1" t="s">
        <v>668</v>
      </c>
      <c r="C306" s="2" t="s">
        <v>23</v>
      </c>
      <c r="D306" s="4" t="s">
        <v>21</v>
      </c>
      <c r="E306" s="4" t="s">
        <v>22</v>
      </c>
      <c r="F306" s="3">
        <v>1</v>
      </c>
      <c r="G306" s="3">
        <v>0</v>
      </c>
      <c r="H306" s="3">
        <v>0</v>
      </c>
      <c r="I306" s="3">
        <v>1</v>
      </c>
      <c r="J306" s="57">
        <v>19201</v>
      </c>
      <c r="K306" s="57">
        <v>0</v>
      </c>
      <c r="L306" s="57">
        <v>19201</v>
      </c>
      <c r="M306" s="57">
        <v>3132</v>
      </c>
    </row>
    <row r="307" spans="1:13" ht="13.8" thickBot="1" x14ac:dyDescent="0.3">
      <c r="A307" s="2" t="s">
        <v>711</v>
      </c>
      <c r="B307" s="1" t="s">
        <v>710</v>
      </c>
      <c r="C307" s="2" t="s">
        <v>23</v>
      </c>
      <c r="D307" s="4" t="s">
        <v>16</v>
      </c>
      <c r="E307" s="4" t="s">
        <v>17</v>
      </c>
      <c r="F307" s="3">
        <v>1</v>
      </c>
      <c r="G307" s="3">
        <v>0</v>
      </c>
      <c r="H307" s="3">
        <v>0</v>
      </c>
      <c r="I307" s="3">
        <v>1</v>
      </c>
      <c r="J307" s="57">
        <v>34500</v>
      </c>
      <c r="K307" s="57">
        <v>0</v>
      </c>
      <c r="L307" s="57">
        <v>34500</v>
      </c>
      <c r="M307" s="57">
        <v>3075</v>
      </c>
    </row>
    <row r="308" spans="1:13" ht="13.8" thickBot="1" x14ac:dyDescent="0.3">
      <c r="A308" s="2" t="s">
        <v>713</v>
      </c>
      <c r="B308" s="1" t="s">
        <v>712</v>
      </c>
      <c r="C308" s="2" t="s">
        <v>23</v>
      </c>
      <c r="D308" s="4" t="s">
        <v>16</v>
      </c>
      <c r="E308" s="4" t="s">
        <v>17</v>
      </c>
      <c r="F308" s="3">
        <v>1</v>
      </c>
      <c r="G308" s="3">
        <v>0</v>
      </c>
      <c r="H308" s="3">
        <v>0</v>
      </c>
      <c r="I308" s="3">
        <v>1</v>
      </c>
      <c r="J308" s="57">
        <v>14000</v>
      </c>
      <c r="K308" s="60">
        <v>0</v>
      </c>
      <c r="L308" s="57">
        <v>14000</v>
      </c>
      <c r="M308" s="57">
        <v>2535</v>
      </c>
    </row>
    <row r="309" spans="1:13" ht="13.8" thickBot="1" x14ac:dyDescent="0.3">
      <c r="A309" s="2" t="s">
        <v>719</v>
      </c>
      <c r="B309" s="1" t="s">
        <v>718</v>
      </c>
      <c r="C309" s="2" t="s">
        <v>23</v>
      </c>
      <c r="D309" s="4" t="s">
        <v>101</v>
      </c>
      <c r="E309" s="4" t="s">
        <v>102</v>
      </c>
      <c r="F309" s="3">
        <v>1</v>
      </c>
      <c r="G309" s="3">
        <v>0</v>
      </c>
      <c r="H309" s="3">
        <v>0</v>
      </c>
      <c r="I309" s="3">
        <v>1</v>
      </c>
      <c r="J309" s="57">
        <v>15400</v>
      </c>
      <c r="K309" s="57">
        <v>0</v>
      </c>
      <c r="L309" s="57">
        <v>15400</v>
      </c>
      <c r="M309" s="57">
        <v>2616</v>
      </c>
    </row>
    <row r="310" spans="1:13" ht="13.8" thickBot="1" x14ac:dyDescent="0.3">
      <c r="A310" s="2" t="s">
        <v>737</v>
      </c>
      <c r="B310" s="1" t="s">
        <v>736</v>
      </c>
      <c r="C310" s="2" t="s">
        <v>23</v>
      </c>
      <c r="D310" s="4" t="s">
        <v>21</v>
      </c>
      <c r="E310" s="4" t="s">
        <v>22</v>
      </c>
      <c r="F310" s="3">
        <v>1</v>
      </c>
      <c r="G310" s="3">
        <v>0</v>
      </c>
      <c r="H310" s="3">
        <v>0</v>
      </c>
      <c r="I310" s="3">
        <v>1</v>
      </c>
      <c r="J310" s="57">
        <v>16033</v>
      </c>
      <c r="K310" s="57">
        <v>0</v>
      </c>
      <c r="L310" s="57">
        <v>16033</v>
      </c>
      <c r="M310" s="57">
        <v>2704</v>
      </c>
    </row>
    <row r="311" spans="1:13" ht="13.8" thickBot="1" x14ac:dyDescent="0.3">
      <c r="A311" s="2" t="s">
        <v>749</v>
      </c>
      <c r="B311" s="1" t="s">
        <v>748</v>
      </c>
      <c r="C311" s="2" t="s">
        <v>23</v>
      </c>
      <c r="D311" s="4" t="s">
        <v>21</v>
      </c>
      <c r="E311" s="4" t="s">
        <v>22</v>
      </c>
      <c r="F311" s="3">
        <v>1</v>
      </c>
      <c r="G311" s="3">
        <v>0</v>
      </c>
      <c r="H311" s="3">
        <v>0</v>
      </c>
      <c r="I311" s="3">
        <v>1</v>
      </c>
      <c r="J311" s="57">
        <v>8937</v>
      </c>
      <c r="K311" s="57">
        <v>0</v>
      </c>
      <c r="L311" s="57">
        <v>8937</v>
      </c>
      <c r="M311" s="57">
        <v>2317</v>
      </c>
    </row>
    <row r="312" spans="1:13" ht="13.8" thickBot="1" x14ac:dyDescent="0.3">
      <c r="A312" s="2" t="s">
        <v>753</v>
      </c>
      <c r="B312" s="1" t="s">
        <v>752</v>
      </c>
      <c r="C312" s="2" t="s">
        <v>23</v>
      </c>
      <c r="D312" s="4" t="s">
        <v>21</v>
      </c>
      <c r="E312" s="4" t="s">
        <v>22</v>
      </c>
      <c r="F312" s="3">
        <v>1</v>
      </c>
      <c r="G312" s="3">
        <v>0</v>
      </c>
      <c r="H312" s="3">
        <v>0</v>
      </c>
      <c r="I312" s="3">
        <v>1</v>
      </c>
      <c r="J312" s="57">
        <v>20000</v>
      </c>
      <c r="K312" s="60">
        <v>0</v>
      </c>
      <c r="L312" s="57">
        <v>20000</v>
      </c>
      <c r="M312" s="57">
        <v>3319</v>
      </c>
    </row>
    <row r="313" spans="1:13" ht="13.8" thickBot="1" x14ac:dyDescent="0.3">
      <c r="A313" s="2" t="s">
        <v>773</v>
      </c>
      <c r="B313" s="1" t="s">
        <v>772</v>
      </c>
      <c r="C313" s="2" t="s">
        <v>23</v>
      </c>
      <c r="D313" s="4" t="s">
        <v>255</v>
      </c>
      <c r="E313" s="4" t="s">
        <v>256</v>
      </c>
      <c r="F313" s="3">
        <v>1</v>
      </c>
      <c r="G313" s="3">
        <v>0</v>
      </c>
      <c r="H313" s="3">
        <v>0</v>
      </c>
      <c r="I313" s="3">
        <v>1</v>
      </c>
      <c r="J313" s="57">
        <v>1730</v>
      </c>
      <c r="K313" s="57">
        <v>0</v>
      </c>
      <c r="L313" s="57">
        <v>1730</v>
      </c>
      <c r="M313" s="57">
        <v>2652</v>
      </c>
    </row>
    <row r="314" spans="1:13" ht="13.8" thickBot="1" x14ac:dyDescent="0.3">
      <c r="A314" s="2" t="s">
        <v>793</v>
      </c>
      <c r="B314" s="1" t="s">
        <v>792</v>
      </c>
      <c r="C314" s="2" t="s">
        <v>23</v>
      </c>
      <c r="D314" s="4" t="s">
        <v>21</v>
      </c>
      <c r="E314" s="4" t="s">
        <v>22</v>
      </c>
      <c r="F314" s="3">
        <v>1</v>
      </c>
      <c r="G314" s="3">
        <v>0</v>
      </c>
      <c r="H314" s="3">
        <v>0</v>
      </c>
      <c r="I314" s="3">
        <v>1</v>
      </c>
      <c r="J314" s="57">
        <v>24500</v>
      </c>
      <c r="K314" s="57">
        <v>0</v>
      </c>
      <c r="L314" s="57">
        <v>24500</v>
      </c>
      <c r="M314" s="57">
        <v>1538</v>
      </c>
    </row>
    <row r="315" spans="1:13" ht="13.8" thickBot="1" x14ac:dyDescent="0.3">
      <c r="A315" s="2" t="s">
        <v>819</v>
      </c>
      <c r="B315" s="1" t="s">
        <v>818</v>
      </c>
      <c r="C315" s="2" t="s">
        <v>23</v>
      </c>
      <c r="D315" s="4" t="s">
        <v>21</v>
      </c>
      <c r="E315" s="4" t="s">
        <v>22</v>
      </c>
      <c r="F315" s="3">
        <v>1</v>
      </c>
      <c r="G315" s="3">
        <v>0</v>
      </c>
      <c r="H315" s="3">
        <v>0</v>
      </c>
      <c r="I315" s="3">
        <v>1</v>
      </c>
      <c r="J315" s="57">
        <v>14300</v>
      </c>
      <c r="K315" s="57">
        <v>0</v>
      </c>
      <c r="L315" s="57">
        <v>14300</v>
      </c>
      <c r="M315" s="57">
        <v>2588</v>
      </c>
    </row>
    <row r="316" spans="1:13" x14ac:dyDescent="0.25">
      <c r="A316" s="52"/>
      <c r="B316" s="81" t="s">
        <v>3881</v>
      </c>
      <c r="C316" s="82"/>
      <c r="D316" s="63"/>
      <c r="E316" s="63"/>
      <c r="F316" s="64">
        <f>SUM(F239:F315)</f>
        <v>77</v>
      </c>
      <c r="G316" s="64">
        <f t="shared" ref="G316:M316" si="3">SUM(G239:G315)</f>
        <v>18</v>
      </c>
      <c r="H316" s="64">
        <f t="shared" si="3"/>
        <v>1</v>
      </c>
      <c r="I316" s="64">
        <f t="shared" si="3"/>
        <v>96</v>
      </c>
      <c r="J316" s="64">
        <f t="shared" si="3"/>
        <v>1249392</v>
      </c>
      <c r="K316" s="64">
        <f t="shared" si="3"/>
        <v>33465</v>
      </c>
      <c r="L316" s="64">
        <f t="shared" si="3"/>
        <v>1282857</v>
      </c>
      <c r="M316" s="65">
        <f t="shared" si="3"/>
        <v>225821</v>
      </c>
    </row>
    <row r="317" spans="1:13" ht="13.8" thickBot="1" x14ac:dyDescent="0.3">
      <c r="A317" s="52"/>
      <c r="B317" s="83" t="s">
        <v>3882</v>
      </c>
      <c r="C317" s="84"/>
      <c r="D317" s="68"/>
      <c r="E317" s="68"/>
      <c r="F317" s="69"/>
      <c r="G317" s="69"/>
      <c r="H317" s="69"/>
      <c r="I317" s="70">
        <f>AVERAGE(I239:I315)</f>
        <v>1.2467532467532467</v>
      </c>
      <c r="J317" s="69">
        <f>AVERAGE(J239:J315)</f>
        <v>16225.870129870131</v>
      </c>
      <c r="K317" s="69"/>
      <c r="L317" s="69">
        <f>AVERAGE(L239:L315)</f>
        <v>16660.480519480519</v>
      </c>
      <c r="M317" s="71">
        <f>AVERAGE(M239:M315)</f>
        <v>2932.7402597402597</v>
      </c>
    </row>
    <row r="318" spans="1:13" ht="13.8" thickBot="1" x14ac:dyDescent="0.3">
      <c r="A318" s="52"/>
      <c r="B318" s="85"/>
      <c r="C318" s="86"/>
      <c r="D318" s="87"/>
      <c r="E318" s="87"/>
      <c r="F318" s="88"/>
      <c r="G318" s="88"/>
      <c r="H318" s="88"/>
      <c r="I318" s="88"/>
      <c r="J318" s="89"/>
      <c r="K318" s="89"/>
      <c r="L318" s="89"/>
      <c r="M318" s="89"/>
    </row>
    <row r="319" spans="1:13" ht="13.8" thickBot="1" x14ac:dyDescent="0.3">
      <c r="A319" s="2" t="s">
        <v>39</v>
      </c>
      <c r="B319" s="72" t="s">
        <v>38</v>
      </c>
      <c r="C319" s="2" t="s">
        <v>40</v>
      </c>
      <c r="D319" s="53" t="s">
        <v>21</v>
      </c>
      <c r="E319" s="53" t="s">
        <v>22</v>
      </c>
      <c r="F319" s="54">
        <v>1</v>
      </c>
      <c r="G319" s="54">
        <v>0</v>
      </c>
      <c r="H319" s="54">
        <v>0</v>
      </c>
      <c r="I319" s="54">
        <v>1</v>
      </c>
      <c r="J319" s="57">
        <v>13320</v>
      </c>
      <c r="K319" s="57">
        <v>0</v>
      </c>
      <c r="L319" s="57">
        <v>13320</v>
      </c>
      <c r="M319" s="57">
        <v>2442</v>
      </c>
    </row>
    <row r="320" spans="1:13" ht="13.8" thickBot="1" x14ac:dyDescent="0.3">
      <c r="A320" s="2" t="s">
        <v>42</v>
      </c>
      <c r="B320" s="1" t="s">
        <v>41</v>
      </c>
      <c r="C320" s="2" t="s">
        <v>40</v>
      </c>
      <c r="D320" s="4" t="s">
        <v>16</v>
      </c>
      <c r="E320" s="4" t="s">
        <v>17</v>
      </c>
      <c r="F320" s="3">
        <v>1</v>
      </c>
      <c r="G320" s="3">
        <v>0</v>
      </c>
      <c r="H320" s="3">
        <v>0</v>
      </c>
      <c r="I320" s="3">
        <v>1</v>
      </c>
      <c r="J320" s="57">
        <v>8000</v>
      </c>
      <c r="K320" s="57">
        <v>0</v>
      </c>
      <c r="L320" s="57">
        <v>8000</v>
      </c>
      <c r="M320" s="57">
        <v>2980</v>
      </c>
    </row>
    <row r="321" spans="1:13" ht="13.8" thickBot="1" x14ac:dyDescent="0.3">
      <c r="A321" s="2" t="s">
        <v>50</v>
      </c>
      <c r="B321" s="1" t="s">
        <v>49</v>
      </c>
      <c r="C321" s="2" t="s">
        <v>40</v>
      </c>
      <c r="D321" s="4" t="s">
        <v>16</v>
      </c>
      <c r="E321" s="4" t="s">
        <v>17</v>
      </c>
      <c r="F321" s="3">
        <v>1</v>
      </c>
      <c r="G321" s="3">
        <v>0</v>
      </c>
      <c r="H321" s="3">
        <v>0</v>
      </c>
      <c r="I321" s="3">
        <v>1</v>
      </c>
      <c r="J321" s="57">
        <v>26000</v>
      </c>
      <c r="K321" s="57">
        <v>0</v>
      </c>
      <c r="L321" s="57">
        <v>26000</v>
      </c>
      <c r="M321" s="57">
        <v>3332</v>
      </c>
    </row>
    <row r="322" spans="1:13" ht="13.8" thickBot="1" x14ac:dyDescent="0.3">
      <c r="A322" s="2" t="s">
        <v>73</v>
      </c>
      <c r="B322" s="1" t="s">
        <v>72</v>
      </c>
      <c r="C322" s="2" t="s">
        <v>40</v>
      </c>
      <c r="D322" s="4" t="s">
        <v>21</v>
      </c>
      <c r="E322" s="4" t="s">
        <v>22</v>
      </c>
      <c r="F322" s="3">
        <v>1</v>
      </c>
      <c r="G322" s="3">
        <v>0</v>
      </c>
      <c r="H322" s="3">
        <v>0</v>
      </c>
      <c r="I322" s="3">
        <v>1</v>
      </c>
      <c r="J322" s="57">
        <v>40174</v>
      </c>
      <c r="K322" s="57">
        <v>0</v>
      </c>
      <c r="L322" s="57">
        <v>40174</v>
      </c>
      <c r="M322" s="57">
        <v>3368</v>
      </c>
    </row>
    <row r="323" spans="1:13" ht="13.8" thickBot="1" x14ac:dyDescent="0.3">
      <c r="A323" s="2" t="s">
        <v>83</v>
      </c>
      <c r="B323" s="1" t="s">
        <v>82</v>
      </c>
      <c r="C323" s="2" t="s">
        <v>40</v>
      </c>
      <c r="D323" s="4" t="s">
        <v>21</v>
      </c>
      <c r="E323" s="4" t="s">
        <v>22</v>
      </c>
      <c r="F323" s="3">
        <v>1</v>
      </c>
      <c r="G323" s="3">
        <v>0</v>
      </c>
      <c r="H323" s="3">
        <v>0</v>
      </c>
      <c r="I323" s="3">
        <v>1</v>
      </c>
      <c r="J323" s="57">
        <v>10760</v>
      </c>
      <c r="K323" s="57">
        <v>0</v>
      </c>
      <c r="L323" s="57">
        <v>10760</v>
      </c>
      <c r="M323" s="57">
        <v>2876</v>
      </c>
    </row>
    <row r="324" spans="1:13" ht="13.8" thickBot="1" x14ac:dyDescent="0.3">
      <c r="A324" s="2" t="s">
        <v>108</v>
      </c>
      <c r="B324" s="1" t="s">
        <v>107</v>
      </c>
      <c r="C324" s="2" t="s">
        <v>40</v>
      </c>
      <c r="D324" s="4" t="s">
        <v>62</v>
      </c>
      <c r="E324" s="4" t="s">
        <v>63</v>
      </c>
      <c r="F324" s="3">
        <v>1</v>
      </c>
      <c r="G324" s="3">
        <v>0</v>
      </c>
      <c r="H324" s="3">
        <v>0</v>
      </c>
      <c r="I324" s="3">
        <v>1</v>
      </c>
      <c r="J324" s="57">
        <v>102505</v>
      </c>
      <c r="K324" s="57">
        <v>0</v>
      </c>
      <c r="L324" s="57">
        <v>102505</v>
      </c>
      <c r="M324" s="57">
        <v>3444</v>
      </c>
    </row>
    <row r="325" spans="1:13" ht="13.8" thickBot="1" x14ac:dyDescent="0.3">
      <c r="A325" s="2" t="s">
        <v>114</v>
      </c>
      <c r="B325" s="1" t="s">
        <v>113</v>
      </c>
      <c r="C325" s="2" t="s">
        <v>40</v>
      </c>
      <c r="D325" s="4" t="s">
        <v>16</v>
      </c>
      <c r="E325" s="4" t="s">
        <v>17</v>
      </c>
      <c r="F325" s="3">
        <v>1</v>
      </c>
      <c r="G325" s="3">
        <v>5</v>
      </c>
      <c r="H325" s="3">
        <v>0</v>
      </c>
      <c r="I325" s="3">
        <v>6</v>
      </c>
      <c r="J325" s="57">
        <v>18309</v>
      </c>
      <c r="K325" s="57">
        <v>9956</v>
      </c>
      <c r="L325" s="57">
        <v>28265</v>
      </c>
      <c r="M325" s="57">
        <v>11076</v>
      </c>
    </row>
    <row r="326" spans="1:13" ht="13.8" thickBot="1" x14ac:dyDescent="0.3">
      <c r="A326" s="2" t="s">
        <v>124</v>
      </c>
      <c r="B326" s="1" t="s">
        <v>123</v>
      </c>
      <c r="C326" s="2" t="s">
        <v>40</v>
      </c>
      <c r="D326" s="4" t="s">
        <v>47</v>
      </c>
      <c r="E326" s="4" t="s">
        <v>48</v>
      </c>
      <c r="F326" s="3">
        <v>1</v>
      </c>
      <c r="G326" s="3">
        <v>0</v>
      </c>
      <c r="H326" s="3">
        <v>0</v>
      </c>
      <c r="I326" s="3">
        <v>1</v>
      </c>
      <c r="J326" s="57">
        <v>23100</v>
      </c>
      <c r="K326" s="57">
        <v>0</v>
      </c>
      <c r="L326" s="57">
        <v>23100</v>
      </c>
      <c r="M326" s="57">
        <v>2519</v>
      </c>
    </row>
    <row r="327" spans="1:13" ht="13.8" thickBot="1" x14ac:dyDescent="0.3">
      <c r="A327" s="2" t="s">
        <v>134</v>
      </c>
      <c r="B327" s="1" t="s">
        <v>133</v>
      </c>
      <c r="C327" s="2" t="s">
        <v>40</v>
      </c>
      <c r="D327" s="4" t="s">
        <v>16</v>
      </c>
      <c r="E327" s="4" t="s">
        <v>17</v>
      </c>
      <c r="F327" s="3">
        <v>1</v>
      </c>
      <c r="G327" s="3">
        <v>4</v>
      </c>
      <c r="H327" s="3">
        <v>0</v>
      </c>
      <c r="I327" s="3">
        <v>5</v>
      </c>
      <c r="J327" s="57">
        <v>16000</v>
      </c>
      <c r="K327" s="57">
        <v>6550</v>
      </c>
      <c r="L327" s="57">
        <v>22550</v>
      </c>
      <c r="M327" s="57">
        <v>10296</v>
      </c>
    </row>
    <row r="328" spans="1:13" ht="13.8" thickBot="1" x14ac:dyDescent="0.3">
      <c r="A328" s="2" t="s">
        <v>150</v>
      </c>
      <c r="B328" s="1" t="s">
        <v>149</v>
      </c>
      <c r="C328" s="2" t="s">
        <v>40</v>
      </c>
      <c r="D328" s="4" t="s">
        <v>16</v>
      </c>
      <c r="E328" s="4" t="s">
        <v>17</v>
      </c>
      <c r="F328" s="3">
        <v>1</v>
      </c>
      <c r="G328" s="3">
        <v>4</v>
      </c>
      <c r="H328" s="3">
        <v>0</v>
      </c>
      <c r="I328" s="3">
        <v>5</v>
      </c>
      <c r="J328" s="57">
        <v>17132</v>
      </c>
      <c r="K328" s="57">
        <v>12283</v>
      </c>
      <c r="L328" s="57">
        <v>29415</v>
      </c>
      <c r="M328" s="57">
        <v>11518</v>
      </c>
    </row>
    <row r="329" spans="1:13" ht="13.8" thickBot="1" x14ac:dyDescent="0.3">
      <c r="A329" s="2" t="s">
        <v>170</v>
      </c>
      <c r="B329" s="1" t="s">
        <v>169</v>
      </c>
      <c r="C329" s="2" t="s">
        <v>40</v>
      </c>
      <c r="D329" s="4" t="s">
        <v>16</v>
      </c>
      <c r="E329" s="4" t="s">
        <v>17</v>
      </c>
      <c r="F329" s="3">
        <v>1</v>
      </c>
      <c r="G329" s="3">
        <v>0</v>
      </c>
      <c r="H329" s="3">
        <v>0</v>
      </c>
      <c r="I329" s="3">
        <v>1</v>
      </c>
      <c r="J329" s="57">
        <v>20200</v>
      </c>
      <c r="K329" s="57">
        <v>0</v>
      </c>
      <c r="L329" s="57">
        <v>20200</v>
      </c>
      <c r="M329" s="57">
        <v>2538</v>
      </c>
    </row>
    <row r="330" spans="1:13" ht="13.8" thickBot="1" x14ac:dyDescent="0.3">
      <c r="A330" s="2" t="s">
        <v>174</v>
      </c>
      <c r="B330" s="1" t="s">
        <v>173</v>
      </c>
      <c r="C330" s="2" t="s">
        <v>40</v>
      </c>
      <c r="D330" s="4" t="s">
        <v>16</v>
      </c>
      <c r="E330" s="4" t="s">
        <v>17</v>
      </c>
      <c r="F330" s="3">
        <v>1</v>
      </c>
      <c r="G330" s="3">
        <v>0</v>
      </c>
      <c r="H330" s="3">
        <v>0</v>
      </c>
      <c r="I330" s="3">
        <v>1</v>
      </c>
      <c r="J330" s="57">
        <v>20000</v>
      </c>
      <c r="K330" s="57">
        <v>0</v>
      </c>
      <c r="L330" s="57">
        <v>20000</v>
      </c>
      <c r="M330" s="57">
        <v>3104</v>
      </c>
    </row>
    <row r="331" spans="1:13" ht="13.8" thickBot="1" x14ac:dyDescent="0.3">
      <c r="A331" s="2" t="s">
        <v>188</v>
      </c>
      <c r="B331" s="1" t="s">
        <v>187</v>
      </c>
      <c r="C331" s="2" t="s">
        <v>40</v>
      </c>
      <c r="D331" s="4" t="s">
        <v>16</v>
      </c>
      <c r="E331" s="4" t="s">
        <v>17</v>
      </c>
      <c r="F331" s="3">
        <v>1</v>
      </c>
      <c r="G331" s="3">
        <v>0</v>
      </c>
      <c r="H331" s="3">
        <v>0</v>
      </c>
      <c r="I331" s="3">
        <v>1</v>
      </c>
      <c r="J331" s="57">
        <v>20222</v>
      </c>
      <c r="K331" s="57">
        <v>0</v>
      </c>
      <c r="L331" s="57">
        <v>20222</v>
      </c>
      <c r="M331" s="57">
        <v>3124</v>
      </c>
    </row>
    <row r="332" spans="1:13" ht="13.8" thickBot="1" x14ac:dyDescent="0.3">
      <c r="A332" s="2" t="s">
        <v>190</v>
      </c>
      <c r="B332" s="1" t="s">
        <v>189</v>
      </c>
      <c r="C332" s="2" t="s">
        <v>40</v>
      </c>
      <c r="D332" s="4" t="s">
        <v>21</v>
      </c>
      <c r="E332" s="4" t="s">
        <v>22</v>
      </c>
      <c r="F332" s="3">
        <v>1</v>
      </c>
      <c r="G332" s="3">
        <v>6</v>
      </c>
      <c r="H332" s="3">
        <v>0</v>
      </c>
      <c r="I332" s="3">
        <v>7</v>
      </c>
      <c r="J332" s="57">
        <v>3300</v>
      </c>
      <c r="K332" s="57">
        <v>11336</v>
      </c>
      <c r="L332" s="57">
        <v>14636</v>
      </c>
      <c r="M332" s="57">
        <v>10025</v>
      </c>
    </row>
    <row r="333" spans="1:13" ht="13.8" thickBot="1" x14ac:dyDescent="0.3">
      <c r="A333" s="2" t="s">
        <v>200</v>
      </c>
      <c r="B333" s="1" t="s">
        <v>199</v>
      </c>
      <c r="C333" s="2" t="s">
        <v>40</v>
      </c>
      <c r="D333" s="4" t="s">
        <v>21</v>
      </c>
      <c r="E333" s="4" t="s">
        <v>22</v>
      </c>
      <c r="F333" s="3">
        <v>1</v>
      </c>
      <c r="G333" s="3">
        <v>1</v>
      </c>
      <c r="H333" s="3">
        <v>0</v>
      </c>
      <c r="I333" s="3">
        <v>2</v>
      </c>
      <c r="J333" s="57">
        <v>14400</v>
      </c>
      <c r="K333" s="57">
        <v>3800</v>
      </c>
      <c r="L333" s="57">
        <v>18200</v>
      </c>
      <c r="M333" s="57">
        <v>4577</v>
      </c>
    </row>
    <row r="334" spans="1:13" ht="13.8" thickBot="1" x14ac:dyDescent="0.3">
      <c r="A334" s="2" t="s">
        <v>218</v>
      </c>
      <c r="B334" s="1" t="s">
        <v>217</v>
      </c>
      <c r="C334" s="2" t="s">
        <v>40</v>
      </c>
      <c r="D334" s="4" t="s">
        <v>16</v>
      </c>
      <c r="E334" s="4" t="s">
        <v>17</v>
      </c>
      <c r="F334" s="3">
        <v>1</v>
      </c>
      <c r="G334" s="3">
        <v>0</v>
      </c>
      <c r="H334" s="3">
        <v>0</v>
      </c>
      <c r="I334" s="3">
        <v>1</v>
      </c>
      <c r="J334" s="57">
        <v>30100</v>
      </c>
      <c r="K334" s="57">
        <v>0</v>
      </c>
      <c r="L334" s="57">
        <v>30100</v>
      </c>
      <c r="M334" s="57">
        <v>2808</v>
      </c>
    </row>
    <row r="335" spans="1:13" ht="13.8" thickBot="1" x14ac:dyDescent="0.3">
      <c r="A335" s="2" t="s">
        <v>226</v>
      </c>
      <c r="B335" s="1" t="s">
        <v>225</v>
      </c>
      <c r="C335" s="2" t="s">
        <v>40</v>
      </c>
      <c r="D335" s="4" t="s">
        <v>21</v>
      </c>
      <c r="E335" s="4" t="s">
        <v>22</v>
      </c>
      <c r="F335" s="3">
        <v>1</v>
      </c>
      <c r="G335" s="3">
        <v>0</v>
      </c>
      <c r="H335" s="3">
        <v>0</v>
      </c>
      <c r="I335" s="3">
        <v>1</v>
      </c>
      <c r="J335" s="57">
        <v>5600</v>
      </c>
      <c r="K335" s="57">
        <v>0</v>
      </c>
      <c r="L335" s="57">
        <v>5600</v>
      </c>
      <c r="M335" s="57">
        <v>2968</v>
      </c>
    </row>
    <row r="336" spans="1:13" ht="13.8" thickBot="1" x14ac:dyDescent="0.3">
      <c r="A336" s="2" t="s">
        <v>230</v>
      </c>
      <c r="B336" s="1" t="s">
        <v>229</v>
      </c>
      <c r="C336" s="2" t="s">
        <v>40</v>
      </c>
      <c r="D336" s="4" t="s">
        <v>16</v>
      </c>
      <c r="E336" s="4" t="s">
        <v>17</v>
      </c>
      <c r="F336" s="3">
        <v>1</v>
      </c>
      <c r="G336" s="3">
        <v>2</v>
      </c>
      <c r="H336" s="3">
        <v>0</v>
      </c>
      <c r="I336" s="3">
        <v>3</v>
      </c>
      <c r="J336" s="57">
        <v>16310</v>
      </c>
      <c r="K336" s="57">
        <v>2699</v>
      </c>
      <c r="L336" s="57">
        <v>19009</v>
      </c>
      <c r="M336" s="57">
        <v>6669</v>
      </c>
    </row>
    <row r="337" spans="1:13" ht="13.8" thickBot="1" x14ac:dyDescent="0.3">
      <c r="A337" s="2" t="s">
        <v>242</v>
      </c>
      <c r="B337" s="1" t="s">
        <v>241</v>
      </c>
      <c r="C337" s="2" t="s">
        <v>40</v>
      </c>
      <c r="D337" s="4" t="s">
        <v>21</v>
      </c>
      <c r="E337" s="4" t="s">
        <v>22</v>
      </c>
      <c r="F337" s="3">
        <v>1</v>
      </c>
      <c r="G337" s="3">
        <v>1</v>
      </c>
      <c r="H337" s="3">
        <v>0</v>
      </c>
      <c r="I337" s="3">
        <v>2</v>
      </c>
      <c r="J337" s="57">
        <v>25800</v>
      </c>
      <c r="K337" s="57">
        <v>1100</v>
      </c>
      <c r="L337" s="57">
        <v>26900</v>
      </c>
      <c r="M337" s="57">
        <v>4073</v>
      </c>
    </row>
    <row r="338" spans="1:13" ht="13.8" thickBot="1" x14ac:dyDescent="0.3">
      <c r="A338" s="2" t="s">
        <v>244</v>
      </c>
      <c r="B338" s="1" t="s">
        <v>243</v>
      </c>
      <c r="C338" s="2" t="s">
        <v>40</v>
      </c>
      <c r="D338" s="4" t="s">
        <v>21</v>
      </c>
      <c r="E338" s="4" t="s">
        <v>22</v>
      </c>
      <c r="F338" s="3">
        <v>1</v>
      </c>
      <c r="G338" s="3">
        <v>0</v>
      </c>
      <c r="H338" s="3">
        <v>0</v>
      </c>
      <c r="I338" s="3">
        <v>1</v>
      </c>
      <c r="J338" s="57">
        <v>13000</v>
      </c>
      <c r="K338" s="57">
        <v>0</v>
      </c>
      <c r="L338" s="57">
        <v>13000</v>
      </c>
      <c r="M338" s="57">
        <v>2325</v>
      </c>
    </row>
    <row r="339" spans="1:13" ht="13.8" thickBot="1" x14ac:dyDescent="0.3">
      <c r="A339" s="2" t="s">
        <v>300</v>
      </c>
      <c r="B339" s="1" t="s">
        <v>299</v>
      </c>
      <c r="C339" s="2" t="s">
        <v>40</v>
      </c>
      <c r="D339" s="4" t="s">
        <v>21</v>
      </c>
      <c r="E339" s="4" t="s">
        <v>22</v>
      </c>
      <c r="F339" s="3">
        <v>1</v>
      </c>
      <c r="G339" s="3">
        <v>0</v>
      </c>
      <c r="H339" s="3">
        <v>0</v>
      </c>
      <c r="I339" s="3">
        <v>1</v>
      </c>
      <c r="J339" s="57">
        <v>6246</v>
      </c>
      <c r="K339" s="60">
        <v>0</v>
      </c>
      <c r="L339" s="57">
        <v>6246</v>
      </c>
      <c r="M339" s="57">
        <v>2496</v>
      </c>
    </row>
    <row r="340" spans="1:13" ht="13.8" thickBot="1" x14ac:dyDescent="0.3">
      <c r="A340" s="2" t="s">
        <v>308</v>
      </c>
      <c r="B340" s="1" t="s">
        <v>307</v>
      </c>
      <c r="C340" s="2" t="s">
        <v>40</v>
      </c>
      <c r="D340" s="4" t="s">
        <v>16</v>
      </c>
      <c r="E340" s="4" t="s">
        <v>17</v>
      </c>
      <c r="F340" s="3">
        <v>1</v>
      </c>
      <c r="G340" s="3">
        <v>0</v>
      </c>
      <c r="H340" s="3">
        <v>0</v>
      </c>
      <c r="I340" s="3">
        <v>1</v>
      </c>
      <c r="J340" s="57">
        <v>15543</v>
      </c>
      <c r="K340" s="57">
        <v>0</v>
      </c>
      <c r="L340" s="57">
        <v>15543</v>
      </c>
      <c r="M340" s="57">
        <v>2888</v>
      </c>
    </row>
    <row r="341" spans="1:13" ht="13.8" thickBot="1" x14ac:dyDescent="0.3">
      <c r="A341" s="2" t="s">
        <v>328</v>
      </c>
      <c r="B341" s="1" t="s">
        <v>327</v>
      </c>
      <c r="C341" s="2" t="s">
        <v>40</v>
      </c>
      <c r="D341" s="4" t="s">
        <v>21</v>
      </c>
      <c r="E341" s="4" t="s">
        <v>22</v>
      </c>
      <c r="F341" s="3">
        <v>1</v>
      </c>
      <c r="G341" s="3">
        <v>0</v>
      </c>
      <c r="H341" s="3">
        <v>0</v>
      </c>
      <c r="I341" s="3">
        <v>1</v>
      </c>
      <c r="J341" s="57">
        <v>43053</v>
      </c>
      <c r="K341" s="57">
        <v>0</v>
      </c>
      <c r="L341" s="57">
        <v>43053</v>
      </c>
      <c r="M341" s="57">
        <v>2288</v>
      </c>
    </row>
    <row r="342" spans="1:13" ht="13.8" thickBot="1" x14ac:dyDescent="0.3">
      <c r="A342" s="2" t="s">
        <v>388</v>
      </c>
      <c r="B342" s="1" t="s">
        <v>387</v>
      </c>
      <c r="C342" s="2" t="s">
        <v>40</v>
      </c>
      <c r="D342" s="4" t="s">
        <v>16</v>
      </c>
      <c r="E342" s="4" t="s">
        <v>17</v>
      </c>
      <c r="F342" s="3">
        <v>1</v>
      </c>
      <c r="G342" s="3">
        <v>8</v>
      </c>
      <c r="H342" s="3">
        <v>0</v>
      </c>
      <c r="I342" s="3">
        <v>9</v>
      </c>
      <c r="J342" s="57">
        <v>3500</v>
      </c>
      <c r="K342" s="57">
        <v>26484</v>
      </c>
      <c r="L342" s="57">
        <v>29984</v>
      </c>
      <c r="M342" s="57">
        <v>16392</v>
      </c>
    </row>
    <row r="343" spans="1:13" ht="13.8" thickBot="1" x14ac:dyDescent="0.3">
      <c r="A343" s="2" t="s">
        <v>433</v>
      </c>
      <c r="B343" s="1" t="s">
        <v>432</v>
      </c>
      <c r="C343" s="2" t="s">
        <v>40</v>
      </c>
      <c r="D343" s="4" t="s">
        <v>16</v>
      </c>
      <c r="E343" s="4" t="s">
        <v>17</v>
      </c>
      <c r="F343" s="3">
        <v>1</v>
      </c>
      <c r="G343" s="3">
        <v>5</v>
      </c>
      <c r="H343" s="3">
        <v>1</v>
      </c>
      <c r="I343" s="3">
        <v>7</v>
      </c>
      <c r="J343" s="57">
        <v>13000</v>
      </c>
      <c r="K343" s="57">
        <v>10500</v>
      </c>
      <c r="L343" s="57">
        <v>23500</v>
      </c>
      <c r="M343" s="57">
        <v>9335</v>
      </c>
    </row>
    <row r="344" spans="1:13" ht="13.8" thickBot="1" x14ac:dyDescent="0.3">
      <c r="A344" s="2" t="s">
        <v>439</v>
      </c>
      <c r="B344" s="1" t="s">
        <v>438</v>
      </c>
      <c r="C344" s="2" t="s">
        <v>40</v>
      </c>
      <c r="D344" s="4" t="s">
        <v>21</v>
      </c>
      <c r="E344" s="4" t="s">
        <v>22</v>
      </c>
      <c r="F344" s="3">
        <v>1</v>
      </c>
      <c r="G344" s="3">
        <v>0</v>
      </c>
      <c r="H344" s="3">
        <v>0</v>
      </c>
      <c r="I344" s="3">
        <v>1</v>
      </c>
      <c r="J344" s="57">
        <v>3000</v>
      </c>
      <c r="K344" s="60">
        <v>0</v>
      </c>
      <c r="L344" s="57">
        <v>3000</v>
      </c>
      <c r="M344" s="57">
        <v>2500</v>
      </c>
    </row>
    <row r="345" spans="1:13" ht="13.8" thickBot="1" x14ac:dyDescent="0.3">
      <c r="A345" s="2" t="s">
        <v>449</v>
      </c>
      <c r="B345" s="1" t="s">
        <v>448</v>
      </c>
      <c r="C345" s="2" t="s">
        <v>40</v>
      </c>
      <c r="D345" s="4" t="s">
        <v>21</v>
      </c>
      <c r="E345" s="4" t="s">
        <v>22</v>
      </c>
      <c r="F345" s="54">
        <v>1</v>
      </c>
      <c r="G345" s="54">
        <v>0</v>
      </c>
      <c r="H345" s="54">
        <v>0</v>
      </c>
      <c r="I345" s="54">
        <v>1</v>
      </c>
      <c r="J345" s="57">
        <v>49793</v>
      </c>
      <c r="K345" s="57">
        <v>0</v>
      </c>
      <c r="L345" s="57">
        <v>49793</v>
      </c>
      <c r="M345" s="57">
        <v>3429</v>
      </c>
    </row>
    <row r="346" spans="1:13" ht="13.8" thickBot="1" x14ac:dyDescent="0.3">
      <c r="A346" s="2" t="s">
        <v>465</v>
      </c>
      <c r="B346" s="1" t="s">
        <v>464</v>
      </c>
      <c r="C346" s="2" t="s">
        <v>40</v>
      </c>
      <c r="D346" s="4" t="s">
        <v>21</v>
      </c>
      <c r="E346" s="4" t="s">
        <v>22</v>
      </c>
      <c r="F346" s="3">
        <v>1</v>
      </c>
      <c r="G346" s="3">
        <v>0</v>
      </c>
      <c r="H346" s="3">
        <v>0</v>
      </c>
      <c r="I346" s="3">
        <v>1</v>
      </c>
      <c r="J346" s="57">
        <v>16885</v>
      </c>
      <c r="K346" s="57">
        <v>0</v>
      </c>
      <c r="L346" s="57">
        <v>16885</v>
      </c>
      <c r="M346" s="57">
        <v>2779</v>
      </c>
    </row>
    <row r="347" spans="1:13" ht="13.8" thickBot="1" x14ac:dyDescent="0.3">
      <c r="A347" s="2" t="s">
        <v>486</v>
      </c>
      <c r="B347" s="1" t="s">
        <v>485</v>
      </c>
      <c r="C347" s="2" t="s">
        <v>40</v>
      </c>
      <c r="D347" s="4" t="s">
        <v>16</v>
      </c>
      <c r="E347" s="4" t="s">
        <v>17</v>
      </c>
      <c r="F347" s="3">
        <v>1</v>
      </c>
      <c r="G347" s="3">
        <v>1</v>
      </c>
      <c r="H347" s="3">
        <v>0</v>
      </c>
      <c r="I347" s="3">
        <v>2</v>
      </c>
      <c r="J347" s="57">
        <v>14548</v>
      </c>
      <c r="K347" s="57">
        <v>6680</v>
      </c>
      <c r="L347" s="57">
        <v>21228</v>
      </c>
      <c r="M347" s="57">
        <v>6286</v>
      </c>
    </row>
    <row r="348" spans="1:13" ht="13.8" thickBot="1" x14ac:dyDescent="0.3">
      <c r="A348" s="2" t="s">
        <v>541</v>
      </c>
      <c r="B348" s="1" t="s">
        <v>540</v>
      </c>
      <c r="C348" s="2" t="s">
        <v>40</v>
      </c>
      <c r="D348" s="4" t="s">
        <v>47</v>
      </c>
      <c r="E348" s="4" t="s">
        <v>48</v>
      </c>
      <c r="F348" s="3">
        <v>1</v>
      </c>
      <c r="G348" s="3">
        <v>0</v>
      </c>
      <c r="H348" s="3">
        <v>0</v>
      </c>
      <c r="I348" s="3">
        <v>1</v>
      </c>
      <c r="J348" s="57">
        <v>25000</v>
      </c>
      <c r="K348" s="57">
        <v>0</v>
      </c>
      <c r="L348" s="57">
        <v>25000</v>
      </c>
      <c r="M348" s="57">
        <v>3280</v>
      </c>
    </row>
    <row r="349" spans="1:13" ht="13.8" thickBot="1" x14ac:dyDescent="0.3">
      <c r="A349" s="2" t="s">
        <v>547</v>
      </c>
      <c r="B349" s="1" t="s">
        <v>546</v>
      </c>
      <c r="C349" s="2" t="s">
        <v>40</v>
      </c>
      <c r="D349" s="4" t="s">
        <v>21</v>
      </c>
      <c r="E349" s="4" t="s">
        <v>22</v>
      </c>
      <c r="F349" s="3">
        <v>1</v>
      </c>
      <c r="G349" s="3">
        <v>0</v>
      </c>
      <c r="H349" s="3">
        <v>0</v>
      </c>
      <c r="I349" s="3">
        <v>1</v>
      </c>
      <c r="J349" s="57">
        <v>16800</v>
      </c>
      <c r="K349" s="57">
        <v>0</v>
      </c>
      <c r="L349" s="57">
        <v>16800</v>
      </c>
      <c r="M349" s="57">
        <v>2184</v>
      </c>
    </row>
    <row r="350" spans="1:13" ht="13.8" thickBot="1" x14ac:dyDescent="0.3">
      <c r="A350" s="2" t="s">
        <v>555</v>
      </c>
      <c r="B350" s="1" t="s">
        <v>554</v>
      </c>
      <c r="C350" s="2" t="s">
        <v>40</v>
      </c>
      <c r="D350" s="4" t="s">
        <v>16</v>
      </c>
      <c r="E350" s="4" t="s">
        <v>17</v>
      </c>
      <c r="F350" s="3">
        <v>1</v>
      </c>
      <c r="G350" s="3">
        <v>0</v>
      </c>
      <c r="H350" s="3">
        <v>0</v>
      </c>
      <c r="I350" s="3">
        <v>1</v>
      </c>
      <c r="J350" s="57">
        <v>30842</v>
      </c>
      <c r="K350" s="57">
        <v>0</v>
      </c>
      <c r="L350" s="57">
        <v>30842</v>
      </c>
      <c r="M350" s="57">
        <v>3023</v>
      </c>
    </row>
    <row r="351" spans="1:13" ht="13.8" thickBot="1" x14ac:dyDescent="0.3">
      <c r="A351" s="2" t="s">
        <v>583</v>
      </c>
      <c r="B351" s="1" t="s">
        <v>582</v>
      </c>
      <c r="C351" s="2" t="s">
        <v>40</v>
      </c>
      <c r="D351" s="4" t="s">
        <v>101</v>
      </c>
      <c r="E351" s="4" t="s">
        <v>102</v>
      </c>
      <c r="F351" s="3">
        <v>1</v>
      </c>
      <c r="G351" s="3">
        <v>0</v>
      </c>
      <c r="H351" s="3">
        <v>0</v>
      </c>
      <c r="I351" s="3">
        <v>1</v>
      </c>
      <c r="J351" s="57">
        <v>63000</v>
      </c>
      <c r="K351" s="57">
        <v>0</v>
      </c>
      <c r="L351" s="57">
        <v>63000</v>
      </c>
      <c r="M351" s="57">
        <v>2970</v>
      </c>
    </row>
    <row r="352" spans="1:13" ht="13.8" thickBot="1" x14ac:dyDescent="0.3">
      <c r="A352" s="2" t="s">
        <v>593</v>
      </c>
      <c r="B352" s="1" t="s">
        <v>592</v>
      </c>
      <c r="C352" s="2" t="s">
        <v>40</v>
      </c>
      <c r="D352" s="4" t="s">
        <v>16</v>
      </c>
      <c r="E352" s="4" t="s">
        <v>17</v>
      </c>
      <c r="F352" s="3">
        <v>1</v>
      </c>
      <c r="G352" s="3">
        <v>0</v>
      </c>
      <c r="H352" s="3">
        <v>0</v>
      </c>
      <c r="I352" s="3">
        <v>1</v>
      </c>
      <c r="J352" s="57">
        <v>52000</v>
      </c>
      <c r="K352" s="57">
        <v>0</v>
      </c>
      <c r="L352" s="57">
        <v>52000</v>
      </c>
      <c r="M352" s="57">
        <v>3338</v>
      </c>
    </row>
    <row r="353" spans="1:13" ht="13.8" thickBot="1" x14ac:dyDescent="0.3">
      <c r="A353" s="2" t="s">
        <v>621</v>
      </c>
      <c r="B353" s="1" t="s">
        <v>620</v>
      </c>
      <c r="C353" s="2" t="s">
        <v>40</v>
      </c>
      <c r="D353" s="4" t="s">
        <v>62</v>
      </c>
      <c r="E353" s="4" t="s">
        <v>63</v>
      </c>
      <c r="F353" s="3">
        <v>1</v>
      </c>
      <c r="G353" s="3">
        <v>0</v>
      </c>
      <c r="H353" s="3">
        <v>0</v>
      </c>
      <c r="I353" s="3">
        <v>1</v>
      </c>
      <c r="J353" s="57">
        <v>65000</v>
      </c>
      <c r="K353" s="57">
        <v>0</v>
      </c>
      <c r="L353" s="57">
        <v>65000</v>
      </c>
      <c r="M353" s="57">
        <v>2910</v>
      </c>
    </row>
    <row r="354" spans="1:13" ht="13.8" thickBot="1" x14ac:dyDescent="0.3">
      <c r="A354" s="2" t="s">
        <v>645</v>
      </c>
      <c r="B354" s="1" t="s">
        <v>644</v>
      </c>
      <c r="C354" s="2" t="s">
        <v>40</v>
      </c>
      <c r="D354" s="4" t="s">
        <v>21</v>
      </c>
      <c r="E354" s="4" t="s">
        <v>22</v>
      </c>
      <c r="F354" s="3">
        <v>1</v>
      </c>
      <c r="G354" s="3">
        <v>1</v>
      </c>
      <c r="H354" s="3">
        <v>0</v>
      </c>
      <c r="I354" s="3">
        <v>2</v>
      </c>
      <c r="J354" s="57">
        <v>24100</v>
      </c>
      <c r="K354" s="57">
        <v>7500</v>
      </c>
      <c r="L354" s="57">
        <v>31600</v>
      </c>
      <c r="M354" s="57">
        <v>5600</v>
      </c>
    </row>
    <row r="355" spans="1:13" ht="13.8" thickBot="1" x14ac:dyDescent="0.3">
      <c r="A355" s="2" t="s">
        <v>647</v>
      </c>
      <c r="B355" s="1" t="s">
        <v>646</v>
      </c>
      <c r="C355" s="2" t="s">
        <v>40</v>
      </c>
      <c r="D355" s="4" t="s">
        <v>21</v>
      </c>
      <c r="E355" s="4" t="s">
        <v>22</v>
      </c>
      <c r="F355" s="3">
        <v>1</v>
      </c>
      <c r="G355" s="3">
        <v>0</v>
      </c>
      <c r="H355" s="3">
        <v>0</v>
      </c>
      <c r="I355" s="3">
        <v>1</v>
      </c>
      <c r="J355" s="57">
        <v>11100</v>
      </c>
      <c r="K355" s="57">
        <v>0</v>
      </c>
      <c r="L355" s="57">
        <v>11100</v>
      </c>
      <c r="M355" s="57">
        <v>2697</v>
      </c>
    </row>
    <row r="356" spans="1:13" ht="13.8" thickBot="1" x14ac:dyDescent="0.3">
      <c r="A356" s="2" t="s">
        <v>651</v>
      </c>
      <c r="B356" s="1" t="s">
        <v>650</v>
      </c>
      <c r="C356" s="2" t="s">
        <v>40</v>
      </c>
      <c r="D356" s="4" t="s">
        <v>21</v>
      </c>
      <c r="E356" s="4" t="s">
        <v>22</v>
      </c>
      <c r="F356" s="3">
        <v>1</v>
      </c>
      <c r="G356" s="3">
        <v>0</v>
      </c>
      <c r="H356" s="3">
        <v>0</v>
      </c>
      <c r="I356" s="3">
        <v>1</v>
      </c>
      <c r="J356" s="57">
        <v>29151</v>
      </c>
      <c r="K356" s="57">
        <v>0</v>
      </c>
      <c r="L356" s="57">
        <v>29151</v>
      </c>
      <c r="M356" s="57">
        <v>2660</v>
      </c>
    </row>
    <row r="357" spans="1:13" ht="13.8" thickBot="1" x14ac:dyDescent="0.3">
      <c r="A357" s="2" t="s">
        <v>671</v>
      </c>
      <c r="B357" s="1" t="s">
        <v>670</v>
      </c>
      <c r="C357" s="2" t="s">
        <v>40</v>
      </c>
      <c r="D357" s="4" t="s">
        <v>47</v>
      </c>
      <c r="E357" s="4" t="s">
        <v>48</v>
      </c>
      <c r="F357" s="3">
        <v>1</v>
      </c>
      <c r="G357" s="3">
        <v>0</v>
      </c>
      <c r="H357" s="3">
        <v>0</v>
      </c>
      <c r="I357" s="3">
        <v>1</v>
      </c>
      <c r="J357" s="57">
        <v>33000</v>
      </c>
      <c r="K357" s="57">
        <v>0</v>
      </c>
      <c r="L357" s="57">
        <v>33000</v>
      </c>
      <c r="M357" s="57">
        <v>3265</v>
      </c>
    </row>
    <row r="358" spans="1:13" ht="13.8" thickBot="1" x14ac:dyDescent="0.3">
      <c r="A358" s="2" t="s">
        <v>695</v>
      </c>
      <c r="B358" s="1" t="s">
        <v>694</v>
      </c>
      <c r="C358" s="2" t="s">
        <v>40</v>
      </c>
      <c r="D358" s="4" t="s">
        <v>47</v>
      </c>
      <c r="E358" s="4" t="s">
        <v>48</v>
      </c>
      <c r="F358" s="3">
        <v>1</v>
      </c>
      <c r="G358" s="3">
        <v>1</v>
      </c>
      <c r="H358" s="3">
        <v>0</v>
      </c>
      <c r="I358" s="3">
        <v>2</v>
      </c>
      <c r="J358" s="57">
        <v>8400</v>
      </c>
      <c r="K358" s="57">
        <v>3300</v>
      </c>
      <c r="L358" s="57">
        <v>11700</v>
      </c>
      <c r="M358" s="57">
        <v>5652</v>
      </c>
    </row>
    <row r="359" spans="1:13" ht="13.8" thickBot="1" x14ac:dyDescent="0.3">
      <c r="A359" s="2" t="s">
        <v>705</v>
      </c>
      <c r="B359" s="1" t="s">
        <v>704</v>
      </c>
      <c r="C359" s="2" t="s">
        <v>40</v>
      </c>
      <c r="D359" s="4" t="s">
        <v>21</v>
      </c>
      <c r="E359" s="4" t="s">
        <v>22</v>
      </c>
      <c r="F359" s="3">
        <v>1</v>
      </c>
      <c r="G359" s="3">
        <v>0</v>
      </c>
      <c r="H359" s="3">
        <v>0</v>
      </c>
      <c r="I359" s="3">
        <v>1</v>
      </c>
      <c r="J359" s="57">
        <v>21000</v>
      </c>
      <c r="K359" s="60">
        <v>0</v>
      </c>
      <c r="L359" s="57">
        <v>21000</v>
      </c>
      <c r="M359" s="57">
        <v>2569</v>
      </c>
    </row>
    <row r="360" spans="1:13" ht="13.8" thickBot="1" x14ac:dyDescent="0.3">
      <c r="A360" s="2" t="s">
        <v>723</v>
      </c>
      <c r="B360" s="1" t="s">
        <v>722</v>
      </c>
      <c r="C360" s="2" t="s">
        <v>40</v>
      </c>
      <c r="D360" s="4" t="s">
        <v>21</v>
      </c>
      <c r="E360" s="4" t="s">
        <v>22</v>
      </c>
      <c r="F360" s="3">
        <v>1</v>
      </c>
      <c r="G360" s="3">
        <v>7</v>
      </c>
      <c r="H360" s="3">
        <v>0</v>
      </c>
      <c r="I360" s="3">
        <v>8</v>
      </c>
      <c r="J360" s="57">
        <v>17200</v>
      </c>
      <c r="K360" s="57">
        <v>19653</v>
      </c>
      <c r="L360" s="57">
        <v>36853</v>
      </c>
      <c r="M360" s="57">
        <v>12772</v>
      </c>
    </row>
    <row r="361" spans="1:13" ht="13.8" thickBot="1" x14ac:dyDescent="0.3">
      <c r="A361" s="2" t="s">
        <v>767</v>
      </c>
      <c r="B361" s="1" t="s">
        <v>766</v>
      </c>
      <c r="C361" s="2" t="s">
        <v>40</v>
      </c>
      <c r="D361" s="4" t="s">
        <v>16</v>
      </c>
      <c r="E361" s="4" t="s">
        <v>17</v>
      </c>
      <c r="F361" s="3">
        <v>1</v>
      </c>
      <c r="G361" s="3">
        <v>6</v>
      </c>
      <c r="H361" s="3">
        <v>0</v>
      </c>
      <c r="I361" s="3">
        <v>7</v>
      </c>
      <c r="J361" s="57">
        <v>15000</v>
      </c>
      <c r="K361" s="57">
        <v>22205</v>
      </c>
      <c r="L361" s="57">
        <v>37205</v>
      </c>
      <c r="M361" s="57">
        <v>16888</v>
      </c>
    </row>
    <row r="362" spans="1:13" ht="13.8" thickBot="1" x14ac:dyDescent="0.3">
      <c r="A362" s="2" t="s">
        <v>807</v>
      </c>
      <c r="B362" s="1" t="s">
        <v>806</v>
      </c>
      <c r="C362" s="2" t="s">
        <v>40</v>
      </c>
      <c r="D362" s="4" t="s">
        <v>16</v>
      </c>
      <c r="E362" s="4" t="s">
        <v>17</v>
      </c>
      <c r="F362" s="3">
        <v>1</v>
      </c>
      <c r="G362" s="3">
        <v>0</v>
      </c>
      <c r="H362" s="3">
        <v>0</v>
      </c>
      <c r="I362" s="3">
        <v>1</v>
      </c>
      <c r="J362" s="57">
        <v>10000</v>
      </c>
      <c r="K362" s="60">
        <v>0</v>
      </c>
      <c r="L362" s="57">
        <v>10000</v>
      </c>
      <c r="M362" s="57">
        <v>2808</v>
      </c>
    </row>
    <row r="363" spans="1:13" x14ac:dyDescent="0.25">
      <c r="A363" s="52"/>
      <c r="B363" s="81" t="s">
        <v>3883</v>
      </c>
      <c r="C363" s="82"/>
      <c r="D363" s="63"/>
      <c r="E363" s="63"/>
      <c r="F363" s="64">
        <f>SUM(F319:F362)</f>
        <v>44</v>
      </c>
      <c r="G363" s="64">
        <f t="shared" ref="G363:M363" si="4">SUM(G319:G362)</f>
        <v>52</v>
      </c>
      <c r="H363" s="64">
        <f t="shared" si="4"/>
        <v>1</v>
      </c>
      <c r="I363" s="64">
        <f t="shared" si="4"/>
        <v>97</v>
      </c>
      <c r="J363" s="64">
        <f t="shared" si="4"/>
        <v>1031393</v>
      </c>
      <c r="K363" s="64">
        <f t="shared" si="4"/>
        <v>144046</v>
      </c>
      <c r="L363" s="64">
        <f t="shared" si="4"/>
        <v>1175439</v>
      </c>
      <c r="M363" s="65">
        <f t="shared" si="4"/>
        <v>217071</v>
      </c>
    </row>
    <row r="364" spans="1:13" ht="13.8" thickBot="1" x14ac:dyDescent="0.3">
      <c r="A364" s="52"/>
      <c r="B364" s="83" t="s">
        <v>3884</v>
      </c>
      <c r="C364" s="84"/>
      <c r="D364" s="68"/>
      <c r="E364" s="68"/>
      <c r="F364" s="69"/>
      <c r="G364" s="69"/>
      <c r="H364" s="69"/>
      <c r="I364" s="70">
        <f>AVERAGE(I319:I362)</f>
        <v>2.2045454545454546</v>
      </c>
      <c r="J364" s="69">
        <f t="shared" ref="J364:M364" si="5">AVERAGE(J319:J362)</f>
        <v>23440.75</v>
      </c>
      <c r="K364" s="69">
        <f t="shared" si="5"/>
        <v>3273.7727272727275</v>
      </c>
      <c r="L364" s="69">
        <f t="shared" si="5"/>
        <v>26714.522727272728</v>
      </c>
      <c r="M364" s="71">
        <f t="shared" si="5"/>
        <v>4933.431818181818</v>
      </c>
    </row>
    <row r="365" spans="1:13" ht="13.8" thickBot="1" x14ac:dyDescent="0.3">
      <c r="A365" s="52"/>
      <c r="B365" s="85"/>
      <c r="C365" s="86"/>
      <c r="D365" s="87"/>
      <c r="E365" s="87"/>
      <c r="F365" s="88"/>
      <c r="G365" s="88"/>
      <c r="H365" s="88"/>
      <c r="I365" s="88"/>
      <c r="J365" s="89"/>
      <c r="K365" s="91"/>
      <c r="L365" s="89"/>
      <c r="M365" s="89"/>
    </row>
    <row r="366" spans="1:13" ht="13.8" thickBot="1" x14ac:dyDescent="0.3">
      <c r="A366" s="2" t="s">
        <v>54</v>
      </c>
      <c r="B366" s="72" t="s">
        <v>53</v>
      </c>
      <c r="C366" s="2" t="s">
        <v>55</v>
      </c>
      <c r="D366" s="4" t="s">
        <v>21</v>
      </c>
      <c r="E366" s="4" t="s">
        <v>22</v>
      </c>
      <c r="F366" s="3">
        <v>1</v>
      </c>
      <c r="G366" s="3">
        <v>4</v>
      </c>
      <c r="H366" s="3">
        <v>0</v>
      </c>
      <c r="I366" s="3">
        <v>5</v>
      </c>
      <c r="J366" s="57">
        <v>11000</v>
      </c>
      <c r="K366" s="57">
        <v>52900</v>
      </c>
      <c r="L366" s="57">
        <v>63900</v>
      </c>
      <c r="M366" s="57">
        <v>16418</v>
      </c>
    </row>
    <row r="367" spans="1:13" ht="13.8" thickBot="1" x14ac:dyDescent="0.3">
      <c r="A367" s="2" t="s">
        <v>77</v>
      </c>
      <c r="B367" s="1" t="s">
        <v>76</v>
      </c>
      <c r="C367" s="2" t="s">
        <v>55</v>
      </c>
      <c r="D367" s="4" t="s">
        <v>16</v>
      </c>
      <c r="E367" s="4" t="s">
        <v>17</v>
      </c>
      <c r="F367" s="3">
        <v>1</v>
      </c>
      <c r="G367" s="3">
        <v>3</v>
      </c>
      <c r="H367" s="3">
        <v>1</v>
      </c>
      <c r="I367" s="3">
        <v>5</v>
      </c>
      <c r="J367" s="57">
        <v>62000</v>
      </c>
      <c r="K367" s="57">
        <v>44817</v>
      </c>
      <c r="L367" s="57">
        <v>106817</v>
      </c>
      <c r="M367" s="57">
        <v>10347</v>
      </c>
    </row>
    <row r="368" spans="1:13" ht="13.8" thickBot="1" x14ac:dyDescent="0.3">
      <c r="A368" s="2" t="s">
        <v>140</v>
      </c>
      <c r="B368" s="1" t="s">
        <v>139</v>
      </c>
      <c r="C368" s="2" t="s">
        <v>55</v>
      </c>
      <c r="D368" s="4" t="s">
        <v>16</v>
      </c>
      <c r="E368" s="4" t="s">
        <v>17</v>
      </c>
      <c r="F368" s="3">
        <v>1</v>
      </c>
      <c r="G368" s="3">
        <v>0</v>
      </c>
      <c r="H368" s="3">
        <v>0</v>
      </c>
      <c r="I368" s="3">
        <v>1</v>
      </c>
      <c r="J368" s="57">
        <v>53000</v>
      </c>
      <c r="K368" s="57">
        <v>0</v>
      </c>
      <c r="L368" s="57">
        <v>53000</v>
      </c>
      <c r="M368" s="57">
        <v>3585</v>
      </c>
    </row>
    <row r="369" spans="1:13" ht="13.8" thickBot="1" x14ac:dyDescent="0.3">
      <c r="A369" s="2" t="s">
        <v>142</v>
      </c>
      <c r="B369" s="1" t="s">
        <v>141</v>
      </c>
      <c r="C369" s="2" t="s">
        <v>55</v>
      </c>
      <c r="D369" s="4" t="s">
        <v>16</v>
      </c>
      <c r="E369" s="4" t="s">
        <v>17</v>
      </c>
      <c r="F369" s="3">
        <v>1</v>
      </c>
      <c r="G369" s="3">
        <v>12</v>
      </c>
      <c r="H369" s="3">
        <v>1</v>
      </c>
      <c r="I369" s="3">
        <v>14</v>
      </c>
      <c r="J369" s="57">
        <v>75000</v>
      </c>
      <c r="K369" s="57">
        <v>60432</v>
      </c>
      <c r="L369" s="57">
        <v>135432</v>
      </c>
      <c r="M369" s="57">
        <v>34390</v>
      </c>
    </row>
    <row r="370" spans="1:13" ht="13.8" thickBot="1" x14ac:dyDescent="0.3">
      <c r="A370" s="2" t="s">
        <v>172</v>
      </c>
      <c r="B370" s="1" t="s">
        <v>171</v>
      </c>
      <c r="C370" s="2" t="s">
        <v>55</v>
      </c>
      <c r="D370" s="4" t="s">
        <v>16</v>
      </c>
      <c r="E370" s="4" t="s">
        <v>17</v>
      </c>
      <c r="F370" s="3">
        <v>1</v>
      </c>
      <c r="G370" s="3">
        <v>4</v>
      </c>
      <c r="H370" s="3">
        <v>0</v>
      </c>
      <c r="I370" s="3">
        <v>5</v>
      </c>
      <c r="J370" s="57">
        <v>30000</v>
      </c>
      <c r="K370" s="57">
        <v>11300</v>
      </c>
      <c r="L370" s="57">
        <v>41300</v>
      </c>
      <c r="M370" s="57">
        <v>10552</v>
      </c>
    </row>
    <row r="371" spans="1:13" ht="13.8" thickBot="1" x14ac:dyDescent="0.3">
      <c r="A371" s="2" t="s">
        <v>178</v>
      </c>
      <c r="B371" s="1" t="s">
        <v>177</v>
      </c>
      <c r="C371" s="2" t="s">
        <v>55</v>
      </c>
      <c r="D371" s="4" t="s">
        <v>47</v>
      </c>
      <c r="E371" s="4" t="s">
        <v>48</v>
      </c>
      <c r="F371" s="3">
        <v>1</v>
      </c>
      <c r="G371" s="3">
        <v>2</v>
      </c>
      <c r="H371" s="3">
        <v>0</v>
      </c>
      <c r="I371" s="3">
        <v>3</v>
      </c>
      <c r="J371" s="57">
        <v>84000</v>
      </c>
      <c r="K371" s="57">
        <v>33599</v>
      </c>
      <c r="L371" s="57">
        <v>117599</v>
      </c>
      <c r="M371" s="57">
        <v>10556</v>
      </c>
    </row>
    <row r="372" spans="1:13" ht="13.8" thickBot="1" x14ac:dyDescent="0.3">
      <c r="A372" s="2" t="s">
        <v>212</v>
      </c>
      <c r="B372" s="1" t="s">
        <v>211</v>
      </c>
      <c r="C372" s="2" t="s">
        <v>55</v>
      </c>
      <c r="D372" s="4" t="s">
        <v>21</v>
      </c>
      <c r="E372" s="4" t="s">
        <v>22</v>
      </c>
      <c r="F372" s="3">
        <v>1</v>
      </c>
      <c r="G372" s="3">
        <v>1</v>
      </c>
      <c r="H372" s="3">
        <v>0</v>
      </c>
      <c r="I372" s="3">
        <v>2</v>
      </c>
      <c r="J372" s="57">
        <v>32000</v>
      </c>
      <c r="K372" s="57">
        <v>12000</v>
      </c>
      <c r="L372" s="57">
        <v>44000</v>
      </c>
      <c r="M372" s="57">
        <v>5167</v>
      </c>
    </row>
    <row r="373" spans="1:13" ht="13.8" thickBot="1" x14ac:dyDescent="0.3">
      <c r="A373" s="2" t="s">
        <v>214</v>
      </c>
      <c r="B373" s="1" t="s">
        <v>213</v>
      </c>
      <c r="C373" s="2" t="s">
        <v>55</v>
      </c>
      <c r="D373" s="4" t="s">
        <v>21</v>
      </c>
      <c r="E373" s="4" t="s">
        <v>22</v>
      </c>
      <c r="F373" s="3">
        <v>1</v>
      </c>
      <c r="G373" s="3">
        <v>2</v>
      </c>
      <c r="H373" s="3">
        <v>0</v>
      </c>
      <c r="I373" s="3">
        <v>3</v>
      </c>
      <c r="J373" s="57">
        <v>85643</v>
      </c>
      <c r="K373" s="57">
        <v>20134</v>
      </c>
      <c r="L373" s="57">
        <v>105777</v>
      </c>
      <c r="M373" s="57">
        <v>6972</v>
      </c>
    </row>
    <row r="374" spans="1:13" ht="13.8" thickBot="1" x14ac:dyDescent="0.3">
      <c r="A374" s="2" t="s">
        <v>224</v>
      </c>
      <c r="B374" s="1" t="s">
        <v>223</v>
      </c>
      <c r="C374" s="2" t="s">
        <v>55</v>
      </c>
      <c r="D374" s="4" t="s">
        <v>21</v>
      </c>
      <c r="E374" s="4" t="s">
        <v>22</v>
      </c>
      <c r="F374" s="3">
        <v>1</v>
      </c>
      <c r="G374" s="3">
        <v>21</v>
      </c>
      <c r="H374" s="3">
        <v>1</v>
      </c>
      <c r="I374" s="3">
        <v>23</v>
      </c>
      <c r="J374" s="57">
        <v>420000</v>
      </c>
      <c r="K374" s="57">
        <v>211039</v>
      </c>
      <c r="L374" s="57">
        <v>631039</v>
      </c>
      <c r="M374" s="57">
        <v>38400</v>
      </c>
    </row>
    <row r="375" spans="1:13" ht="13.8" thickBot="1" x14ac:dyDescent="0.3">
      <c r="A375" s="2" t="s">
        <v>268</v>
      </c>
      <c r="B375" s="1" t="s">
        <v>267</v>
      </c>
      <c r="C375" s="2" t="s">
        <v>55</v>
      </c>
      <c r="D375" s="4" t="s">
        <v>21</v>
      </c>
      <c r="E375" s="4" t="s">
        <v>22</v>
      </c>
      <c r="F375" s="3">
        <v>1</v>
      </c>
      <c r="G375" s="3">
        <v>1</v>
      </c>
      <c r="H375" s="3">
        <v>0</v>
      </c>
      <c r="I375" s="3">
        <v>2</v>
      </c>
      <c r="J375" s="57">
        <v>72000</v>
      </c>
      <c r="K375" s="57">
        <v>18000</v>
      </c>
      <c r="L375" s="57">
        <v>90000</v>
      </c>
      <c r="M375" s="57">
        <v>6762</v>
      </c>
    </row>
    <row r="376" spans="1:13" ht="13.8" thickBot="1" x14ac:dyDescent="0.3">
      <c r="A376" s="2" t="s">
        <v>280</v>
      </c>
      <c r="B376" s="1" t="s">
        <v>279</v>
      </c>
      <c r="C376" s="2" t="s">
        <v>55</v>
      </c>
      <c r="D376" s="4" t="s">
        <v>21</v>
      </c>
      <c r="E376" s="4" t="s">
        <v>22</v>
      </c>
      <c r="F376" s="3">
        <v>1</v>
      </c>
      <c r="G376" s="3">
        <v>0</v>
      </c>
      <c r="H376" s="3">
        <v>0</v>
      </c>
      <c r="I376" s="3">
        <v>1</v>
      </c>
      <c r="J376" s="57">
        <v>82166</v>
      </c>
      <c r="K376" s="57">
        <v>0</v>
      </c>
      <c r="L376" s="57">
        <v>82166</v>
      </c>
      <c r="M376" s="57">
        <v>2187</v>
      </c>
    </row>
    <row r="377" spans="1:13" ht="13.8" thickBot="1" x14ac:dyDescent="0.3">
      <c r="A377" s="2" t="s">
        <v>304</v>
      </c>
      <c r="B377" s="1" t="s">
        <v>303</v>
      </c>
      <c r="C377" s="2" t="s">
        <v>55</v>
      </c>
      <c r="D377" s="4" t="s">
        <v>16</v>
      </c>
      <c r="E377" s="4" t="s">
        <v>17</v>
      </c>
      <c r="F377" s="3">
        <v>1</v>
      </c>
      <c r="G377" s="3">
        <v>18</v>
      </c>
      <c r="H377" s="3">
        <v>0</v>
      </c>
      <c r="I377" s="3">
        <v>19</v>
      </c>
      <c r="J377" s="57">
        <v>12800</v>
      </c>
      <c r="K377" s="57">
        <v>74915</v>
      </c>
      <c r="L377" s="57">
        <v>87715</v>
      </c>
      <c r="M377" s="57">
        <v>39890</v>
      </c>
    </row>
    <row r="378" spans="1:13" ht="13.8" thickBot="1" x14ac:dyDescent="0.3">
      <c r="A378" s="2" t="s">
        <v>318</v>
      </c>
      <c r="B378" s="1" t="s">
        <v>317</v>
      </c>
      <c r="C378" s="2" t="s">
        <v>55</v>
      </c>
      <c r="D378" s="4" t="s">
        <v>21</v>
      </c>
      <c r="E378" s="4" t="s">
        <v>22</v>
      </c>
      <c r="F378" s="3">
        <v>1</v>
      </c>
      <c r="G378" s="3">
        <v>0</v>
      </c>
      <c r="H378" s="3">
        <v>0</v>
      </c>
      <c r="I378" s="3">
        <v>1</v>
      </c>
      <c r="J378" s="57">
        <v>105000</v>
      </c>
      <c r="K378" s="57">
        <v>0</v>
      </c>
      <c r="L378" s="57">
        <v>105000</v>
      </c>
      <c r="M378" s="57">
        <v>3300</v>
      </c>
    </row>
    <row r="379" spans="1:13" ht="13.8" thickBot="1" x14ac:dyDescent="0.3">
      <c r="A379" s="2" t="s">
        <v>322</v>
      </c>
      <c r="B379" s="1" t="s">
        <v>321</v>
      </c>
      <c r="C379" s="2" t="s">
        <v>55</v>
      </c>
      <c r="D379" s="4" t="s">
        <v>21</v>
      </c>
      <c r="E379" s="4" t="s">
        <v>22</v>
      </c>
      <c r="F379" s="3">
        <v>1</v>
      </c>
      <c r="G379" s="3">
        <v>7</v>
      </c>
      <c r="H379" s="3">
        <v>0</v>
      </c>
      <c r="I379" s="3">
        <v>8</v>
      </c>
      <c r="J379" s="57">
        <v>153000</v>
      </c>
      <c r="K379" s="57">
        <v>58426</v>
      </c>
      <c r="L379" s="57">
        <v>211426</v>
      </c>
      <c r="M379" s="57">
        <v>18140</v>
      </c>
    </row>
    <row r="380" spans="1:13" ht="13.8" thickBot="1" x14ac:dyDescent="0.3">
      <c r="A380" s="2" t="s">
        <v>326</v>
      </c>
      <c r="B380" s="1" t="s">
        <v>325</v>
      </c>
      <c r="C380" s="2" t="s">
        <v>55</v>
      </c>
      <c r="D380" s="4" t="s">
        <v>21</v>
      </c>
      <c r="E380" s="4" t="s">
        <v>22</v>
      </c>
      <c r="F380" s="3">
        <v>1</v>
      </c>
      <c r="G380" s="3">
        <v>2</v>
      </c>
      <c r="H380" s="3">
        <v>0</v>
      </c>
      <c r="I380" s="3">
        <v>3</v>
      </c>
      <c r="J380" s="57">
        <v>18500</v>
      </c>
      <c r="K380" s="57">
        <v>42500</v>
      </c>
      <c r="L380" s="57">
        <v>61000</v>
      </c>
      <c r="M380" s="57">
        <v>9888</v>
      </c>
    </row>
    <row r="381" spans="1:13" ht="13.8" thickBot="1" x14ac:dyDescent="0.3">
      <c r="A381" s="2" t="s">
        <v>354</v>
      </c>
      <c r="B381" s="1" t="s">
        <v>353</v>
      </c>
      <c r="C381" s="2" t="s">
        <v>55</v>
      </c>
      <c r="D381" s="4" t="s">
        <v>21</v>
      </c>
      <c r="E381" s="4" t="s">
        <v>22</v>
      </c>
      <c r="F381" s="3">
        <v>1</v>
      </c>
      <c r="G381" s="3">
        <v>1</v>
      </c>
      <c r="H381" s="3">
        <v>0</v>
      </c>
      <c r="I381" s="3">
        <v>2</v>
      </c>
      <c r="J381" s="57">
        <v>72291</v>
      </c>
      <c r="K381" s="57">
        <v>5000</v>
      </c>
      <c r="L381" s="57">
        <v>77291</v>
      </c>
      <c r="M381" s="57">
        <v>5219</v>
      </c>
    </row>
    <row r="382" spans="1:13" ht="13.8" thickBot="1" x14ac:dyDescent="0.3">
      <c r="A382" s="2" t="s">
        <v>376</v>
      </c>
      <c r="B382" s="1" t="s">
        <v>375</v>
      </c>
      <c r="C382" s="2" t="s">
        <v>55</v>
      </c>
      <c r="D382" s="4" t="s">
        <v>21</v>
      </c>
      <c r="E382" s="4" t="s">
        <v>22</v>
      </c>
      <c r="F382" s="3">
        <v>1</v>
      </c>
      <c r="G382" s="3">
        <v>0</v>
      </c>
      <c r="H382" s="3">
        <v>0</v>
      </c>
      <c r="I382" s="3">
        <v>1</v>
      </c>
      <c r="J382" s="57">
        <v>30100</v>
      </c>
      <c r="K382" s="57">
        <v>0</v>
      </c>
      <c r="L382" s="57">
        <v>30100</v>
      </c>
      <c r="M382" s="57">
        <v>2840</v>
      </c>
    </row>
    <row r="383" spans="1:13" ht="13.8" thickBot="1" x14ac:dyDescent="0.3">
      <c r="A383" s="2" t="s">
        <v>396</v>
      </c>
      <c r="B383" s="1" t="s">
        <v>395</v>
      </c>
      <c r="C383" s="2" t="s">
        <v>55</v>
      </c>
      <c r="D383" s="4" t="s">
        <v>16</v>
      </c>
      <c r="E383" s="4" t="s">
        <v>17</v>
      </c>
      <c r="F383" s="3">
        <v>1</v>
      </c>
      <c r="G383" s="3">
        <v>12</v>
      </c>
      <c r="H383" s="3">
        <v>0</v>
      </c>
      <c r="I383" s="3">
        <v>13</v>
      </c>
      <c r="J383" s="57">
        <v>33250</v>
      </c>
      <c r="K383" s="57">
        <v>45091</v>
      </c>
      <c r="L383" s="57">
        <v>78341</v>
      </c>
      <c r="M383" s="57">
        <v>24047</v>
      </c>
    </row>
    <row r="384" spans="1:13" ht="13.8" thickBot="1" x14ac:dyDescent="0.3">
      <c r="A384" s="2" t="s">
        <v>404</v>
      </c>
      <c r="B384" s="1" t="s">
        <v>403</v>
      </c>
      <c r="C384" s="2" t="s">
        <v>55</v>
      </c>
      <c r="D384" s="4" t="s">
        <v>21</v>
      </c>
      <c r="E384" s="4" t="s">
        <v>22</v>
      </c>
      <c r="F384" s="3">
        <v>1</v>
      </c>
      <c r="G384" s="3">
        <v>4</v>
      </c>
      <c r="H384" s="3">
        <v>0</v>
      </c>
      <c r="I384" s="3">
        <v>5</v>
      </c>
      <c r="J384" s="57">
        <v>98000</v>
      </c>
      <c r="K384" s="57">
        <v>39800</v>
      </c>
      <c r="L384" s="57">
        <v>137800</v>
      </c>
      <c r="M384" s="57">
        <v>11283</v>
      </c>
    </row>
    <row r="385" spans="1:13" ht="13.8" thickBot="1" x14ac:dyDescent="0.3">
      <c r="A385" s="2" t="s">
        <v>408</v>
      </c>
      <c r="B385" s="1" t="s">
        <v>407</v>
      </c>
      <c r="C385" s="2" t="s">
        <v>55</v>
      </c>
      <c r="D385" s="4" t="s">
        <v>16</v>
      </c>
      <c r="E385" s="4" t="s">
        <v>17</v>
      </c>
      <c r="F385" s="3">
        <v>1</v>
      </c>
      <c r="G385" s="3">
        <v>18</v>
      </c>
      <c r="H385" s="3">
        <v>0</v>
      </c>
      <c r="I385" s="3">
        <v>19</v>
      </c>
      <c r="J385" s="57">
        <v>0</v>
      </c>
      <c r="K385" s="57">
        <v>292343</v>
      </c>
      <c r="L385" s="57">
        <v>292343</v>
      </c>
      <c r="M385" s="57">
        <v>50044</v>
      </c>
    </row>
    <row r="386" spans="1:13" ht="13.8" thickBot="1" x14ac:dyDescent="0.3">
      <c r="A386" s="2" t="s">
        <v>418</v>
      </c>
      <c r="B386" s="1" t="s">
        <v>417</v>
      </c>
      <c r="C386" s="2" t="s">
        <v>55</v>
      </c>
      <c r="D386" s="4" t="s">
        <v>16</v>
      </c>
      <c r="E386" s="4" t="s">
        <v>17</v>
      </c>
      <c r="F386" s="3">
        <v>1</v>
      </c>
      <c r="G386" s="3">
        <v>6</v>
      </c>
      <c r="H386" s="3">
        <v>0</v>
      </c>
      <c r="I386" s="3">
        <v>7</v>
      </c>
      <c r="J386" s="57">
        <v>8100</v>
      </c>
      <c r="K386" s="57">
        <v>7615</v>
      </c>
      <c r="L386" s="57">
        <v>15715</v>
      </c>
      <c r="M386" s="57">
        <v>9785</v>
      </c>
    </row>
    <row r="387" spans="1:13" ht="13.8" thickBot="1" x14ac:dyDescent="0.3">
      <c r="A387" s="2" t="s">
        <v>445</v>
      </c>
      <c r="B387" s="1" t="s">
        <v>444</v>
      </c>
      <c r="C387" s="2" t="s">
        <v>55</v>
      </c>
      <c r="D387" s="4" t="s">
        <v>16</v>
      </c>
      <c r="E387" s="4" t="s">
        <v>17</v>
      </c>
      <c r="F387" s="3">
        <v>1</v>
      </c>
      <c r="G387" s="3">
        <v>3</v>
      </c>
      <c r="H387" s="3">
        <v>0</v>
      </c>
      <c r="I387" s="3">
        <v>4</v>
      </c>
      <c r="J387" s="57">
        <v>64500</v>
      </c>
      <c r="K387" s="57">
        <v>21115</v>
      </c>
      <c r="L387" s="57">
        <v>85615</v>
      </c>
      <c r="M387" s="57">
        <v>6406</v>
      </c>
    </row>
    <row r="388" spans="1:13" ht="13.8" thickBot="1" x14ac:dyDescent="0.3">
      <c r="A388" s="2" t="s">
        <v>511</v>
      </c>
      <c r="B388" s="1" t="s">
        <v>510</v>
      </c>
      <c r="C388" s="2" t="s">
        <v>55</v>
      </c>
      <c r="D388" s="4" t="s">
        <v>16</v>
      </c>
      <c r="E388" s="4" t="s">
        <v>17</v>
      </c>
      <c r="F388" s="3">
        <v>1</v>
      </c>
      <c r="G388" s="3">
        <v>15</v>
      </c>
      <c r="H388" s="3">
        <v>0</v>
      </c>
      <c r="I388" s="3">
        <v>16</v>
      </c>
      <c r="J388" s="57">
        <v>33380</v>
      </c>
      <c r="K388" s="57">
        <v>117191</v>
      </c>
      <c r="L388" s="57">
        <v>150571</v>
      </c>
      <c r="M388" s="57">
        <v>33360</v>
      </c>
    </row>
    <row r="389" spans="1:13" ht="13.8" thickBot="1" x14ac:dyDescent="0.3">
      <c r="A389" s="2" t="s">
        <v>525</v>
      </c>
      <c r="B389" s="1" t="s">
        <v>524</v>
      </c>
      <c r="C389" s="2" t="s">
        <v>55</v>
      </c>
      <c r="D389" s="4" t="s">
        <v>16</v>
      </c>
      <c r="E389" s="4" t="s">
        <v>17</v>
      </c>
      <c r="F389" s="3">
        <v>1</v>
      </c>
      <c r="G389" s="3">
        <v>10</v>
      </c>
      <c r="H389" s="3">
        <v>0</v>
      </c>
      <c r="I389" s="3">
        <v>11</v>
      </c>
      <c r="J389" s="57">
        <v>12117</v>
      </c>
      <c r="K389" s="57">
        <v>43592</v>
      </c>
      <c r="L389" s="57">
        <v>55709</v>
      </c>
      <c r="M389" s="57">
        <v>24605</v>
      </c>
    </row>
    <row r="390" spans="1:13" ht="13.8" thickBot="1" x14ac:dyDescent="0.3">
      <c r="A390" s="2" t="s">
        <v>545</v>
      </c>
      <c r="B390" s="1" t="s">
        <v>544</v>
      </c>
      <c r="C390" s="2" t="s">
        <v>55</v>
      </c>
      <c r="D390" s="4" t="s">
        <v>21</v>
      </c>
      <c r="E390" s="4" t="s">
        <v>22</v>
      </c>
      <c r="F390" s="3">
        <v>1</v>
      </c>
      <c r="G390" s="3">
        <v>0</v>
      </c>
      <c r="H390" s="3">
        <v>0</v>
      </c>
      <c r="I390" s="3">
        <v>1</v>
      </c>
      <c r="J390" s="57">
        <v>59314</v>
      </c>
      <c r="K390" s="57">
        <v>0</v>
      </c>
      <c r="L390" s="57">
        <v>59314</v>
      </c>
      <c r="M390" s="57">
        <v>3301</v>
      </c>
    </row>
    <row r="391" spans="1:13" ht="13.8" thickBot="1" x14ac:dyDescent="0.3">
      <c r="A391" s="2" t="s">
        <v>595</v>
      </c>
      <c r="B391" s="1" t="s">
        <v>594</v>
      </c>
      <c r="C391" s="2" t="s">
        <v>55</v>
      </c>
      <c r="D391" s="4" t="s">
        <v>21</v>
      </c>
      <c r="E391" s="4" t="s">
        <v>22</v>
      </c>
      <c r="F391" s="3">
        <v>1</v>
      </c>
      <c r="G391" s="3">
        <v>0</v>
      </c>
      <c r="H391" s="3">
        <v>0</v>
      </c>
      <c r="I391" s="3">
        <v>1</v>
      </c>
      <c r="J391" s="57">
        <v>20250</v>
      </c>
      <c r="K391" s="57">
        <v>0</v>
      </c>
      <c r="L391" s="57">
        <v>20250</v>
      </c>
      <c r="M391" s="57">
        <v>2700</v>
      </c>
    </row>
    <row r="392" spans="1:13" ht="13.8" thickBot="1" x14ac:dyDescent="0.3">
      <c r="A392" s="2" t="s">
        <v>599</v>
      </c>
      <c r="B392" s="1" t="s">
        <v>598</v>
      </c>
      <c r="C392" s="2" t="s">
        <v>55</v>
      </c>
      <c r="D392" s="4" t="s">
        <v>16</v>
      </c>
      <c r="E392" s="4" t="s">
        <v>17</v>
      </c>
      <c r="F392" s="3">
        <v>1</v>
      </c>
      <c r="G392" s="3">
        <v>0</v>
      </c>
      <c r="H392" s="3">
        <v>0</v>
      </c>
      <c r="I392" s="3">
        <v>1</v>
      </c>
      <c r="J392" s="57">
        <v>49000</v>
      </c>
      <c r="K392" s="57">
        <v>0</v>
      </c>
      <c r="L392" s="57">
        <v>49000</v>
      </c>
      <c r="M392" s="57">
        <v>3415</v>
      </c>
    </row>
    <row r="393" spans="1:13" ht="13.8" thickBot="1" x14ac:dyDescent="0.3">
      <c r="A393" s="2" t="s">
        <v>609</v>
      </c>
      <c r="B393" s="1" t="s">
        <v>608</v>
      </c>
      <c r="C393" s="2" t="s">
        <v>55</v>
      </c>
      <c r="D393" s="4" t="s">
        <v>21</v>
      </c>
      <c r="E393" s="4" t="s">
        <v>22</v>
      </c>
      <c r="F393" s="3">
        <v>1</v>
      </c>
      <c r="G393" s="3">
        <v>3</v>
      </c>
      <c r="H393" s="3">
        <v>0</v>
      </c>
      <c r="I393" s="3">
        <v>4</v>
      </c>
      <c r="J393" s="57">
        <v>32553</v>
      </c>
      <c r="K393" s="57">
        <v>42922</v>
      </c>
      <c r="L393" s="57">
        <v>75475</v>
      </c>
      <c r="M393" s="57">
        <v>9540</v>
      </c>
    </row>
    <row r="394" spans="1:13" ht="13.8" thickBot="1" x14ac:dyDescent="0.3">
      <c r="A394" s="2" t="s">
        <v>643</v>
      </c>
      <c r="B394" s="1" t="s">
        <v>642</v>
      </c>
      <c r="C394" s="2" t="s">
        <v>55</v>
      </c>
      <c r="D394" s="4" t="s">
        <v>16</v>
      </c>
      <c r="E394" s="4" t="s">
        <v>17</v>
      </c>
      <c r="F394" s="3">
        <v>1</v>
      </c>
      <c r="G394" s="3">
        <v>0</v>
      </c>
      <c r="H394" s="3">
        <v>2</v>
      </c>
      <c r="I394" s="3">
        <v>3</v>
      </c>
      <c r="J394" s="57">
        <v>76600</v>
      </c>
      <c r="K394" s="57">
        <v>310</v>
      </c>
      <c r="L394" s="57">
        <v>76910</v>
      </c>
      <c r="M394" s="57">
        <v>5876</v>
      </c>
    </row>
    <row r="395" spans="1:13" ht="13.8" thickBot="1" x14ac:dyDescent="0.3">
      <c r="A395" s="2" t="s">
        <v>653</v>
      </c>
      <c r="B395" s="1" t="s">
        <v>652</v>
      </c>
      <c r="C395" s="2" t="s">
        <v>55</v>
      </c>
      <c r="D395" s="4" t="s">
        <v>21</v>
      </c>
      <c r="E395" s="4" t="s">
        <v>22</v>
      </c>
      <c r="F395" s="3">
        <v>1</v>
      </c>
      <c r="G395" s="3">
        <v>0</v>
      </c>
      <c r="H395" s="3">
        <v>0</v>
      </c>
      <c r="I395" s="3">
        <v>1</v>
      </c>
      <c r="J395" s="57">
        <v>42000</v>
      </c>
      <c r="K395" s="57">
        <v>0</v>
      </c>
      <c r="L395" s="57">
        <v>42000</v>
      </c>
      <c r="M395" s="57">
        <v>2807</v>
      </c>
    </row>
    <row r="396" spans="1:13" ht="13.8" thickBot="1" x14ac:dyDescent="0.3">
      <c r="A396" s="2" t="s">
        <v>661</v>
      </c>
      <c r="B396" s="1" t="s">
        <v>660</v>
      </c>
      <c r="C396" s="2" t="s">
        <v>55</v>
      </c>
      <c r="D396" s="4" t="s">
        <v>16</v>
      </c>
      <c r="E396" s="4" t="s">
        <v>17</v>
      </c>
      <c r="F396" s="3">
        <v>1</v>
      </c>
      <c r="G396" s="3">
        <v>10</v>
      </c>
      <c r="H396" s="3">
        <v>0</v>
      </c>
      <c r="I396" s="3">
        <v>11</v>
      </c>
      <c r="J396" s="57">
        <v>29765</v>
      </c>
      <c r="K396" s="57">
        <v>44790</v>
      </c>
      <c r="L396" s="57">
        <v>74555</v>
      </c>
      <c r="M396" s="57">
        <v>29897</v>
      </c>
    </row>
    <row r="397" spans="1:13" ht="13.8" thickBot="1" x14ac:dyDescent="0.3">
      <c r="A397" s="2" t="s">
        <v>663</v>
      </c>
      <c r="B397" s="1" t="s">
        <v>662</v>
      </c>
      <c r="C397" s="2" t="s">
        <v>55</v>
      </c>
      <c r="D397" s="4" t="s">
        <v>21</v>
      </c>
      <c r="E397" s="4" t="s">
        <v>22</v>
      </c>
      <c r="F397" s="3">
        <v>1</v>
      </c>
      <c r="G397" s="3">
        <v>0</v>
      </c>
      <c r="H397" s="3">
        <v>0</v>
      </c>
      <c r="I397" s="3">
        <v>1</v>
      </c>
      <c r="J397" s="57">
        <v>30000</v>
      </c>
      <c r="K397" s="57">
        <v>0</v>
      </c>
      <c r="L397" s="57">
        <v>30000</v>
      </c>
      <c r="M397" s="57">
        <v>3088</v>
      </c>
    </row>
    <row r="398" spans="1:13" ht="13.8" thickBot="1" x14ac:dyDescent="0.3">
      <c r="A398" s="2" t="s">
        <v>691</v>
      </c>
      <c r="B398" s="1" t="s">
        <v>690</v>
      </c>
      <c r="C398" s="2" t="s">
        <v>55</v>
      </c>
      <c r="D398" s="4" t="s">
        <v>16</v>
      </c>
      <c r="E398" s="4" t="s">
        <v>17</v>
      </c>
      <c r="F398" s="3">
        <v>1</v>
      </c>
      <c r="G398" s="3">
        <v>0</v>
      </c>
      <c r="H398" s="3">
        <v>0</v>
      </c>
      <c r="I398" s="3">
        <v>1</v>
      </c>
      <c r="J398" s="57">
        <v>12400</v>
      </c>
      <c r="K398" s="60">
        <v>0</v>
      </c>
      <c r="L398" s="57">
        <v>12400</v>
      </c>
      <c r="M398" s="57">
        <v>2937</v>
      </c>
    </row>
    <row r="399" spans="1:13" ht="13.8" thickBot="1" x14ac:dyDescent="0.3">
      <c r="A399" s="2" t="s">
        <v>703</v>
      </c>
      <c r="B399" s="1" t="s">
        <v>702</v>
      </c>
      <c r="C399" s="2" t="s">
        <v>55</v>
      </c>
      <c r="D399" s="4" t="s">
        <v>21</v>
      </c>
      <c r="E399" s="4" t="s">
        <v>22</v>
      </c>
      <c r="F399" s="3">
        <v>1</v>
      </c>
      <c r="G399" s="3">
        <v>0</v>
      </c>
      <c r="H399" s="3">
        <v>0</v>
      </c>
      <c r="I399" s="3">
        <v>1</v>
      </c>
      <c r="J399" s="57">
        <v>124000</v>
      </c>
      <c r="K399" s="57">
        <v>0</v>
      </c>
      <c r="L399" s="57">
        <v>124000</v>
      </c>
      <c r="M399" s="57">
        <v>2496</v>
      </c>
    </row>
    <row r="400" spans="1:13" ht="13.8" thickBot="1" x14ac:dyDescent="0.3">
      <c r="A400" s="2" t="s">
        <v>717</v>
      </c>
      <c r="B400" s="1" t="s">
        <v>716</v>
      </c>
      <c r="C400" s="2" t="s">
        <v>55</v>
      </c>
      <c r="D400" s="4" t="s">
        <v>21</v>
      </c>
      <c r="E400" s="4" t="s">
        <v>22</v>
      </c>
      <c r="F400" s="3">
        <v>1</v>
      </c>
      <c r="G400" s="3">
        <v>0</v>
      </c>
      <c r="H400" s="3">
        <v>0</v>
      </c>
      <c r="I400" s="3">
        <v>1</v>
      </c>
      <c r="J400" s="57">
        <v>42556</v>
      </c>
      <c r="K400" s="57">
        <v>0</v>
      </c>
      <c r="L400" s="57">
        <v>42556</v>
      </c>
      <c r="M400" s="57">
        <v>2951</v>
      </c>
    </row>
    <row r="401" spans="1:13" ht="13.8" thickBot="1" x14ac:dyDescent="0.3">
      <c r="A401" s="2" t="s">
        <v>733</v>
      </c>
      <c r="B401" s="1" t="s">
        <v>732</v>
      </c>
      <c r="C401" s="2" t="s">
        <v>55</v>
      </c>
      <c r="D401" s="4" t="s">
        <v>21</v>
      </c>
      <c r="E401" s="4" t="s">
        <v>22</v>
      </c>
      <c r="F401" s="3">
        <v>1</v>
      </c>
      <c r="G401" s="3">
        <v>0</v>
      </c>
      <c r="H401" s="3">
        <v>0</v>
      </c>
      <c r="I401" s="3">
        <v>1</v>
      </c>
      <c r="J401" s="57">
        <v>24950</v>
      </c>
      <c r="K401" s="57">
        <v>0</v>
      </c>
      <c r="L401" s="57">
        <v>24950</v>
      </c>
      <c r="M401" s="57">
        <v>2759</v>
      </c>
    </row>
    <row r="402" spans="1:13" ht="13.8" thickBot="1" x14ac:dyDescent="0.3">
      <c r="A402" s="2" t="s">
        <v>759</v>
      </c>
      <c r="B402" s="1" t="s">
        <v>758</v>
      </c>
      <c r="C402" s="2" t="s">
        <v>55</v>
      </c>
      <c r="D402" s="4" t="s">
        <v>16</v>
      </c>
      <c r="E402" s="4" t="s">
        <v>17</v>
      </c>
      <c r="F402" s="3">
        <v>1</v>
      </c>
      <c r="G402" s="3">
        <v>2</v>
      </c>
      <c r="H402" s="3">
        <v>0</v>
      </c>
      <c r="I402" s="3">
        <v>3</v>
      </c>
      <c r="J402" s="57">
        <v>58000</v>
      </c>
      <c r="K402" s="57">
        <v>7300</v>
      </c>
      <c r="L402" s="57">
        <v>65300</v>
      </c>
      <c r="M402" s="57">
        <v>8125</v>
      </c>
    </row>
    <row r="403" spans="1:13" ht="13.8" thickBot="1" x14ac:dyDescent="0.3">
      <c r="A403" s="2" t="s">
        <v>761</v>
      </c>
      <c r="B403" s="1" t="s">
        <v>760</v>
      </c>
      <c r="C403" s="2" t="s">
        <v>55</v>
      </c>
      <c r="D403" s="4" t="s">
        <v>21</v>
      </c>
      <c r="E403" s="4" t="s">
        <v>22</v>
      </c>
      <c r="F403" s="3">
        <v>1</v>
      </c>
      <c r="G403" s="3">
        <v>0</v>
      </c>
      <c r="H403" s="3">
        <v>0</v>
      </c>
      <c r="I403" s="3">
        <v>1</v>
      </c>
      <c r="J403" s="57">
        <v>21500</v>
      </c>
      <c r="K403" s="57">
        <v>0</v>
      </c>
      <c r="L403" s="57">
        <v>21500</v>
      </c>
      <c r="M403" s="57">
        <v>3182</v>
      </c>
    </row>
    <row r="404" spans="1:13" ht="13.8" thickBot="1" x14ac:dyDescent="0.3">
      <c r="A404" s="2" t="s">
        <v>763</v>
      </c>
      <c r="B404" s="1" t="s">
        <v>762</v>
      </c>
      <c r="C404" s="2" t="s">
        <v>55</v>
      </c>
      <c r="D404" s="4" t="s">
        <v>21</v>
      </c>
      <c r="E404" s="4" t="s">
        <v>22</v>
      </c>
      <c r="F404" s="3">
        <v>1</v>
      </c>
      <c r="G404" s="3">
        <v>0</v>
      </c>
      <c r="H404" s="3">
        <v>0</v>
      </c>
      <c r="I404" s="3">
        <v>1</v>
      </c>
      <c r="J404" s="57">
        <v>50000</v>
      </c>
      <c r="K404" s="57">
        <v>0</v>
      </c>
      <c r="L404" s="57">
        <v>50000</v>
      </c>
      <c r="M404" s="57">
        <v>2860</v>
      </c>
    </row>
    <row r="405" spans="1:13" ht="13.8" thickBot="1" x14ac:dyDescent="0.3">
      <c r="A405" s="2" t="s">
        <v>785</v>
      </c>
      <c r="B405" s="1" t="s">
        <v>784</v>
      </c>
      <c r="C405" s="2" t="s">
        <v>55</v>
      </c>
      <c r="D405" s="4" t="s">
        <v>21</v>
      </c>
      <c r="E405" s="4" t="s">
        <v>22</v>
      </c>
      <c r="F405" s="3">
        <v>1</v>
      </c>
      <c r="G405" s="3">
        <v>3</v>
      </c>
      <c r="H405" s="3">
        <v>0</v>
      </c>
      <c r="I405" s="3">
        <v>4</v>
      </c>
      <c r="J405" s="57">
        <v>35000</v>
      </c>
      <c r="K405" s="57">
        <v>27769</v>
      </c>
      <c r="L405" s="57">
        <v>62769</v>
      </c>
      <c r="M405" s="57">
        <v>8326</v>
      </c>
    </row>
    <row r="406" spans="1:13" ht="13.8" thickBot="1" x14ac:dyDescent="0.3">
      <c r="A406" s="2" t="s">
        <v>787</v>
      </c>
      <c r="B406" s="1" t="s">
        <v>786</v>
      </c>
      <c r="C406" s="2" t="s">
        <v>55</v>
      </c>
      <c r="D406" s="4" t="s">
        <v>16</v>
      </c>
      <c r="E406" s="4" t="s">
        <v>17</v>
      </c>
      <c r="F406" s="3">
        <v>1</v>
      </c>
      <c r="G406" s="3">
        <v>0</v>
      </c>
      <c r="H406" s="3">
        <v>0</v>
      </c>
      <c r="I406" s="3">
        <v>1</v>
      </c>
      <c r="J406" s="57">
        <v>27300</v>
      </c>
      <c r="K406" s="57">
        <v>0</v>
      </c>
      <c r="L406" s="57">
        <v>27300</v>
      </c>
      <c r="M406" s="57">
        <v>2923</v>
      </c>
    </row>
    <row r="407" spans="1:13" ht="13.8" thickBot="1" x14ac:dyDescent="0.3">
      <c r="A407" s="2" t="s">
        <v>795</v>
      </c>
      <c r="B407" s="1" t="s">
        <v>794</v>
      </c>
      <c r="C407" s="2" t="s">
        <v>55</v>
      </c>
      <c r="D407" s="4" t="s">
        <v>62</v>
      </c>
      <c r="E407" s="4" t="s">
        <v>63</v>
      </c>
      <c r="F407" s="3">
        <v>1</v>
      </c>
      <c r="G407" s="3">
        <v>1</v>
      </c>
      <c r="H407" s="3">
        <v>0</v>
      </c>
      <c r="I407" s="3">
        <v>2</v>
      </c>
      <c r="J407" s="57">
        <v>64000</v>
      </c>
      <c r="K407" s="57">
        <v>12000</v>
      </c>
      <c r="L407" s="57">
        <v>76000</v>
      </c>
      <c r="M407" s="57">
        <v>7393</v>
      </c>
    </row>
    <row r="408" spans="1:13" ht="13.8" thickBot="1" x14ac:dyDescent="0.3">
      <c r="A408" s="2" t="s">
        <v>815</v>
      </c>
      <c r="B408" s="1" t="s">
        <v>814</v>
      </c>
      <c r="C408" s="2" t="s">
        <v>55</v>
      </c>
      <c r="D408" s="4" t="s">
        <v>21</v>
      </c>
      <c r="E408" s="4" t="s">
        <v>22</v>
      </c>
      <c r="F408" s="3">
        <v>1</v>
      </c>
      <c r="G408" s="3">
        <v>1</v>
      </c>
      <c r="H408" s="3">
        <v>0</v>
      </c>
      <c r="I408" s="3">
        <v>2</v>
      </c>
      <c r="J408" s="57">
        <v>55000</v>
      </c>
      <c r="K408" s="57">
        <v>12000</v>
      </c>
      <c r="L408" s="57">
        <v>67000</v>
      </c>
      <c r="M408" s="57">
        <v>6252</v>
      </c>
    </row>
    <row r="409" spans="1:13" ht="13.8" thickBot="1" x14ac:dyDescent="0.3">
      <c r="A409" s="2" t="s">
        <v>817</v>
      </c>
      <c r="B409" s="1" t="s">
        <v>816</v>
      </c>
      <c r="C409" s="2" t="s">
        <v>55</v>
      </c>
      <c r="D409" s="4" t="s">
        <v>21</v>
      </c>
      <c r="E409" s="4" t="s">
        <v>22</v>
      </c>
      <c r="F409" s="3">
        <v>1</v>
      </c>
      <c r="G409" s="3">
        <v>0</v>
      </c>
      <c r="H409" s="3">
        <v>0</v>
      </c>
      <c r="I409" s="3">
        <v>1</v>
      </c>
      <c r="J409" s="57">
        <v>33450</v>
      </c>
      <c r="K409" s="60">
        <v>0</v>
      </c>
      <c r="L409" s="57">
        <v>33450</v>
      </c>
      <c r="M409" s="57">
        <v>3640</v>
      </c>
    </row>
    <row r="410" spans="1:13" ht="13.8" thickBot="1" x14ac:dyDescent="0.3">
      <c r="A410" s="2" t="s">
        <v>823</v>
      </c>
      <c r="B410" s="1" t="s">
        <v>822</v>
      </c>
      <c r="C410" s="2" t="s">
        <v>55</v>
      </c>
      <c r="D410" s="4" t="s">
        <v>47</v>
      </c>
      <c r="E410" s="4" t="s">
        <v>48</v>
      </c>
      <c r="F410" s="3">
        <v>1</v>
      </c>
      <c r="G410" s="3">
        <v>2</v>
      </c>
      <c r="H410" s="3">
        <v>1</v>
      </c>
      <c r="I410" s="3">
        <v>4</v>
      </c>
      <c r="J410" s="57">
        <v>60000</v>
      </c>
      <c r="K410" s="57">
        <v>12100</v>
      </c>
      <c r="L410" s="57">
        <v>72100</v>
      </c>
      <c r="M410" s="57">
        <v>9360</v>
      </c>
    </row>
    <row r="411" spans="1:13" x14ac:dyDescent="0.25">
      <c r="B411" s="61" t="s">
        <v>3885</v>
      </c>
      <c r="C411" s="92"/>
      <c r="D411" s="93"/>
      <c r="E411" s="93"/>
      <c r="F411" s="94">
        <f>SUM(F366:F410)</f>
        <v>45</v>
      </c>
      <c r="G411" s="94">
        <f t="shared" ref="G411:M411" si="6">SUM(G366:G410)</f>
        <v>168</v>
      </c>
      <c r="H411" s="94">
        <f t="shared" si="6"/>
        <v>6</v>
      </c>
      <c r="I411" s="94">
        <f t="shared" si="6"/>
        <v>219</v>
      </c>
      <c r="J411" s="94">
        <f t="shared" si="6"/>
        <v>2595485</v>
      </c>
      <c r="K411" s="94">
        <f t="shared" si="6"/>
        <v>1371000</v>
      </c>
      <c r="L411" s="94">
        <f t="shared" si="6"/>
        <v>3966485</v>
      </c>
      <c r="M411" s="95">
        <f t="shared" si="6"/>
        <v>507971</v>
      </c>
    </row>
    <row r="412" spans="1:13" ht="13.8" thickBot="1" x14ac:dyDescent="0.3">
      <c r="B412" s="66" t="s">
        <v>3886</v>
      </c>
      <c r="C412" s="96"/>
      <c r="D412" s="97"/>
      <c r="E412" s="97"/>
      <c r="F412" s="98"/>
      <c r="G412" s="98"/>
      <c r="H412" s="98"/>
      <c r="I412" s="99">
        <f>AVERAGE(I366:I410)</f>
        <v>4.8666666666666663</v>
      </c>
      <c r="J412" s="100">
        <f>AVERAGE(J366:J410)</f>
        <v>57677.444444444445</v>
      </c>
      <c r="K412" s="100">
        <f>AVERAGE(K366:K410)</f>
        <v>30466.666666666668</v>
      </c>
      <c r="L412" s="100">
        <f>AVERAGE(L366:L410)</f>
        <v>88144.111111111109</v>
      </c>
      <c r="M412" s="101">
        <f>AVERAGE(M366:M410)</f>
        <v>11288.244444444445</v>
      </c>
    </row>
  </sheetData>
  <sortState ref="A4:M410">
    <sortCondition ref="C4:C410"/>
    <sortCondition ref="B4:B410"/>
  </sortState>
  <hyperlinks>
    <hyperlink ref="G1" location="'Table of Contents'!A1" display="Return to Table of Contents"/>
  </hyperlinks>
  <printOptions horizontalCentered="1" verticalCentered="1"/>
  <pageMargins left="0.75" right="0.75" top="1" bottom="1" header="0.5" footer="0.5"/>
  <pageSetup orientation="landscape" horizontalDpi="1200" verticalDpi="1200" r:id="rId1"/>
  <headerFooter>
    <oddHeader xml:space="preserve">LM_Statistics Outlets, Hours, and SqFt </oddHeader>
    <oddFooter>Counting Opinions (SQUIRE) Ltd.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R412"/>
  <sheetViews>
    <sheetView zoomScale="75" zoomScaleNormal="75" workbookViewId="0">
      <pane ySplit="3" topLeftCell="A4" activePane="bottomLeft" state="frozen"/>
      <selection pane="bottomLeft" activeCell="G1" sqref="G1"/>
    </sheetView>
  </sheetViews>
  <sheetFormatPr defaultRowHeight="13.2" x14ac:dyDescent="0.25"/>
  <cols>
    <col min="1" max="1" width="8.5546875" customWidth="1"/>
    <col min="2" max="2" width="50.77734375" bestFit="1" customWidth="1"/>
    <col min="3" max="3" width="14.77734375" customWidth="1"/>
    <col min="4" max="13" width="11.109375" bestFit="1" customWidth="1"/>
    <col min="14" max="14" width="12" customWidth="1"/>
    <col min="15" max="15" width="10.33203125" customWidth="1"/>
    <col min="16" max="16" width="11.6640625" customWidth="1"/>
  </cols>
  <sheetData>
    <row r="1" spans="1:16" ht="18" x14ac:dyDescent="0.35">
      <c r="B1" s="56" t="s">
        <v>3874</v>
      </c>
      <c r="D1" s="55" t="s">
        <v>3094</v>
      </c>
      <c r="G1" s="14" t="s">
        <v>3107</v>
      </c>
      <c r="J1" s="58"/>
      <c r="K1" s="58"/>
      <c r="L1" s="58"/>
      <c r="M1" s="58"/>
    </row>
    <row r="2" spans="1:16" ht="13.8" thickBot="1" x14ac:dyDescent="0.3"/>
    <row r="3" spans="1:16" s="6" customFormat="1" ht="66.599999999999994" thickBot="1" x14ac:dyDescent="0.3">
      <c r="A3" s="5" t="s">
        <v>1</v>
      </c>
      <c r="B3" s="5" t="s">
        <v>0</v>
      </c>
      <c r="C3" s="5" t="s">
        <v>4</v>
      </c>
      <c r="D3" s="5" t="s">
        <v>824</v>
      </c>
      <c r="E3" s="5" t="s">
        <v>825</v>
      </c>
      <c r="F3" s="5" t="s">
        <v>826</v>
      </c>
      <c r="G3" s="5" t="s">
        <v>827</v>
      </c>
      <c r="H3" s="5" t="s">
        <v>828</v>
      </c>
      <c r="I3" s="5" t="s">
        <v>829</v>
      </c>
      <c r="J3" s="5" t="s">
        <v>830</v>
      </c>
      <c r="K3" s="5" t="s">
        <v>831</v>
      </c>
      <c r="L3" s="5" t="s">
        <v>832</v>
      </c>
      <c r="M3" s="5" t="s">
        <v>833</v>
      </c>
      <c r="N3" s="5" t="s">
        <v>3887</v>
      </c>
      <c r="O3" s="5" t="s">
        <v>3888</v>
      </c>
      <c r="P3" s="5" t="s">
        <v>3889</v>
      </c>
    </row>
    <row r="4" spans="1:16" ht="13.8" thickBot="1" x14ac:dyDescent="0.3">
      <c r="A4" s="7" t="s">
        <v>34</v>
      </c>
      <c r="B4" s="1" t="s">
        <v>33</v>
      </c>
      <c r="C4" s="7" t="s">
        <v>35</v>
      </c>
      <c r="D4" s="8">
        <v>1285</v>
      </c>
      <c r="E4" s="8">
        <v>14253</v>
      </c>
      <c r="F4" s="8">
        <v>1067</v>
      </c>
      <c r="G4" s="8">
        <v>1494</v>
      </c>
      <c r="H4" s="8">
        <v>43</v>
      </c>
      <c r="I4" s="8">
        <v>49</v>
      </c>
      <c r="J4" s="8">
        <v>16867</v>
      </c>
      <c r="K4" s="8">
        <v>2637</v>
      </c>
      <c r="L4" s="8">
        <v>153</v>
      </c>
      <c r="M4" s="8">
        <v>36514</v>
      </c>
      <c r="N4" s="11">
        <f>(J4+K4+L4)/D4</f>
        <v>15.29727626459144</v>
      </c>
      <c r="O4" s="11">
        <f>(E4+F4+G4+H4)/D4</f>
        <v>13.11828793774319</v>
      </c>
      <c r="P4" s="11">
        <f>M4/D4</f>
        <v>28.415564202334629</v>
      </c>
    </row>
    <row r="5" spans="1:16" ht="13.8" thickBot="1" x14ac:dyDescent="0.3">
      <c r="A5" s="7" t="s">
        <v>59</v>
      </c>
      <c r="B5" s="1" t="s">
        <v>58</v>
      </c>
      <c r="C5" s="7" t="s">
        <v>35</v>
      </c>
      <c r="D5" s="8">
        <v>3248</v>
      </c>
      <c r="E5" s="8">
        <v>9839</v>
      </c>
      <c r="F5" s="8">
        <v>44</v>
      </c>
      <c r="G5" s="8">
        <v>373</v>
      </c>
      <c r="H5" s="8">
        <v>23</v>
      </c>
      <c r="I5" s="8">
        <v>48</v>
      </c>
      <c r="J5" s="8">
        <v>4577</v>
      </c>
      <c r="K5" s="8">
        <v>2822</v>
      </c>
      <c r="L5" s="8">
        <v>0</v>
      </c>
      <c r="M5" s="8">
        <v>17678</v>
      </c>
      <c r="N5" s="11">
        <f t="shared" ref="N5:N68" si="0">(J5+K5+L5)/D5</f>
        <v>2.2780172413793105</v>
      </c>
      <c r="O5" s="11">
        <f t="shared" ref="O5:O68" si="1">(E5+F5+G5+H5)/D5</f>
        <v>3.1647167487684729</v>
      </c>
      <c r="P5" s="11">
        <f t="shared" ref="P5:P68" si="2">M5/D5</f>
        <v>5.4427339901477829</v>
      </c>
    </row>
    <row r="6" spans="1:16" ht="13.8" thickBot="1" x14ac:dyDescent="0.3">
      <c r="A6" s="7" t="s">
        <v>79</v>
      </c>
      <c r="B6" s="1" t="s">
        <v>78</v>
      </c>
      <c r="C6" s="7" t="s">
        <v>35</v>
      </c>
      <c r="D6" s="8">
        <v>657</v>
      </c>
      <c r="E6" s="8">
        <v>14082</v>
      </c>
      <c r="F6" s="8">
        <v>558</v>
      </c>
      <c r="G6" s="8">
        <v>1585</v>
      </c>
      <c r="H6" s="8">
        <v>362</v>
      </c>
      <c r="I6" s="8">
        <v>48</v>
      </c>
      <c r="J6" s="8">
        <v>14027</v>
      </c>
      <c r="K6" s="8">
        <v>2001</v>
      </c>
      <c r="L6" s="8">
        <v>87</v>
      </c>
      <c r="M6" s="8">
        <v>32702</v>
      </c>
      <c r="N6" s="11">
        <f t="shared" si="0"/>
        <v>24.528158295281582</v>
      </c>
      <c r="O6" s="11">
        <f t="shared" si="1"/>
        <v>25.246575342465754</v>
      </c>
      <c r="P6" s="11">
        <f t="shared" si="2"/>
        <v>49.774733637747339</v>
      </c>
    </row>
    <row r="7" spans="1:16" ht="13.8" thickBot="1" x14ac:dyDescent="0.3">
      <c r="A7" s="7" t="s">
        <v>81</v>
      </c>
      <c r="B7" s="1" t="s">
        <v>80</v>
      </c>
      <c r="C7" s="7" t="s">
        <v>35</v>
      </c>
      <c r="D7" s="8">
        <v>3769</v>
      </c>
      <c r="E7" s="8">
        <v>16947</v>
      </c>
      <c r="F7" s="8">
        <v>1300</v>
      </c>
      <c r="G7" s="8">
        <v>1194</v>
      </c>
      <c r="H7" s="8">
        <v>50</v>
      </c>
      <c r="I7" s="8">
        <v>48</v>
      </c>
      <c r="J7" s="8">
        <v>18000</v>
      </c>
      <c r="K7" s="8">
        <v>0</v>
      </c>
      <c r="L7" s="8">
        <v>0</v>
      </c>
      <c r="M7" s="8">
        <v>37491</v>
      </c>
      <c r="N7" s="11">
        <f t="shared" si="0"/>
        <v>4.7758026001591931</v>
      </c>
      <c r="O7" s="11">
        <f t="shared" si="1"/>
        <v>5.1713982488723795</v>
      </c>
      <c r="P7" s="11">
        <f t="shared" si="2"/>
        <v>9.9472008490315726</v>
      </c>
    </row>
    <row r="8" spans="1:16" ht="13.8" thickBot="1" x14ac:dyDescent="0.3">
      <c r="A8" s="7" t="s">
        <v>85</v>
      </c>
      <c r="B8" s="1" t="s">
        <v>84</v>
      </c>
      <c r="C8" s="7" t="s">
        <v>35</v>
      </c>
      <c r="D8" s="8">
        <v>3150</v>
      </c>
      <c r="E8" s="8">
        <v>15034</v>
      </c>
      <c r="F8" s="8">
        <v>336</v>
      </c>
      <c r="G8" s="8">
        <v>104</v>
      </c>
      <c r="H8" s="8">
        <v>1</v>
      </c>
      <c r="I8" s="8">
        <v>48</v>
      </c>
      <c r="J8" s="8">
        <v>11178</v>
      </c>
      <c r="K8" s="8">
        <v>2587</v>
      </c>
      <c r="L8" s="8">
        <v>0</v>
      </c>
      <c r="M8" s="8">
        <v>29240</v>
      </c>
      <c r="N8" s="11">
        <f t="shared" si="0"/>
        <v>4.3698412698412694</v>
      </c>
      <c r="O8" s="11">
        <f t="shared" si="1"/>
        <v>4.912698412698413</v>
      </c>
      <c r="P8" s="11">
        <f t="shared" si="2"/>
        <v>9.2825396825396833</v>
      </c>
    </row>
    <row r="9" spans="1:16" ht="13.8" thickBot="1" x14ac:dyDescent="0.3">
      <c r="A9" s="7" t="s">
        <v>89</v>
      </c>
      <c r="B9" s="1" t="s">
        <v>88</v>
      </c>
      <c r="C9" s="7" t="s">
        <v>35</v>
      </c>
      <c r="D9" s="8">
        <v>3811</v>
      </c>
      <c r="E9" s="8">
        <v>27030</v>
      </c>
      <c r="F9" s="8">
        <v>1019</v>
      </c>
      <c r="G9" s="8">
        <v>1474</v>
      </c>
      <c r="H9" s="8">
        <v>74</v>
      </c>
      <c r="I9" s="8">
        <v>49</v>
      </c>
      <c r="J9" s="8">
        <v>17910</v>
      </c>
      <c r="K9" s="8">
        <v>1999</v>
      </c>
      <c r="L9" s="8">
        <v>90</v>
      </c>
      <c r="M9" s="8">
        <v>49596</v>
      </c>
      <c r="N9" s="11">
        <f t="shared" si="0"/>
        <v>5.2477040146943059</v>
      </c>
      <c r="O9" s="11">
        <f t="shared" si="1"/>
        <v>7.7662030963001838</v>
      </c>
      <c r="P9" s="11">
        <f t="shared" si="2"/>
        <v>13.01390711099449</v>
      </c>
    </row>
    <row r="10" spans="1:16" ht="13.8" thickBot="1" x14ac:dyDescent="0.3">
      <c r="A10" s="7" t="s">
        <v>92</v>
      </c>
      <c r="B10" s="1" t="s">
        <v>91</v>
      </c>
      <c r="C10" s="7" t="s">
        <v>35</v>
      </c>
      <c r="D10" s="8">
        <v>3623</v>
      </c>
      <c r="E10" s="8">
        <v>14358</v>
      </c>
      <c r="F10" s="8">
        <v>258</v>
      </c>
      <c r="G10" s="8">
        <v>1125</v>
      </c>
      <c r="H10" s="8">
        <v>6</v>
      </c>
      <c r="I10" s="8">
        <v>48</v>
      </c>
      <c r="J10" s="8">
        <v>17190</v>
      </c>
      <c r="K10" s="8">
        <v>1999</v>
      </c>
      <c r="L10" s="8">
        <v>90</v>
      </c>
      <c r="M10" s="8">
        <v>35026</v>
      </c>
      <c r="N10" s="11">
        <f t="shared" si="0"/>
        <v>5.3212807065967427</v>
      </c>
      <c r="O10" s="11">
        <f t="shared" si="1"/>
        <v>4.3463980126966604</v>
      </c>
      <c r="P10" s="11">
        <f t="shared" si="2"/>
        <v>9.6676787192934039</v>
      </c>
    </row>
    <row r="11" spans="1:16" ht="13.8" thickBot="1" x14ac:dyDescent="0.3">
      <c r="A11" s="7" t="s">
        <v>100</v>
      </c>
      <c r="B11" s="1" t="s">
        <v>99</v>
      </c>
      <c r="C11" s="7" t="s">
        <v>35</v>
      </c>
      <c r="D11" s="8">
        <v>2937</v>
      </c>
      <c r="E11" s="8">
        <v>6887</v>
      </c>
      <c r="F11" s="8">
        <v>378</v>
      </c>
      <c r="G11" s="8">
        <v>877</v>
      </c>
      <c r="H11" s="8">
        <v>9</v>
      </c>
      <c r="I11" s="8">
        <v>48</v>
      </c>
      <c r="J11" s="8">
        <v>17549</v>
      </c>
      <c r="K11" s="8">
        <v>2427</v>
      </c>
      <c r="L11" s="8">
        <v>89</v>
      </c>
      <c r="M11" s="8">
        <v>28216</v>
      </c>
      <c r="N11" s="11">
        <f t="shared" si="0"/>
        <v>6.831801157643854</v>
      </c>
      <c r="O11" s="11">
        <f t="shared" si="1"/>
        <v>2.7752808988764044</v>
      </c>
      <c r="P11" s="11">
        <f t="shared" si="2"/>
        <v>9.6070820565202588</v>
      </c>
    </row>
    <row r="12" spans="1:16" ht="13.8" thickBot="1" x14ac:dyDescent="0.3">
      <c r="A12" s="7" t="s">
        <v>132</v>
      </c>
      <c r="B12" s="1" t="s">
        <v>131</v>
      </c>
      <c r="C12" s="7" t="s">
        <v>35</v>
      </c>
      <c r="D12" s="8">
        <v>2611</v>
      </c>
      <c r="E12" s="8">
        <v>16507</v>
      </c>
      <c r="F12" s="8">
        <v>190</v>
      </c>
      <c r="G12" s="8">
        <v>360</v>
      </c>
      <c r="H12" s="8">
        <v>34</v>
      </c>
      <c r="I12" s="8">
        <v>48</v>
      </c>
      <c r="J12" s="8">
        <v>0</v>
      </c>
      <c r="K12" s="8">
        <v>0</v>
      </c>
      <c r="L12" s="8">
        <v>0</v>
      </c>
      <c r="M12" s="8">
        <v>17091</v>
      </c>
      <c r="N12" s="11">
        <f t="shared" si="0"/>
        <v>0</v>
      </c>
      <c r="O12" s="11">
        <f t="shared" si="1"/>
        <v>6.545767905017235</v>
      </c>
      <c r="P12" s="11">
        <f t="shared" si="2"/>
        <v>6.545767905017235</v>
      </c>
    </row>
    <row r="13" spans="1:16" ht="13.8" thickBot="1" x14ac:dyDescent="0.3">
      <c r="A13" s="7" t="s">
        <v>146</v>
      </c>
      <c r="B13" s="1" t="s">
        <v>145</v>
      </c>
      <c r="C13" s="7" t="s">
        <v>35</v>
      </c>
      <c r="D13" s="8">
        <v>722</v>
      </c>
      <c r="E13" s="8">
        <v>12566</v>
      </c>
      <c r="F13" s="8">
        <v>333</v>
      </c>
      <c r="G13" s="8">
        <v>718</v>
      </c>
      <c r="H13" s="8">
        <v>11</v>
      </c>
      <c r="I13" s="8">
        <v>48</v>
      </c>
      <c r="J13" s="8">
        <v>5336</v>
      </c>
      <c r="K13" s="8">
        <v>2311</v>
      </c>
      <c r="L13" s="8">
        <v>0</v>
      </c>
      <c r="M13" s="8">
        <v>21275</v>
      </c>
      <c r="N13" s="11">
        <f t="shared" si="0"/>
        <v>10.591412742382271</v>
      </c>
      <c r="O13" s="11">
        <f t="shared" si="1"/>
        <v>18.875346260387811</v>
      </c>
      <c r="P13" s="11">
        <f t="shared" si="2"/>
        <v>29.466759002770083</v>
      </c>
    </row>
    <row r="14" spans="1:16" ht="13.8" thickBot="1" x14ac:dyDescent="0.3">
      <c r="A14" s="7" t="s">
        <v>156</v>
      </c>
      <c r="B14" s="1" t="s">
        <v>155</v>
      </c>
      <c r="C14" s="7" t="s">
        <v>35</v>
      </c>
      <c r="D14" s="8">
        <v>3879</v>
      </c>
      <c r="E14" s="8">
        <v>20354</v>
      </c>
      <c r="F14" s="8">
        <v>1514</v>
      </c>
      <c r="G14" s="8">
        <v>1209</v>
      </c>
      <c r="H14" s="8">
        <v>232</v>
      </c>
      <c r="I14" s="8">
        <v>48</v>
      </c>
      <c r="J14" s="8">
        <v>35041</v>
      </c>
      <c r="K14" s="8">
        <v>4113</v>
      </c>
      <c r="L14" s="8">
        <v>90</v>
      </c>
      <c r="M14" s="8">
        <v>62553</v>
      </c>
      <c r="N14" s="11">
        <f t="shared" si="0"/>
        <v>10.117040474349059</v>
      </c>
      <c r="O14" s="11">
        <f t="shared" si="1"/>
        <v>6.0090229440577465</v>
      </c>
      <c r="P14" s="11">
        <f t="shared" si="2"/>
        <v>16.126063418406805</v>
      </c>
    </row>
    <row r="15" spans="1:16" ht="13.8" thickBot="1" x14ac:dyDescent="0.3">
      <c r="A15" s="7" t="s">
        <v>164</v>
      </c>
      <c r="B15" s="1" t="s">
        <v>163</v>
      </c>
      <c r="C15" s="7" t="s">
        <v>35</v>
      </c>
      <c r="D15" s="8">
        <v>1854</v>
      </c>
      <c r="E15" s="8">
        <v>33102</v>
      </c>
      <c r="F15" s="8">
        <v>414</v>
      </c>
      <c r="G15" s="8">
        <v>1186</v>
      </c>
      <c r="H15" s="8">
        <v>15</v>
      </c>
      <c r="I15" s="8">
        <v>48</v>
      </c>
      <c r="J15" s="8">
        <v>0</v>
      </c>
      <c r="K15" s="8">
        <v>0</v>
      </c>
      <c r="L15" s="8">
        <v>0</v>
      </c>
      <c r="M15" s="8">
        <v>34717</v>
      </c>
      <c r="N15" s="11">
        <f t="shared" si="0"/>
        <v>0</v>
      </c>
      <c r="O15" s="11">
        <f t="shared" si="1"/>
        <v>18.725458468176914</v>
      </c>
      <c r="P15" s="11">
        <f t="shared" si="2"/>
        <v>18.725458468176914</v>
      </c>
    </row>
    <row r="16" spans="1:16" ht="13.8" thickBot="1" x14ac:dyDescent="0.3">
      <c r="A16" s="7" t="s">
        <v>176</v>
      </c>
      <c r="B16" s="1" t="s">
        <v>175</v>
      </c>
      <c r="C16" s="7" t="s">
        <v>35</v>
      </c>
      <c r="D16" s="8">
        <v>3604</v>
      </c>
      <c r="E16" s="8">
        <v>35339</v>
      </c>
      <c r="F16" s="8">
        <v>1655</v>
      </c>
      <c r="G16" s="8">
        <v>2236</v>
      </c>
      <c r="H16" s="8">
        <v>79</v>
      </c>
      <c r="I16" s="8">
        <v>48</v>
      </c>
      <c r="J16" s="8">
        <v>12067</v>
      </c>
      <c r="K16" s="8">
        <v>2748</v>
      </c>
      <c r="L16" s="8">
        <v>0</v>
      </c>
      <c r="M16" s="8">
        <v>54124</v>
      </c>
      <c r="N16" s="11">
        <f t="shared" si="0"/>
        <v>4.1107103218645946</v>
      </c>
      <c r="O16" s="11">
        <f t="shared" si="1"/>
        <v>10.907047724750278</v>
      </c>
      <c r="P16" s="11">
        <f t="shared" si="2"/>
        <v>15.017758046614873</v>
      </c>
    </row>
    <row r="17" spans="1:16" ht="13.8" thickBot="1" x14ac:dyDescent="0.3">
      <c r="A17" s="7" t="s">
        <v>184</v>
      </c>
      <c r="B17" s="1" t="s">
        <v>183</v>
      </c>
      <c r="C17" s="7" t="s">
        <v>35</v>
      </c>
      <c r="D17" s="8">
        <v>3803</v>
      </c>
      <c r="E17" s="8">
        <v>22356</v>
      </c>
      <c r="F17" s="8">
        <v>1184</v>
      </c>
      <c r="G17" s="8">
        <v>1122</v>
      </c>
      <c r="H17" s="8">
        <v>13</v>
      </c>
      <c r="I17" s="8">
        <v>48</v>
      </c>
      <c r="J17" s="8">
        <v>816</v>
      </c>
      <c r="K17" s="8">
        <v>1468</v>
      </c>
      <c r="L17" s="8">
        <v>0</v>
      </c>
      <c r="M17" s="8">
        <v>26959</v>
      </c>
      <c r="N17" s="11">
        <f t="shared" si="0"/>
        <v>0.60057849066526425</v>
      </c>
      <c r="O17" s="11">
        <f t="shared" si="1"/>
        <v>6.4882987115435187</v>
      </c>
      <c r="P17" s="11">
        <f t="shared" si="2"/>
        <v>7.0888772022087823</v>
      </c>
    </row>
    <row r="18" spans="1:16" ht="13.8" thickBot="1" x14ac:dyDescent="0.3">
      <c r="A18" s="7" t="s">
        <v>186</v>
      </c>
      <c r="B18" s="1" t="s">
        <v>185</v>
      </c>
      <c r="C18" s="7" t="s">
        <v>35</v>
      </c>
      <c r="D18" s="8">
        <v>2373</v>
      </c>
      <c r="E18" s="8">
        <v>15644</v>
      </c>
      <c r="F18" s="8">
        <v>155</v>
      </c>
      <c r="G18" s="8">
        <v>2137</v>
      </c>
      <c r="H18" s="8">
        <v>17</v>
      </c>
      <c r="I18" s="8">
        <v>48</v>
      </c>
      <c r="J18" s="8">
        <v>3756</v>
      </c>
      <c r="K18" s="8">
        <v>2449</v>
      </c>
      <c r="L18" s="8">
        <v>0</v>
      </c>
      <c r="M18" s="8">
        <v>24158</v>
      </c>
      <c r="N18" s="11">
        <f t="shared" si="0"/>
        <v>2.6148335440370838</v>
      </c>
      <c r="O18" s="11">
        <f t="shared" si="1"/>
        <v>7.5655288664138221</v>
      </c>
      <c r="P18" s="11">
        <f t="shared" si="2"/>
        <v>10.180362410450906</v>
      </c>
    </row>
    <row r="19" spans="1:16" ht="13.8" thickBot="1" x14ac:dyDescent="0.3">
      <c r="A19" s="7" t="s">
        <v>202</v>
      </c>
      <c r="B19" s="1" t="s">
        <v>201</v>
      </c>
      <c r="C19" s="7" t="s">
        <v>35</v>
      </c>
      <c r="D19" s="8">
        <v>3953</v>
      </c>
      <c r="E19" s="8">
        <v>19611</v>
      </c>
      <c r="F19" s="8">
        <v>1157</v>
      </c>
      <c r="G19" s="8">
        <v>1422</v>
      </c>
      <c r="H19" s="8">
        <v>20</v>
      </c>
      <c r="I19" s="8">
        <v>48</v>
      </c>
      <c r="J19" s="8">
        <v>12049</v>
      </c>
      <c r="K19" s="8">
        <v>1840</v>
      </c>
      <c r="L19" s="8">
        <v>90</v>
      </c>
      <c r="M19" s="8">
        <v>36189</v>
      </c>
      <c r="N19" s="11">
        <f t="shared" si="0"/>
        <v>3.5363015431317986</v>
      </c>
      <c r="O19" s="11">
        <f t="shared" si="1"/>
        <v>5.6185175815836077</v>
      </c>
      <c r="P19" s="11">
        <f t="shared" si="2"/>
        <v>9.1548191247154058</v>
      </c>
    </row>
    <row r="20" spans="1:16" ht="13.8" thickBot="1" x14ac:dyDescent="0.3">
      <c r="A20" s="7" t="s">
        <v>204</v>
      </c>
      <c r="B20" s="1" t="s">
        <v>203</v>
      </c>
      <c r="C20" s="7" t="s">
        <v>35</v>
      </c>
      <c r="D20" s="8">
        <v>3228</v>
      </c>
      <c r="E20" s="8">
        <v>8452</v>
      </c>
      <c r="F20" s="8">
        <v>881</v>
      </c>
      <c r="G20" s="8">
        <v>1360</v>
      </c>
      <c r="H20" s="8">
        <v>434</v>
      </c>
      <c r="I20" s="8">
        <v>48</v>
      </c>
      <c r="J20" s="8">
        <v>7976</v>
      </c>
      <c r="K20" s="8">
        <v>2099</v>
      </c>
      <c r="L20" s="8">
        <v>0</v>
      </c>
      <c r="M20" s="8">
        <v>21202</v>
      </c>
      <c r="N20" s="11">
        <f t="shared" si="0"/>
        <v>3.1211276332094178</v>
      </c>
      <c r="O20" s="11">
        <f t="shared" si="1"/>
        <v>3.4470260223048328</v>
      </c>
      <c r="P20" s="11">
        <f t="shared" si="2"/>
        <v>6.5681536555142506</v>
      </c>
    </row>
    <row r="21" spans="1:16" ht="13.8" thickBot="1" x14ac:dyDescent="0.3">
      <c r="A21" s="7" t="s">
        <v>206</v>
      </c>
      <c r="B21" s="1" t="s">
        <v>205</v>
      </c>
      <c r="C21" s="7" t="s">
        <v>35</v>
      </c>
      <c r="D21" s="8">
        <v>3453</v>
      </c>
      <c r="E21" s="8">
        <v>13493</v>
      </c>
      <c r="F21" s="8">
        <v>1862</v>
      </c>
      <c r="G21" s="8">
        <v>3131</v>
      </c>
      <c r="H21" s="8">
        <v>96</v>
      </c>
      <c r="I21" s="8">
        <v>48</v>
      </c>
      <c r="J21" s="8">
        <v>4751</v>
      </c>
      <c r="K21" s="8">
        <v>2186</v>
      </c>
      <c r="L21" s="8">
        <v>0</v>
      </c>
      <c r="M21" s="8">
        <v>25519</v>
      </c>
      <c r="N21" s="11">
        <f t="shared" si="0"/>
        <v>2.008977700550246</v>
      </c>
      <c r="O21" s="11">
        <f t="shared" si="1"/>
        <v>5.3814074717636835</v>
      </c>
      <c r="P21" s="11">
        <f t="shared" si="2"/>
        <v>7.3903851723139296</v>
      </c>
    </row>
    <row r="22" spans="1:16" ht="13.8" thickBot="1" x14ac:dyDescent="0.3">
      <c r="A22" s="7" t="s">
        <v>208</v>
      </c>
      <c r="B22" s="1" t="s">
        <v>207</v>
      </c>
      <c r="C22" s="7" t="s">
        <v>35</v>
      </c>
      <c r="D22" s="8">
        <v>1236</v>
      </c>
      <c r="E22" s="8">
        <v>12982</v>
      </c>
      <c r="F22" s="8">
        <v>507</v>
      </c>
      <c r="G22" s="8">
        <v>1706</v>
      </c>
      <c r="H22" s="8">
        <v>4</v>
      </c>
      <c r="I22" s="8">
        <v>48</v>
      </c>
      <c r="J22" s="8">
        <v>4751</v>
      </c>
      <c r="K22" s="8">
        <v>2186</v>
      </c>
      <c r="L22" s="8">
        <v>0</v>
      </c>
      <c r="M22" s="8">
        <v>22136</v>
      </c>
      <c r="N22" s="11">
        <f t="shared" si="0"/>
        <v>5.6124595469255665</v>
      </c>
      <c r="O22" s="11">
        <f t="shared" si="1"/>
        <v>12.296925566343042</v>
      </c>
      <c r="P22" s="11">
        <f t="shared" si="2"/>
        <v>17.909385113268609</v>
      </c>
    </row>
    <row r="23" spans="1:16" ht="13.8" thickBot="1" x14ac:dyDescent="0.3">
      <c r="A23" s="7" t="s">
        <v>210</v>
      </c>
      <c r="B23" s="1" t="s">
        <v>209</v>
      </c>
      <c r="C23" s="7" t="s">
        <v>35</v>
      </c>
      <c r="D23" s="8">
        <v>3179</v>
      </c>
      <c r="E23" s="8">
        <v>12524</v>
      </c>
      <c r="F23" s="8">
        <v>861</v>
      </c>
      <c r="G23" s="8">
        <v>2941</v>
      </c>
      <c r="H23" s="8">
        <v>61</v>
      </c>
      <c r="I23" s="8">
        <v>48</v>
      </c>
      <c r="J23" s="8">
        <v>13759</v>
      </c>
      <c r="K23" s="8">
        <v>2373</v>
      </c>
      <c r="L23" s="8">
        <v>89</v>
      </c>
      <c r="M23" s="8">
        <v>32608</v>
      </c>
      <c r="N23" s="11">
        <f t="shared" si="0"/>
        <v>5.1025479710600816</v>
      </c>
      <c r="O23" s="11">
        <f t="shared" si="1"/>
        <v>5.1547656495753378</v>
      </c>
      <c r="P23" s="11">
        <f t="shared" si="2"/>
        <v>10.25731362063542</v>
      </c>
    </row>
    <row r="24" spans="1:16" ht="13.8" thickBot="1" x14ac:dyDescent="0.3">
      <c r="A24" s="7" t="s">
        <v>222</v>
      </c>
      <c r="B24" s="1" t="s">
        <v>221</v>
      </c>
      <c r="C24" s="7" t="s">
        <v>35</v>
      </c>
      <c r="D24" s="8">
        <v>2190</v>
      </c>
      <c r="E24" s="8">
        <v>15141</v>
      </c>
      <c r="F24" s="8">
        <v>217</v>
      </c>
      <c r="G24" s="8">
        <v>207</v>
      </c>
      <c r="H24" s="8">
        <v>21</v>
      </c>
      <c r="I24" s="8">
        <v>48</v>
      </c>
      <c r="J24" s="8">
        <v>5850</v>
      </c>
      <c r="K24" s="8">
        <v>2477</v>
      </c>
      <c r="L24" s="8">
        <v>0</v>
      </c>
      <c r="M24" s="8">
        <v>23913</v>
      </c>
      <c r="N24" s="11">
        <f t="shared" si="0"/>
        <v>3.802283105022831</v>
      </c>
      <c r="O24" s="11">
        <f t="shared" si="1"/>
        <v>7.1168949771689496</v>
      </c>
      <c r="P24" s="11">
        <f t="shared" si="2"/>
        <v>10.919178082191781</v>
      </c>
    </row>
    <row r="25" spans="1:16" ht="13.8" thickBot="1" x14ac:dyDescent="0.3">
      <c r="A25" s="7" t="s">
        <v>258</v>
      </c>
      <c r="B25" s="1" t="s">
        <v>257</v>
      </c>
      <c r="C25" s="7" t="s">
        <v>35</v>
      </c>
      <c r="D25" s="8">
        <v>2769</v>
      </c>
      <c r="E25" s="8">
        <v>15283</v>
      </c>
      <c r="F25" s="8">
        <v>137</v>
      </c>
      <c r="G25" s="8">
        <v>145</v>
      </c>
      <c r="H25" s="8">
        <v>21</v>
      </c>
      <c r="I25" s="8">
        <v>48</v>
      </c>
      <c r="J25" s="8">
        <v>0</v>
      </c>
      <c r="K25" s="8">
        <v>0</v>
      </c>
      <c r="L25" s="8">
        <v>0</v>
      </c>
      <c r="M25" s="8">
        <v>15586</v>
      </c>
      <c r="N25" s="11">
        <f t="shared" si="0"/>
        <v>0</v>
      </c>
      <c r="O25" s="11">
        <f t="shared" si="1"/>
        <v>5.628746840014446</v>
      </c>
      <c r="P25" s="11">
        <f t="shared" si="2"/>
        <v>5.628746840014446</v>
      </c>
    </row>
    <row r="26" spans="1:16" ht="13.8" thickBot="1" x14ac:dyDescent="0.3">
      <c r="A26" s="7" t="s">
        <v>260</v>
      </c>
      <c r="B26" s="1" t="s">
        <v>259</v>
      </c>
      <c r="C26" s="7" t="s">
        <v>35</v>
      </c>
      <c r="D26" s="8">
        <v>3738</v>
      </c>
      <c r="E26" s="8">
        <v>24504</v>
      </c>
      <c r="F26" s="8">
        <v>145</v>
      </c>
      <c r="G26" s="8">
        <v>2430</v>
      </c>
      <c r="H26" s="8">
        <v>83</v>
      </c>
      <c r="I26" s="8">
        <v>48</v>
      </c>
      <c r="J26" s="8">
        <v>0</v>
      </c>
      <c r="K26" s="8">
        <v>0</v>
      </c>
      <c r="L26" s="8">
        <v>0</v>
      </c>
      <c r="M26" s="8">
        <v>27162</v>
      </c>
      <c r="N26" s="11">
        <f t="shared" si="0"/>
        <v>0</v>
      </c>
      <c r="O26" s="11">
        <f t="shared" si="1"/>
        <v>7.26645264847512</v>
      </c>
      <c r="P26" s="11">
        <f t="shared" si="2"/>
        <v>7.26645264847512</v>
      </c>
    </row>
    <row r="27" spans="1:16" ht="13.8" thickBot="1" x14ac:dyDescent="0.3">
      <c r="A27" s="7" t="s">
        <v>266</v>
      </c>
      <c r="B27" s="1" t="s">
        <v>265</v>
      </c>
      <c r="C27" s="7" t="s">
        <v>35</v>
      </c>
      <c r="D27" s="8">
        <v>3112</v>
      </c>
      <c r="E27" s="8">
        <v>19013</v>
      </c>
      <c r="F27" s="8">
        <v>0</v>
      </c>
      <c r="G27" s="8">
        <v>3219</v>
      </c>
      <c r="H27" s="8">
        <v>1</v>
      </c>
      <c r="I27" s="8">
        <v>48</v>
      </c>
      <c r="J27" s="8">
        <v>0</v>
      </c>
      <c r="K27" s="8">
        <v>0</v>
      </c>
      <c r="L27" s="8">
        <v>0</v>
      </c>
      <c r="M27" s="8">
        <v>22233</v>
      </c>
      <c r="N27" s="11">
        <f t="shared" si="0"/>
        <v>0</v>
      </c>
      <c r="O27" s="11">
        <f t="shared" si="1"/>
        <v>7.1442802056555266</v>
      </c>
      <c r="P27" s="11">
        <f t="shared" si="2"/>
        <v>7.1442802056555266</v>
      </c>
    </row>
    <row r="28" spans="1:16" ht="13.8" thickBot="1" x14ac:dyDescent="0.3">
      <c r="A28" s="7" t="s">
        <v>274</v>
      </c>
      <c r="B28" s="1" t="s">
        <v>273</v>
      </c>
      <c r="C28" s="7" t="s">
        <v>35</v>
      </c>
      <c r="D28" s="8">
        <v>2791</v>
      </c>
      <c r="E28" s="8">
        <v>16788</v>
      </c>
      <c r="F28" s="8">
        <v>522</v>
      </c>
      <c r="G28" s="8">
        <v>1853</v>
      </c>
      <c r="H28" s="8">
        <v>39</v>
      </c>
      <c r="I28" s="8">
        <v>48</v>
      </c>
      <c r="J28" s="8">
        <v>164861</v>
      </c>
      <c r="K28" s="8">
        <v>327990</v>
      </c>
      <c r="L28" s="8">
        <v>12645</v>
      </c>
      <c r="M28" s="8">
        <v>524698</v>
      </c>
      <c r="N28" s="11">
        <f t="shared" si="0"/>
        <v>181.1164457183805</v>
      </c>
      <c r="O28" s="11">
        <f t="shared" si="1"/>
        <v>6.8799713364385529</v>
      </c>
      <c r="P28" s="11">
        <f t="shared" si="2"/>
        <v>187.99641705481906</v>
      </c>
    </row>
    <row r="29" spans="1:16" ht="13.8" thickBot="1" x14ac:dyDescent="0.3">
      <c r="A29" s="7" t="s">
        <v>288</v>
      </c>
      <c r="B29" s="1" t="s">
        <v>287</v>
      </c>
      <c r="C29" s="7" t="s">
        <v>35</v>
      </c>
      <c r="D29" s="8">
        <v>3150</v>
      </c>
      <c r="E29" s="8">
        <v>14519</v>
      </c>
      <c r="F29" s="8">
        <v>694</v>
      </c>
      <c r="G29" s="8">
        <v>1433</v>
      </c>
      <c r="H29" s="8">
        <v>51</v>
      </c>
      <c r="I29" s="8">
        <v>48</v>
      </c>
      <c r="J29" s="8">
        <v>17008</v>
      </c>
      <c r="K29" s="8">
        <v>0</v>
      </c>
      <c r="L29" s="8">
        <v>0</v>
      </c>
      <c r="M29" s="8">
        <v>33705</v>
      </c>
      <c r="N29" s="11">
        <f t="shared" si="0"/>
        <v>5.3993650793650794</v>
      </c>
      <c r="O29" s="11">
        <f t="shared" si="1"/>
        <v>5.3006349206349208</v>
      </c>
      <c r="P29" s="11">
        <f t="shared" si="2"/>
        <v>10.7</v>
      </c>
    </row>
    <row r="30" spans="1:16" ht="13.8" thickBot="1" x14ac:dyDescent="0.3">
      <c r="A30" s="7" t="s">
        <v>298</v>
      </c>
      <c r="B30" s="1" t="s">
        <v>297</v>
      </c>
      <c r="C30" s="7" t="s">
        <v>35</v>
      </c>
      <c r="D30" s="8">
        <v>3043</v>
      </c>
      <c r="E30" s="8">
        <v>36947</v>
      </c>
      <c r="F30" s="8">
        <v>570</v>
      </c>
      <c r="G30" s="8">
        <v>1635</v>
      </c>
      <c r="H30" s="8">
        <v>40</v>
      </c>
      <c r="I30" s="8">
        <v>48</v>
      </c>
      <c r="J30" s="8">
        <v>0</v>
      </c>
      <c r="K30" s="8">
        <v>0</v>
      </c>
      <c r="L30" s="8">
        <v>0</v>
      </c>
      <c r="M30" s="8">
        <v>39192</v>
      </c>
      <c r="N30" s="11">
        <f t="shared" si="0"/>
        <v>0</v>
      </c>
      <c r="O30" s="11">
        <f t="shared" si="1"/>
        <v>12.879395333552415</v>
      </c>
      <c r="P30" s="11">
        <f t="shared" si="2"/>
        <v>12.879395333552415</v>
      </c>
    </row>
    <row r="31" spans="1:16" ht="13.8" thickBot="1" x14ac:dyDescent="0.3">
      <c r="A31" s="7" t="s">
        <v>306</v>
      </c>
      <c r="B31" s="1" t="s">
        <v>305</v>
      </c>
      <c r="C31" s="7" t="s">
        <v>35</v>
      </c>
      <c r="D31" s="8">
        <v>2047</v>
      </c>
      <c r="E31" s="8">
        <v>10956</v>
      </c>
      <c r="F31" s="8">
        <v>456</v>
      </c>
      <c r="G31" s="8">
        <v>121</v>
      </c>
      <c r="H31" s="8">
        <v>5</v>
      </c>
      <c r="I31" s="8">
        <v>48</v>
      </c>
      <c r="J31" s="8">
        <v>0</v>
      </c>
      <c r="K31" s="8">
        <v>0</v>
      </c>
      <c r="L31" s="8">
        <v>0</v>
      </c>
      <c r="M31" s="8">
        <v>11538</v>
      </c>
      <c r="N31" s="11">
        <f t="shared" si="0"/>
        <v>0</v>
      </c>
      <c r="O31" s="11">
        <f t="shared" si="1"/>
        <v>5.6365412799218371</v>
      </c>
      <c r="P31" s="11">
        <f t="shared" si="2"/>
        <v>5.6365412799218371</v>
      </c>
    </row>
    <row r="32" spans="1:16" ht="13.8" thickBot="1" x14ac:dyDescent="0.3">
      <c r="A32" s="7" t="s">
        <v>314</v>
      </c>
      <c r="B32" s="1" t="s">
        <v>313</v>
      </c>
      <c r="C32" s="7" t="s">
        <v>35</v>
      </c>
      <c r="D32" s="8">
        <v>3650</v>
      </c>
      <c r="E32" s="8">
        <v>23609</v>
      </c>
      <c r="F32" s="8">
        <v>3693</v>
      </c>
      <c r="G32" s="8">
        <v>5547</v>
      </c>
      <c r="H32" s="8">
        <v>50</v>
      </c>
      <c r="I32" s="8">
        <v>51</v>
      </c>
      <c r="J32" s="8">
        <v>12315</v>
      </c>
      <c r="K32" s="8">
        <v>2006</v>
      </c>
      <c r="L32" s="8">
        <v>152</v>
      </c>
      <c r="M32" s="8">
        <v>47372</v>
      </c>
      <c r="N32" s="11">
        <f t="shared" si="0"/>
        <v>3.9652054794520546</v>
      </c>
      <c r="O32" s="11">
        <f t="shared" si="1"/>
        <v>9.0134246575342463</v>
      </c>
      <c r="P32" s="11">
        <f t="shared" si="2"/>
        <v>12.978630136986302</v>
      </c>
    </row>
    <row r="33" spans="1:16" ht="13.8" thickBot="1" x14ac:dyDescent="0.3">
      <c r="A33" s="7" t="s">
        <v>316</v>
      </c>
      <c r="B33" s="1" t="s">
        <v>315</v>
      </c>
      <c r="C33" s="7" t="s">
        <v>35</v>
      </c>
      <c r="D33" s="8">
        <v>1828</v>
      </c>
      <c r="E33" s="8">
        <v>5792</v>
      </c>
      <c r="F33" s="8">
        <v>284</v>
      </c>
      <c r="G33" s="8">
        <v>584</v>
      </c>
      <c r="H33" s="8">
        <v>0</v>
      </c>
      <c r="I33" s="8">
        <v>0</v>
      </c>
      <c r="J33" s="8">
        <v>1</v>
      </c>
      <c r="K33" s="8">
        <v>0</v>
      </c>
      <c r="L33" s="8">
        <v>0</v>
      </c>
      <c r="M33" s="8">
        <v>6661</v>
      </c>
      <c r="N33" s="11">
        <f t="shared" si="0"/>
        <v>5.4704595185995622E-4</v>
      </c>
      <c r="O33" s="11">
        <f t="shared" si="1"/>
        <v>3.6433260393873086</v>
      </c>
      <c r="P33" s="11">
        <f t="shared" si="2"/>
        <v>3.6438730853391683</v>
      </c>
    </row>
    <row r="34" spans="1:16" ht="13.8" thickBot="1" x14ac:dyDescent="0.3">
      <c r="A34" s="7" t="s">
        <v>366</v>
      </c>
      <c r="B34" s="1" t="s">
        <v>365</v>
      </c>
      <c r="C34" s="7" t="s">
        <v>35</v>
      </c>
      <c r="D34" s="8">
        <v>3926</v>
      </c>
      <c r="E34" s="8">
        <v>27598</v>
      </c>
      <c r="F34" s="8">
        <v>895</v>
      </c>
      <c r="G34" s="8">
        <v>822</v>
      </c>
      <c r="H34" s="8">
        <v>30</v>
      </c>
      <c r="I34" s="8">
        <v>48</v>
      </c>
      <c r="J34" s="8">
        <v>0</v>
      </c>
      <c r="K34" s="8">
        <v>0</v>
      </c>
      <c r="L34" s="8">
        <v>0</v>
      </c>
      <c r="M34" s="8">
        <v>29345</v>
      </c>
      <c r="N34" s="11">
        <f t="shared" si="0"/>
        <v>0</v>
      </c>
      <c r="O34" s="11">
        <f t="shared" si="1"/>
        <v>7.4745287824758027</v>
      </c>
      <c r="P34" s="11">
        <f t="shared" si="2"/>
        <v>7.4745287824758027</v>
      </c>
    </row>
    <row r="35" spans="1:16" ht="13.8" thickBot="1" x14ac:dyDescent="0.3">
      <c r="A35" s="7" t="s">
        <v>382</v>
      </c>
      <c r="B35" s="1" t="s">
        <v>381</v>
      </c>
      <c r="C35" s="7" t="s">
        <v>35</v>
      </c>
      <c r="D35" s="8">
        <v>3038</v>
      </c>
      <c r="E35" s="8">
        <v>43107</v>
      </c>
      <c r="F35" s="8">
        <v>1941</v>
      </c>
      <c r="G35" s="8">
        <v>3353</v>
      </c>
      <c r="H35" s="8">
        <v>150</v>
      </c>
      <c r="I35" s="8">
        <v>48</v>
      </c>
      <c r="J35" s="8">
        <v>30000</v>
      </c>
      <c r="K35" s="8">
        <v>0</v>
      </c>
      <c r="L35" s="8">
        <v>0</v>
      </c>
      <c r="M35" s="8">
        <v>78551</v>
      </c>
      <c r="N35" s="11">
        <f t="shared" si="0"/>
        <v>9.8749177090190923</v>
      </c>
      <c r="O35" s="11">
        <f t="shared" si="1"/>
        <v>15.981237656352864</v>
      </c>
      <c r="P35" s="11">
        <f t="shared" si="2"/>
        <v>25.856155365371954</v>
      </c>
    </row>
    <row r="36" spans="1:16" ht="13.8" thickBot="1" x14ac:dyDescent="0.3">
      <c r="A36" s="7" t="s">
        <v>414</v>
      </c>
      <c r="B36" s="1" t="s">
        <v>413</v>
      </c>
      <c r="C36" s="7" t="s">
        <v>35</v>
      </c>
      <c r="D36" s="8">
        <v>3730</v>
      </c>
      <c r="E36" s="8">
        <v>17196</v>
      </c>
      <c r="F36" s="8">
        <v>50</v>
      </c>
      <c r="G36" s="8">
        <v>299</v>
      </c>
      <c r="H36" s="8">
        <v>24</v>
      </c>
      <c r="I36" s="8">
        <v>48</v>
      </c>
      <c r="J36" s="8">
        <v>5850</v>
      </c>
      <c r="K36" s="8">
        <v>2477</v>
      </c>
      <c r="L36" s="8">
        <v>0</v>
      </c>
      <c r="M36" s="8">
        <v>25896</v>
      </c>
      <c r="N36" s="11">
        <f t="shared" si="0"/>
        <v>2.2324396782841824</v>
      </c>
      <c r="O36" s="11">
        <f t="shared" si="1"/>
        <v>4.710187667560322</v>
      </c>
      <c r="P36" s="11">
        <f t="shared" si="2"/>
        <v>6.942627345844504</v>
      </c>
    </row>
    <row r="37" spans="1:16" ht="13.8" thickBot="1" x14ac:dyDescent="0.3">
      <c r="A37" s="7" t="s">
        <v>420</v>
      </c>
      <c r="B37" s="1" t="s">
        <v>419</v>
      </c>
      <c r="C37" s="7" t="s">
        <v>35</v>
      </c>
      <c r="D37" s="8">
        <v>2735</v>
      </c>
      <c r="E37" s="8">
        <v>13189</v>
      </c>
      <c r="F37" s="8">
        <v>704</v>
      </c>
      <c r="G37" s="8">
        <v>1854</v>
      </c>
      <c r="H37" s="8">
        <v>8</v>
      </c>
      <c r="I37" s="8">
        <v>48</v>
      </c>
      <c r="J37" s="8">
        <v>0</v>
      </c>
      <c r="K37" s="8">
        <v>0</v>
      </c>
      <c r="L37" s="8">
        <v>0</v>
      </c>
      <c r="M37" s="8">
        <v>15755</v>
      </c>
      <c r="N37" s="11">
        <f t="shared" si="0"/>
        <v>0</v>
      </c>
      <c r="O37" s="11">
        <f t="shared" si="1"/>
        <v>5.7605118829981716</v>
      </c>
      <c r="P37" s="11">
        <f t="shared" si="2"/>
        <v>5.7605118829981716</v>
      </c>
    </row>
    <row r="38" spans="1:16" ht="13.8" thickBot="1" x14ac:dyDescent="0.3">
      <c r="A38" s="7" t="s">
        <v>422</v>
      </c>
      <c r="B38" s="1" t="s">
        <v>421</v>
      </c>
      <c r="C38" s="7" t="s">
        <v>35</v>
      </c>
      <c r="D38" s="8">
        <v>1900</v>
      </c>
      <c r="E38" s="8">
        <v>30365</v>
      </c>
      <c r="F38" s="8">
        <v>350</v>
      </c>
      <c r="G38" s="8">
        <v>1296</v>
      </c>
      <c r="H38" s="8">
        <v>32</v>
      </c>
      <c r="I38" s="8">
        <v>49</v>
      </c>
      <c r="J38" s="8">
        <v>8003</v>
      </c>
      <c r="K38" s="8">
        <v>2173</v>
      </c>
      <c r="L38" s="8">
        <v>293</v>
      </c>
      <c r="M38" s="8">
        <v>42512</v>
      </c>
      <c r="N38" s="11">
        <f t="shared" si="0"/>
        <v>5.51</v>
      </c>
      <c r="O38" s="11">
        <f t="shared" si="1"/>
        <v>16.864736842105263</v>
      </c>
      <c r="P38" s="11">
        <f t="shared" si="2"/>
        <v>22.374736842105264</v>
      </c>
    </row>
    <row r="39" spans="1:16" ht="13.8" thickBot="1" x14ac:dyDescent="0.3">
      <c r="A39" s="7" t="s">
        <v>427</v>
      </c>
      <c r="B39" s="1" t="s">
        <v>426</v>
      </c>
      <c r="C39" s="7" t="s">
        <v>35</v>
      </c>
      <c r="D39" s="8">
        <v>2027</v>
      </c>
      <c r="E39" s="8">
        <v>22338</v>
      </c>
      <c r="F39" s="8">
        <v>2045</v>
      </c>
      <c r="G39" s="8">
        <v>2569</v>
      </c>
      <c r="H39" s="8">
        <v>71</v>
      </c>
      <c r="I39" s="8">
        <v>48</v>
      </c>
      <c r="J39" s="8">
        <v>18351</v>
      </c>
      <c r="K39" s="8">
        <v>2688</v>
      </c>
      <c r="L39" s="8">
        <v>172</v>
      </c>
      <c r="M39" s="8">
        <v>48234</v>
      </c>
      <c r="N39" s="11">
        <f t="shared" si="0"/>
        <v>10.464232856438086</v>
      </c>
      <c r="O39" s="11">
        <f t="shared" si="1"/>
        <v>13.331524420325604</v>
      </c>
      <c r="P39" s="11">
        <f t="shared" si="2"/>
        <v>23.795757276763691</v>
      </c>
    </row>
    <row r="40" spans="1:16" ht="13.8" thickBot="1" x14ac:dyDescent="0.3">
      <c r="A40" s="7" t="s">
        <v>437</v>
      </c>
      <c r="B40" s="1" t="s">
        <v>436</v>
      </c>
      <c r="C40" s="7" t="s">
        <v>35</v>
      </c>
      <c r="D40" s="8">
        <v>2835</v>
      </c>
      <c r="E40" s="8">
        <v>21928</v>
      </c>
      <c r="F40" s="8">
        <v>261</v>
      </c>
      <c r="G40" s="8">
        <v>240</v>
      </c>
      <c r="H40" s="8">
        <v>42</v>
      </c>
      <c r="I40" s="8">
        <v>73</v>
      </c>
      <c r="J40" s="8">
        <v>25</v>
      </c>
      <c r="K40" s="8">
        <v>0</v>
      </c>
      <c r="L40" s="8">
        <v>0</v>
      </c>
      <c r="M40" s="8">
        <v>22496</v>
      </c>
      <c r="N40" s="11">
        <f t="shared" si="0"/>
        <v>8.8183421516754845E-3</v>
      </c>
      <c r="O40" s="11">
        <f t="shared" si="1"/>
        <v>7.9262786596119925</v>
      </c>
      <c r="P40" s="11">
        <f t="shared" si="2"/>
        <v>7.9350970017636682</v>
      </c>
    </row>
    <row r="41" spans="1:16" ht="13.8" thickBot="1" x14ac:dyDescent="0.3">
      <c r="A41" s="7" t="s">
        <v>443</v>
      </c>
      <c r="B41" s="1" t="s">
        <v>442</v>
      </c>
      <c r="C41" s="7" t="s">
        <v>35</v>
      </c>
      <c r="D41" s="8">
        <v>2372</v>
      </c>
      <c r="E41" s="8">
        <v>16456</v>
      </c>
      <c r="F41" s="8">
        <v>985</v>
      </c>
      <c r="G41" s="8">
        <v>35</v>
      </c>
      <c r="H41" s="8">
        <v>4</v>
      </c>
      <c r="I41" s="8">
        <v>48</v>
      </c>
      <c r="J41" s="8">
        <v>0</v>
      </c>
      <c r="K41" s="8">
        <v>12335</v>
      </c>
      <c r="L41" s="8">
        <v>0</v>
      </c>
      <c r="M41" s="8">
        <v>29815</v>
      </c>
      <c r="N41" s="11">
        <f t="shared" si="0"/>
        <v>5.2002529510961217</v>
      </c>
      <c r="O41" s="11">
        <f t="shared" si="1"/>
        <v>7.3693086003372681</v>
      </c>
      <c r="P41" s="11">
        <f t="shared" si="2"/>
        <v>12.56956155143339</v>
      </c>
    </row>
    <row r="42" spans="1:16" ht="13.8" thickBot="1" x14ac:dyDescent="0.3">
      <c r="A42" s="7" t="s">
        <v>455</v>
      </c>
      <c r="B42" s="1" t="s">
        <v>454</v>
      </c>
      <c r="C42" s="7" t="s">
        <v>35</v>
      </c>
      <c r="D42" s="8">
        <v>3667</v>
      </c>
      <c r="E42" s="8">
        <v>16859</v>
      </c>
      <c r="F42" s="8">
        <v>411</v>
      </c>
      <c r="G42" s="8">
        <v>1797</v>
      </c>
      <c r="H42" s="8">
        <v>35</v>
      </c>
      <c r="I42" s="8">
        <v>49</v>
      </c>
      <c r="J42" s="8">
        <v>0</v>
      </c>
      <c r="K42" s="8">
        <v>0</v>
      </c>
      <c r="L42" s="8">
        <v>0</v>
      </c>
      <c r="M42" s="8">
        <v>19102</v>
      </c>
      <c r="N42" s="11">
        <f t="shared" si="0"/>
        <v>0</v>
      </c>
      <c r="O42" s="11">
        <f t="shared" si="1"/>
        <v>5.2091628033815107</v>
      </c>
      <c r="P42" s="11">
        <f t="shared" si="2"/>
        <v>5.2091628033815107</v>
      </c>
    </row>
    <row r="43" spans="1:16" ht="13.8" thickBot="1" x14ac:dyDescent="0.3">
      <c r="A43" s="7" t="s">
        <v>461</v>
      </c>
      <c r="B43" s="1" t="s">
        <v>460</v>
      </c>
      <c r="C43" s="7" t="s">
        <v>35</v>
      </c>
      <c r="D43" s="8">
        <v>492</v>
      </c>
      <c r="E43" s="8">
        <v>13218</v>
      </c>
      <c r="F43" s="8">
        <v>244</v>
      </c>
      <c r="G43" s="8">
        <v>747</v>
      </c>
      <c r="H43" s="8">
        <v>24</v>
      </c>
      <c r="I43" s="8">
        <v>48</v>
      </c>
      <c r="J43" s="8">
        <v>5336</v>
      </c>
      <c r="K43" s="8">
        <v>2311</v>
      </c>
      <c r="L43" s="8">
        <v>0</v>
      </c>
      <c r="M43" s="8">
        <v>21880</v>
      </c>
      <c r="N43" s="11">
        <f t="shared" si="0"/>
        <v>15.542682926829269</v>
      </c>
      <c r="O43" s="11">
        <f t="shared" si="1"/>
        <v>28.928861788617887</v>
      </c>
      <c r="P43" s="11">
        <f t="shared" si="2"/>
        <v>44.471544715447152</v>
      </c>
    </row>
    <row r="44" spans="1:16" ht="13.8" thickBot="1" x14ac:dyDescent="0.3">
      <c r="A44" s="7" t="s">
        <v>477</v>
      </c>
      <c r="B44" s="1" t="s">
        <v>476</v>
      </c>
      <c r="C44" s="7" t="s">
        <v>35</v>
      </c>
      <c r="D44" s="8">
        <v>3326</v>
      </c>
      <c r="E44" s="8">
        <v>10517</v>
      </c>
      <c r="F44" s="8">
        <v>70</v>
      </c>
      <c r="G44" s="8">
        <v>1109</v>
      </c>
      <c r="H44" s="8">
        <v>30</v>
      </c>
      <c r="I44" s="8">
        <v>48</v>
      </c>
      <c r="J44" s="8">
        <v>0</v>
      </c>
      <c r="K44" s="8">
        <v>0</v>
      </c>
      <c r="L44" s="8">
        <v>0</v>
      </c>
      <c r="M44" s="8">
        <v>11726</v>
      </c>
      <c r="N44" s="11">
        <f t="shared" si="0"/>
        <v>0</v>
      </c>
      <c r="O44" s="11">
        <f t="shared" si="1"/>
        <v>3.5255562236921225</v>
      </c>
      <c r="P44" s="11">
        <f t="shared" si="2"/>
        <v>3.5255562236921225</v>
      </c>
    </row>
    <row r="45" spans="1:16" ht="13.8" thickBot="1" x14ac:dyDescent="0.3">
      <c r="A45" s="7" t="s">
        <v>494</v>
      </c>
      <c r="B45" s="1" t="s">
        <v>493</v>
      </c>
      <c r="C45" s="7" t="s">
        <v>35</v>
      </c>
      <c r="D45" s="8">
        <v>2440</v>
      </c>
      <c r="E45" s="8">
        <v>17791</v>
      </c>
      <c r="F45" s="8">
        <v>723</v>
      </c>
      <c r="G45" s="8">
        <v>0</v>
      </c>
      <c r="H45" s="8">
        <v>14</v>
      </c>
      <c r="I45" s="8">
        <v>48</v>
      </c>
      <c r="J45" s="8">
        <v>3618</v>
      </c>
      <c r="K45" s="8">
        <v>2200</v>
      </c>
      <c r="L45" s="8">
        <v>0</v>
      </c>
      <c r="M45" s="8">
        <v>24346</v>
      </c>
      <c r="N45" s="11">
        <f t="shared" si="0"/>
        <v>2.3844262295081968</v>
      </c>
      <c r="O45" s="11">
        <f t="shared" si="1"/>
        <v>7.5934426229508194</v>
      </c>
      <c r="P45" s="11">
        <f t="shared" si="2"/>
        <v>9.9778688524590162</v>
      </c>
    </row>
    <row r="46" spans="1:16" ht="13.8" thickBot="1" x14ac:dyDescent="0.3">
      <c r="A46" s="7" t="s">
        <v>501</v>
      </c>
      <c r="B46" s="1" t="s">
        <v>500</v>
      </c>
      <c r="C46" s="7" t="s">
        <v>35</v>
      </c>
      <c r="D46" s="8">
        <v>3433</v>
      </c>
      <c r="E46" s="8">
        <v>16453</v>
      </c>
      <c r="F46" s="8">
        <v>80</v>
      </c>
      <c r="G46" s="8">
        <v>125</v>
      </c>
      <c r="H46" s="8">
        <v>25</v>
      </c>
      <c r="I46" s="8">
        <v>48</v>
      </c>
      <c r="J46" s="8">
        <v>0</v>
      </c>
      <c r="K46" s="8">
        <v>0</v>
      </c>
      <c r="L46" s="8">
        <v>0</v>
      </c>
      <c r="M46" s="8">
        <v>16683</v>
      </c>
      <c r="N46" s="11">
        <f t="shared" si="0"/>
        <v>0</v>
      </c>
      <c r="O46" s="11">
        <f t="shared" si="1"/>
        <v>4.8595980192251673</v>
      </c>
      <c r="P46" s="11">
        <f t="shared" si="2"/>
        <v>4.8595980192251673</v>
      </c>
    </row>
    <row r="47" spans="1:16" ht="13.8" thickBot="1" x14ac:dyDescent="0.3">
      <c r="A47" s="7" t="s">
        <v>521</v>
      </c>
      <c r="B47" s="1" t="s">
        <v>520</v>
      </c>
      <c r="C47" s="7" t="s">
        <v>35</v>
      </c>
      <c r="D47" s="8">
        <v>1848</v>
      </c>
      <c r="E47" s="8">
        <v>10688</v>
      </c>
      <c r="F47" s="8">
        <v>157</v>
      </c>
      <c r="G47" s="8">
        <v>2275</v>
      </c>
      <c r="H47" s="8">
        <v>31</v>
      </c>
      <c r="I47" s="8">
        <v>48</v>
      </c>
      <c r="J47" s="8">
        <v>0</v>
      </c>
      <c r="K47" s="8">
        <v>0</v>
      </c>
      <c r="L47" s="8">
        <v>0</v>
      </c>
      <c r="M47" s="8">
        <v>13151</v>
      </c>
      <c r="N47" s="11">
        <f t="shared" si="0"/>
        <v>0</v>
      </c>
      <c r="O47" s="11">
        <f t="shared" si="1"/>
        <v>7.116341991341991</v>
      </c>
      <c r="P47" s="11">
        <f t="shared" si="2"/>
        <v>7.116341991341991</v>
      </c>
    </row>
    <row r="48" spans="1:16" ht="13.8" thickBot="1" x14ac:dyDescent="0.3">
      <c r="A48" s="7" t="s">
        <v>537</v>
      </c>
      <c r="B48" s="1" t="s">
        <v>536</v>
      </c>
      <c r="C48" s="7" t="s">
        <v>35</v>
      </c>
      <c r="D48" s="8">
        <v>3645</v>
      </c>
      <c r="E48" s="8">
        <v>35452</v>
      </c>
      <c r="F48" s="8">
        <v>1245</v>
      </c>
      <c r="G48" s="8">
        <v>2838</v>
      </c>
      <c r="H48" s="8">
        <v>75</v>
      </c>
      <c r="I48" s="8">
        <v>48</v>
      </c>
      <c r="J48" s="8">
        <v>13852</v>
      </c>
      <c r="K48" s="8">
        <v>895</v>
      </c>
      <c r="L48" s="8">
        <v>0</v>
      </c>
      <c r="M48" s="8">
        <v>54357</v>
      </c>
      <c r="N48" s="11">
        <f t="shared" si="0"/>
        <v>4.0458161865569275</v>
      </c>
      <c r="O48" s="11">
        <f t="shared" si="1"/>
        <v>10.866941015089163</v>
      </c>
      <c r="P48" s="11">
        <f t="shared" si="2"/>
        <v>14.912757201646091</v>
      </c>
    </row>
    <row r="49" spans="1:16" ht="13.8" thickBot="1" x14ac:dyDescent="0.3">
      <c r="A49" s="7" t="s">
        <v>549</v>
      </c>
      <c r="B49" s="1" t="s">
        <v>548</v>
      </c>
      <c r="C49" s="7" t="s">
        <v>35</v>
      </c>
      <c r="D49" s="8">
        <v>19</v>
      </c>
      <c r="E49" s="8">
        <v>24886</v>
      </c>
      <c r="F49" s="8">
        <v>0</v>
      </c>
      <c r="G49" s="8">
        <v>2</v>
      </c>
      <c r="H49" s="8">
        <v>321</v>
      </c>
      <c r="I49" s="8">
        <v>52</v>
      </c>
      <c r="J49" s="8">
        <v>0</v>
      </c>
      <c r="K49" s="8">
        <v>0</v>
      </c>
      <c r="L49" s="8">
        <v>0</v>
      </c>
      <c r="M49" s="8">
        <v>25209</v>
      </c>
      <c r="N49" s="11">
        <f t="shared" si="0"/>
        <v>0</v>
      </c>
      <c r="O49" s="11">
        <f t="shared" si="1"/>
        <v>1326.7894736842106</v>
      </c>
      <c r="P49" s="11">
        <f t="shared" si="2"/>
        <v>1326.7894736842106</v>
      </c>
    </row>
    <row r="50" spans="1:16" ht="13.8" thickBot="1" x14ac:dyDescent="0.3">
      <c r="A50" s="7" t="s">
        <v>553</v>
      </c>
      <c r="B50" s="1" t="s">
        <v>552</v>
      </c>
      <c r="C50" s="7" t="s">
        <v>35</v>
      </c>
      <c r="D50" s="8">
        <v>3679</v>
      </c>
      <c r="E50" s="8">
        <v>30644</v>
      </c>
      <c r="F50" s="8">
        <v>774</v>
      </c>
      <c r="G50" s="8">
        <v>1309</v>
      </c>
      <c r="H50" s="8">
        <v>39</v>
      </c>
      <c r="I50" s="8">
        <v>49</v>
      </c>
      <c r="J50" s="8">
        <v>5336</v>
      </c>
      <c r="K50" s="8">
        <v>2311</v>
      </c>
      <c r="L50" s="8">
        <v>0</v>
      </c>
      <c r="M50" s="8">
        <v>40413</v>
      </c>
      <c r="N50" s="11">
        <f t="shared" si="0"/>
        <v>2.0785539548790433</v>
      </c>
      <c r="O50" s="11">
        <f t="shared" si="1"/>
        <v>8.9062245175319372</v>
      </c>
      <c r="P50" s="11">
        <f t="shared" si="2"/>
        <v>10.984778472410982</v>
      </c>
    </row>
    <row r="51" spans="1:16" ht="13.8" thickBot="1" x14ac:dyDescent="0.3">
      <c r="A51" s="7" t="s">
        <v>557</v>
      </c>
      <c r="B51" s="1" t="s">
        <v>556</v>
      </c>
      <c r="C51" s="7" t="s">
        <v>35</v>
      </c>
      <c r="D51" s="8">
        <v>1830</v>
      </c>
      <c r="E51" s="8">
        <v>8734</v>
      </c>
      <c r="F51" s="8">
        <v>82</v>
      </c>
      <c r="G51" s="8">
        <v>9</v>
      </c>
      <c r="H51" s="8">
        <v>3</v>
      </c>
      <c r="I51" s="8">
        <v>48</v>
      </c>
      <c r="J51" s="8">
        <v>0</v>
      </c>
      <c r="K51" s="8">
        <v>0</v>
      </c>
      <c r="L51" s="8">
        <v>0</v>
      </c>
      <c r="M51" s="8">
        <v>8828</v>
      </c>
      <c r="N51" s="11">
        <f t="shared" si="0"/>
        <v>0</v>
      </c>
      <c r="O51" s="11">
        <f t="shared" si="1"/>
        <v>4.8240437158469947</v>
      </c>
      <c r="P51" s="11">
        <f t="shared" si="2"/>
        <v>4.8240437158469947</v>
      </c>
    </row>
    <row r="52" spans="1:16" ht="13.8" thickBot="1" x14ac:dyDescent="0.3">
      <c r="A52" s="7" t="s">
        <v>579</v>
      </c>
      <c r="B52" s="1" t="s">
        <v>578</v>
      </c>
      <c r="C52" s="7" t="s">
        <v>35</v>
      </c>
      <c r="D52" s="8">
        <v>1939</v>
      </c>
      <c r="E52" s="8">
        <v>10146</v>
      </c>
      <c r="F52" s="8">
        <v>913</v>
      </c>
      <c r="G52" s="8">
        <v>1705</v>
      </c>
      <c r="H52" s="8">
        <v>115</v>
      </c>
      <c r="I52" s="8">
        <v>48</v>
      </c>
      <c r="J52" s="8">
        <v>11459</v>
      </c>
      <c r="K52" s="8">
        <v>2355</v>
      </c>
      <c r="L52" s="8">
        <v>27</v>
      </c>
      <c r="M52" s="8">
        <v>26720</v>
      </c>
      <c r="N52" s="11">
        <f t="shared" si="0"/>
        <v>7.1382155750386795</v>
      </c>
      <c r="O52" s="11">
        <f t="shared" si="1"/>
        <v>6.6420835482207323</v>
      </c>
      <c r="P52" s="11">
        <f t="shared" si="2"/>
        <v>13.780299123259413</v>
      </c>
    </row>
    <row r="53" spans="1:16" ht="13.8" thickBot="1" x14ac:dyDescent="0.3">
      <c r="A53" s="7" t="s">
        <v>617</v>
      </c>
      <c r="B53" s="1" t="s">
        <v>616</v>
      </c>
      <c r="C53" s="7" t="s">
        <v>35</v>
      </c>
      <c r="D53" s="8">
        <v>3739</v>
      </c>
      <c r="E53" s="8">
        <v>8379</v>
      </c>
      <c r="F53" s="8">
        <v>351</v>
      </c>
      <c r="G53" s="8">
        <v>824</v>
      </c>
      <c r="H53" s="8">
        <v>4</v>
      </c>
      <c r="I53" s="8">
        <v>49</v>
      </c>
      <c r="J53" s="8">
        <v>2912</v>
      </c>
      <c r="K53" s="8">
        <v>852</v>
      </c>
      <c r="L53" s="8">
        <v>100</v>
      </c>
      <c r="M53" s="8">
        <v>13422</v>
      </c>
      <c r="N53" s="11">
        <f t="shared" si="0"/>
        <v>1.0334313987697246</v>
      </c>
      <c r="O53" s="11">
        <f t="shared" si="1"/>
        <v>2.5562984755282163</v>
      </c>
      <c r="P53" s="11">
        <f t="shared" si="2"/>
        <v>3.5897298742979404</v>
      </c>
    </row>
    <row r="54" spans="1:16" ht="13.8" thickBot="1" x14ac:dyDescent="0.3">
      <c r="A54" s="7" t="s">
        <v>627</v>
      </c>
      <c r="B54" s="1" t="s">
        <v>626</v>
      </c>
      <c r="C54" s="7" t="s">
        <v>35</v>
      </c>
      <c r="D54" s="8">
        <v>1508</v>
      </c>
      <c r="E54" s="8">
        <v>12227</v>
      </c>
      <c r="F54" s="8">
        <v>135</v>
      </c>
      <c r="G54" s="8">
        <v>103</v>
      </c>
      <c r="H54" s="8">
        <v>34</v>
      </c>
      <c r="I54" s="8">
        <v>48</v>
      </c>
      <c r="J54" s="8">
        <v>0</v>
      </c>
      <c r="K54" s="8">
        <v>0</v>
      </c>
      <c r="L54" s="8">
        <v>0</v>
      </c>
      <c r="M54" s="8">
        <v>12499</v>
      </c>
      <c r="N54" s="11">
        <f t="shared" si="0"/>
        <v>0</v>
      </c>
      <c r="O54" s="11">
        <f t="shared" si="1"/>
        <v>8.2884615384615383</v>
      </c>
      <c r="P54" s="11">
        <f t="shared" si="2"/>
        <v>8.2884615384615383</v>
      </c>
    </row>
    <row r="55" spans="1:16" ht="13.8" thickBot="1" x14ac:dyDescent="0.3">
      <c r="A55" s="7" t="s">
        <v>629</v>
      </c>
      <c r="B55" s="1" t="s">
        <v>628</v>
      </c>
      <c r="C55" s="7" t="s">
        <v>35</v>
      </c>
      <c r="D55" s="8">
        <v>3731</v>
      </c>
      <c r="E55" s="8">
        <v>16159</v>
      </c>
      <c r="F55" s="8">
        <v>200</v>
      </c>
      <c r="G55" s="8">
        <v>1166</v>
      </c>
      <c r="H55" s="8">
        <v>31</v>
      </c>
      <c r="I55" s="8">
        <v>48</v>
      </c>
      <c r="J55" s="8">
        <v>0</v>
      </c>
      <c r="K55" s="8">
        <v>0</v>
      </c>
      <c r="L55" s="8">
        <v>0</v>
      </c>
      <c r="M55" s="8">
        <v>17556</v>
      </c>
      <c r="N55" s="11">
        <f t="shared" si="0"/>
        <v>0</v>
      </c>
      <c r="O55" s="11">
        <f t="shared" si="1"/>
        <v>4.7054409005628521</v>
      </c>
      <c r="P55" s="11">
        <f t="shared" si="2"/>
        <v>4.7054409005628521</v>
      </c>
    </row>
    <row r="56" spans="1:16" ht="13.8" thickBot="1" x14ac:dyDescent="0.3">
      <c r="A56" s="7" t="s">
        <v>633</v>
      </c>
      <c r="B56" s="1" t="s">
        <v>632</v>
      </c>
      <c r="C56" s="7" t="s">
        <v>35</v>
      </c>
      <c r="D56" s="8">
        <v>3674</v>
      </c>
      <c r="E56" s="8">
        <v>15326</v>
      </c>
      <c r="F56" s="8">
        <v>294</v>
      </c>
      <c r="G56" s="8">
        <v>2237</v>
      </c>
      <c r="H56" s="8">
        <v>45</v>
      </c>
      <c r="I56" s="8">
        <v>48</v>
      </c>
      <c r="J56" s="8">
        <v>0</v>
      </c>
      <c r="K56" s="8">
        <v>0</v>
      </c>
      <c r="L56" s="8">
        <v>0</v>
      </c>
      <c r="M56" s="8">
        <v>17902</v>
      </c>
      <c r="N56" s="11">
        <f t="shared" si="0"/>
        <v>0</v>
      </c>
      <c r="O56" s="11">
        <f t="shared" si="1"/>
        <v>4.8726183995645069</v>
      </c>
      <c r="P56" s="11">
        <f t="shared" si="2"/>
        <v>4.8726183995645069</v>
      </c>
    </row>
    <row r="57" spans="1:16" ht="13.8" thickBot="1" x14ac:dyDescent="0.3">
      <c r="A57" s="7" t="s">
        <v>635</v>
      </c>
      <c r="B57" s="1" t="s">
        <v>634</v>
      </c>
      <c r="C57" s="7" t="s">
        <v>35</v>
      </c>
      <c r="D57" s="8">
        <v>882</v>
      </c>
      <c r="E57" s="8">
        <v>14280</v>
      </c>
      <c r="F57" s="8">
        <v>272</v>
      </c>
      <c r="G57" s="8">
        <v>325</v>
      </c>
      <c r="H57" s="8">
        <v>33</v>
      </c>
      <c r="I57" s="8">
        <v>48</v>
      </c>
      <c r="J57" s="8">
        <v>5336</v>
      </c>
      <c r="K57" s="8">
        <v>2101</v>
      </c>
      <c r="L57" s="8">
        <v>0</v>
      </c>
      <c r="M57" s="8">
        <v>22347</v>
      </c>
      <c r="N57" s="11">
        <f t="shared" si="0"/>
        <v>8.4319727891156457</v>
      </c>
      <c r="O57" s="11">
        <f t="shared" si="1"/>
        <v>16.904761904761905</v>
      </c>
      <c r="P57" s="11">
        <f t="shared" si="2"/>
        <v>25.336734693877553</v>
      </c>
    </row>
    <row r="58" spans="1:16" ht="13.8" thickBot="1" x14ac:dyDescent="0.3">
      <c r="A58" s="7" t="s">
        <v>655</v>
      </c>
      <c r="B58" s="1" t="s">
        <v>654</v>
      </c>
      <c r="C58" s="7" t="s">
        <v>35</v>
      </c>
      <c r="D58" s="8">
        <v>2419</v>
      </c>
      <c r="E58" s="8">
        <v>11941</v>
      </c>
      <c r="F58" s="8">
        <v>0</v>
      </c>
      <c r="G58" s="8">
        <v>300</v>
      </c>
      <c r="H58" s="8">
        <v>0</v>
      </c>
      <c r="I58" s="8">
        <v>48</v>
      </c>
      <c r="J58" s="8">
        <v>0</v>
      </c>
      <c r="K58" s="8">
        <v>0</v>
      </c>
      <c r="L58" s="8">
        <v>0</v>
      </c>
      <c r="M58" s="8">
        <v>12241</v>
      </c>
      <c r="N58" s="11">
        <f t="shared" si="0"/>
        <v>0</v>
      </c>
      <c r="O58" s="11">
        <f t="shared" si="1"/>
        <v>5.0603555188094251</v>
      </c>
      <c r="P58" s="11">
        <f t="shared" si="2"/>
        <v>5.0603555188094251</v>
      </c>
    </row>
    <row r="59" spans="1:16" ht="13.8" thickBot="1" x14ac:dyDescent="0.3">
      <c r="A59" s="7" t="s">
        <v>681</v>
      </c>
      <c r="B59" s="1" t="s">
        <v>680</v>
      </c>
      <c r="C59" s="7" t="s">
        <v>35</v>
      </c>
      <c r="D59" s="8">
        <v>3775</v>
      </c>
      <c r="E59" s="8">
        <v>34113</v>
      </c>
      <c r="F59" s="8">
        <v>965</v>
      </c>
      <c r="G59" s="8">
        <v>665</v>
      </c>
      <c r="H59" s="8">
        <v>37</v>
      </c>
      <c r="I59" s="8">
        <v>52</v>
      </c>
      <c r="J59" s="8">
        <v>8341</v>
      </c>
      <c r="K59" s="8">
        <v>2350</v>
      </c>
      <c r="L59" s="8">
        <v>0</v>
      </c>
      <c r="M59" s="8">
        <v>46471</v>
      </c>
      <c r="N59" s="11">
        <f t="shared" si="0"/>
        <v>2.8320529801324503</v>
      </c>
      <c r="O59" s="11">
        <f t="shared" si="1"/>
        <v>9.4781456953642387</v>
      </c>
      <c r="P59" s="11">
        <f t="shared" si="2"/>
        <v>12.310198675496689</v>
      </c>
    </row>
    <row r="60" spans="1:16" ht="13.8" thickBot="1" x14ac:dyDescent="0.3">
      <c r="A60" s="7" t="s">
        <v>687</v>
      </c>
      <c r="B60" s="1" t="s">
        <v>686</v>
      </c>
      <c r="C60" s="7" t="s">
        <v>35</v>
      </c>
      <c r="D60" s="8">
        <v>3138</v>
      </c>
      <c r="E60" s="8">
        <v>11910</v>
      </c>
      <c r="F60" s="8">
        <v>425</v>
      </c>
      <c r="G60" s="8">
        <v>680</v>
      </c>
      <c r="H60" s="8">
        <v>20</v>
      </c>
      <c r="I60" s="8">
        <v>49</v>
      </c>
      <c r="J60" s="8">
        <v>0</v>
      </c>
      <c r="K60" s="8">
        <v>0</v>
      </c>
      <c r="L60" s="8">
        <v>0</v>
      </c>
      <c r="M60" s="8">
        <v>13035</v>
      </c>
      <c r="N60" s="11">
        <f t="shared" si="0"/>
        <v>0</v>
      </c>
      <c r="O60" s="11">
        <f t="shared" si="1"/>
        <v>4.1539196940726582</v>
      </c>
      <c r="P60" s="11">
        <f t="shared" si="2"/>
        <v>4.1539196940726582</v>
      </c>
    </row>
    <row r="61" spans="1:16" ht="13.8" thickBot="1" x14ac:dyDescent="0.3">
      <c r="A61" s="7" t="s">
        <v>697</v>
      </c>
      <c r="B61" s="1" t="s">
        <v>696</v>
      </c>
      <c r="C61" s="7" t="s">
        <v>35</v>
      </c>
      <c r="D61" s="8">
        <v>3428</v>
      </c>
      <c r="E61" s="8">
        <v>12873</v>
      </c>
      <c r="F61" s="8">
        <v>95</v>
      </c>
      <c r="G61" s="8">
        <v>927</v>
      </c>
      <c r="H61" s="8">
        <v>58</v>
      </c>
      <c r="I61" s="8">
        <v>48</v>
      </c>
      <c r="J61" s="8">
        <v>3123</v>
      </c>
      <c r="K61" s="8">
        <v>1848</v>
      </c>
      <c r="L61" s="8">
        <v>0</v>
      </c>
      <c r="M61" s="8">
        <v>18924</v>
      </c>
      <c r="N61" s="11">
        <f t="shared" si="0"/>
        <v>1.4501166861143524</v>
      </c>
      <c r="O61" s="11">
        <f t="shared" si="1"/>
        <v>4.0703033838973166</v>
      </c>
      <c r="P61" s="11">
        <f t="shared" si="2"/>
        <v>5.520420070011669</v>
      </c>
    </row>
    <row r="62" spans="1:16" ht="13.8" thickBot="1" x14ac:dyDescent="0.3">
      <c r="A62" s="7" t="s">
        <v>699</v>
      </c>
      <c r="B62" s="1" t="s">
        <v>698</v>
      </c>
      <c r="C62" s="7" t="s">
        <v>35</v>
      </c>
      <c r="D62" s="8">
        <v>1932</v>
      </c>
      <c r="E62" s="8">
        <v>14193</v>
      </c>
      <c r="F62" s="8">
        <v>131</v>
      </c>
      <c r="G62" s="8">
        <v>798</v>
      </c>
      <c r="H62" s="8">
        <v>25</v>
      </c>
      <c r="I62" s="8">
        <v>48</v>
      </c>
      <c r="J62" s="8">
        <v>0</v>
      </c>
      <c r="K62" s="8">
        <v>0</v>
      </c>
      <c r="L62" s="8">
        <v>0</v>
      </c>
      <c r="M62" s="8">
        <v>15147</v>
      </c>
      <c r="N62" s="11">
        <f t="shared" si="0"/>
        <v>0</v>
      </c>
      <c r="O62" s="11">
        <f t="shared" si="1"/>
        <v>7.8400621118012426</v>
      </c>
      <c r="P62" s="11">
        <f t="shared" si="2"/>
        <v>7.8400621118012426</v>
      </c>
    </row>
    <row r="63" spans="1:16" ht="13.8" thickBot="1" x14ac:dyDescent="0.3">
      <c r="A63" s="7" t="s">
        <v>721</v>
      </c>
      <c r="B63" s="1" t="s">
        <v>720</v>
      </c>
      <c r="C63" s="7" t="s">
        <v>35</v>
      </c>
      <c r="D63" s="8">
        <v>2387</v>
      </c>
      <c r="E63" s="8">
        <v>18931</v>
      </c>
      <c r="F63" s="8">
        <v>734</v>
      </c>
      <c r="G63" s="8">
        <v>3369</v>
      </c>
      <c r="H63" s="8">
        <v>49</v>
      </c>
      <c r="I63" s="8">
        <v>48</v>
      </c>
      <c r="J63" s="8">
        <v>20489</v>
      </c>
      <c r="K63" s="8">
        <v>3546</v>
      </c>
      <c r="L63" s="8">
        <v>0</v>
      </c>
      <c r="M63" s="8">
        <v>47118</v>
      </c>
      <c r="N63" s="11">
        <f t="shared" si="0"/>
        <v>10.069124423963133</v>
      </c>
      <c r="O63" s="11">
        <f t="shared" si="1"/>
        <v>9.670297444490993</v>
      </c>
      <c r="P63" s="11">
        <f t="shared" si="2"/>
        <v>19.739421868454126</v>
      </c>
    </row>
    <row r="64" spans="1:16" ht="13.8" thickBot="1" x14ac:dyDescent="0.3">
      <c r="A64" s="7" t="s">
        <v>739</v>
      </c>
      <c r="B64" s="1" t="s">
        <v>738</v>
      </c>
      <c r="C64" s="7" t="s">
        <v>35</v>
      </c>
      <c r="D64" s="8">
        <v>1873</v>
      </c>
      <c r="E64" s="8">
        <v>17591</v>
      </c>
      <c r="F64" s="8">
        <v>300</v>
      </c>
      <c r="G64" s="8">
        <v>444</v>
      </c>
      <c r="H64" s="8">
        <v>2</v>
      </c>
      <c r="I64" s="8">
        <v>48</v>
      </c>
      <c r="J64" s="8">
        <v>11178</v>
      </c>
      <c r="K64" s="8">
        <v>2587</v>
      </c>
      <c r="L64" s="8">
        <v>0</v>
      </c>
      <c r="M64" s="8">
        <v>32102</v>
      </c>
      <c r="N64" s="11">
        <f t="shared" si="0"/>
        <v>7.3491724506139882</v>
      </c>
      <c r="O64" s="11">
        <f t="shared" si="1"/>
        <v>9.7901761879337954</v>
      </c>
      <c r="P64" s="11">
        <f t="shared" si="2"/>
        <v>17.139348638547784</v>
      </c>
    </row>
    <row r="65" spans="1:16" ht="13.8" thickBot="1" x14ac:dyDescent="0.3">
      <c r="A65" s="7" t="s">
        <v>757</v>
      </c>
      <c r="B65" s="1" t="s">
        <v>756</v>
      </c>
      <c r="C65" s="7" t="s">
        <v>35</v>
      </c>
      <c r="D65" s="8">
        <v>1652</v>
      </c>
      <c r="E65" s="8">
        <v>10600</v>
      </c>
      <c r="F65" s="8">
        <v>265</v>
      </c>
      <c r="G65" s="8">
        <v>200</v>
      </c>
      <c r="H65" s="8">
        <v>25</v>
      </c>
      <c r="I65" s="8">
        <v>48</v>
      </c>
      <c r="J65" s="8">
        <v>18000</v>
      </c>
      <c r="K65" s="8">
        <v>0</v>
      </c>
      <c r="L65" s="8">
        <v>250</v>
      </c>
      <c r="M65" s="8">
        <v>29340</v>
      </c>
      <c r="N65" s="11">
        <f t="shared" si="0"/>
        <v>11.04721549636804</v>
      </c>
      <c r="O65" s="11">
        <f t="shared" si="1"/>
        <v>6.7130750605326872</v>
      </c>
      <c r="P65" s="11">
        <f t="shared" si="2"/>
        <v>17.760290556900728</v>
      </c>
    </row>
    <row r="66" spans="1:16" ht="13.8" thickBot="1" x14ac:dyDescent="0.3">
      <c r="A66" s="7" t="s">
        <v>769</v>
      </c>
      <c r="B66" s="1" t="s">
        <v>768</v>
      </c>
      <c r="C66" s="7" t="s">
        <v>35</v>
      </c>
      <c r="D66" s="8">
        <v>3895</v>
      </c>
      <c r="E66" s="8">
        <v>22107</v>
      </c>
      <c r="F66" s="8">
        <v>18</v>
      </c>
      <c r="G66" s="8">
        <v>2078</v>
      </c>
      <c r="H66" s="8">
        <v>36</v>
      </c>
      <c r="I66" s="8">
        <v>48</v>
      </c>
      <c r="J66" s="8">
        <v>8819</v>
      </c>
      <c r="K66" s="8">
        <v>2105</v>
      </c>
      <c r="L66" s="8">
        <v>0</v>
      </c>
      <c r="M66" s="8">
        <v>35163</v>
      </c>
      <c r="N66" s="11">
        <f t="shared" si="0"/>
        <v>2.8046213093709884</v>
      </c>
      <c r="O66" s="11">
        <f t="shared" si="1"/>
        <v>6.2231065468549422</v>
      </c>
      <c r="P66" s="11">
        <f t="shared" si="2"/>
        <v>9.0277278562259315</v>
      </c>
    </row>
    <row r="67" spans="1:16" ht="13.8" thickBot="1" x14ac:dyDescent="0.3">
      <c r="A67" s="7" t="s">
        <v>775</v>
      </c>
      <c r="B67" s="1" t="s">
        <v>774</v>
      </c>
      <c r="C67" s="7" t="s">
        <v>35</v>
      </c>
      <c r="D67" s="8">
        <v>2156</v>
      </c>
      <c r="E67" s="8">
        <v>14267</v>
      </c>
      <c r="F67" s="8">
        <v>174</v>
      </c>
      <c r="G67" s="8">
        <v>803</v>
      </c>
      <c r="H67" s="8">
        <v>14</v>
      </c>
      <c r="I67" s="8">
        <v>48</v>
      </c>
      <c r="J67" s="8">
        <v>5850</v>
      </c>
      <c r="K67" s="8">
        <v>2477</v>
      </c>
      <c r="L67" s="8">
        <v>0</v>
      </c>
      <c r="M67" s="8">
        <v>23585</v>
      </c>
      <c r="N67" s="11">
        <f t="shared" si="0"/>
        <v>3.8622448979591835</v>
      </c>
      <c r="O67" s="11">
        <f t="shared" si="1"/>
        <v>7.0769944341372915</v>
      </c>
      <c r="P67" s="11">
        <f t="shared" si="2"/>
        <v>10.939239332096475</v>
      </c>
    </row>
    <row r="68" spans="1:16" ht="13.8" thickBot="1" x14ac:dyDescent="0.3">
      <c r="A68" s="7" t="s">
        <v>777</v>
      </c>
      <c r="B68" s="1" t="s">
        <v>776</v>
      </c>
      <c r="C68" s="7" t="s">
        <v>35</v>
      </c>
      <c r="D68" s="8">
        <v>2475</v>
      </c>
      <c r="E68" s="8">
        <v>18853</v>
      </c>
      <c r="F68" s="8">
        <v>367</v>
      </c>
      <c r="G68" s="8">
        <v>1503</v>
      </c>
      <c r="H68" s="8">
        <v>5</v>
      </c>
      <c r="I68" s="8">
        <v>48</v>
      </c>
      <c r="J68" s="8">
        <v>12313</v>
      </c>
      <c r="K68" s="8">
        <v>2696</v>
      </c>
      <c r="L68" s="8">
        <v>0</v>
      </c>
      <c r="M68" s="8">
        <v>35737</v>
      </c>
      <c r="N68" s="11">
        <f t="shared" si="0"/>
        <v>6.0642424242424244</v>
      </c>
      <c r="O68" s="11">
        <f t="shared" si="1"/>
        <v>8.3749494949494956</v>
      </c>
      <c r="P68" s="11">
        <f t="shared" si="2"/>
        <v>14.43919191919192</v>
      </c>
    </row>
    <row r="69" spans="1:16" ht="13.8" thickBot="1" x14ac:dyDescent="0.3">
      <c r="A69" s="7" t="s">
        <v>779</v>
      </c>
      <c r="B69" s="1" t="s">
        <v>778</v>
      </c>
      <c r="C69" s="7" t="s">
        <v>35</v>
      </c>
      <c r="D69" s="8">
        <v>1968</v>
      </c>
      <c r="E69" s="8">
        <v>14900</v>
      </c>
      <c r="F69" s="8">
        <v>0</v>
      </c>
      <c r="G69" s="8">
        <v>0</v>
      </c>
      <c r="H69" s="8">
        <v>8</v>
      </c>
      <c r="I69" s="8">
        <v>48</v>
      </c>
      <c r="J69" s="8">
        <v>0</v>
      </c>
      <c r="K69" s="8">
        <v>0</v>
      </c>
      <c r="L69" s="8">
        <v>0</v>
      </c>
      <c r="M69" s="8">
        <v>14908</v>
      </c>
      <c r="N69" s="11">
        <f t="shared" ref="N69:N135" si="3">(J69+K69+L69)/D69</f>
        <v>0</v>
      </c>
      <c r="O69" s="11">
        <f t="shared" ref="O69:O135" si="4">(E69+F69+G69+H69)/D69</f>
        <v>7.5752032520325203</v>
      </c>
      <c r="P69" s="11">
        <f t="shared" ref="P69:P135" si="5">M69/D69</f>
        <v>7.5752032520325203</v>
      </c>
    </row>
    <row r="70" spans="1:16" ht="13.8" thickBot="1" x14ac:dyDescent="0.3">
      <c r="A70" s="7" t="s">
        <v>789</v>
      </c>
      <c r="B70" s="1" t="s">
        <v>788</v>
      </c>
      <c r="C70" s="7" t="s">
        <v>35</v>
      </c>
      <c r="D70" s="8">
        <v>2202</v>
      </c>
      <c r="E70" s="8">
        <v>9968</v>
      </c>
      <c r="F70" s="8">
        <v>0</v>
      </c>
      <c r="G70" s="8">
        <v>0</v>
      </c>
      <c r="H70" s="8">
        <v>4</v>
      </c>
      <c r="I70" s="8">
        <v>48</v>
      </c>
      <c r="J70" s="8">
        <v>0</v>
      </c>
      <c r="K70" s="8">
        <v>0</v>
      </c>
      <c r="L70" s="8">
        <v>0</v>
      </c>
      <c r="M70" s="8">
        <v>9972</v>
      </c>
      <c r="N70" s="11">
        <f t="shared" si="3"/>
        <v>0</v>
      </c>
      <c r="O70" s="11">
        <f t="shared" si="4"/>
        <v>4.5286103542234333</v>
      </c>
      <c r="P70" s="11">
        <f t="shared" si="5"/>
        <v>4.5286103542234333</v>
      </c>
    </row>
    <row r="71" spans="1:16" ht="13.8" thickBot="1" x14ac:dyDescent="0.3">
      <c r="A71" s="7" t="s">
        <v>801</v>
      </c>
      <c r="B71" s="1" t="s">
        <v>800</v>
      </c>
      <c r="C71" s="7" t="s">
        <v>35</v>
      </c>
      <c r="D71" s="8">
        <v>2913</v>
      </c>
      <c r="E71" s="8">
        <v>17591</v>
      </c>
      <c r="F71" s="8">
        <v>248</v>
      </c>
      <c r="G71" s="8">
        <v>0</v>
      </c>
      <c r="H71" s="8">
        <v>0</v>
      </c>
      <c r="I71" s="8">
        <v>48</v>
      </c>
      <c r="J71" s="8">
        <v>0</v>
      </c>
      <c r="K71" s="8">
        <v>0</v>
      </c>
      <c r="L71" s="8">
        <v>0</v>
      </c>
      <c r="M71" s="8">
        <v>17839</v>
      </c>
      <c r="N71" s="11">
        <f t="shared" si="3"/>
        <v>0</v>
      </c>
      <c r="O71" s="11">
        <f t="shared" si="4"/>
        <v>6.1239272227943697</v>
      </c>
      <c r="P71" s="11">
        <f t="shared" si="5"/>
        <v>6.1239272227943697</v>
      </c>
    </row>
    <row r="72" spans="1:16" ht="13.8" thickBot="1" x14ac:dyDescent="0.3">
      <c r="A72" s="7" t="s">
        <v>813</v>
      </c>
      <c r="B72" s="1" t="s">
        <v>812</v>
      </c>
      <c r="C72" s="7" t="s">
        <v>35</v>
      </c>
      <c r="D72" s="8">
        <v>575</v>
      </c>
      <c r="E72" s="8">
        <v>15733</v>
      </c>
      <c r="F72" s="8">
        <v>879</v>
      </c>
      <c r="G72" s="8">
        <v>2638</v>
      </c>
      <c r="H72" s="8">
        <v>44</v>
      </c>
      <c r="I72" s="8">
        <v>48</v>
      </c>
      <c r="J72" s="8">
        <v>2477</v>
      </c>
      <c r="K72" s="8">
        <v>5850</v>
      </c>
      <c r="L72" s="8">
        <v>0</v>
      </c>
      <c r="M72" s="8">
        <v>27621</v>
      </c>
      <c r="N72" s="11">
        <f t="shared" si="3"/>
        <v>14.481739130434782</v>
      </c>
      <c r="O72" s="11">
        <f t="shared" si="4"/>
        <v>33.554782608695653</v>
      </c>
      <c r="P72" s="11">
        <f t="shared" si="5"/>
        <v>48.036521739130436</v>
      </c>
    </row>
    <row r="73" spans="1:16" ht="13.8" thickBot="1" x14ac:dyDescent="0.3">
      <c r="A73" s="7" t="s">
        <v>821</v>
      </c>
      <c r="B73" s="80" t="s">
        <v>820</v>
      </c>
      <c r="C73" s="7" t="s">
        <v>35</v>
      </c>
      <c r="D73" s="8">
        <v>2738</v>
      </c>
      <c r="E73" s="8">
        <v>31359</v>
      </c>
      <c r="F73" s="8">
        <v>409</v>
      </c>
      <c r="G73" s="8">
        <v>1846</v>
      </c>
      <c r="H73" s="8">
        <v>36</v>
      </c>
      <c r="I73" s="8">
        <v>48</v>
      </c>
      <c r="J73" s="8">
        <v>0</v>
      </c>
      <c r="K73" s="8">
        <v>0</v>
      </c>
      <c r="L73" s="8">
        <v>0</v>
      </c>
      <c r="M73" s="8">
        <v>33650</v>
      </c>
      <c r="N73" s="11">
        <f t="shared" si="3"/>
        <v>0</v>
      </c>
      <c r="O73" s="11">
        <f t="shared" si="4"/>
        <v>12.289992695398102</v>
      </c>
      <c r="P73" s="11">
        <f t="shared" si="5"/>
        <v>12.289992695398102</v>
      </c>
    </row>
    <row r="74" spans="1:16" s="104" customFormat="1" x14ac:dyDescent="0.25">
      <c r="A74" s="102"/>
      <c r="B74" s="81" t="s">
        <v>3875</v>
      </c>
      <c r="C74" s="62"/>
      <c r="D74" s="113">
        <f>SUM(D4:D73)</f>
        <v>186634</v>
      </c>
      <c r="E74" s="113">
        <f>SUM(E4:E73)</f>
        <v>1254778</v>
      </c>
      <c r="F74" s="64">
        <f>SUM(F4:F73)</f>
        <v>40583</v>
      </c>
      <c r="G74" s="64">
        <f t="shared" ref="G74:M74" si="6">SUM(G4:G73)</f>
        <v>88218</v>
      </c>
      <c r="H74" s="64">
        <f t="shared" si="6"/>
        <v>3478</v>
      </c>
      <c r="I74" s="64">
        <f t="shared" si="6"/>
        <v>3355</v>
      </c>
      <c r="J74" s="64">
        <f t="shared" si="6"/>
        <v>618303</v>
      </c>
      <c r="K74" s="64">
        <f t="shared" si="6"/>
        <v>428875</v>
      </c>
      <c r="L74" s="64">
        <f t="shared" si="6"/>
        <v>14417</v>
      </c>
      <c r="M74" s="64">
        <f t="shared" si="6"/>
        <v>2448652</v>
      </c>
      <c r="N74" s="109"/>
      <c r="O74" s="109"/>
      <c r="P74" s="110"/>
    </row>
    <row r="75" spans="1:16" s="104" customFormat="1" ht="13.8" thickBot="1" x14ac:dyDescent="0.3">
      <c r="A75" s="102"/>
      <c r="B75" s="83" t="s">
        <v>3876</v>
      </c>
      <c r="C75" s="67"/>
      <c r="D75" s="114">
        <f>AVERAGE(D4:D73)</f>
        <v>2666.2</v>
      </c>
      <c r="E75" s="114">
        <f>AVERAGE(E4:E73)</f>
        <v>17925.400000000001</v>
      </c>
      <c r="F75" s="114">
        <f t="shared" ref="F75:P75" si="7">AVERAGE(F4:F73)</f>
        <v>579.75714285714287</v>
      </c>
      <c r="G75" s="114">
        <f t="shared" si="7"/>
        <v>1260.2571428571428</v>
      </c>
      <c r="H75" s="114">
        <f t="shared" si="7"/>
        <v>49.685714285714283</v>
      </c>
      <c r="I75" s="114">
        <f t="shared" si="7"/>
        <v>47.928571428571431</v>
      </c>
      <c r="J75" s="114">
        <f t="shared" si="7"/>
        <v>8832.9</v>
      </c>
      <c r="K75" s="114">
        <f t="shared" si="7"/>
        <v>6126.7857142857147</v>
      </c>
      <c r="L75" s="114">
        <f t="shared" si="7"/>
        <v>205.95714285714286</v>
      </c>
      <c r="M75" s="114">
        <f t="shared" si="7"/>
        <v>34980.742857142854</v>
      </c>
      <c r="N75" s="115">
        <f t="shared" si="7"/>
        <v>6.3465144049060198</v>
      </c>
      <c r="O75" s="115">
        <f t="shared" si="7"/>
        <v>27.40796953536951</v>
      </c>
      <c r="P75" s="115">
        <f t="shared" si="7"/>
        <v>33.754483940275534</v>
      </c>
    </row>
    <row r="76" spans="1:16" s="104" customFormat="1" ht="13.8" thickBot="1" x14ac:dyDescent="0.3">
      <c r="A76" s="102"/>
      <c r="B76" s="85"/>
      <c r="C76" s="106"/>
      <c r="D76" s="107"/>
      <c r="E76" s="107"/>
      <c r="F76" s="107"/>
      <c r="G76" s="107"/>
      <c r="H76" s="107"/>
      <c r="I76" s="107"/>
      <c r="J76" s="107"/>
      <c r="K76" s="107"/>
      <c r="L76" s="107"/>
      <c r="M76" s="107"/>
      <c r="N76" s="108"/>
      <c r="O76" s="108"/>
      <c r="P76" s="108"/>
    </row>
    <row r="77" spans="1:16" ht="13.8" thickBot="1" x14ac:dyDescent="0.3">
      <c r="A77" s="7" t="s">
        <v>15</v>
      </c>
      <c r="B77" s="72" t="s">
        <v>14</v>
      </c>
      <c r="C77" s="7" t="s">
        <v>18</v>
      </c>
      <c r="D77" s="8">
        <v>6351</v>
      </c>
      <c r="E77" s="8">
        <v>22053</v>
      </c>
      <c r="F77" s="8">
        <v>1471</v>
      </c>
      <c r="G77" s="8">
        <v>1418</v>
      </c>
      <c r="H77" s="8">
        <v>2</v>
      </c>
      <c r="I77" s="8">
        <v>49</v>
      </c>
      <c r="J77" s="8">
        <v>10755</v>
      </c>
      <c r="K77" s="8">
        <v>3234</v>
      </c>
      <c r="L77" s="8">
        <v>769</v>
      </c>
      <c r="M77" s="8">
        <v>39702</v>
      </c>
      <c r="N77" s="11">
        <f t="shared" si="3"/>
        <v>2.3237285466855613</v>
      </c>
      <c r="O77" s="11">
        <f t="shared" si="4"/>
        <v>3.9275704613446702</v>
      </c>
      <c r="P77" s="11">
        <f t="shared" si="5"/>
        <v>6.2512990080302311</v>
      </c>
    </row>
    <row r="78" spans="1:16" ht="13.8" thickBot="1" x14ac:dyDescent="0.3">
      <c r="A78" s="7" t="s">
        <v>46</v>
      </c>
      <c r="B78" s="1" t="s">
        <v>45</v>
      </c>
      <c r="C78" s="7" t="s">
        <v>18</v>
      </c>
      <c r="D78" s="8">
        <v>6583</v>
      </c>
      <c r="E78" s="8">
        <v>38879</v>
      </c>
      <c r="F78" s="8">
        <v>1856</v>
      </c>
      <c r="G78" s="8">
        <v>2540</v>
      </c>
      <c r="H78" s="8">
        <v>100</v>
      </c>
      <c r="I78" s="8">
        <v>48</v>
      </c>
      <c r="J78" s="8">
        <v>11404</v>
      </c>
      <c r="K78" s="8">
        <v>0</v>
      </c>
      <c r="L78" s="8">
        <v>0</v>
      </c>
      <c r="M78" s="8">
        <v>54779</v>
      </c>
      <c r="N78" s="11">
        <f t="shared" si="3"/>
        <v>1.7323408780191403</v>
      </c>
      <c r="O78" s="11">
        <f t="shared" si="4"/>
        <v>6.5889412122132764</v>
      </c>
      <c r="P78" s="11">
        <f t="shared" si="5"/>
        <v>8.3212820902324172</v>
      </c>
    </row>
    <row r="79" spans="1:16" ht="13.8" thickBot="1" x14ac:dyDescent="0.3">
      <c r="A79" s="7" t="s">
        <v>57</v>
      </c>
      <c r="B79" s="1" t="s">
        <v>56</v>
      </c>
      <c r="C79" s="7" t="s">
        <v>18</v>
      </c>
      <c r="D79" s="8">
        <v>5379</v>
      </c>
      <c r="E79" s="8">
        <v>24348</v>
      </c>
      <c r="F79" s="8">
        <v>3051</v>
      </c>
      <c r="G79" s="8">
        <v>1743</v>
      </c>
      <c r="H79" s="8">
        <v>55</v>
      </c>
      <c r="I79" s="8">
        <v>52</v>
      </c>
      <c r="J79" s="8">
        <v>5742</v>
      </c>
      <c r="K79" s="8">
        <v>1778</v>
      </c>
      <c r="L79" s="8">
        <v>0</v>
      </c>
      <c r="M79" s="8">
        <v>36717</v>
      </c>
      <c r="N79" s="11">
        <f t="shared" si="3"/>
        <v>1.3980293734894962</v>
      </c>
      <c r="O79" s="11">
        <f t="shared" si="4"/>
        <v>5.4279605874697898</v>
      </c>
      <c r="P79" s="11">
        <f t="shared" si="5"/>
        <v>6.8259899609592862</v>
      </c>
    </row>
    <row r="80" spans="1:16" ht="13.8" thickBot="1" x14ac:dyDescent="0.3">
      <c r="A80" s="7" t="s">
        <v>61</v>
      </c>
      <c r="B80" s="1" t="s">
        <v>60</v>
      </c>
      <c r="C80" s="7" t="s">
        <v>18</v>
      </c>
      <c r="D80" s="8">
        <v>4265</v>
      </c>
      <c r="E80" s="8">
        <v>7955</v>
      </c>
      <c r="F80" s="8">
        <v>334</v>
      </c>
      <c r="G80" s="8">
        <v>1</v>
      </c>
      <c r="H80" s="8">
        <v>25</v>
      </c>
      <c r="I80" s="8">
        <v>48</v>
      </c>
      <c r="J80" s="8">
        <v>0</v>
      </c>
      <c r="K80" s="8">
        <v>0</v>
      </c>
      <c r="L80" s="8">
        <v>0</v>
      </c>
      <c r="M80" s="8">
        <v>8315</v>
      </c>
      <c r="N80" s="11">
        <f t="shared" si="3"/>
        <v>0</v>
      </c>
      <c r="O80" s="11">
        <f t="shared" si="4"/>
        <v>1.9495896834701054</v>
      </c>
      <c r="P80" s="11">
        <f t="shared" si="5"/>
        <v>1.9495896834701054</v>
      </c>
    </row>
    <row r="81" spans="1:16" ht="13.8" thickBot="1" x14ac:dyDescent="0.3">
      <c r="A81" s="7" t="s">
        <v>71</v>
      </c>
      <c r="B81" s="1" t="s">
        <v>70</v>
      </c>
      <c r="C81" s="7" t="s">
        <v>18</v>
      </c>
      <c r="D81" s="8">
        <v>6621</v>
      </c>
      <c r="E81" s="8">
        <v>29993</v>
      </c>
      <c r="F81" s="8">
        <v>3205</v>
      </c>
      <c r="G81" s="8">
        <v>4481</v>
      </c>
      <c r="H81" s="8">
        <v>100</v>
      </c>
      <c r="I81" s="8">
        <v>53</v>
      </c>
      <c r="J81" s="8">
        <v>10215</v>
      </c>
      <c r="K81" s="8">
        <v>2646</v>
      </c>
      <c r="L81" s="8">
        <v>0</v>
      </c>
      <c r="M81" s="8">
        <v>50640</v>
      </c>
      <c r="N81" s="11">
        <f t="shared" si="3"/>
        <v>1.9424558223833257</v>
      </c>
      <c r="O81" s="11">
        <f t="shared" si="4"/>
        <v>5.7059356592659718</v>
      </c>
      <c r="P81" s="11">
        <f t="shared" si="5"/>
        <v>7.6483914816492975</v>
      </c>
    </row>
    <row r="82" spans="1:16" ht="13.8" thickBot="1" x14ac:dyDescent="0.3">
      <c r="A82" s="7" t="s">
        <v>75</v>
      </c>
      <c r="B82" s="1" t="s">
        <v>74</v>
      </c>
      <c r="C82" s="7" t="s">
        <v>18</v>
      </c>
      <c r="D82" s="8">
        <v>4075</v>
      </c>
      <c r="E82" s="8">
        <v>20240</v>
      </c>
      <c r="F82" s="8">
        <v>876</v>
      </c>
      <c r="G82" s="8">
        <v>924</v>
      </c>
      <c r="H82" s="8">
        <v>35</v>
      </c>
      <c r="I82" s="8">
        <v>48</v>
      </c>
      <c r="J82" s="8">
        <v>10440</v>
      </c>
      <c r="K82" s="8">
        <v>0</v>
      </c>
      <c r="L82" s="8">
        <v>0</v>
      </c>
      <c r="M82" s="8">
        <v>32515</v>
      </c>
      <c r="N82" s="11">
        <f t="shared" si="3"/>
        <v>2.5619631901840489</v>
      </c>
      <c r="O82" s="11">
        <f t="shared" si="4"/>
        <v>5.4171779141104297</v>
      </c>
      <c r="P82" s="11">
        <f t="shared" si="5"/>
        <v>7.9791411042944782</v>
      </c>
    </row>
    <row r="83" spans="1:16" ht="13.8" thickBot="1" x14ac:dyDescent="0.3">
      <c r="A83" s="7" t="s">
        <v>98</v>
      </c>
      <c r="B83" s="1" t="s">
        <v>97</v>
      </c>
      <c r="C83" s="7" t="s">
        <v>18</v>
      </c>
      <c r="D83" s="8">
        <v>5414</v>
      </c>
      <c r="E83" s="8">
        <v>12972</v>
      </c>
      <c r="F83" s="8">
        <v>718</v>
      </c>
      <c r="G83" s="8">
        <v>863</v>
      </c>
      <c r="H83" s="8">
        <v>50</v>
      </c>
      <c r="I83" s="8">
        <v>48</v>
      </c>
      <c r="J83" s="8">
        <v>5850</v>
      </c>
      <c r="K83" s="8">
        <v>2477</v>
      </c>
      <c r="L83" s="8">
        <v>0</v>
      </c>
      <c r="M83" s="8">
        <v>22930</v>
      </c>
      <c r="N83" s="11">
        <f t="shared" si="3"/>
        <v>1.5380495012929443</v>
      </c>
      <c r="O83" s="11">
        <f t="shared" si="4"/>
        <v>2.6972663465090507</v>
      </c>
      <c r="P83" s="11">
        <f t="shared" si="5"/>
        <v>4.2353158478019948</v>
      </c>
    </row>
    <row r="84" spans="1:16" ht="13.8" thickBot="1" x14ac:dyDescent="0.3">
      <c r="A84" s="7" t="s">
        <v>120</v>
      </c>
      <c r="B84" s="1" t="s">
        <v>119</v>
      </c>
      <c r="C84" s="7" t="s">
        <v>18</v>
      </c>
      <c r="D84" s="8">
        <v>5883</v>
      </c>
      <c r="E84" s="8">
        <v>33266</v>
      </c>
      <c r="F84" s="8">
        <v>976</v>
      </c>
      <c r="G84" s="8">
        <v>2298</v>
      </c>
      <c r="H84" s="8">
        <v>100</v>
      </c>
      <c r="I84" s="8">
        <v>51</v>
      </c>
      <c r="J84" s="8">
        <v>9673</v>
      </c>
      <c r="K84" s="8">
        <v>2038</v>
      </c>
      <c r="L84" s="8">
        <v>221</v>
      </c>
      <c r="M84" s="8">
        <v>48572</v>
      </c>
      <c r="N84" s="11">
        <f t="shared" si="3"/>
        <v>2.0282168961414246</v>
      </c>
      <c r="O84" s="11">
        <f t="shared" si="4"/>
        <v>6.2281149073601902</v>
      </c>
      <c r="P84" s="11">
        <f t="shared" si="5"/>
        <v>8.2563318035016149</v>
      </c>
    </row>
    <row r="85" spans="1:16" ht="13.8" thickBot="1" x14ac:dyDescent="0.3">
      <c r="A85" s="7" t="s">
        <v>126</v>
      </c>
      <c r="B85" s="1" t="s">
        <v>125</v>
      </c>
      <c r="C85" s="7" t="s">
        <v>18</v>
      </c>
      <c r="D85" s="8">
        <v>4005</v>
      </c>
      <c r="E85" s="8">
        <v>14250</v>
      </c>
      <c r="F85" s="8">
        <v>310</v>
      </c>
      <c r="G85" s="8">
        <v>184</v>
      </c>
      <c r="H85" s="8">
        <v>42</v>
      </c>
      <c r="I85" s="8">
        <v>48</v>
      </c>
      <c r="J85" s="8">
        <v>0</v>
      </c>
      <c r="K85" s="8">
        <v>0</v>
      </c>
      <c r="L85" s="8">
        <v>0</v>
      </c>
      <c r="M85" s="8">
        <v>14786</v>
      </c>
      <c r="N85" s="11">
        <f t="shared" si="3"/>
        <v>0</v>
      </c>
      <c r="O85" s="11">
        <f t="shared" si="4"/>
        <v>3.6918851435705369</v>
      </c>
      <c r="P85" s="11">
        <f t="shared" si="5"/>
        <v>3.6918851435705369</v>
      </c>
    </row>
    <row r="86" spans="1:16" ht="13.8" thickBot="1" x14ac:dyDescent="0.3">
      <c r="A86" s="7" t="s">
        <v>138</v>
      </c>
      <c r="B86" s="1" t="s">
        <v>137</v>
      </c>
      <c r="C86" s="7" t="s">
        <v>18</v>
      </c>
      <c r="D86" s="8">
        <v>4191</v>
      </c>
      <c r="E86" s="8">
        <v>11605</v>
      </c>
      <c r="F86" s="8">
        <v>1093</v>
      </c>
      <c r="G86" s="8">
        <v>1500</v>
      </c>
      <c r="H86" s="8">
        <v>44</v>
      </c>
      <c r="I86" s="8">
        <v>54</v>
      </c>
      <c r="J86" s="8">
        <v>17</v>
      </c>
      <c r="K86" s="8">
        <v>2587</v>
      </c>
      <c r="L86" s="8">
        <v>0</v>
      </c>
      <c r="M86" s="8">
        <v>16846</v>
      </c>
      <c r="N86" s="11">
        <f t="shared" si="3"/>
        <v>0.62133142448103074</v>
      </c>
      <c r="O86" s="11">
        <f t="shared" si="4"/>
        <v>3.3982343116201386</v>
      </c>
      <c r="P86" s="11">
        <f t="shared" si="5"/>
        <v>4.0195657361011694</v>
      </c>
    </row>
    <row r="87" spans="1:16" ht="13.8" thickBot="1" x14ac:dyDescent="0.3">
      <c r="A87" s="7" t="s">
        <v>180</v>
      </c>
      <c r="B87" s="1" t="s">
        <v>179</v>
      </c>
      <c r="C87" s="7" t="s">
        <v>18</v>
      </c>
      <c r="D87" s="8">
        <v>4622</v>
      </c>
      <c r="E87" s="8">
        <v>24775</v>
      </c>
      <c r="F87" s="8">
        <v>473</v>
      </c>
      <c r="G87" s="8">
        <v>1272</v>
      </c>
      <c r="H87" s="8">
        <v>34</v>
      </c>
      <c r="I87" s="8">
        <v>48</v>
      </c>
      <c r="J87" s="8">
        <v>7651</v>
      </c>
      <c r="K87" s="8">
        <v>756</v>
      </c>
      <c r="L87" s="8">
        <v>0</v>
      </c>
      <c r="M87" s="8">
        <v>34961</v>
      </c>
      <c r="N87" s="11">
        <f t="shared" si="3"/>
        <v>1.8189095629597576</v>
      </c>
      <c r="O87" s="11">
        <f t="shared" si="4"/>
        <v>5.745131977498918</v>
      </c>
      <c r="P87" s="11">
        <f t="shared" si="5"/>
        <v>7.5640415404586756</v>
      </c>
    </row>
    <row r="88" spans="1:16" ht="13.8" thickBot="1" x14ac:dyDescent="0.3">
      <c r="A88" s="7" t="s">
        <v>194</v>
      </c>
      <c r="B88" s="1" t="s">
        <v>193</v>
      </c>
      <c r="C88" s="7" t="s">
        <v>18</v>
      </c>
      <c r="D88" s="8">
        <v>4986</v>
      </c>
      <c r="E88" s="8">
        <v>19510</v>
      </c>
      <c r="F88" s="8">
        <v>574</v>
      </c>
      <c r="G88" s="8">
        <v>1587</v>
      </c>
      <c r="H88" s="8">
        <v>48</v>
      </c>
      <c r="I88" s="8">
        <v>48</v>
      </c>
      <c r="J88" s="8">
        <v>10767</v>
      </c>
      <c r="K88" s="8">
        <v>2531</v>
      </c>
      <c r="L88" s="8">
        <v>0</v>
      </c>
      <c r="M88" s="8">
        <v>35017</v>
      </c>
      <c r="N88" s="11">
        <f t="shared" si="3"/>
        <v>2.6670677898114721</v>
      </c>
      <c r="O88" s="11">
        <f t="shared" si="4"/>
        <v>4.3559967910148414</v>
      </c>
      <c r="P88" s="11">
        <f t="shared" si="5"/>
        <v>7.0230645808263139</v>
      </c>
    </row>
    <row r="89" spans="1:16" ht="13.8" thickBot="1" x14ac:dyDescent="0.3">
      <c r="A89" s="7" t="s">
        <v>216</v>
      </c>
      <c r="B89" s="1" t="s">
        <v>215</v>
      </c>
      <c r="C89" s="7" t="s">
        <v>18</v>
      </c>
      <c r="D89" s="8">
        <v>4514</v>
      </c>
      <c r="E89" s="8">
        <v>8119</v>
      </c>
      <c r="F89" s="8">
        <v>189</v>
      </c>
      <c r="G89" s="8">
        <v>382</v>
      </c>
      <c r="H89" s="8">
        <v>41</v>
      </c>
      <c r="I89" s="8">
        <v>48</v>
      </c>
      <c r="J89" s="8">
        <v>0</v>
      </c>
      <c r="K89" s="8">
        <v>0</v>
      </c>
      <c r="L89" s="8">
        <v>0</v>
      </c>
      <c r="M89" s="8">
        <v>8731</v>
      </c>
      <c r="N89" s="11">
        <f t="shared" si="3"/>
        <v>0</v>
      </c>
      <c r="O89" s="11">
        <f t="shared" si="4"/>
        <v>1.9342046964997786</v>
      </c>
      <c r="P89" s="11">
        <f t="shared" si="5"/>
        <v>1.9342046964997786</v>
      </c>
    </row>
    <row r="90" spans="1:16" ht="13.8" thickBot="1" x14ac:dyDescent="0.3">
      <c r="A90" s="7" t="s">
        <v>232</v>
      </c>
      <c r="B90" s="1" t="s">
        <v>231</v>
      </c>
      <c r="C90" s="7" t="s">
        <v>18</v>
      </c>
      <c r="D90" s="8">
        <v>6838</v>
      </c>
      <c r="E90" s="8">
        <v>16697</v>
      </c>
      <c r="F90" s="8">
        <v>451</v>
      </c>
      <c r="G90" s="8">
        <v>232</v>
      </c>
      <c r="H90" s="8">
        <v>47</v>
      </c>
      <c r="I90" s="8">
        <v>48</v>
      </c>
      <c r="J90" s="8">
        <v>10542</v>
      </c>
      <c r="K90" s="8">
        <v>0</v>
      </c>
      <c r="L90" s="8">
        <v>0</v>
      </c>
      <c r="M90" s="8">
        <v>27969</v>
      </c>
      <c r="N90" s="11">
        <f t="shared" si="3"/>
        <v>1.5416788534659258</v>
      </c>
      <c r="O90" s="11">
        <f t="shared" si="4"/>
        <v>2.5485522082480259</v>
      </c>
      <c r="P90" s="11">
        <f t="shared" si="5"/>
        <v>4.0902310617139515</v>
      </c>
    </row>
    <row r="91" spans="1:16" ht="13.8" thickBot="1" x14ac:dyDescent="0.3">
      <c r="A91" s="7" t="s">
        <v>238</v>
      </c>
      <c r="B91" s="1" t="s">
        <v>237</v>
      </c>
      <c r="C91" s="7" t="s">
        <v>18</v>
      </c>
      <c r="D91" s="8">
        <v>4869</v>
      </c>
      <c r="E91" s="8">
        <v>16471</v>
      </c>
      <c r="F91" s="8">
        <v>563</v>
      </c>
      <c r="G91" s="8">
        <v>464</v>
      </c>
      <c r="H91" s="8">
        <v>30</v>
      </c>
      <c r="I91" s="8">
        <v>48</v>
      </c>
      <c r="J91" s="8">
        <v>9000</v>
      </c>
      <c r="K91" s="8">
        <v>869</v>
      </c>
      <c r="L91" s="8">
        <v>0</v>
      </c>
      <c r="M91" s="8">
        <v>27397</v>
      </c>
      <c r="N91" s="11">
        <f t="shared" si="3"/>
        <v>2.0269049086054634</v>
      </c>
      <c r="O91" s="11">
        <f t="shared" si="4"/>
        <v>3.5999178476073115</v>
      </c>
      <c r="P91" s="11">
        <f t="shared" si="5"/>
        <v>5.6268227562127748</v>
      </c>
    </row>
    <row r="92" spans="1:16" ht="13.8" thickBot="1" x14ac:dyDescent="0.3">
      <c r="A92" s="7" t="s">
        <v>240</v>
      </c>
      <c r="B92" s="1" t="s">
        <v>239</v>
      </c>
      <c r="C92" s="7" t="s">
        <v>18</v>
      </c>
      <c r="D92" s="8">
        <v>4768</v>
      </c>
      <c r="E92" s="8">
        <v>24480</v>
      </c>
      <c r="F92" s="8">
        <v>1129</v>
      </c>
      <c r="G92" s="8">
        <v>1068</v>
      </c>
      <c r="H92" s="8">
        <v>74</v>
      </c>
      <c r="I92" s="8">
        <v>49</v>
      </c>
      <c r="J92" s="8">
        <v>13852</v>
      </c>
      <c r="K92" s="8">
        <v>895</v>
      </c>
      <c r="L92" s="8">
        <v>0</v>
      </c>
      <c r="M92" s="8">
        <v>41498</v>
      </c>
      <c r="N92" s="11">
        <f t="shared" si="3"/>
        <v>3.0929110738255035</v>
      </c>
      <c r="O92" s="11">
        <f t="shared" si="4"/>
        <v>5.6105285234899327</v>
      </c>
      <c r="P92" s="11">
        <f t="shared" si="5"/>
        <v>8.7034395973154357</v>
      </c>
    </row>
    <row r="93" spans="1:16" ht="13.8" thickBot="1" x14ac:dyDescent="0.3">
      <c r="A93" s="7" t="s">
        <v>254</v>
      </c>
      <c r="B93" s="1" t="s">
        <v>253</v>
      </c>
      <c r="C93" s="7" t="s">
        <v>18</v>
      </c>
      <c r="D93" s="8">
        <v>5432</v>
      </c>
      <c r="E93" s="8">
        <v>15205</v>
      </c>
      <c r="F93" s="8">
        <v>1034</v>
      </c>
      <c r="G93" s="8">
        <v>1693</v>
      </c>
      <c r="H93" s="8">
        <v>62</v>
      </c>
      <c r="I93" s="8">
        <v>50</v>
      </c>
      <c r="J93" s="8">
        <v>17800</v>
      </c>
      <c r="K93" s="8">
        <v>2587</v>
      </c>
      <c r="L93" s="8">
        <v>0</v>
      </c>
      <c r="M93" s="8">
        <v>38381</v>
      </c>
      <c r="N93" s="11">
        <f t="shared" si="3"/>
        <v>3.7531296023564065</v>
      </c>
      <c r="O93" s="11">
        <f t="shared" si="4"/>
        <v>3.3125920471281298</v>
      </c>
      <c r="P93" s="11">
        <f t="shared" si="5"/>
        <v>7.0657216494845363</v>
      </c>
    </row>
    <row r="94" spans="1:16" ht="13.8" thickBot="1" x14ac:dyDescent="0.3">
      <c r="A94" s="7" t="s">
        <v>282</v>
      </c>
      <c r="B94" s="1" t="s">
        <v>281</v>
      </c>
      <c r="C94" s="7" t="s">
        <v>18</v>
      </c>
      <c r="D94" s="8">
        <v>6164</v>
      </c>
      <c r="E94" s="8">
        <v>15121</v>
      </c>
      <c r="F94" s="8">
        <v>702</v>
      </c>
      <c r="G94" s="8">
        <v>956</v>
      </c>
      <c r="H94" s="8">
        <v>30</v>
      </c>
      <c r="I94" s="8">
        <v>48</v>
      </c>
      <c r="J94" s="8">
        <v>5336</v>
      </c>
      <c r="K94" s="8">
        <v>2311</v>
      </c>
      <c r="L94" s="8">
        <v>0</v>
      </c>
      <c r="M94" s="8">
        <v>24456</v>
      </c>
      <c r="N94" s="11">
        <f t="shared" si="3"/>
        <v>1.2405905256327061</v>
      </c>
      <c r="O94" s="11">
        <f t="shared" si="4"/>
        <v>2.7269630110317977</v>
      </c>
      <c r="P94" s="11">
        <f t="shared" si="5"/>
        <v>3.9675535366645036</v>
      </c>
    </row>
    <row r="95" spans="1:16" ht="13.8" thickBot="1" x14ac:dyDescent="0.3">
      <c r="A95" s="7" t="s">
        <v>292</v>
      </c>
      <c r="B95" s="1" t="s">
        <v>291</v>
      </c>
      <c r="C95" s="7" t="s">
        <v>18</v>
      </c>
      <c r="D95" s="8">
        <v>5641</v>
      </c>
      <c r="E95" s="8">
        <v>17668</v>
      </c>
      <c r="F95" s="8">
        <v>1086</v>
      </c>
      <c r="G95" s="8">
        <v>1739</v>
      </c>
      <c r="H95" s="8">
        <v>11</v>
      </c>
      <c r="I95" s="8">
        <v>48</v>
      </c>
      <c r="J95" s="8">
        <v>6129</v>
      </c>
      <c r="K95" s="8">
        <v>2150</v>
      </c>
      <c r="L95" s="8">
        <v>0</v>
      </c>
      <c r="M95" s="8">
        <v>28783</v>
      </c>
      <c r="N95" s="11">
        <f t="shared" si="3"/>
        <v>1.4676475802162736</v>
      </c>
      <c r="O95" s="11">
        <f t="shared" si="4"/>
        <v>3.6348165218932813</v>
      </c>
      <c r="P95" s="11">
        <f t="shared" si="5"/>
        <v>5.1024641021095549</v>
      </c>
    </row>
    <row r="96" spans="1:16" ht="13.8" thickBot="1" x14ac:dyDescent="0.3">
      <c r="A96" s="7" t="s">
        <v>334</v>
      </c>
      <c r="B96" s="1" t="s">
        <v>333</v>
      </c>
      <c r="C96" s="7" t="s">
        <v>18</v>
      </c>
      <c r="D96" s="8">
        <v>6831</v>
      </c>
      <c r="E96" s="8">
        <v>19250</v>
      </c>
      <c r="F96" s="8">
        <v>25</v>
      </c>
      <c r="G96" s="8">
        <v>75</v>
      </c>
      <c r="H96" s="8">
        <v>27</v>
      </c>
      <c r="I96" s="8">
        <v>48</v>
      </c>
      <c r="J96" s="8">
        <v>5850</v>
      </c>
      <c r="K96" s="8">
        <v>2477</v>
      </c>
      <c r="L96" s="8">
        <v>0</v>
      </c>
      <c r="M96" s="8">
        <v>27704</v>
      </c>
      <c r="N96" s="11">
        <f t="shared" si="3"/>
        <v>1.2190016103059582</v>
      </c>
      <c r="O96" s="11">
        <f t="shared" si="4"/>
        <v>2.8366271409749673</v>
      </c>
      <c r="P96" s="11">
        <f t="shared" si="5"/>
        <v>4.055628751280925</v>
      </c>
    </row>
    <row r="97" spans="1:16" ht="13.8" thickBot="1" x14ac:dyDescent="0.3">
      <c r="A97" s="7" t="s">
        <v>336</v>
      </c>
      <c r="B97" s="1" t="s">
        <v>335</v>
      </c>
      <c r="C97" s="7" t="s">
        <v>18</v>
      </c>
      <c r="D97" s="8">
        <v>6119</v>
      </c>
      <c r="E97" s="8">
        <v>20524</v>
      </c>
      <c r="F97" s="8">
        <v>1705</v>
      </c>
      <c r="G97" s="8">
        <v>2755</v>
      </c>
      <c r="H97" s="8">
        <v>52</v>
      </c>
      <c r="I97" s="8">
        <v>50</v>
      </c>
      <c r="J97" s="8">
        <v>6485</v>
      </c>
      <c r="K97" s="8">
        <v>2461</v>
      </c>
      <c r="L97" s="8">
        <v>0</v>
      </c>
      <c r="M97" s="8">
        <v>33982</v>
      </c>
      <c r="N97" s="11">
        <f t="shared" si="3"/>
        <v>1.4620035953587187</v>
      </c>
      <c r="O97" s="11">
        <f t="shared" si="4"/>
        <v>4.0915182219316879</v>
      </c>
      <c r="P97" s="11">
        <f t="shared" si="5"/>
        <v>5.5535218172904068</v>
      </c>
    </row>
    <row r="98" spans="1:16" ht="13.8" thickBot="1" x14ac:dyDescent="0.3">
      <c r="A98" s="7" t="s">
        <v>346</v>
      </c>
      <c r="B98" s="1" t="s">
        <v>345</v>
      </c>
      <c r="C98" s="7" t="s">
        <v>18</v>
      </c>
      <c r="D98" s="8">
        <v>6582</v>
      </c>
      <c r="E98" s="8">
        <v>52000</v>
      </c>
      <c r="F98" s="8">
        <v>900</v>
      </c>
      <c r="G98" s="8">
        <v>1100</v>
      </c>
      <c r="H98" s="8">
        <v>22</v>
      </c>
      <c r="I98" s="8">
        <v>49</v>
      </c>
      <c r="J98" s="8">
        <v>120</v>
      </c>
      <c r="K98" s="8">
        <v>0</v>
      </c>
      <c r="L98" s="8">
        <v>0</v>
      </c>
      <c r="M98" s="8">
        <v>54142</v>
      </c>
      <c r="N98" s="11">
        <f t="shared" si="3"/>
        <v>1.8231540565177756E-2</v>
      </c>
      <c r="O98" s="11">
        <f t="shared" si="4"/>
        <v>8.2075357034336065</v>
      </c>
      <c r="P98" s="11">
        <f t="shared" si="5"/>
        <v>8.225767243998785</v>
      </c>
    </row>
    <row r="99" spans="1:16" ht="13.8" thickBot="1" x14ac:dyDescent="0.3">
      <c r="A99" s="7" t="s">
        <v>356</v>
      </c>
      <c r="B99" s="1" t="s">
        <v>355</v>
      </c>
      <c r="C99" s="7" t="s">
        <v>18</v>
      </c>
      <c r="D99" s="8">
        <v>5933</v>
      </c>
      <c r="E99" s="8">
        <v>27662</v>
      </c>
      <c r="F99" s="8">
        <v>1508</v>
      </c>
      <c r="G99" s="8">
        <v>1817</v>
      </c>
      <c r="H99" s="8">
        <v>19</v>
      </c>
      <c r="I99" s="8">
        <v>52</v>
      </c>
      <c r="J99" s="8">
        <v>6130</v>
      </c>
      <c r="K99" s="8">
        <v>2150</v>
      </c>
      <c r="L99" s="8">
        <v>0</v>
      </c>
      <c r="M99" s="8">
        <v>39286</v>
      </c>
      <c r="N99" s="11">
        <f t="shared" si="3"/>
        <v>1.3955840215742457</v>
      </c>
      <c r="O99" s="11">
        <f t="shared" si="4"/>
        <v>5.2260239339288725</v>
      </c>
      <c r="P99" s="11">
        <f t="shared" si="5"/>
        <v>6.6216079555031184</v>
      </c>
    </row>
    <row r="100" spans="1:16" ht="13.8" thickBot="1" x14ac:dyDescent="0.3">
      <c r="A100" s="7" t="s">
        <v>364</v>
      </c>
      <c r="B100" s="1" t="s">
        <v>363</v>
      </c>
      <c r="C100" s="7" t="s">
        <v>18</v>
      </c>
      <c r="D100" s="8">
        <v>4220</v>
      </c>
      <c r="E100" s="8">
        <v>16123</v>
      </c>
      <c r="F100" s="8">
        <v>679</v>
      </c>
      <c r="G100" s="8">
        <v>1030</v>
      </c>
      <c r="H100" s="8">
        <v>21</v>
      </c>
      <c r="I100" s="8">
        <v>48</v>
      </c>
      <c r="J100" s="8">
        <v>7310</v>
      </c>
      <c r="K100" s="8">
        <v>2003</v>
      </c>
      <c r="L100" s="8">
        <v>0</v>
      </c>
      <c r="M100" s="8">
        <v>27166</v>
      </c>
      <c r="N100" s="11">
        <f t="shared" si="3"/>
        <v>2.206872037914692</v>
      </c>
      <c r="O100" s="11">
        <f t="shared" si="4"/>
        <v>4.2305687203791473</v>
      </c>
      <c r="P100" s="11">
        <f t="shared" si="5"/>
        <v>6.4374407582938389</v>
      </c>
    </row>
    <row r="101" spans="1:16" ht="13.8" thickBot="1" x14ac:dyDescent="0.3">
      <c r="A101" s="7" t="s">
        <v>368</v>
      </c>
      <c r="B101" s="1" t="s">
        <v>367</v>
      </c>
      <c r="C101" s="7" t="s">
        <v>18</v>
      </c>
      <c r="D101" s="8">
        <v>4610</v>
      </c>
      <c r="E101" s="8">
        <v>24780</v>
      </c>
      <c r="F101" s="8">
        <v>695</v>
      </c>
      <c r="G101" s="8">
        <v>854</v>
      </c>
      <c r="H101" s="8">
        <v>25</v>
      </c>
      <c r="I101" s="8">
        <v>48</v>
      </c>
      <c r="J101" s="8">
        <v>23657</v>
      </c>
      <c r="K101" s="8">
        <v>584</v>
      </c>
      <c r="L101" s="8">
        <v>0</v>
      </c>
      <c r="M101" s="8">
        <v>50595</v>
      </c>
      <c r="N101" s="11">
        <f t="shared" si="3"/>
        <v>5.2583514099783084</v>
      </c>
      <c r="O101" s="11">
        <f t="shared" si="4"/>
        <v>5.7167028199566161</v>
      </c>
      <c r="P101" s="11">
        <f t="shared" si="5"/>
        <v>10.975054229934925</v>
      </c>
    </row>
    <row r="102" spans="1:16" ht="13.8" thickBot="1" x14ac:dyDescent="0.3">
      <c r="A102" s="7" t="s">
        <v>374</v>
      </c>
      <c r="B102" s="1" t="s">
        <v>373</v>
      </c>
      <c r="C102" s="7" t="s">
        <v>18</v>
      </c>
      <c r="D102" s="8">
        <v>5531</v>
      </c>
      <c r="E102" s="8">
        <v>17780</v>
      </c>
      <c r="F102" s="8">
        <v>1656</v>
      </c>
      <c r="G102" s="8">
        <v>1314</v>
      </c>
      <c r="H102" s="8">
        <v>0</v>
      </c>
      <c r="I102" s="8">
        <v>48</v>
      </c>
      <c r="J102" s="8">
        <v>0</v>
      </c>
      <c r="K102" s="8">
        <v>0</v>
      </c>
      <c r="L102" s="8">
        <v>0</v>
      </c>
      <c r="M102" s="8">
        <v>20750</v>
      </c>
      <c r="N102" s="11">
        <f t="shared" si="3"/>
        <v>0</v>
      </c>
      <c r="O102" s="11">
        <f t="shared" si="4"/>
        <v>3.7515819924064364</v>
      </c>
      <c r="P102" s="11">
        <f t="shared" si="5"/>
        <v>3.7515819924064364</v>
      </c>
    </row>
    <row r="103" spans="1:16" ht="13.8" thickBot="1" x14ac:dyDescent="0.3">
      <c r="A103" s="7" t="s">
        <v>378</v>
      </c>
      <c r="B103" s="1" t="s">
        <v>377</v>
      </c>
      <c r="C103" s="7" t="s">
        <v>18</v>
      </c>
      <c r="D103" s="8">
        <v>5107</v>
      </c>
      <c r="E103" s="8">
        <v>42680</v>
      </c>
      <c r="F103" s="8">
        <v>1129</v>
      </c>
      <c r="G103" s="8">
        <v>877</v>
      </c>
      <c r="H103" s="8">
        <v>55</v>
      </c>
      <c r="I103" s="8">
        <v>48</v>
      </c>
      <c r="J103" s="8">
        <v>8651</v>
      </c>
      <c r="K103" s="8">
        <v>2406</v>
      </c>
      <c r="L103" s="8">
        <v>0</v>
      </c>
      <c r="M103" s="8">
        <v>55798</v>
      </c>
      <c r="N103" s="11">
        <f t="shared" si="3"/>
        <v>2.1650675543371842</v>
      </c>
      <c r="O103" s="11">
        <f t="shared" si="4"/>
        <v>8.7607205795966312</v>
      </c>
      <c r="P103" s="11">
        <f t="shared" si="5"/>
        <v>10.925788133933816</v>
      </c>
    </row>
    <row r="104" spans="1:16" ht="13.8" thickBot="1" x14ac:dyDescent="0.3">
      <c r="A104" s="7" t="s">
        <v>384</v>
      </c>
      <c r="B104" s="1" t="s">
        <v>383</v>
      </c>
      <c r="C104" s="7" t="s">
        <v>18</v>
      </c>
      <c r="D104" s="8">
        <v>5784</v>
      </c>
      <c r="E104" s="8">
        <v>27180</v>
      </c>
      <c r="F104" s="8">
        <v>2517</v>
      </c>
      <c r="G104" s="8">
        <v>1509</v>
      </c>
      <c r="H104" s="8">
        <v>63</v>
      </c>
      <c r="I104" s="8">
        <v>48</v>
      </c>
      <c r="J104" s="8">
        <v>164861</v>
      </c>
      <c r="K104" s="8">
        <v>327990</v>
      </c>
      <c r="L104" s="8">
        <v>12645</v>
      </c>
      <c r="M104" s="8">
        <v>536765</v>
      </c>
      <c r="N104" s="11">
        <f t="shared" si="3"/>
        <v>87.395573997233754</v>
      </c>
      <c r="O104" s="11">
        <f t="shared" si="4"/>
        <v>5.4061203319502074</v>
      </c>
      <c r="P104" s="11">
        <f t="shared" si="5"/>
        <v>92.80169432918396</v>
      </c>
    </row>
    <row r="105" spans="1:16" ht="13.8" thickBot="1" x14ac:dyDescent="0.3">
      <c r="A105" s="7" t="s">
        <v>390</v>
      </c>
      <c r="B105" s="1" t="s">
        <v>389</v>
      </c>
      <c r="C105" s="7" t="s">
        <v>18</v>
      </c>
      <c r="D105" s="8">
        <v>5713</v>
      </c>
      <c r="E105" s="8">
        <v>29374</v>
      </c>
      <c r="F105" s="8">
        <v>854</v>
      </c>
      <c r="G105" s="8">
        <v>1162</v>
      </c>
      <c r="H105" s="8">
        <v>32</v>
      </c>
      <c r="I105" s="8">
        <v>48</v>
      </c>
      <c r="J105" s="8">
        <v>5850</v>
      </c>
      <c r="K105" s="8">
        <v>2532</v>
      </c>
      <c r="L105" s="8">
        <v>0</v>
      </c>
      <c r="M105" s="8">
        <v>39804</v>
      </c>
      <c r="N105" s="11">
        <f t="shared" si="3"/>
        <v>1.4671801155259934</v>
      </c>
      <c r="O105" s="11">
        <f t="shared" si="4"/>
        <v>5.500087519691931</v>
      </c>
      <c r="P105" s="11">
        <f t="shared" si="5"/>
        <v>6.9672676352179241</v>
      </c>
    </row>
    <row r="106" spans="1:16" ht="13.8" thickBot="1" x14ac:dyDescent="0.3">
      <c r="A106" s="7" t="s">
        <v>394</v>
      </c>
      <c r="B106" s="1" t="s">
        <v>393</v>
      </c>
      <c r="C106" s="7" t="s">
        <v>18</v>
      </c>
      <c r="D106" s="8">
        <v>6443</v>
      </c>
      <c r="E106" s="8">
        <v>16597</v>
      </c>
      <c r="F106" s="8">
        <v>301</v>
      </c>
      <c r="G106" s="8">
        <v>692</v>
      </c>
      <c r="H106" s="8">
        <v>25</v>
      </c>
      <c r="I106" s="8">
        <v>48</v>
      </c>
      <c r="J106" s="8">
        <v>9673</v>
      </c>
      <c r="K106" s="8">
        <v>1983</v>
      </c>
      <c r="L106" s="8">
        <v>221</v>
      </c>
      <c r="M106" s="8">
        <v>29492</v>
      </c>
      <c r="N106" s="11">
        <f t="shared" si="3"/>
        <v>1.8433959335713177</v>
      </c>
      <c r="O106" s="11">
        <f t="shared" si="4"/>
        <v>2.7339748564333384</v>
      </c>
      <c r="P106" s="11">
        <f t="shared" si="5"/>
        <v>4.5773707900046565</v>
      </c>
    </row>
    <row r="107" spans="1:16" ht="13.8" thickBot="1" x14ac:dyDescent="0.3">
      <c r="A107" s="7" t="s">
        <v>398</v>
      </c>
      <c r="B107" s="1" t="s">
        <v>397</v>
      </c>
      <c r="C107" s="7" t="s">
        <v>18</v>
      </c>
      <c r="D107" s="8">
        <v>4080</v>
      </c>
      <c r="E107" s="8">
        <v>22524</v>
      </c>
      <c r="F107" s="8">
        <v>281</v>
      </c>
      <c r="G107" s="8">
        <v>2110</v>
      </c>
      <c r="H107" s="8">
        <v>27</v>
      </c>
      <c r="I107" s="8">
        <v>49</v>
      </c>
      <c r="J107" s="8">
        <v>14751</v>
      </c>
      <c r="K107" s="8">
        <v>0</v>
      </c>
      <c r="L107" s="8">
        <v>0</v>
      </c>
      <c r="M107" s="8">
        <v>39693</v>
      </c>
      <c r="N107" s="11">
        <f t="shared" si="3"/>
        <v>3.615441176470588</v>
      </c>
      <c r="O107" s="11">
        <f t="shared" si="4"/>
        <v>6.1132352941176471</v>
      </c>
      <c r="P107" s="11">
        <f t="shared" si="5"/>
        <v>9.7286764705882351</v>
      </c>
    </row>
    <row r="108" spans="1:16" ht="13.8" thickBot="1" x14ac:dyDescent="0.3">
      <c r="A108" s="7" t="s">
        <v>400</v>
      </c>
      <c r="B108" s="1" t="s">
        <v>399</v>
      </c>
      <c r="C108" s="7" t="s">
        <v>18</v>
      </c>
      <c r="D108" s="8">
        <v>5210</v>
      </c>
      <c r="E108" s="8">
        <v>38565</v>
      </c>
      <c r="F108" s="8">
        <v>1524</v>
      </c>
      <c r="G108" s="8">
        <v>1511</v>
      </c>
      <c r="H108" s="8">
        <v>27</v>
      </c>
      <c r="I108" s="8">
        <v>48</v>
      </c>
      <c r="J108" s="8">
        <v>9577</v>
      </c>
      <c r="K108" s="8">
        <v>191</v>
      </c>
      <c r="L108" s="8">
        <v>0</v>
      </c>
      <c r="M108" s="8">
        <v>51395</v>
      </c>
      <c r="N108" s="11">
        <f t="shared" si="3"/>
        <v>1.874856046065259</v>
      </c>
      <c r="O108" s="11">
        <f t="shared" si="4"/>
        <v>7.9898272552783105</v>
      </c>
      <c r="P108" s="11">
        <f t="shared" si="5"/>
        <v>9.86468330134357</v>
      </c>
    </row>
    <row r="109" spans="1:16" ht="13.8" thickBot="1" x14ac:dyDescent="0.3">
      <c r="A109" s="7" t="s">
        <v>402</v>
      </c>
      <c r="B109" s="1" t="s">
        <v>401</v>
      </c>
      <c r="C109" s="7" t="s">
        <v>18</v>
      </c>
      <c r="D109" s="8">
        <v>6997</v>
      </c>
      <c r="E109" s="8">
        <v>33988</v>
      </c>
      <c r="F109" s="8">
        <v>2439</v>
      </c>
      <c r="G109" s="8">
        <v>2266</v>
      </c>
      <c r="H109" s="8">
        <v>103</v>
      </c>
      <c r="I109" s="8">
        <v>54</v>
      </c>
      <c r="J109" s="8">
        <v>34858</v>
      </c>
      <c r="K109" s="8">
        <v>4110</v>
      </c>
      <c r="L109" s="8">
        <v>90</v>
      </c>
      <c r="M109" s="8">
        <v>77854</v>
      </c>
      <c r="N109" s="11">
        <f t="shared" si="3"/>
        <v>5.5821066171216236</v>
      </c>
      <c r="O109" s="11">
        <f t="shared" si="4"/>
        <v>5.5446619979991425</v>
      </c>
      <c r="P109" s="11">
        <f t="shared" si="5"/>
        <v>11.126768615120765</v>
      </c>
    </row>
    <row r="110" spans="1:16" ht="13.8" thickBot="1" x14ac:dyDescent="0.3">
      <c r="A110" s="7" t="s">
        <v>416</v>
      </c>
      <c r="B110" s="1" t="s">
        <v>415</v>
      </c>
      <c r="C110" s="7" t="s">
        <v>18</v>
      </c>
      <c r="D110" s="8">
        <v>4168</v>
      </c>
      <c r="E110" s="8">
        <v>25399</v>
      </c>
      <c r="F110" s="8">
        <v>1969</v>
      </c>
      <c r="G110" s="8">
        <v>3115</v>
      </c>
      <c r="H110" s="8">
        <v>54</v>
      </c>
      <c r="I110" s="8">
        <v>53</v>
      </c>
      <c r="J110" s="8">
        <v>5412</v>
      </c>
      <c r="K110" s="8">
        <v>2086</v>
      </c>
      <c r="L110" s="8">
        <v>0</v>
      </c>
      <c r="M110" s="8">
        <v>38035</v>
      </c>
      <c r="N110" s="11">
        <f t="shared" si="3"/>
        <v>1.7989443378119001</v>
      </c>
      <c r="O110" s="11">
        <f t="shared" si="4"/>
        <v>7.3265355086372361</v>
      </c>
      <c r="P110" s="11">
        <f t="shared" si="5"/>
        <v>9.1254798464491369</v>
      </c>
    </row>
    <row r="111" spans="1:16" ht="13.8" thickBot="1" x14ac:dyDescent="0.3">
      <c r="A111" s="7" t="s">
        <v>429</v>
      </c>
      <c r="B111" s="1" t="s">
        <v>428</v>
      </c>
      <c r="C111" s="7" t="s">
        <v>18</v>
      </c>
      <c r="D111" s="8">
        <v>4934</v>
      </c>
      <c r="E111" s="8">
        <v>24052</v>
      </c>
      <c r="F111" s="8">
        <v>1637</v>
      </c>
      <c r="G111" s="8">
        <v>5614</v>
      </c>
      <c r="H111" s="8">
        <v>43</v>
      </c>
      <c r="I111" s="8">
        <v>48</v>
      </c>
      <c r="J111" s="8">
        <v>5878</v>
      </c>
      <c r="K111" s="8">
        <v>2085</v>
      </c>
      <c r="L111" s="8">
        <v>0</v>
      </c>
      <c r="M111" s="8">
        <v>39309</v>
      </c>
      <c r="N111" s="11">
        <f t="shared" si="3"/>
        <v>1.6139035265504662</v>
      </c>
      <c r="O111" s="11">
        <f t="shared" si="4"/>
        <v>6.3530603972436159</v>
      </c>
      <c r="P111" s="11">
        <f t="shared" si="5"/>
        <v>7.9669639237940819</v>
      </c>
    </row>
    <row r="112" spans="1:16" ht="13.8" thickBot="1" x14ac:dyDescent="0.3">
      <c r="A112" s="7" t="s">
        <v>431</v>
      </c>
      <c r="B112" s="1" t="s">
        <v>430</v>
      </c>
      <c r="C112" s="7" t="s">
        <v>18</v>
      </c>
      <c r="D112" s="8">
        <v>5857</v>
      </c>
      <c r="E112" s="8">
        <v>17673</v>
      </c>
      <c r="F112" s="8">
        <v>1597</v>
      </c>
      <c r="G112" s="8">
        <v>9882</v>
      </c>
      <c r="H112" s="8">
        <v>75</v>
      </c>
      <c r="I112" s="8">
        <v>49</v>
      </c>
      <c r="J112" s="8">
        <v>13275</v>
      </c>
      <c r="K112" s="8">
        <v>2581</v>
      </c>
      <c r="L112" s="8">
        <v>153</v>
      </c>
      <c r="M112" s="8">
        <v>45236</v>
      </c>
      <c r="N112" s="11">
        <f t="shared" si="3"/>
        <v>2.7333105685504524</v>
      </c>
      <c r="O112" s="11">
        <f t="shared" si="4"/>
        <v>4.9900973194468161</v>
      </c>
      <c r="P112" s="11">
        <f t="shared" si="5"/>
        <v>7.7234078879972685</v>
      </c>
    </row>
    <row r="113" spans="1:16" ht="13.8" thickBot="1" x14ac:dyDescent="0.3">
      <c r="A113" s="7" t="s">
        <v>451</v>
      </c>
      <c r="B113" s="1" t="s">
        <v>450</v>
      </c>
      <c r="C113" s="7" t="s">
        <v>18</v>
      </c>
      <c r="D113" s="8">
        <v>4141</v>
      </c>
      <c r="E113" s="8">
        <v>16331</v>
      </c>
      <c r="F113" s="8">
        <v>440</v>
      </c>
      <c r="G113" s="8">
        <v>2415</v>
      </c>
      <c r="H113" s="8">
        <v>0</v>
      </c>
      <c r="I113" s="8">
        <v>48</v>
      </c>
      <c r="J113" s="8">
        <v>0</v>
      </c>
      <c r="K113" s="8">
        <v>0</v>
      </c>
      <c r="L113" s="8">
        <v>0</v>
      </c>
      <c r="M113" s="8">
        <v>19186</v>
      </c>
      <c r="N113" s="11">
        <f t="shared" si="3"/>
        <v>0</v>
      </c>
      <c r="O113" s="11">
        <f t="shared" si="4"/>
        <v>4.6331803912098524</v>
      </c>
      <c r="P113" s="11">
        <f t="shared" si="5"/>
        <v>4.6331803912098524</v>
      </c>
    </row>
    <row r="114" spans="1:16" ht="13.8" thickBot="1" x14ac:dyDescent="0.3">
      <c r="A114" s="7" t="s">
        <v>457</v>
      </c>
      <c r="B114" s="1" t="s">
        <v>456</v>
      </c>
      <c r="C114" s="7" t="s">
        <v>18</v>
      </c>
      <c r="D114" s="8">
        <v>4197</v>
      </c>
      <c r="E114" s="8">
        <v>20494</v>
      </c>
      <c r="F114" s="8">
        <v>1024</v>
      </c>
      <c r="G114" s="8">
        <v>148</v>
      </c>
      <c r="H114" s="8">
        <v>0</v>
      </c>
      <c r="I114" s="8">
        <v>48</v>
      </c>
      <c r="J114" s="8">
        <v>0</v>
      </c>
      <c r="K114" s="8">
        <v>0</v>
      </c>
      <c r="L114" s="8">
        <v>0</v>
      </c>
      <c r="M114" s="8">
        <v>21666</v>
      </c>
      <c r="N114" s="11">
        <f t="shared" si="3"/>
        <v>0</v>
      </c>
      <c r="O114" s="11">
        <f t="shared" si="4"/>
        <v>5.1622587562544675</v>
      </c>
      <c r="P114" s="11">
        <f t="shared" si="5"/>
        <v>5.1622587562544675</v>
      </c>
    </row>
    <row r="115" spans="1:16" ht="13.8" thickBot="1" x14ac:dyDescent="0.3">
      <c r="A115" s="7" t="s">
        <v>463</v>
      </c>
      <c r="B115" s="1" t="s">
        <v>462</v>
      </c>
      <c r="C115" s="7" t="s">
        <v>18</v>
      </c>
      <c r="D115" s="8">
        <v>5068</v>
      </c>
      <c r="E115" s="8">
        <v>44352</v>
      </c>
      <c r="F115" s="8">
        <v>1282</v>
      </c>
      <c r="G115" s="8">
        <v>5534</v>
      </c>
      <c r="H115" s="8">
        <v>40</v>
      </c>
      <c r="I115" s="8">
        <v>49</v>
      </c>
      <c r="J115" s="8">
        <v>12821</v>
      </c>
      <c r="K115" s="8">
        <v>2536</v>
      </c>
      <c r="L115" s="8">
        <v>153</v>
      </c>
      <c r="M115" s="8">
        <v>66718</v>
      </c>
      <c r="N115" s="11">
        <f t="shared" si="3"/>
        <v>3.0603788476716653</v>
      </c>
      <c r="O115" s="11">
        <f t="shared" si="4"/>
        <v>10.104183109707972</v>
      </c>
      <c r="P115" s="11">
        <f t="shared" si="5"/>
        <v>13.164561957379638</v>
      </c>
    </row>
    <row r="116" spans="1:16" ht="13.8" thickBot="1" x14ac:dyDescent="0.3">
      <c r="A116" s="7" t="s">
        <v>467</v>
      </c>
      <c r="B116" s="1" t="s">
        <v>466</v>
      </c>
      <c r="C116" s="7" t="s">
        <v>18</v>
      </c>
      <c r="D116" s="8">
        <v>4968</v>
      </c>
      <c r="E116" s="8">
        <v>15862</v>
      </c>
      <c r="F116" s="8">
        <v>368</v>
      </c>
      <c r="G116" s="8">
        <v>781</v>
      </c>
      <c r="H116" s="8">
        <v>11</v>
      </c>
      <c r="I116" s="8">
        <v>48</v>
      </c>
      <c r="J116" s="8">
        <v>0</v>
      </c>
      <c r="K116" s="8">
        <v>0</v>
      </c>
      <c r="L116" s="8">
        <v>0</v>
      </c>
      <c r="M116" s="8">
        <v>17022</v>
      </c>
      <c r="N116" s="11">
        <f t="shared" si="3"/>
        <v>0</v>
      </c>
      <c r="O116" s="11">
        <f t="shared" si="4"/>
        <v>3.4263285024154588</v>
      </c>
      <c r="P116" s="11">
        <f t="shared" si="5"/>
        <v>3.4263285024154588</v>
      </c>
    </row>
    <row r="117" spans="1:16" ht="13.8" thickBot="1" x14ac:dyDescent="0.3">
      <c r="A117" s="7" t="s">
        <v>479</v>
      </c>
      <c r="B117" s="1" t="s">
        <v>478</v>
      </c>
      <c r="C117" s="7" t="s">
        <v>18</v>
      </c>
      <c r="D117" s="8">
        <v>4101</v>
      </c>
      <c r="E117" s="8">
        <v>25240</v>
      </c>
      <c r="F117" s="8">
        <v>517</v>
      </c>
      <c r="G117" s="8">
        <v>2959</v>
      </c>
      <c r="H117" s="8">
        <v>14</v>
      </c>
      <c r="I117" s="8">
        <v>51</v>
      </c>
      <c r="J117" s="8">
        <v>9763</v>
      </c>
      <c r="K117" s="8">
        <v>1983</v>
      </c>
      <c r="L117" s="8">
        <v>221</v>
      </c>
      <c r="M117" s="8">
        <v>40697</v>
      </c>
      <c r="N117" s="11">
        <f t="shared" si="3"/>
        <v>2.9180687637161666</v>
      </c>
      <c r="O117" s="11">
        <f t="shared" si="4"/>
        <v>7.0056083881980005</v>
      </c>
      <c r="P117" s="11">
        <f t="shared" si="5"/>
        <v>9.923677151914168</v>
      </c>
    </row>
    <row r="118" spans="1:16" ht="13.8" thickBot="1" x14ac:dyDescent="0.3">
      <c r="A118" s="7" t="s">
        <v>482</v>
      </c>
      <c r="B118" s="1" t="s">
        <v>481</v>
      </c>
      <c r="C118" s="7" t="s">
        <v>18</v>
      </c>
      <c r="D118" s="8">
        <v>5241</v>
      </c>
      <c r="E118" s="8">
        <v>20477</v>
      </c>
      <c r="F118" s="8">
        <v>898</v>
      </c>
      <c r="G118" s="8">
        <v>899</v>
      </c>
      <c r="H118" s="8">
        <v>50</v>
      </c>
      <c r="I118" s="8">
        <v>48</v>
      </c>
      <c r="J118" s="8">
        <v>4208</v>
      </c>
      <c r="K118" s="8">
        <v>1953</v>
      </c>
      <c r="L118" s="8">
        <v>0</v>
      </c>
      <c r="M118" s="8">
        <v>28485</v>
      </c>
      <c r="N118" s="11">
        <f t="shared" si="3"/>
        <v>1.1755390192711315</v>
      </c>
      <c r="O118" s="11">
        <f t="shared" si="4"/>
        <v>4.2594924632703686</v>
      </c>
      <c r="P118" s="11">
        <f t="shared" si="5"/>
        <v>5.4350314825414996</v>
      </c>
    </row>
    <row r="119" spans="1:16" ht="13.8" thickBot="1" x14ac:dyDescent="0.3">
      <c r="A119" s="7" t="s">
        <v>490</v>
      </c>
      <c r="B119" s="1" t="s">
        <v>489</v>
      </c>
      <c r="C119" s="7" t="s">
        <v>18</v>
      </c>
      <c r="D119" s="8">
        <v>5160</v>
      </c>
      <c r="E119" s="8">
        <v>21877</v>
      </c>
      <c r="F119" s="8">
        <v>1390</v>
      </c>
      <c r="G119" s="8">
        <v>2560</v>
      </c>
      <c r="H119" s="8">
        <v>69</v>
      </c>
      <c r="I119" s="8">
        <v>49</v>
      </c>
      <c r="J119" s="8">
        <v>5474</v>
      </c>
      <c r="K119" s="8">
        <v>2499</v>
      </c>
      <c r="L119" s="8">
        <v>0</v>
      </c>
      <c r="M119" s="8">
        <v>33869</v>
      </c>
      <c r="N119" s="11">
        <f t="shared" si="3"/>
        <v>1.54515503875969</v>
      </c>
      <c r="O119" s="11">
        <f t="shared" si="4"/>
        <v>5.0186046511627911</v>
      </c>
      <c r="P119" s="11">
        <f t="shared" si="5"/>
        <v>6.563759689922481</v>
      </c>
    </row>
    <row r="120" spans="1:16" ht="13.8" thickBot="1" x14ac:dyDescent="0.3">
      <c r="A120" s="7" t="s">
        <v>492</v>
      </c>
      <c r="B120" s="1" t="s">
        <v>491</v>
      </c>
      <c r="C120" s="7" t="s">
        <v>18</v>
      </c>
      <c r="D120" s="8">
        <v>5841</v>
      </c>
      <c r="E120" s="8">
        <v>20951</v>
      </c>
      <c r="F120" s="8">
        <v>808</v>
      </c>
      <c r="G120" s="8">
        <v>1202</v>
      </c>
      <c r="H120" s="8">
        <v>52</v>
      </c>
      <c r="I120" s="8">
        <v>48</v>
      </c>
      <c r="J120" s="8">
        <v>12973</v>
      </c>
      <c r="K120" s="8">
        <v>2007</v>
      </c>
      <c r="L120" s="8">
        <v>0</v>
      </c>
      <c r="M120" s="8">
        <v>37993</v>
      </c>
      <c r="N120" s="11">
        <f t="shared" si="3"/>
        <v>2.5646293442903612</v>
      </c>
      <c r="O120" s="11">
        <f t="shared" si="4"/>
        <v>3.9399075500770415</v>
      </c>
      <c r="P120" s="11">
        <f t="shared" si="5"/>
        <v>6.5045368943674031</v>
      </c>
    </row>
    <row r="121" spans="1:16" ht="13.8" thickBot="1" x14ac:dyDescent="0.3">
      <c r="A121" s="7" t="s">
        <v>497</v>
      </c>
      <c r="B121" s="1" t="s">
        <v>496</v>
      </c>
      <c r="C121" s="7" t="s">
        <v>18</v>
      </c>
      <c r="D121" s="8">
        <v>4730</v>
      </c>
      <c r="E121" s="8">
        <v>32468</v>
      </c>
      <c r="F121" s="8">
        <v>435</v>
      </c>
      <c r="G121" s="8">
        <v>1673</v>
      </c>
      <c r="H121" s="8">
        <v>25</v>
      </c>
      <c r="I121" s="8">
        <v>49</v>
      </c>
      <c r="J121" s="8">
        <v>0</v>
      </c>
      <c r="K121" s="8">
        <v>0</v>
      </c>
      <c r="L121" s="8">
        <v>0</v>
      </c>
      <c r="M121" s="8">
        <v>34601</v>
      </c>
      <c r="N121" s="11">
        <f t="shared" si="3"/>
        <v>0</v>
      </c>
      <c r="O121" s="11">
        <f t="shared" si="4"/>
        <v>7.3152219873150104</v>
      </c>
      <c r="P121" s="11">
        <f t="shared" si="5"/>
        <v>7.3152219873150104</v>
      </c>
    </row>
    <row r="122" spans="1:16" ht="13.8" thickBot="1" x14ac:dyDescent="0.3">
      <c r="A122" s="7" t="s">
        <v>515</v>
      </c>
      <c r="B122" s="1" t="s">
        <v>514</v>
      </c>
      <c r="C122" s="7" t="s">
        <v>18</v>
      </c>
      <c r="D122" s="8">
        <v>5072</v>
      </c>
      <c r="E122" s="8">
        <v>21812</v>
      </c>
      <c r="F122" s="8">
        <v>512</v>
      </c>
      <c r="G122" s="8">
        <v>498</v>
      </c>
      <c r="H122" s="8">
        <v>52</v>
      </c>
      <c r="I122" s="8">
        <v>51</v>
      </c>
      <c r="J122" s="8">
        <v>4944</v>
      </c>
      <c r="K122" s="8">
        <v>2240</v>
      </c>
      <c r="L122" s="8">
        <v>0</v>
      </c>
      <c r="M122" s="8">
        <v>30058</v>
      </c>
      <c r="N122" s="11">
        <f t="shared" si="3"/>
        <v>1.4164037854889591</v>
      </c>
      <c r="O122" s="11">
        <f t="shared" si="4"/>
        <v>4.5098580441640381</v>
      </c>
      <c r="P122" s="11">
        <f t="shared" si="5"/>
        <v>5.9262618296529972</v>
      </c>
    </row>
    <row r="123" spans="1:16" ht="13.8" thickBot="1" x14ac:dyDescent="0.3">
      <c r="A123" s="7" t="s">
        <v>517</v>
      </c>
      <c r="B123" s="1" t="s">
        <v>516</v>
      </c>
      <c r="C123" s="7" t="s">
        <v>18</v>
      </c>
      <c r="D123" s="8">
        <v>6634</v>
      </c>
      <c r="E123" s="8">
        <v>27531</v>
      </c>
      <c r="F123" s="8">
        <v>619</v>
      </c>
      <c r="G123" s="8">
        <v>2246</v>
      </c>
      <c r="H123" s="8">
        <v>110</v>
      </c>
      <c r="I123" s="8">
        <v>51</v>
      </c>
      <c r="J123" s="8">
        <v>360</v>
      </c>
      <c r="K123" s="8">
        <v>0</v>
      </c>
      <c r="L123" s="8">
        <v>0</v>
      </c>
      <c r="M123" s="8">
        <v>30866</v>
      </c>
      <c r="N123" s="11">
        <f t="shared" si="3"/>
        <v>5.4265902924329215E-2</v>
      </c>
      <c r="O123" s="11">
        <f t="shared" si="4"/>
        <v>4.598432318359964</v>
      </c>
      <c r="P123" s="11">
        <f t="shared" si="5"/>
        <v>4.6526982212842931</v>
      </c>
    </row>
    <row r="124" spans="1:16" ht="13.8" thickBot="1" x14ac:dyDescent="0.3">
      <c r="A124" s="7" t="s">
        <v>529</v>
      </c>
      <c r="B124" s="1" t="s">
        <v>528</v>
      </c>
      <c r="C124" s="7" t="s">
        <v>18</v>
      </c>
      <c r="D124" s="8">
        <v>5509</v>
      </c>
      <c r="E124" s="8">
        <v>33271</v>
      </c>
      <c r="F124" s="8">
        <v>1154</v>
      </c>
      <c r="G124" s="8">
        <v>1341</v>
      </c>
      <c r="H124" s="8">
        <v>120</v>
      </c>
      <c r="I124" s="8">
        <v>49</v>
      </c>
      <c r="J124" s="8">
        <v>9673</v>
      </c>
      <c r="K124" s="8">
        <v>1983</v>
      </c>
      <c r="L124" s="8">
        <v>221</v>
      </c>
      <c r="M124" s="8">
        <v>47763</v>
      </c>
      <c r="N124" s="11">
        <f t="shared" si="3"/>
        <v>2.1559266654565259</v>
      </c>
      <c r="O124" s="11">
        <f t="shared" si="4"/>
        <v>6.5140678889090582</v>
      </c>
      <c r="P124" s="11">
        <f t="shared" si="5"/>
        <v>8.6699945543655836</v>
      </c>
    </row>
    <row r="125" spans="1:16" ht="13.8" thickBot="1" x14ac:dyDescent="0.3">
      <c r="A125" s="7" t="s">
        <v>531</v>
      </c>
      <c r="B125" s="1" t="s">
        <v>530</v>
      </c>
      <c r="C125" s="7" t="s">
        <v>18</v>
      </c>
      <c r="D125" s="8">
        <v>6834</v>
      </c>
      <c r="E125" s="8">
        <v>22336</v>
      </c>
      <c r="F125" s="8">
        <v>1214</v>
      </c>
      <c r="G125" s="8">
        <v>838</v>
      </c>
      <c r="H125" s="8">
        <v>55</v>
      </c>
      <c r="I125" s="8">
        <v>48</v>
      </c>
      <c r="J125" s="8">
        <v>13251</v>
      </c>
      <c r="K125" s="8">
        <v>3460</v>
      </c>
      <c r="L125" s="8">
        <v>0</v>
      </c>
      <c r="M125" s="8">
        <v>41154</v>
      </c>
      <c r="N125" s="11">
        <f t="shared" si="3"/>
        <v>2.4452736318407959</v>
      </c>
      <c r="O125" s="11">
        <f t="shared" si="4"/>
        <v>3.576675446297922</v>
      </c>
      <c r="P125" s="11">
        <f t="shared" si="5"/>
        <v>6.0219490781387179</v>
      </c>
    </row>
    <row r="126" spans="1:16" ht="13.8" thickBot="1" x14ac:dyDescent="0.3">
      <c r="A126" s="7" t="s">
        <v>535</v>
      </c>
      <c r="B126" s="1" t="s">
        <v>534</v>
      </c>
      <c r="C126" s="7" t="s">
        <v>18</v>
      </c>
      <c r="D126" s="8">
        <v>4469</v>
      </c>
      <c r="E126" s="8">
        <v>14696</v>
      </c>
      <c r="F126" s="8">
        <v>6</v>
      </c>
      <c r="G126" s="8">
        <v>214</v>
      </c>
      <c r="H126" s="8">
        <v>24</v>
      </c>
      <c r="I126" s="8">
        <v>49</v>
      </c>
      <c r="J126" s="8">
        <v>8651</v>
      </c>
      <c r="K126" s="8">
        <v>2646</v>
      </c>
      <c r="L126" s="8">
        <v>0</v>
      </c>
      <c r="M126" s="8">
        <v>26237</v>
      </c>
      <c r="N126" s="11">
        <f t="shared" si="3"/>
        <v>2.5278585813381071</v>
      </c>
      <c r="O126" s="11">
        <f t="shared" si="4"/>
        <v>3.343029760572835</v>
      </c>
      <c r="P126" s="11">
        <f t="shared" si="5"/>
        <v>5.8708883419109421</v>
      </c>
    </row>
    <row r="127" spans="1:16" ht="13.8" thickBot="1" x14ac:dyDescent="0.3">
      <c r="A127" s="7" t="s">
        <v>543</v>
      </c>
      <c r="B127" s="1" t="s">
        <v>542</v>
      </c>
      <c r="C127" s="7" t="s">
        <v>18</v>
      </c>
      <c r="D127" s="8">
        <v>6174</v>
      </c>
      <c r="E127" s="8">
        <v>25887</v>
      </c>
      <c r="F127" s="8">
        <v>2567</v>
      </c>
      <c r="G127" s="8">
        <v>2004</v>
      </c>
      <c r="H127" s="8">
        <v>39</v>
      </c>
      <c r="I127" s="8">
        <v>49</v>
      </c>
      <c r="J127" s="8">
        <v>8903</v>
      </c>
      <c r="K127" s="8">
        <v>2132</v>
      </c>
      <c r="L127" s="8">
        <v>0</v>
      </c>
      <c r="M127" s="8">
        <v>41532</v>
      </c>
      <c r="N127" s="11">
        <f t="shared" si="3"/>
        <v>1.7873339812115323</v>
      </c>
      <c r="O127" s="11">
        <f t="shared" si="4"/>
        <v>4.9395853579527049</v>
      </c>
      <c r="P127" s="11">
        <f t="shared" si="5"/>
        <v>6.7269193391642368</v>
      </c>
    </row>
    <row r="128" spans="1:16" ht="13.8" thickBot="1" x14ac:dyDescent="0.3">
      <c r="A128" s="7" t="s">
        <v>565</v>
      </c>
      <c r="B128" s="1" t="s">
        <v>564</v>
      </c>
      <c r="C128" s="7" t="s">
        <v>18</v>
      </c>
      <c r="D128" s="8">
        <v>5305</v>
      </c>
      <c r="E128" s="8">
        <v>18007</v>
      </c>
      <c r="F128" s="8">
        <v>146</v>
      </c>
      <c r="G128" s="8">
        <v>1059</v>
      </c>
      <c r="H128" s="8">
        <v>56</v>
      </c>
      <c r="I128" s="8">
        <v>48</v>
      </c>
      <c r="J128" s="8">
        <v>4968</v>
      </c>
      <c r="K128" s="8">
        <v>2521</v>
      </c>
      <c r="L128" s="8">
        <v>0</v>
      </c>
      <c r="M128" s="8">
        <v>26757</v>
      </c>
      <c r="N128" s="11">
        <f t="shared" si="3"/>
        <v>1.4116870876531573</v>
      </c>
      <c r="O128" s="11">
        <f t="shared" si="4"/>
        <v>3.6320452403393024</v>
      </c>
      <c r="P128" s="11">
        <f t="shared" si="5"/>
        <v>5.0437323279924602</v>
      </c>
    </row>
    <row r="129" spans="1:16" ht="13.8" thickBot="1" x14ac:dyDescent="0.3">
      <c r="A129" s="7" t="s">
        <v>571</v>
      </c>
      <c r="B129" s="1" t="s">
        <v>570</v>
      </c>
      <c r="C129" s="7" t="s">
        <v>18</v>
      </c>
      <c r="D129" s="8">
        <v>6341</v>
      </c>
      <c r="E129" s="8">
        <v>28100</v>
      </c>
      <c r="F129" s="8">
        <v>856</v>
      </c>
      <c r="G129" s="8">
        <v>5120</v>
      </c>
      <c r="H129" s="8">
        <v>0</v>
      </c>
      <c r="I129" s="8">
        <v>48</v>
      </c>
      <c r="J129" s="8">
        <v>0</v>
      </c>
      <c r="K129" s="8">
        <v>0</v>
      </c>
      <c r="L129" s="8">
        <v>0</v>
      </c>
      <c r="M129" s="8">
        <v>34076</v>
      </c>
      <c r="N129" s="11">
        <f t="shared" si="3"/>
        <v>0</v>
      </c>
      <c r="O129" s="11">
        <f t="shared" si="4"/>
        <v>5.3739157861536038</v>
      </c>
      <c r="P129" s="11">
        <f t="shared" si="5"/>
        <v>5.3739157861536038</v>
      </c>
    </row>
    <row r="130" spans="1:16" ht="13.8" thickBot="1" x14ac:dyDescent="0.3">
      <c r="A130" s="7" t="s">
        <v>577</v>
      </c>
      <c r="B130" s="1" t="s">
        <v>576</v>
      </c>
      <c r="C130" s="7" t="s">
        <v>18</v>
      </c>
      <c r="D130" s="8">
        <v>5433</v>
      </c>
      <c r="E130" s="8">
        <v>24714</v>
      </c>
      <c r="F130" s="8">
        <v>2181</v>
      </c>
      <c r="G130" s="8">
        <v>1828</v>
      </c>
      <c r="H130" s="8">
        <v>93</v>
      </c>
      <c r="I130" s="8">
        <v>66</v>
      </c>
      <c r="J130" s="8">
        <v>0</v>
      </c>
      <c r="K130" s="8">
        <v>0</v>
      </c>
      <c r="L130" s="8">
        <v>0</v>
      </c>
      <c r="M130" s="8">
        <v>28816</v>
      </c>
      <c r="N130" s="11">
        <f t="shared" si="3"/>
        <v>0</v>
      </c>
      <c r="O130" s="11">
        <f t="shared" si="4"/>
        <v>5.3038836738450215</v>
      </c>
      <c r="P130" s="11">
        <f t="shared" si="5"/>
        <v>5.3038836738450215</v>
      </c>
    </row>
    <row r="131" spans="1:16" ht="13.8" thickBot="1" x14ac:dyDescent="0.3">
      <c r="A131" s="7" t="s">
        <v>587</v>
      </c>
      <c r="B131" s="1" t="s">
        <v>586</v>
      </c>
      <c r="C131" s="7" t="s">
        <v>18</v>
      </c>
      <c r="D131" s="8">
        <v>6654</v>
      </c>
      <c r="E131" s="8">
        <v>29664</v>
      </c>
      <c r="F131" s="8">
        <v>1220</v>
      </c>
      <c r="G131" s="8">
        <v>187</v>
      </c>
      <c r="H131" s="8">
        <v>73</v>
      </c>
      <c r="I131" s="8">
        <v>51</v>
      </c>
      <c r="J131" s="8">
        <v>4968</v>
      </c>
      <c r="K131" s="8">
        <v>3095</v>
      </c>
      <c r="L131" s="8">
        <v>0</v>
      </c>
      <c r="M131" s="8">
        <v>39207</v>
      </c>
      <c r="N131" s="11">
        <f t="shared" si="3"/>
        <v>1.2117523294259092</v>
      </c>
      <c r="O131" s="11">
        <f t="shared" si="4"/>
        <v>4.6804929365795012</v>
      </c>
      <c r="P131" s="11">
        <f t="shared" si="5"/>
        <v>5.8922452660054105</v>
      </c>
    </row>
    <row r="132" spans="1:16" ht="13.8" thickBot="1" x14ac:dyDescent="0.3">
      <c r="A132" s="7" t="s">
        <v>591</v>
      </c>
      <c r="B132" s="1" t="s">
        <v>590</v>
      </c>
      <c r="C132" s="7" t="s">
        <v>18</v>
      </c>
      <c r="D132" s="8">
        <v>4105</v>
      </c>
      <c r="E132" s="8">
        <v>19931</v>
      </c>
      <c r="F132" s="8">
        <v>309</v>
      </c>
      <c r="G132" s="8">
        <v>617</v>
      </c>
      <c r="H132" s="8">
        <v>30</v>
      </c>
      <c r="I132" s="8">
        <v>48</v>
      </c>
      <c r="J132" s="8">
        <v>0</v>
      </c>
      <c r="K132" s="8">
        <v>0</v>
      </c>
      <c r="L132" s="8">
        <v>0</v>
      </c>
      <c r="M132" s="8">
        <v>20887</v>
      </c>
      <c r="N132" s="11">
        <f t="shared" si="3"/>
        <v>0</v>
      </c>
      <c r="O132" s="11">
        <f t="shared" si="4"/>
        <v>5.0881851400730813</v>
      </c>
      <c r="P132" s="11">
        <f t="shared" si="5"/>
        <v>5.0881851400730813</v>
      </c>
    </row>
    <row r="133" spans="1:16" ht="13.8" thickBot="1" x14ac:dyDescent="0.3">
      <c r="A133" s="7" t="s">
        <v>597</v>
      </c>
      <c r="B133" s="1" t="s">
        <v>596</v>
      </c>
      <c r="C133" s="7" t="s">
        <v>18</v>
      </c>
      <c r="D133" s="8">
        <v>5033</v>
      </c>
      <c r="E133" s="8">
        <v>16600</v>
      </c>
      <c r="F133" s="8">
        <v>400</v>
      </c>
      <c r="G133" s="8">
        <v>2826</v>
      </c>
      <c r="H133" s="8">
        <v>60</v>
      </c>
      <c r="I133" s="8">
        <v>948</v>
      </c>
      <c r="J133" s="8">
        <v>8881</v>
      </c>
      <c r="K133" s="8">
        <v>1909</v>
      </c>
      <c r="L133" s="8">
        <v>4</v>
      </c>
      <c r="M133" s="8">
        <v>30680</v>
      </c>
      <c r="N133" s="11">
        <f t="shared" si="3"/>
        <v>2.1446453407510431</v>
      </c>
      <c r="O133" s="11">
        <f t="shared" si="4"/>
        <v>3.9511225909000598</v>
      </c>
      <c r="P133" s="11">
        <f t="shared" si="5"/>
        <v>6.0957679316511024</v>
      </c>
    </row>
    <row r="134" spans="1:16" ht="13.8" thickBot="1" x14ac:dyDescent="0.3">
      <c r="A134" s="7" t="s">
        <v>605</v>
      </c>
      <c r="B134" s="1" t="s">
        <v>604</v>
      </c>
      <c r="C134" s="7" t="s">
        <v>18</v>
      </c>
      <c r="D134" s="8">
        <v>5413</v>
      </c>
      <c r="E134" s="8">
        <v>14022</v>
      </c>
      <c r="F134" s="8">
        <v>536</v>
      </c>
      <c r="G134" s="8">
        <v>610</v>
      </c>
      <c r="H134" s="8">
        <v>15</v>
      </c>
      <c r="I134" s="8">
        <v>48</v>
      </c>
      <c r="J134" s="8">
        <v>8651</v>
      </c>
      <c r="K134" s="8">
        <v>2646</v>
      </c>
      <c r="L134" s="8">
        <v>0</v>
      </c>
      <c r="M134" s="8">
        <v>26480</v>
      </c>
      <c r="N134" s="11">
        <f t="shared" si="3"/>
        <v>2.0870127470903381</v>
      </c>
      <c r="O134" s="11">
        <f t="shared" si="4"/>
        <v>2.8049140956955476</v>
      </c>
      <c r="P134" s="11">
        <f t="shared" si="5"/>
        <v>4.8919268427858862</v>
      </c>
    </row>
    <row r="135" spans="1:16" ht="13.8" thickBot="1" x14ac:dyDescent="0.3">
      <c r="A135" s="7" t="s">
        <v>611</v>
      </c>
      <c r="B135" s="1" t="s">
        <v>610</v>
      </c>
      <c r="C135" s="7" t="s">
        <v>18</v>
      </c>
      <c r="D135" s="8">
        <v>6847</v>
      </c>
      <c r="E135" s="8">
        <v>16843</v>
      </c>
      <c r="F135" s="8">
        <v>149</v>
      </c>
      <c r="G135" s="8">
        <v>900</v>
      </c>
      <c r="H135" s="8">
        <v>0</v>
      </c>
      <c r="I135" s="8">
        <v>48</v>
      </c>
      <c r="J135" s="8">
        <v>11178</v>
      </c>
      <c r="K135" s="8">
        <v>2587</v>
      </c>
      <c r="L135" s="8">
        <v>0</v>
      </c>
      <c r="M135" s="8">
        <v>31657</v>
      </c>
      <c r="N135" s="11">
        <f t="shared" si="3"/>
        <v>2.0103695048926538</v>
      </c>
      <c r="O135" s="11">
        <f t="shared" si="4"/>
        <v>2.6131152329487368</v>
      </c>
      <c r="P135" s="11">
        <f t="shared" si="5"/>
        <v>4.6234847378413901</v>
      </c>
    </row>
    <row r="136" spans="1:16" ht="13.8" thickBot="1" x14ac:dyDescent="0.3">
      <c r="A136" s="7" t="s">
        <v>613</v>
      </c>
      <c r="B136" s="1" t="s">
        <v>612</v>
      </c>
      <c r="C136" s="7" t="s">
        <v>18</v>
      </c>
      <c r="D136" s="8">
        <v>6240</v>
      </c>
      <c r="E136" s="8">
        <v>26622</v>
      </c>
      <c r="F136" s="8">
        <v>898</v>
      </c>
      <c r="G136" s="8">
        <v>686</v>
      </c>
      <c r="H136" s="8">
        <v>25</v>
      </c>
      <c r="I136" s="8">
        <v>48</v>
      </c>
      <c r="J136" s="8">
        <v>6716</v>
      </c>
      <c r="K136" s="8">
        <v>2585</v>
      </c>
      <c r="L136" s="8">
        <v>0</v>
      </c>
      <c r="M136" s="8">
        <v>37532</v>
      </c>
      <c r="N136" s="11">
        <f t="shared" ref="N136:N202" si="8">(J136+K136+L136)/D136</f>
        <v>1.4905448717948717</v>
      </c>
      <c r="O136" s="11">
        <f t="shared" ref="O136:O202" si="9">(E136+F136+G136+H136)/D136</f>
        <v>4.5241987179487175</v>
      </c>
      <c r="P136" s="11">
        <f t="shared" ref="P136:P202" si="10">M136/D136</f>
        <v>6.0147435897435901</v>
      </c>
    </row>
    <row r="137" spans="1:16" ht="13.8" thickBot="1" x14ac:dyDescent="0.3">
      <c r="A137" s="7" t="s">
        <v>619</v>
      </c>
      <c r="B137" s="1" t="s">
        <v>618</v>
      </c>
      <c r="C137" s="7" t="s">
        <v>18</v>
      </c>
      <c r="D137" s="8">
        <v>5376</v>
      </c>
      <c r="E137" s="8">
        <v>13650</v>
      </c>
      <c r="F137" s="8">
        <v>961</v>
      </c>
      <c r="G137" s="8">
        <v>913</v>
      </c>
      <c r="H137" s="8">
        <v>35</v>
      </c>
      <c r="I137" s="8">
        <v>49</v>
      </c>
      <c r="J137" s="8">
        <v>11507</v>
      </c>
      <c r="K137" s="8">
        <v>2646</v>
      </c>
      <c r="L137" s="8">
        <v>0</v>
      </c>
      <c r="M137" s="8">
        <v>29712</v>
      </c>
      <c r="N137" s="11">
        <f t="shared" si="8"/>
        <v>2.6326264880952381</v>
      </c>
      <c r="O137" s="11">
        <f t="shared" si="9"/>
        <v>2.8941592261904763</v>
      </c>
      <c r="P137" s="11">
        <f t="shared" si="10"/>
        <v>5.5267857142857144</v>
      </c>
    </row>
    <row r="138" spans="1:16" ht="13.8" thickBot="1" x14ac:dyDescent="0.3">
      <c r="A138" s="7" t="s">
        <v>625</v>
      </c>
      <c r="B138" s="1" t="s">
        <v>624</v>
      </c>
      <c r="C138" s="7" t="s">
        <v>18</v>
      </c>
      <c r="D138" s="8">
        <v>5523</v>
      </c>
      <c r="E138" s="8">
        <v>18915</v>
      </c>
      <c r="F138" s="8">
        <v>349</v>
      </c>
      <c r="G138" s="8">
        <v>730</v>
      </c>
      <c r="H138" s="8">
        <v>48</v>
      </c>
      <c r="I138" s="8">
        <v>49</v>
      </c>
      <c r="J138" s="8">
        <v>3756</v>
      </c>
      <c r="K138" s="8">
        <v>2449</v>
      </c>
      <c r="L138" s="8">
        <v>0</v>
      </c>
      <c r="M138" s="8">
        <v>26247</v>
      </c>
      <c r="N138" s="11">
        <f t="shared" si="8"/>
        <v>1.1234836139779105</v>
      </c>
      <c r="O138" s="11">
        <f t="shared" si="9"/>
        <v>3.6288249139960165</v>
      </c>
      <c r="P138" s="11">
        <f t="shared" si="10"/>
        <v>4.752308527973927</v>
      </c>
    </row>
    <row r="139" spans="1:16" ht="13.8" thickBot="1" x14ac:dyDescent="0.3">
      <c r="A139" s="7" t="s">
        <v>637</v>
      </c>
      <c r="B139" s="1" t="s">
        <v>636</v>
      </c>
      <c r="C139" s="7" t="s">
        <v>18</v>
      </c>
      <c r="D139" s="8">
        <v>4659</v>
      </c>
      <c r="E139" s="8">
        <v>21650</v>
      </c>
      <c r="F139" s="8">
        <v>834</v>
      </c>
      <c r="G139" s="8">
        <v>1429</v>
      </c>
      <c r="H139" s="8">
        <v>51</v>
      </c>
      <c r="I139" s="8">
        <v>49</v>
      </c>
      <c r="J139" s="8">
        <v>4944</v>
      </c>
      <c r="K139" s="8">
        <v>2240</v>
      </c>
      <c r="L139" s="8">
        <v>0</v>
      </c>
      <c r="M139" s="8">
        <v>31148</v>
      </c>
      <c r="N139" s="11">
        <f t="shared" si="8"/>
        <v>1.5419617943764756</v>
      </c>
      <c r="O139" s="11">
        <f t="shared" si="9"/>
        <v>5.1435930457179655</v>
      </c>
      <c r="P139" s="11">
        <f t="shared" si="10"/>
        <v>6.6855548400944409</v>
      </c>
    </row>
    <row r="140" spans="1:16" ht="13.8" thickBot="1" x14ac:dyDescent="0.3">
      <c r="A140" s="7" t="s">
        <v>649</v>
      </c>
      <c r="B140" s="1" t="s">
        <v>648</v>
      </c>
      <c r="C140" s="7" t="s">
        <v>18</v>
      </c>
      <c r="D140" s="8">
        <v>6295</v>
      </c>
      <c r="E140" s="8">
        <v>39611</v>
      </c>
      <c r="F140" s="8">
        <v>1431</v>
      </c>
      <c r="G140" s="8">
        <v>3297</v>
      </c>
      <c r="H140" s="8">
        <v>19</v>
      </c>
      <c r="I140" s="8">
        <v>52</v>
      </c>
      <c r="J140" s="8">
        <v>6186</v>
      </c>
      <c r="K140" s="8">
        <v>2532</v>
      </c>
      <c r="L140" s="8">
        <v>0</v>
      </c>
      <c r="M140" s="8">
        <v>53076</v>
      </c>
      <c r="N140" s="11">
        <f t="shared" si="8"/>
        <v>1.3849086576648133</v>
      </c>
      <c r="O140" s="11">
        <f t="shared" si="9"/>
        <v>7.0465448768864176</v>
      </c>
      <c r="P140" s="11">
        <f t="shared" si="10"/>
        <v>8.4314535345512311</v>
      </c>
    </row>
    <row r="141" spans="1:16" ht="13.8" thickBot="1" x14ac:dyDescent="0.3">
      <c r="A141" s="7" t="s">
        <v>665</v>
      </c>
      <c r="B141" s="1" t="s">
        <v>664</v>
      </c>
      <c r="C141" s="7" t="s">
        <v>18</v>
      </c>
      <c r="D141" s="8">
        <v>4434</v>
      </c>
      <c r="E141" s="8">
        <v>26875</v>
      </c>
      <c r="F141" s="8">
        <v>748</v>
      </c>
      <c r="G141" s="8">
        <v>715</v>
      </c>
      <c r="H141" s="8">
        <v>70</v>
      </c>
      <c r="I141" s="8">
        <v>51</v>
      </c>
      <c r="J141" s="8">
        <v>4751</v>
      </c>
      <c r="K141" s="8">
        <v>2186</v>
      </c>
      <c r="L141" s="8">
        <v>0</v>
      </c>
      <c r="M141" s="8">
        <v>35345</v>
      </c>
      <c r="N141" s="11">
        <f t="shared" si="8"/>
        <v>1.5645015787099685</v>
      </c>
      <c r="O141" s="11">
        <f t="shared" si="9"/>
        <v>6.4068561118628775</v>
      </c>
      <c r="P141" s="11">
        <f t="shared" si="10"/>
        <v>7.9713576905728463</v>
      </c>
    </row>
    <row r="142" spans="1:16" ht="13.8" thickBot="1" x14ac:dyDescent="0.3">
      <c r="A142" s="7" t="s">
        <v>675</v>
      </c>
      <c r="B142" s="1" t="s">
        <v>674</v>
      </c>
      <c r="C142" s="7" t="s">
        <v>18</v>
      </c>
      <c r="D142" s="8">
        <v>4375</v>
      </c>
      <c r="E142" s="8">
        <v>29491</v>
      </c>
      <c r="F142" s="8">
        <v>1244</v>
      </c>
      <c r="G142" s="8">
        <v>3280</v>
      </c>
      <c r="H142" s="8">
        <v>76</v>
      </c>
      <c r="I142" s="8">
        <v>49</v>
      </c>
      <c r="J142" s="8">
        <v>5387</v>
      </c>
      <c r="K142" s="8">
        <v>2331</v>
      </c>
      <c r="L142" s="8">
        <v>0</v>
      </c>
      <c r="M142" s="8">
        <v>41809</v>
      </c>
      <c r="N142" s="11">
        <f t="shared" si="8"/>
        <v>1.7641142857142857</v>
      </c>
      <c r="O142" s="11">
        <f t="shared" si="9"/>
        <v>7.7922285714285717</v>
      </c>
      <c r="P142" s="11">
        <f t="shared" si="10"/>
        <v>9.556342857142857</v>
      </c>
    </row>
    <row r="143" spans="1:16" ht="13.8" thickBot="1" x14ac:dyDescent="0.3">
      <c r="A143" s="7" t="s">
        <v>679</v>
      </c>
      <c r="B143" s="1" t="s">
        <v>678</v>
      </c>
      <c r="C143" s="7" t="s">
        <v>18</v>
      </c>
      <c r="D143" s="8">
        <v>5101</v>
      </c>
      <c r="E143" s="8">
        <v>21692</v>
      </c>
      <c r="F143" s="8">
        <v>2440</v>
      </c>
      <c r="G143" s="8">
        <v>2552</v>
      </c>
      <c r="H143" s="8">
        <v>53</v>
      </c>
      <c r="I143" s="8">
        <v>51</v>
      </c>
      <c r="J143" s="8">
        <v>6772</v>
      </c>
      <c r="K143" s="8">
        <v>2433</v>
      </c>
      <c r="L143" s="8">
        <v>0</v>
      </c>
      <c r="M143" s="8">
        <v>35942</v>
      </c>
      <c r="N143" s="11">
        <f t="shared" si="8"/>
        <v>1.8045481278180748</v>
      </c>
      <c r="O143" s="11">
        <f t="shared" si="9"/>
        <v>5.2415212703391489</v>
      </c>
      <c r="P143" s="11">
        <f t="shared" si="10"/>
        <v>7.0460693981572238</v>
      </c>
    </row>
    <row r="144" spans="1:16" ht="13.8" thickBot="1" x14ac:dyDescent="0.3">
      <c r="A144" s="7" t="s">
        <v>685</v>
      </c>
      <c r="B144" s="1" t="s">
        <v>684</v>
      </c>
      <c r="C144" s="7" t="s">
        <v>18</v>
      </c>
      <c r="D144" s="8">
        <v>4038</v>
      </c>
      <c r="E144" s="8">
        <v>23106</v>
      </c>
      <c r="F144" s="8">
        <v>1030</v>
      </c>
      <c r="G144" s="8">
        <v>2769</v>
      </c>
      <c r="H144" s="8">
        <v>69</v>
      </c>
      <c r="I144" s="8">
        <v>53</v>
      </c>
      <c r="J144" s="8">
        <v>4208</v>
      </c>
      <c r="K144" s="8">
        <v>1953</v>
      </c>
      <c r="L144" s="8">
        <v>0</v>
      </c>
      <c r="M144" s="8">
        <v>33135</v>
      </c>
      <c r="N144" s="11">
        <f t="shared" si="8"/>
        <v>1.5257553244180286</v>
      </c>
      <c r="O144" s="11">
        <f t="shared" si="9"/>
        <v>6.680039623576028</v>
      </c>
      <c r="P144" s="11">
        <f t="shared" si="10"/>
        <v>8.2057949479940557</v>
      </c>
    </row>
    <row r="145" spans="1:18" ht="13.8" thickBot="1" x14ac:dyDescent="0.3">
      <c r="A145" s="7" t="s">
        <v>693</v>
      </c>
      <c r="B145" s="1" t="s">
        <v>692</v>
      </c>
      <c r="C145" s="7" t="s">
        <v>18</v>
      </c>
      <c r="D145" s="8">
        <v>5246</v>
      </c>
      <c r="E145" s="8">
        <v>13501</v>
      </c>
      <c r="F145" s="8">
        <v>251</v>
      </c>
      <c r="G145" s="8">
        <v>1783</v>
      </c>
      <c r="H145" s="8">
        <v>32</v>
      </c>
      <c r="I145" s="8">
        <v>48</v>
      </c>
      <c r="J145" s="8">
        <v>3495</v>
      </c>
      <c r="K145" s="8">
        <v>2200</v>
      </c>
      <c r="L145" s="8">
        <v>0</v>
      </c>
      <c r="M145" s="8">
        <v>21262</v>
      </c>
      <c r="N145" s="11">
        <f t="shared" si="8"/>
        <v>1.0855890202058711</v>
      </c>
      <c r="O145" s="11">
        <f t="shared" si="9"/>
        <v>2.9674037361799468</v>
      </c>
      <c r="P145" s="11">
        <f t="shared" si="10"/>
        <v>4.0529927563858177</v>
      </c>
    </row>
    <row r="146" spans="1:18" ht="13.8" thickBot="1" x14ac:dyDescent="0.3">
      <c r="A146" s="7" t="s">
        <v>715</v>
      </c>
      <c r="B146" s="1" t="s">
        <v>714</v>
      </c>
      <c r="C146" s="7" t="s">
        <v>18</v>
      </c>
      <c r="D146" s="8">
        <v>4046</v>
      </c>
      <c r="E146" s="8">
        <v>21878</v>
      </c>
      <c r="F146" s="8">
        <v>438</v>
      </c>
      <c r="G146" s="8">
        <v>818</v>
      </c>
      <c r="H146" s="8">
        <v>92</v>
      </c>
      <c r="I146" s="8">
        <v>51</v>
      </c>
      <c r="J146" s="8">
        <v>8651</v>
      </c>
      <c r="K146" s="8">
        <v>2406</v>
      </c>
      <c r="L146" s="8">
        <v>0</v>
      </c>
      <c r="M146" s="8">
        <v>34283</v>
      </c>
      <c r="N146" s="11">
        <f t="shared" si="8"/>
        <v>2.7328225407810183</v>
      </c>
      <c r="O146" s="11">
        <f t="shared" si="9"/>
        <v>5.7404844290657442</v>
      </c>
      <c r="P146" s="11">
        <f t="shared" si="10"/>
        <v>8.473306969846762</v>
      </c>
    </row>
    <row r="147" spans="1:18" ht="13.8" thickBot="1" x14ac:dyDescent="0.3">
      <c r="A147" s="7" t="s">
        <v>727</v>
      </c>
      <c r="B147" s="1" t="s">
        <v>726</v>
      </c>
      <c r="C147" s="7" t="s">
        <v>18</v>
      </c>
      <c r="D147" s="8">
        <v>5479</v>
      </c>
      <c r="E147" s="8">
        <v>20866</v>
      </c>
      <c r="F147" s="8">
        <v>2123</v>
      </c>
      <c r="G147" s="8">
        <v>1721</v>
      </c>
      <c r="H147" s="8">
        <v>55</v>
      </c>
      <c r="I147" s="8">
        <v>50</v>
      </c>
      <c r="J147" s="8">
        <v>29363</v>
      </c>
      <c r="K147" s="8">
        <v>1863</v>
      </c>
      <c r="L147" s="8">
        <v>93</v>
      </c>
      <c r="M147" s="8">
        <v>56084</v>
      </c>
      <c r="N147" s="11">
        <f t="shared" si="8"/>
        <v>5.7161890855995621</v>
      </c>
      <c r="O147" s="11">
        <f t="shared" si="9"/>
        <v>4.5199853987954004</v>
      </c>
      <c r="P147" s="11">
        <f t="shared" si="10"/>
        <v>10.236174484394963</v>
      </c>
    </row>
    <row r="148" spans="1:18" ht="13.8" thickBot="1" x14ac:dyDescent="0.3">
      <c r="A148" s="7" t="s">
        <v>735</v>
      </c>
      <c r="B148" s="1" t="s">
        <v>734</v>
      </c>
      <c r="C148" s="7" t="s">
        <v>18</v>
      </c>
      <c r="D148" s="8">
        <v>6680</v>
      </c>
      <c r="E148" s="8">
        <v>29000</v>
      </c>
      <c r="F148" s="8">
        <v>730</v>
      </c>
      <c r="G148" s="8">
        <v>650</v>
      </c>
      <c r="H148" s="8">
        <v>22</v>
      </c>
      <c r="I148" s="8">
        <v>48</v>
      </c>
      <c r="J148" s="8">
        <v>0</v>
      </c>
      <c r="K148" s="8">
        <v>0</v>
      </c>
      <c r="L148" s="8">
        <v>0</v>
      </c>
      <c r="M148" s="8">
        <v>30402</v>
      </c>
      <c r="N148" s="11">
        <f t="shared" si="8"/>
        <v>0</v>
      </c>
      <c r="O148" s="11">
        <f t="shared" si="9"/>
        <v>4.5511976047904188</v>
      </c>
      <c r="P148" s="11">
        <f t="shared" si="10"/>
        <v>4.5511976047904188</v>
      </c>
    </row>
    <row r="149" spans="1:18" ht="13.8" thickBot="1" x14ac:dyDescent="0.3">
      <c r="A149" s="7" t="s">
        <v>743</v>
      </c>
      <c r="B149" s="1" t="s">
        <v>742</v>
      </c>
      <c r="C149" s="7" t="s">
        <v>18</v>
      </c>
      <c r="D149" s="8">
        <v>6033</v>
      </c>
      <c r="E149" s="8">
        <v>33921</v>
      </c>
      <c r="F149" s="8">
        <v>2100</v>
      </c>
      <c r="G149" s="8">
        <v>1844</v>
      </c>
      <c r="H149" s="8">
        <v>7</v>
      </c>
      <c r="I149" s="8">
        <v>48</v>
      </c>
      <c r="J149" s="8">
        <v>8732</v>
      </c>
      <c r="K149" s="8">
        <v>1860</v>
      </c>
      <c r="L149" s="8">
        <v>0</v>
      </c>
      <c r="M149" s="8">
        <v>48464</v>
      </c>
      <c r="N149" s="11">
        <f t="shared" si="8"/>
        <v>1.7556771092325543</v>
      </c>
      <c r="O149" s="11">
        <f t="shared" si="9"/>
        <v>6.277473893585281</v>
      </c>
      <c r="P149" s="11">
        <f t="shared" si="10"/>
        <v>8.033151002817835</v>
      </c>
    </row>
    <row r="150" spans="1:18" ht="13.8" thickBot="1" x14ac:dyDescent="0.3">
      <c r="A150" s="7" t="s">
        <v>751</v>
      </c>
      <c r="B150" s="1" t="s">
        <v>750</v>
      </c>
      <c r="C150" s="7" t="s">
        <v>18</v>
      </c>
      <c r="D150" s="8">
        <v>4782</v>
      </c>
      <c r="E150" s="8">
        <v>24643</v>
      </c>
      <c r="F150" s="8">
        <v>1056</v>
      </c>
      <c r="G150" s="8">
        <v>1536</v>
      </c>
      <c r="H150" s="8">
        <v>119</v>
      </c>
      <c r="I150" s="8">
        <v>49</v>
      </c>
      <c r="J150" s="8">
        <v>9673</v>
      </c>
      <c r="K150" s="8">
        <v>1983</v>
      </c>
      <c r="L150" s="8">
        <v>221</v>
      </c>
      <c r="M150" s="8">
        <v>39231</v>
      </c>
      <c r="N150" s="11">
        <f t="shared" si="8"/>
        <v>2.4836888331242157</v>
      </c>
      <c r="O150" s="11">
        <f t="shared" si="9"/>
        <v>5.7202007528230867</v>
      </c>
      <c r="P150" s="11">
        <f t="shared" si="10"/>
        <v>8.2038895859473016</v>
      </c>
    </row>
    <row r="151" spans="1:18" ht="13.8" thickBot="1" x14ac:dyDescent="0.3">
      <c r="A151" s="7" t="s">
        <v>765</v>
      </c>
      <c r="B151" s="1" t="s">
        <v>764</v>
      </c>
      <c r="C151" s="7" t="s">
        <v>18</v>
      </c>
      <c r="D151" s="8">
        <v>4757</v>
      </c>
      <c r="E151" s="8">
        <v>20216</v>
      </c>
      <c r="F151" s="8">
        <v>624</v>
      </c>
      <c r="G151" s="8">
        <v>2792</v>
      </c>
      <c r="H151" s="8">
        <v>29</v>
      </c>
      <c r="I151" s="8">
        <v>51</v>
      </c>
      <c r="J151" s="8">
        <v>8409</v>
      </c>
      <c r="K151" s="8">
        <v>987</v>
      </c>
      <c r="L151" s="8">
        <v>0</v>
      </c>
      <c r="M151" s="8">
        <v>33057</v>
      </c>
      <c r="N151" s="11">
        <f t="shared" si="8"/>
        <v>1.9751944502837924</v>
      </c>
      <c r="O151" s="11">
        <f t="shared" si="9"/>
        <v>4.9739331511456797</v>
      </c>
      <c r="P151" s="11">
        <f t="shared" si="10"/>
        <v>6.9491276014294723</v>
      </c>
    </row>
    <row r="152" spans="1:18" ht="13.8" thickBot="1" x14ac:dyDescent="0.3">
      <c r="A152" s="7" t="s">
        <v>771</v>
      </c>
      <c r="B152" s="1" t="s">
        <v>770</v>
      </c>
      <c r="C152" s="7" t="s">
        <v>18</v>
      </c>
      <c r="D152" s="8">
        <v>4614</v>
      </c>
      <c r="E152" s="8">
        <v>14926</v>
      </c>
      <c r="F152" s="8">
        <v>314</v>
      </c>
      <c r="G152" s="8">
        <v>381</v>
      </c>
      <c r="H152" s="8">
        <v>15</v>
      </c>
      <c r="I152" s="8">
        <v>49</v>
      </c>
      <c r="J152" s="8">
        <v>6850</v>
      </c>
      <c r="K152" s="8">
        <v>851</v>
      </c>
      <c r="L152" s="8">
        <v>0</v>
      </c>
      <c r="M152" s="8">
        <v>23337</v>
      </c>
      <c r="N152" s="11">
        <f t="shared" si="8"/>
        <v>1.6690507152145644</v>
      </c>
      <c r="O152" s="11">
        <f t="shared" si="9"/>
        <v>3.388816644993498</v>
      </c>
      <c r="P152" s="11">
        <f t="shared" si="10"/>
        <v>5.0578673602080624</v>
      </c>
    </row>
    <row r="153" spans="1:18" ht="13.8" thickBot="1" x14ac:dyDescent="0.3">
      <c r="A153" s="7" t="s">
        <v>781</v>
      </c>
      <c r="B153" s="1" t="s">
        <v>780</v>
      </c>
      <c r="C153" s="7" t="s">
        <v>18</v>
      </c>
      <c r="D153" s="8">
        <v>6999</v>
      </c>
      <c r="E153" s="8">
        <v>28375</v>
      </c>
      <c r="F153" s="8">
        <v>1461</v>
      </c>
      <c r="G153" s="8">
        <v>2465</v>
      </c>
      <c r="H153" s="8">
        <v>39</v>
      </c>
      <c r="I153" s="8">
        <v>49</v>
      </c>
      <c r="J153" s="8">
        <v>19958</v>
      </c>
      <c r="K153" s="8">
        <v>7006</v>
      </c>
      <c r="L153" s="8">
        <v>759</v>
      </c>
      <c r="M153" s="8">
        <v>60063</v>
      </c>
      <c r="N153" s="11">
        <f t="shared" si="8"/>
        <v>3.9609944277753963</v>
      </c>
      <c r="O153" s="11">
        <f t="shared" si="9"/>
        <v>4.6206600942991853</v>
      </c>
      <c r="P153" s="11">
        <f t="shared" si="10"/>
        <v>8.5816545220745812</v>
      </c>
    </row>
    <row r="154" spans="1:18" ht="13.8" thickBot="1" x14ac:dyDescent="0.3">
      <c r="A154" s="7" t="s">
        <v>791</v>
      </c>
      <c r="B154" s="1" t="s">
        <v>790</v>
      </c>
      <c r="C154" s="7" t="s">
        <v>18</v>
      </c>
      <c r="D154" s="8">
        <v>4837</v>
      </c>
      <c r="E154" s="8">
        <v>26192</v>
      </c>
      <c r="F154" s="8">
        <v>739</v>
      </c>
      <c r="G154" s="8">
        <v>1526</v>
      </c>
      <c r="H154" s="8">
        <v>52</v>
      </c>
      <c r="I154" s="8">
        <v>48</v>
      </c>
      <c r="J154" s="8">
        <v>8029</v>
      </c>
      <c r="K154" s="8">
        <v>1756</v>
      </c>
      <c r="L154" s="8">
        <v>0</v>
      </c>
      <c r="M154" s="8">
        <v>38294</v>
      </c>
      <c r="N154" s="11">
        <f t="shared" si="8"/>
        <v>2.0229481083316103</v>
      </c>
      <c r="O154" s="11">
        <f t="shared" si="9"/>
        <v>5.8939425263593135</v>
      </c>
      <c r="P154" s="11">
        <f t="shared" si="10"/>
        <v>7.9168906346909242</v>
      </c>
    </row>
    <row r="155" spans="1:18" ht="13.8" thickBot="1" x14ac:dyDescent="0.3">
      <c r="A155" s="7" t="s">
        <v>809</v>
      </c>
      <c r="B155" s="80" t="s">
        <v>808</v>
      </c>
      <c r="C155" s="7" t="s">
        <v>18</v>
      </c>
      <c r="D155" s="8">
        <v>5240</v>
      </c>
      <c r="E155" s="8">
        <v>16253</v>
      </c>
      <c r="F155" s="8">
        <v>707</v>
      </c>
      <c r="G155" s="8">
        <v>646</v>
      </c>
      <c r="H155" s="8">
        <v>31</v>
      </c>
      <c r="I155" s="8">
        <v>48</v>
      </c>
      <c r="J155" s="8">
        <v>11953</v>
      </c>
      <c r="K155" s="8">
        <v>2725</v>
      </c>
      <c r="L155" s="8">
        <v>0</v>
      </c>
      <c r="M155" s="8">
        <v>32315</v>
      </c>
      <c r="N155" s="11">
        <f t="shared" si="8"/>
        <v>2.801145038167939</v>
      </c>
      <c r="O155" s="11">
        <f t="shared" si="9"/>
        <v>3.3658396946564886</v>
      </c>
      <c r="P155" s="11">
        <f t="shared" si="10"/>
        <v>6.1669847328244272</v>
      </c>
    </row>
    <row r="156" spans="1:18" s="104" customFormat="1" x14ac:dyDescent="0.25">
      <c r="A156" s="102"/>
      <c r="B156" s="61" t="s">
        <v>3877</v>
      </c>
      <c r="C156" s="82"/>
      <c r="D156" s="113">
        <f>SUM(D77:D155)</f>
        <v>422744</v>
      </c>
      <c r="E156" s="113">
        <f>SUM(E77:E155)</f>
        <v>1832607</v>
      </c>
      <c r="F156" s="64">
        <f t="shared" ref="F156:M156" si="11">SUM(F77:F155)</f>
        <v>81016</v>
      </c>
      <c r="G156" s="64">
        <f t="shared" si="11"/>
        <v>134020</v>
      </c>
      <c r="H156" s="64">
        <f t="shared" si="11"/>
        <v>3527</v>
      </c>
      <c r="I156" s="64">
        <f t="shared" si="11"/>
        <v>4800</v>
      </c>
      <c r="J156" s="64">
        <f t="shared" si="11"/>
        <v>766518</v>
      </c>
      <c r="K156" s="64">
        <f t="shared" si="11"/>
        <v>463687</v>
      </c>
      <c r="L156" s="64">
        <f t="shared" si="11"/>
        <v>15771</v>
      </c>
      <c r="M156" s="64">
        <f t="shared" si="11"/>
        <v>3297146</v>
      </c>
      <c r="N156" s="109"/>
      <c r="O156" s="109"/>
      <c r="P156" s="110"/>
      <c r="R156" s="112"/>
    </row>
    <row r="157" spans="1:18" s="104" customFormat="1" ht="13.8" thickBot="1" x14ac:dyDescent="0.3">
      <c r="A157" s="102"/>
      <c r="B157" s="66" t="s">
        <v>3878</v>
      </c>
      <c r="C157" s="84"/>
      <c r="D157" s="114">
        <f>AVERAGE(D77:D155)</f>
        <v>5351.1898734177212</v>
      </c>
      <c r="E157" s="114">
        <f>AVERAGE(E77:E155)</f>
        <v>23197.556962025315</v>
      </c>
      <c r="F157" s="69">
        <f>AVERAGE(F77:F155)</f>
        <v>1025.5189873417721</v>
      </c>
      <c r="G157" s="69">
        <f t="shared" ref="G157:H157" si="12">AVERAGE(G77:G155)</f>
        <v>1696.4556962025317</v>
      </c>
      <c r="H157" s="69">
        <f t="shared" si="12"/>
        <v>44.645569620253163</v>
      </c>
      <c r="I157" s="70">
        <f>AVERAGE(I77:I155)</f>
        <v>60.759493670886073</v>
      </c>
      <c r="J157" s="69">
        <f>AVERAGE(J77:J155)</f>
        <v>9702.7594936708865</v>
      </c>
      <c r="K157" s="69">
        <f>AVERAGE(K77:K155)</f>
        <v>5869.4556962025317</v>
      </c>
      <c r="L157" s="69">
        <f>AVERAGE(L77:L155)</f>
        <v>199.63291139240508</v>
      </c>
      <c r="M157" s="69">
        <f>AVERAGE(M77:M155)</f>
        <v>41736.0253164557</v>
      </c>
      <c r="N157" s="70">
        <f t="shared" ref="N157:P157" si="13">AVERAGE(N77:N155)</f>
        <v>2.8475547374880334</v>
      </c>
      <c r="O157" s="70">
        <f t="shared" si="13"/>
        <v>4.8918009245796847</v>
      </c>
      <c r="P157" s="111">
        <f t="shared" si="13"/>
        <v>7.7393556620677204</v>
      </c>
    </row>
    <row r="158" spans="1:18" s="104" customFormat="1" ht="13.8" thickBot="1" x14ac:dyDescent="0.3">
      <c r="A158" s="102"/>
      <c r="B158" s="85"/>
      <c r="C158" s="106"/>
      <c r="D158" s="107"/>
      <c r="E158" s="107"/>
      <c r="F158" s="107"/>
      <c r="G158" s="107"/>
      <c r="H158" s="107"/>
      <c r="I158" s="107"/>
      <c r="J158" s="107"/>
      <c r="K158" s="107"/>
      <c r="L158" s="107"/>
      <c r="M158" s="107"/>
      <c r="N158" s="108"/>
      <c r="O158" s="108"/>
      <c r="P158" s="108"/>
    </row>
    <row r="159" spans="1:18" ht="13.8" thickBot="1" x14ac:dyDescent="0.3">
      <c r="A159" s="7" t="s">
        <v>25</v>
      </c>
      <c r="B159" s="72" t="s">
        <v>24</v>
      </c>
      <c r="C159" s="7" t="s">
        <v>26</v>
      </c>
      <c r="D159" s="8">
        <v>7410</v>
      </c>
      <c r="E159" s="8">
        <v>32195</v>
      </c>
      <c r="F159" s="8">
        <v>479</v>
      </c>
      <c r="G159" s="8">
        <v>1065</v>
      </c>
      <c r="H159" s="8">
        <v>70</v>
      </c>
      <c r="I159" s="8">
        <v>49</v>
      </c>
      <c r="J159" s="8">
        <v>9758</v>
      </c>
      <c r="K159" s="8">
        <v>2369</v>
      </c>
      <c r="L159" s="8">
        <v>0</v>
      </c>
      <c r="M159" s="8">
        <v>45936</v>
      </c>
      <c r="N159" s="11">
        <f t="shared" si="8"/>
        <v>1.6365721997300944</v>
      </c>
      <c r="O159" s="11">
        <f t="shared" si="9"/>
        <v>4.5626180836707153</v>
      </c>
      <c r="P159" s="11">
        <f t="shared" si="10"/>
        <v>6.1991902834008101</v>
      </c>
    </row>
    <row r="160" spans="1:18" ht="13.8" thickBot="1" x14ac:dyDescent="0.3">
      <c r="A160" s="7" t="s">
        <v>30</v>
      </c>
      <c r="B160" s="1" t="s">
        <v>29</v>
      </c>
      <c r="C160" s="7" t="s">
        <v>26</v>
      </c>
      <c r="D160" s="8">
        <v>11569</v>
      </c>
      <c r="E160" s="8">
        <v>28498</v>
      </c>
      <c r="F160" s="8">
        <v>1168</v>
      </c>
      <c r="G160" s="8">
        <v>6927</v>
      </c>
      <c r="H160" s="8">
        <v>31</v>
      </c>
      <c r="I160" s="8">
        <v>48</v>
      </c>
      <c r="J160" s="8">
        <v>27670</v>
      </c>
      <c r="K160" s="8">
        <v>15475</v>
      </c>
      <c r="L160" s="8">
        <v>50</v>
      </c>
      <c r="M160" s="8">
        <v>79819</v>
      </c>
      <c r="N160" s="11">
        <f t="shared" si="8"/>
        <v>3.7336848474371163</v>
      </c>
      <c r="O160" s="11">
        <f t="shared" si="9"/>
        <v>3.1657014435128361</v>
      </c>
      <c r="P160" s="11">
        <f t="shared" si="10"/>
        <v>6.8993862909499528</v>
      </c>
    </row>
    <row r="161" spans="1:16" ht="13.8" thickBot="1" x14ac:dyDescent="0.3">
      <c r="A161" s="7" t="s">
        <v>32</v>
      </c>
      <c r="B161" s="1" t="s">
        <v>31</v>
      </c>
      <c r="C161" s="7" t="s">
        <v>26</v>
      </c>
      <c r="D161" s="8">
        <v>9706</v>
      </c>
      <c r="E161" s="8">
        <v>54918</v>
      </c>
      <c r="F161" s="8">
        <v>1426</v>
      </c>
      <c r="G161" s="8">
        <v>1325</v>
      </c>
      <c r="H161" s="8">
        <v>65</v>
      </c>
      <c r="I161" s="8">
        <v>51</v>
      </c>
      <c r="J161" s="8">
        <v>12342</v>
      </c>
      <c r="K161" s="8">
        <v>1452</v>
      </c>
      <c r="L161" s="8">
        <v>88</v>
      </c>
      <c r="M161" s="8">
        <v>71616</v>
      </c>
      <c r="N161" s="11">
        <f t="shared" si="8"/>
        <v>1.4302493303111476</v>
      </c>
      <c r="O161" s="11">
        <f t="shared" si="9"/>
        <v>5.948279414794972</v>
      </c>
      <c r="P161" s="11">
        <f t="shared" si="10"/>
        <v>7.3785287451061201</v>
      </c>
    </row>
    <row r="162" spans="1:16" ht="13.8" thickBot="1" x14ac:dyDescent="0.3">
      <c r="A162" s="7" t="s">
        <v>44</v>
      </c>
      <c r="B162" s="1" t="s">
        <v>43</v>
      </c>
      <c r="C162" s="7" t="s">
        <v>26</v>
      </c>
      <c r="D162" s="8">
        <v>11902</v>
      </c>
      <c r="E162" s="8">
        <v>85633</v>
      </c>
      <c r="F162" s="8">
        <v>3112</v>
      </c>
      <c r="G162" s="8">
        <v>2244</v>
      </c>
      <c r="H162" s="8">
        <v>128</v>
      </c>
      <c r="I162" s="8">
        <v>51</v>
      </c>
      <c r="J162" s="8">
        <v>0</v>
      </c>
      <c r="K162" s="8">
        <v>0</v>
      </c>
      <c r="L162" s="8">
        <v>0</v>
      </c>
      <c r="M162" s="8">
        <v>91117</v>
      </c>
      <c r="N162" s="11">
        <f t="shared" si="8"/>
        <v>0</v>
      </c>
      <c r="O162" s="11">
        <f t="shared" si="9"/>
        <v>7.6556041001512352</v>
      </c>
      <c r="P162" s="11">
        <f t="shared" si="10"/>
        <v>7.6556041001512352</v>
      </c>
    </row>
    <row r="163" spans="1:16" ht="13.8" thickBot="1" x14ac:dyDescent="0.3">
      <c r="A163" s="7" t="s">
        <v>52</v>
      </c>
      <c r="B163" s="1" t="s">
        <v>51</v>
      </c>
      <c r="C163" s="7" t="s">
        <v>26</v>
      </c>
      <c r="D163" s="8">
        <v>11000</v>
      </c>
      <c r="E163" s="8">
        <v>53169</v>
      </c>
      <c r="F163" s="8">
        <v>1128</v>
      </c>
      <c r="G163" s="8">
        <v>1116</v>
      </c>
      <c r="H163" s="8">
        <v>66</v>
      </c>
      <c r="I163" s="8">
        <v>48</v>
      </c>
      <c r="J163" s="8">
        <v>6130</v>
      </c>
      <c r="K163" s="8">
        <v>2150</v>
      </c>
      <c r="L163" s="8">
        <v>0</v>
      </c>
      <c r="M163" s="8">
        <v>63759</v>
      </c>
      <c r="N163" s="11">
        <f t="shared" si="8"/>
        <v>0.75272727272727269</v>
      </c>
      <c r="O163" s="11">
        <f t="shared" si="9"/>
        <v>5.0435454545454546</v>
      </c>
      <c r="P163" s="11">
        <f t="shared" si="10"/>
        <v>5.7962727272727275</v>
      </c>
    </row>
    <row r="164" spans="1:16" ht="13.8" thickBot="1" x14ac:dyDescent="0.3">
      <c r="A164" s="7" t="s">
        <v>67</v>
      </c>
      <c r="B164" s="1" t="s">
        <v>66</v>
      </c>
      <c r="C164" s="7" t="s">
        <v>26</v>
      </c>
      <c r="D164" s="8">
        <v>7172</v>
      </c>
      <c r="E164" s="8">
        <v>18744</v>
      </c>
      <c r="F164" s="8">
        <v>1319</v>
      </c>
      <c r="G164" s="8">
        <v>3025</v>
      </c>
      <c r="H164" s="8">
        <v>28</v>
      </c>
      <c r="I164" s="8">
        <v>50</v>
      </c>
      <c r="J164" s="8">
        <v>9673</v>
      </c>
      <c r="K164" s="8">
        <v>2038</v>
      </c>
      <c r="L164" s="8">
        <v>221</v>
      </c>
      <c r="M164" s="8">
        <v>35048</v>
      </c>
      <c r="N164" s="11">
        <f t="shared" si="8"/>
        <v>1.6636921360847741</v>
      </c>
      <c r="O164" s="11">
        <f t="shared" si="9"/>
        <v>3.2230897936419409</v>
      </c>
      <c r="P164" s="11">
        <f t="shared" si="10"/>
        <v>4.8867819297267152</v>
      </c>
    </row>
    <row r="165" spans="1:16" ht="13.8" thickBot="1" x14ac:dyDescent="0.3">
      <c r="A165" s="7" t="s">
        <v>96</v>
      </c>
      <c r="B165" s="1" t="s">
        <v>95</v>
      </c>
      <c r="C165" s="7" t="s">
        <v>26</v>
      </c>
      <c r="D165" s="8">
        <v>9197</v>
      </c>
      <c r="E165" s="8">
        <v>44510</v>
      </c>
      <c r="F165" s="8">
        <v>4074</v>
      </c>
      <c r="G165" s="8">
        <v>2843</v>
      </c>
      <c r="H165" s="8">
        <v>107</v>
      </c>
      <c r="I165" s="8">
        <v>48</v>
      </c>
      <c r="J165" s="8">
        <v>8880</v>
      </c>
      <c r="K165" s="8">
        <v>1499</v>
      </c>
      <c r="L165" s="8">
        <v>175</v>
      </c>
      <c r="M165" s="8">
        <v>62088</v>
      </c>
      <c r="N165" s="11">
        <f t="shared" si="8"/>
        <v>1.1475481135152767</v>
      </c>
      <c r="O165" s="11">
        <f t="shared" si="9"/>
        <v>5.6033489181254756</v>
      </c>
      <c r="P165" s="11">
        <f t="shared" si="10"/>
        <v>6.7508970316407524</v>
      </c>
    </row>
    <row r="166" spans="1:16" ht="13.8" thickBot="1" x14ac:dyDescent="0.3">
      <c r="A166" s="7" t="s">
        <v>106</v>
      </c>
      <c r="B166" s="1" t="s">
        <v>105</v>
      </c>
      <c r="C166" s="7" t="s">
        <v>26</v>
      </c>
      <c r="D166" s="8">
        <v>11825</v>
      </c>
      <c r="E166" s="8">
        <v>66704</v>
      </c>
      <c r="F166" s="8">
        <v>5671</v>
      </c>
      <c r="G166" s="8">
        <v>7488</v>
      </c>
      <c r="H166" s="8">
        <v>113</v>
      </c>
      <c r="I166" s="8">
        <v>49</v>
      </c>
      <c r="J166" s="8">
        <v>13659</v>
      </c>
      <c r="K166" s="8">
        <v>4644</v>
      </c>
      <c r="L166" s="8">
        <v>740</v>
      </c>
      <c r="M166" s="8">
        <v>99019</v>
      </c>
      <c r="N166" s="11">
        <f t="shared" si="8"/>
        <v>1.6104016913319239</v>
      </c>
      <c r="O166" s="11">
        <f t="shared" si="9"/>
        <v>6.7632980972515853</v>
      </c>
      <c r="P166" s="11">
        <f t="shared" si="10"/>
        <v>8.3736997885835098</v>
      </c>
    </row>
    <row r="167" spans="1:16" ht="13.8" thickBot="1" x14ac:dyDescent="0.3">
      <c r="A167" s="7" t="s">
        <v>110</v>
      </c>
      <c r="B167" s="1" t="s">
        <v>109</v>
      </c>
      <c r="C167" s="7" t="s">
        <v>26</v>
      </c>
      <c r="D167" s="8">
        <v>7226</v>
      </c>
      <c r="E167" s="8">
        <v>37576</v>
      </c>
      <c r="F167" s="8">
        <v>1287</v>
      </c>
      <c r="G167" s="8">
        <v>2315</v>
      </c>
      <c r="H167" s="8">
        <v>87</v>
      </c>
      <c r="I167" s="8">
        <v>53</v>
      </c>
      <c r="J167" s="8">
        <v>12000</v>
      </c>
      <c r="K167" s="8">
        <v>1800</v>
      </c>
      <c r="L167" s="8">
        <v>125</v>
      </c>
      <c r="M167" s="8">
        <v>55190</v>
      </c>
      <c r="N167" s="11">
        <f t="shared" si="8"/>
        <v>1.9270689177968447</v>
      </c>
      <c r="O167" s="11">
        <f t="shared" si="9"/>
        <v>5.7106282867423195</v>
      </c>
      <c r="P167" s="11">
        <f t="shared" si="10"/>
        <v>7.6376972045391645</v>
      </c>
    </row>
    <row r="168" spans="1:16" ht="13.8" thickBot="1" x14ac:dyDescent="0.3">
      <c r="A168" s="7" t="s">
        <v>128</v>
      </c>
      <c r="B168" s="1" t="s">
        <v>127</v>
      </c>
      <c r="C168" s="7" t="s">
        <v>26</v>
      </c>
      <c r="D168" s="8">
        <v>10090</v>
      </c>
      <c r="E168" s="8">
        <v>40232</v>
      </c>
      <c r="F168" s="8">
        <v>1338</v>
      </c>
      <c r="G168" s="8">
        <v>3405</v>
      </c>
      <c r="H168" s="8">
        <v>86</v>
      </c>
      <c r="I168" s="8">
        <v>52</v>
      </c>
      <c r="J168" s="8">
        <v>10217</v>
      </c>
      <c r="K168" s="8">
        <v>1681</v>
      </c>
      <c r="L168" s="8">
        <v>229</v>
      </c>
      <c r="M168" s="8">
        <v>57188</v>
      </c>
      <c r="N168" s="11">
        <f t="shared" si="8"/>
        <v>1.2018830525272548</v>
      </c>
      <c r="O168" s="11">
        <f t="shared" si="9"/>
        <v>4.4659068384539147</v>
      </c>
      <c r="P168" s="11">
        <f t="shared" si="10"/>
        <v>5.6677898909811697</v>
      </c>
    </row>
    <row r="169" spans="1:16" ht="13.8" thickBot="1" x14ac:dyDescent="0.3">
      <c r="A169" s="7" t="s">
        <v>130</v>
      </c>
      <c r="B169" s="1" t="s">
        <v>129</v>
      </c>
      <c r="C169" s="7" t="s">
        <v>26</v>
      </c>
      <c r="D169" s="8">
        <v>9705</v>
      </c>
      <c r="E169" s="8">
        <v>33028</v>
      </c>
      <c r="F169" s="8">
        <v>889</v>
      </c>
      <c r="G169" s="8">
        <v>2273</v>
      </c>
      <c r="H169" s="8">
        <v>57</v>
      </c>
      <c r="I169" s="8">
        <v>48</v>
      </c>
      <c r="J169" s="8">
        <v>9924</v>
      </c>
      <c r="K169" s="8">
        <v>2573</v>
      </c>
      <c r="L169" s="8">
        <v>0</v>
      </c>
      <c r="M169" s="8">
        <v>48744</v>
      </c>
      <c r="N169" s="11">
        <f t="shared" si="8"/>
        <v>1.28768675940237</v>
      </c>
      <c r="O169" s="11">
        <f t="shared" si="9"/>
        <v>3.7348789283874293</v>
      </c>
      <c r="P169" s="11">
        <f t="shared" si="10"/>
        <v>5.0225656877897995</v>
      </c>
    </row>
    <row r="170" spans="1:16" ht="13.8" thickBot="1" x14ac:dyDescent="0.3">
      <c r="A170" s="7" t="s">
        <v>136</v>
      </c>
      <c r="B170" s="1" t="s">
        <v>135</v>
      </c>
      <c r="C170" s="7" t="s">
        <v>26</v>
      </c>
      <c r="D170" s="8">
        <v>8692</v>
      </c>
      <c r="E170" s="8">
        <v>46880</v>
      </c>
      <c r="F170" s="8">
        <v>2058</v>
      </c>
      <c r="G170" s="8">
        <v>3254</v>
      </c>
      <c r="H170" s="8">
        <v>52</v>
      </c>
      <c r="I170" s="8">
        <v>53</v>
      </c>
      <c r="J170" s="8">
        <v>5850</v>
      </c>
      <c r="K170" s="8">
        <v>2477</v>
      </c>
      <c r="L170" s="8">
        <v>0</v>
      </c>
      <c r="M170" s="8">
        <v>60571</v>
      </c>
      <c r="N170" s="11">
        <f t="shared" si="8"/>
        <v>0.9580073630924989</v>
      </c>
      <c r="O170" s="11">
        <f t="shared" si="9"/>
        <v>6.0105844454670958</v>
      </c>
      <c r="P170" s="11">
        <f t="shared" si="10"/>
        <v>6.9685918085595953</v>
      </c>
    </row>
    <row r="171" spans="1:16" ht="13.8" thickBot="1" x14ac:dyDescent="0.3">
      <c r="A171" s="7" t="s">
        <v>144</v>
      </c>
      <c r="B171" s="1" t="s">
        <v>143</v>
      </c>
      <c r="C171" s="7" t="s">
        <v>26</v>
      </c>
      <c r="D171" s="8">
        <v>11833</v>
      </c>
      <c r="E171" s="8">
        <v>47237</v>
      </c>
      <c r="F171" s="8">
        <v>1494</v>
      </c>
      <c r="G171" s="8">
        <v>4515</v>
      </c>
      <c r="H171" s="8">
        <v>126</v>
      </c>
      <c r="I171" s="8">
        <v>51</v>
      </c>
      <c r="J171" s="8">
        <v>5088</v>
      </c>
      <c r="K171" s="8">
        <v>2283</v>
      </c>
      <c r="L171" s="8">
        <v>0</v>
      </c>
      <c r="M171" s="8">
        <v>60743</v>
      </c>
      <c r="N171" s="11">
        <f t="shared" si="8"/>
        <v>0.62291895546353415</v>
      </c>
      <c r="O171" s="11">
        <f t="shared" si="9"/>
        <v>4.5104369137158793</v>
      </c>
      <c r="P171" s="11">
        <f t="shared" si="10"/>
        <v>5.1333558691794137</v>
      </c>
    </row>
    <row r="172" spans="1:16" ht="13.8" thickBot="1" x14ac:dyDescent="0.3">
      <c r="A172" s="7" t="s">
        <v>148</v>
      </c>
      <c r="B172" s="1" t="s">
        <v>147</v>
      </c>
      <c r="C172" s="7" t="s">
        <v>26</v>
      </c>
      <c r="D172" s="8">
        <v>10857</v>
      </c>
      <c r="E172" s="8">
        <v>45268</v>
      </c>
      <c r="F172" s="8">
        <v>1435</v>
      </c>
      <c r="G172" s="8">
        <v>1478</v>
      </c>
      <c r="H172" s="8">
        <v>66</v>
      </c>
      <c r="I172" s="8">
        <v>49</v>
      </c>
      <c r="J172" s="8">
        <v>12260</v>
      </c>
      <c r="K172" s="8">
        <v>4300</v>
      </c>
      <c r="L172" s="8">
        <v>0</v>
      </c>
      <c r="M172" s="8">
        <v>64807</v>
      </c>
      <c r="N172" s="11">
        <f t="shared" si="8"/>
        <v>1.525283227410887</v>
      </c>
      <c r="O172" s="11">
        <f t="shared" si="9"/>
        <v>4.4438611034355713</v>
      </c>
      <c r="P172" s="11">
        <f t="shared" si="10"/>
        <v>5.9691443308464587</v>
      </c>
    </row>
    <row r="173" spans="1:16" ht="13.8" thickBot="1" x14ac:dyDescent="0.3">
      <c r="A173" s="7" t="s">
        <v>152</v>
      </c>
      <c r="B173" s="1" t="s">
        <v>151</v>
      </c>
      <c r="C173" s="7" t="s">
        <v>26</v>
      </c>
      <c r="D173" s="8">
        <v>9467</v>
      </c>
      <c r="E173" s="8">
        <v>18508</v>
      </c>
      <c r="F173" s="8">
        <v>607</v>
      </c>
      <c r="G173" s="8">
        <v>865</v>
      </c>
      <c r="H173" s="8">
        <v>34</v>
      </c>
      <c r="I173" s="8">
        <v>48</v>
      </c>
      <c r="J173" s="8">
        <v>10603</v>
      </c>
      <c r="K173" s="8">
        <v>2162</v>
      </c>
      <c r="L173" s="8">
        <v>0</v>
      </c>
      <c r="M173" s="8">
        <v>32779</v>
      </c>
      <c r="N173" s="11">
        <f t="shared" si="8"/>
        <v>1.348368015210732</v>
      </c>
      <c r="O173" s="11">
        <f t="shared" si="9"/>
        <v>2.114080490123587</v>
      </c>
      <c r="P173" s="11">
        <f t="shared" si="10"/>
        <v>3.462448505334319</v>
      </c>
    </row>
    <row r="174" spans="1:16" ht="13.8" thickBot="1" x14ac:dyDescent="0.3">
      <c r="A174" s="7" t="s">
        <v>154</v>
      </c>
      <c r="B174" s="1" t="s">
        <v>153</v>
      </c>
      <c r="C174" s="7" t="s">
        <v>26</v>
      </c>
      <c r="D174" s="8">
        <v>8257</v>
      </c>
      <c r="E174" s="8">
        <v>35228</v>
      </c>
      <c r="F174" s="8">
        <v>2226</v>
      </c>
      <c r="G174" s="8">
        <v>2781</v>
      </c>
      <c r="H174" s="8">
        <v>24</v>
      </c>
      <c r="I174" s="8">
        <v>53</v>
      </c>
      <c r="J174" s="8">
        <v>9537</v>
      </c>
      <c r="K174" s="8">
        <v>1623</v>
      </c>
      <c r="L174" s="8">
        <v>32</v>
      </c>
      <c r="M174" s="8">
        <v>51451</v>
      </c>
      <c r="N174" s="11">
        <f t="shared" si="8"/>
        <v>1.3554559767470025</v>
      </c>
      <c r="O174" s="11">
        <f t="shared" si="9"/>
        <v>4.8757417948407413</v>
      </c>
      <c r="P174" s="11">
        <f t="shared" si="10"/>
        <v>6.2311977715877438</v>
      </c>
    </row>
    <row r="175" spans="1:16" ht="13.8" thickBot="1" x14ac:dyDescent="0.3">
      <c r="A175" s="7" t="s">
        <v>160</v>
      </c>
      <c r="B175" s="1" t="s">
        <v>159</v>
      </c>
      <c r="C175" s="7" t="s">
        <v>26</v>
      </c>
      <c r="D175" s="8">
        <v>9420</v>
      </c>
      <c r="E175" s="8">
        <v>38109</v>
      </c>
      <c r="F175" s="8">
        <v>4215</v>
      </c>
      <c r="G175" s="8">
        <v>3465</v>
      </c>
      <c r="H175" s="8">
        <v>158</v>
      </c>
      <c r="I175" s="8">
        <v>52</v>
      </c>
      <c r="J175" s="8">
        <v>14151</v>
      </c>
      <c r="K175" s="8">
        <v>2271</v>
      </c>
      <c r="L175" s="8">
        <v>170</v>
      </c>
      <c r="M175" s="8">
        <v>62539</v>
      </c>
      <c r="N175" s="11">
        <f t="shared" si="8"/>
        <v>1.7613588110403398</v>
      </c>
      <c r="O175" s="11">
        <f t="shared" si="9"/>
        <v>4.8776008492569005</v>
      </c>
      <c r="P175" s="11">
        <f t="shared" si="10"/>
        <v>6.6389596602972398</v>
      </c>
    </row>
    <row r="176" spans="1:16" ht="13.8" thickBot="1" x14ac:dyDescent="0.3">
      <c r="A176" s="7" t="s">
        <v>196</v>
      </c>
      <c r="B176" s="1" t="s">
        <v>195</v>
      </c>
      <c r="C176" s="7" t="s">
        <v>26</v>
      </c>
      <c r="D176" s="8">
        <v>11862</v>
      </c>
      <c r="E176" s="8">
        <v>39979</v>
      </c>
      <c r="F176" s="8">
        <v>1579</v>
      </c>
      <c r="G176" s="8">
        <v>3047</v>
      </c>
      <c r="H176" s="8">
        <v>58</v>
      </c>
      <c r="I176" s="8">
        <v>55</v>
      </c>
      <c r="J176" s="8">
        <v>6128</v>
      </c>
      <c r="K176" s="8">
        <v>2150</v>
      </c>
      <c r="L176" s="8">
        <v>0</v>
      </c>
      <c r="M176" s="8">
        <v>52941</v>
      </c>
      <c r="N176" s="11">
        <f t="shared" si="8"/>
        <v>0.69785870848086329</v>
      </c>
      <c r="O176" s="11">
        <f t="shared" si="9"/>
        <v>3.7652166582363851</v>
      </c>
      <c r="P176" s="11">
        <f t="shared" si="10"/>
        <v>4.4630753667172485</v>
      </c>
    </row>
    <row r="177" spans="1:16" ht="13.8" thickBot="1" x14ac:dyDescent="0.3">
      <c r="A177" s="7" t="s">
        <v>220</v>
      </c>
      <c r="B177" s="1" t="s">
        <v>219</v>
      </c>
      <c r="C177" s="7" t="s">
        <v>26</v>
      </c>
      <c r="D177" s="8">
        <v>10021</v>
      </c>
      <c r="E177" s="8">
        <v>24632</v>
      </c>
      <c r="F177" s="8">
        <v>1348</v>
      </c>
      <c r="G177" s="8">
        <v>1241</v>
      </c>
      <c r="H177" s="8">
        <v>0</v>
      </c>
      <c r="I177" s="8">
        <v>48</v>
      </c>
      <c r="J177" s="8">
        <v>0</v>
      </c>
      <c r="K177" s="8">
        <v>0</v>
      </c>
      <c r="L177" s="8">
        <v>0</v>
      </c>
      <c r="M177" s="8">
        <v>27221</v>
      </c>
      <c r="N177" s="11">
        <f t="shared" si="8"/>
        <v>0</v>
      </c>
      <c r="O177" s="11">
        <f t="shared" si="9"/>
        <v>2.7163955693044608</v>
      </c>
      <c r="P177" s="11">
        <f t="shared" si="10"/>
        <v>2.7163955693044608</v>
      </c>
    </row>
    <row r="178" spans="1:16" ht="13.8" thickBot="1" x14ac:dyDescent="0.3">
      <c r="A178" s="7" t="s">
        <v>234</v>
      </c>
      <c r="B178" s="1" t="s">
        <v>233</v>
      </c>
      <c r="C178" s="7" t="s">
        <v>26</v>
      </c>
      <c r="D178" s="8">
        <v>7439</v>
      </c>
      <c r="E178" s="8">
        <v>38597</v>
      </c>
      <c r="F178" s="8">
        <v>1200</v>
      </c>
      <c r="G178" s="8">
        <v>2209</v>
      </c>
      <c r="H178" s="8">
        <v>46</v>
      </c>
      <c r="I178" s="8">
        <v>53</v>
      </c>
      <c r="J178" s="8">
        <v>15320</v>
      </c>
      <c r="K178" s="8">
        <v>2000</v>
      </c>
      <c r="L178" s="8">
        <v>0</v>
      </c>
      <c r="M178" s="8">
        <v>59372</v>
      </c>
      <c r="N178" s="11">
        <f t="shared" si="8"/>
        <v>2.3282699287538646</v>
      </c>
      <c r="O178" s="11">
        <f t="shared" si="9"/>
        <v>5.6529103374109422</v>
      </c>
      <c r="P178" s="11">
        <f t="shared" si="10"/>
        <v>7.9811802661648068</v>
      </c>
    </row>
    <row r="179" spans="1:16" ht="13.8" thickBot="1" x14ac:dyDescent="0.3">
      <c r="A179" s="7" t="s">
        <v>248</v>
      </c>
      <c r="B179" s="1" t="s">
        <v>247</v>
      </c>
      <c r="C179" s="7" t="s">
        <v>26</v>
      </c>
      <c r="D179" s="8">
        <v>7392</v>
      </c>
      <c r="E179" s="8">
        <v>35854</v>
      </c>
      <c r="F179" s="8">
        <v>433</v>
      </c>
      <c r="G179" s="8">
        <v>798</v>
      </c>
      <c r="H179" s="8">
        <v>30</v>
      </c>
      <c r="I179" s="8">
        <v>49</v>
      </c>
      <c r="J179" s="8">
        <v>9673</v>
      </c>
      <c r="K179" s="8">
        <v>2038</v>
      </c>
      <c r="L179" s="8">
        <v>221</v>
      </c>
      <c r="M179" s="8">
        <v>49047</v>
      </c>
      <c r="N179" s="11">
        <f t="shared" si="8"/>
        <v>1.6141774891774892</v>
      </c>
      <c r="O179" s="11">
        <f t="shared" si="9"/>
        <v>5.0209686147186146</v>
      </c>
      <c r="P179" s="11">
        <f t="shared" si="10"/>
        <v>6.6351461038961039</v>
      </c>
    </row>
    <row r="180" spans="1:16" ht="13.8" thickBot="1" x14ac:dyDescent="0.3">
      <c r="A180" s="7" t="s">
        <v>252</v>
      </c>
      <c r="B180" s="1" t="s">
        <v>251</v>
      </c>
      <c r="C180" s="7" t="s">
        <v>26</v>
      </c>
      <c r="D180" s="8">
        <v>9512</v>
      </c>
      <c r="E180" s="8">
        <v>38720</v>
      </c>
      <c r="F180" s="8">
        <v>2216</v>
      </c>
      <c r="G180" s="8">
        <v>1664</v>
      </c>
      <c r="H180" s="8">
        <v>23</v>
      </c>
      <c r="I180" s="8">
        <v>0</v>
      </c>
      <c r="J180" s="8">
        <v>0</v>
      </c>
      <c r="K180" s="8">
        <v>0</v>
      </c>
      <c r="L180" s="8">
        <v>0</v>
      </c>
      <c r="M180" s="8">
        <v>42623</v>
      </c>
      <c r="N180" s="11">
        <f t="shared" si="8"/>
        <v>0</v>
      </c>
      <c r="O180" s="11">
        <f t="shared" si="9"/>
        <v>4.4809714045416316</v>
      </c>
      <c r="P180" s="11">
        <f t="shared" si="10"/>
        <v>4.4809714045416316</v>
      </c>
    </row>
    <row r="181" spans="1:16" ht="13.8" thickBot="1" x14ac:dyDescent="0.3">
      <c r="A181" s="7" t="s">
        <v>264</v>
      </c>
      <c r="B181" s="1" t="s">
        <v>263</v>
      </c>
      <c r="C181" s="7" t="s">
        <v>26</v>
      </c>
      <c r="D181" s="8">
        <v>7717</v>
      </c>
      <c r="E181" s="8">
        <v>36343</v>
      </c>
      <c r="F181" s="8">
        <v>1487</v>
      </c>
      <c r="G181" s="8">
        <v>45</v>
      </c>
      <c r="H181" s="8">
        <v>41</v>
      </c>
      <c r="I181" s="8">
        <v>48</v>
      </c>
      <c r="J181" s="8">
        <v>0</v>
      </c>
      <c r="K181" s="8">
        <v>0</v>
      </c>
      <c r="L181" s="8">
        <v>0</v>
      </c>
      <c r="M181" s="8">
        <v>37916</v>
      </c>
      <c r="N181" s="11">
        <f t="shared" si="8"/>
        <v>0</v>
      </c>
      <c r="O181" s="11">
        <f t="shared" si="9"/>
        <v>4.9133082804198525</v>
      </c>
      <c r="P181" s="11">
        <f t="shared" si="10"/>
        <v>4.9133082804198525</v>
      </c>
    </row>
    <row r="182" spans="1:16" ht="13.8" thickBot="1" x14ac:dyDescent="0.3">
      <c r="A182" s="7" t="s">
        <v>286</v>
      </c>
      <c r="B182" s="1" t="s">
        <v>285</v>
      </c>
      <c r="C182" s="7" t="s">
        <v>26</v>
      </c>
      <c r="D182" s="8">
        <v>7824</v>
      </c>
      <c r="E182" s="8">
        <v>35024</v>
      </c>
      <c r="F182" s="8">
        <v>1701</v>
      </c>
      <c r="G182" s="8">
        <v>1301</v>
      </c>
      <c r="H182" s="8">
        <v>71</v>
      </c>
      <c r="I182" s="8">
        <v>51</v>
      </c>
      <c r="J182" s="8">
        <v>5347</v>
      </c>
      <c r="K182" s="8">
        <v>2194</v>
      </c>
      <c r="L182" s="8">
        <v>0</v>
      </c>
      <c r="M182" s="8">
        <v>45638</v>
      </c>
      <c r="N182" s="11">
        <f t="shared" si="8"/>
        <v>0.96382924335378328</v>
      </c>
      <c r="O182" s="11">
        <f t="shared" si="9"/>
        <v>4.8692484662576687</v>
      </c>
      <c r="P182" s="11">
        <f t="shared" si="10"/>
        <v>5.8330777096114517</v>
      </c>
    </row>
    <row r="183" spans="1:16" ht="13.8" thickBot="1" x14ac:dyDescent="0.3">
      <c r="A183" s="7" t="s">
        <v>296</v>
      </c>
      <c r="B183" s="1" t="s">
        <v>295</v>
      </c>
      <c r="C183" s="7" t="s">
        <v>26</v>
      </c>
      <c r="D183" s="8">
        <v>9476</v>
      </c>
      <c r="E183" s="8">
        <v>14478</v>
      </c>
      <c r="F183" s="8">
        <v>759</v>
      </c>
      <c r="G183" s="8">
        <v>764</v>
      </c>
      <c r="H183" s="8">
        <v>17</v>
      </c>
      <c r="I183" s="8">
        <v>48</v>
      </c>
      <c r="J183" s="8">
        <v>9673</v>
      </c>
      <c r="K183" s="8">
        <v>2038</v>
      </c>
      <c r="L183" s="8">
        <v>221</v>
      </c>
      <c r="M183" s="8">
        <v>27950</v>
      </c>
      <c r="N183" s="11">
        <f t="shared" si="8"/>
        <v>1.2591810890671169</v>
      </c>
      <c r="O183" s="11">
        <f t="shared" si="9"/>
        <v>1.690375685943436</v>
      </c>
      <c r="P183" s="11">
        <f t="shared" si="10"/>
        <v>2.9495567750105529</v>
      </c>
    </row>
    <row r="184" spans="1:16" ht="13.8" thickBot="1" x14ac:dyDescent="0.3">
      <c r="A184" s="7" t="s">
        <v>302</v>
      </c>
      <c r="B184" s="1" t="s">
        <v>301</v>
      </c>
      <c r="C184" s="7" t="s">
        <v>26</v>
      </c>
      <c r="D184" s="8">
        <v>10579</v>
      </c>
      <c r="E184" s="8">
        <v>49551</v>
      </c>
      <c r="F184" s="8">
        <v>4366</v>
      </c>
      <c r="G184" s="8">
        <v>4697</v>
      </c>
      <c r="H184" s="8">
        <v>105</v>
      </c>
      <c r="I184" s="8">
        <v>52</v>
      </c>
      <c r="J184" s="8">
        <v>6128</v>
      </c>
      <c r="K184" s="8">
        <v>2150</v>
      </c>
      <c r="L184" s="8">
        <v>0</v>
      </c>
      <c r="M184" s="8">
        <v>66997</v>
      </c>
      <c r="N184" s="11">
        <f t="shared" si="8"/>
        <v>0.78249361943472917</v>
      </c>
      <c r="O184" s="11">
        <f t="shared" si="9"/>
        <v>5.5505246242556003</v>
      </c>
      <c r="P184" s="11">
        <f t="shared" si="10"/>
        <v>6.3330182436903302</v>
      </c>
    </row>
    <row r="185" spans="1:16" ht="13.8" thickBot="1" x14ac:dyDescent="0.3">
      <c r="A185" s="7" t="s">
        <v>310</v>
      </c>
      <c r="B185" s="1" t="s">
        <v>309</v>
      </c>
      <c r="C185" s="7" t="s">
        <v>26</v>
      </c>
      <c r="D185" s="8">
        <v>11239</v>
      </c>
      <c r="E185" s="8">
        <v>43727</v>
      </c>
      <c r="F185" s="8">
        <v>1331</v>
      </c>
      <c r="G185" s="8">
        <v>820</v>
      </c>
      <c r="H185" s="8">
        <v>26</v>
      </c>
      <c r="I185" s="8">
        <v>49</v>
      </c>
      <c r="J185" s="8">
        <v>5850</v>
      </c>
      <c r="K185" s="8">
        <v>2477</v>
      </c>
      <c r="L185" s="8">
        <v>0</v>
      </c>
      <c r="M185" s="8">
        <v>54231</v>
      </c>
      <c r="N185" s="11">
        <f t="shared" si="8"/>
        <v>0.74090221549959956</v>
      </c>
      <c r="O185" s="11">
        <f t="shared" si="9"/>
        <v>4.0843491413826856</v>
      </c>
      <c r="P185" s="11">
        <f t="shared" si="10"/>
        <v>4.8252513568822852</v>
      </c>
    </row>
    <row r="186" spans="1:16" ht="13.8" thickBot="1" x14ac:dyDescent="0.3">
      <c r="A186" s="7" t="s">
        <v>324</v>
      </c>
      <c r="B186" s="1" t="s">
        <v>323</v>
      </c>
      <c r="C186" s="7" t="s">
        <v>26</v>
      </c>
      <c r="D186" s="8">
        <v>8891</v>
      </c>
      <c r="E186" s="8">
        <v>31566</v>
      </c>
      <c r="F186" s="8">
        <v>2669</v>
      </c>
      <c r="G186" s="8">
        <v>1817</v>
      </c>
      <c r="H186" s="8">
        <v>42</v>
      </c>
      <c r="I186" s="8">
        <v>48</v>
      </c>
      <c r="J186" s="8">
        <v>6130</v>
      </c>
      <c r="K186" s="8">
        <v>2150</v>
      </c>
      <c r="L186" s="8">
        <v>0</v>
      </c>
      <c r="M186" s="8">
        <v>44374</v>
      </c>
      <c r="N186" s="11">
        <f t="shared" si="8"/>
        <v>0.93127882127994599</v>
      </c>
      <c r="O186" s="11">
        <f t="shared" si="9"/>
        <v>4.0596108424249238</v>
      </c>
      <c r="P186" s="11">
        <f t="shared" si="10"/>
        <v>4.9908896637048699</v>
      </c>
    </row>
    <row r="187" spans="1:16" ht="13.8" thickBot="1" x14ac:dyDescent="0.3">
      <c r="A187" s="7" t="s">
        <v>340</v>
      </c>
      <c r="B187" s="1" t="s">
        <v>339</v>
      </c>
      <c r="C187" s="7" t="s">
        <v>26</v>
      </c>
      <c r="D187" s="8">
        <v>11639</v>
      </c>
      <c r="E187" s="8">
        <v>27084</v>
      </c>
      <c r="F187" s="8">
        <v>954</v>
      </c>
      <c r="G187" s="8">
        <v>845</v>
      </c>
      <c r="H187" s="8">
        <v>52</v>
      </c>
      <c r="I187" s="8">
        <v>49</v>
      </c>
      <c r="J187" s="8">
        <v>7193</v>
      </c>
      <c r="K187" s="8">
        <v>4830</v>
      </c>
      <c r="L187" s="8">
        <v>0</v>
      </c>
      <c r="M187" s="8">
        <v>40958</v>
      </c>
      <c r="N187" s="11">
        <f t="shared" si="8"/>
        <v>1.032992525131025</v>
      </c>
      <c r="O187" s="11">
        <f t="shared" si="9"/>
        <v>2.4860383194432512</v>
      </c>
      <c r="P187" s="11">
        <f t="shared" si="10"/>
        <v>3.5190308445742762</v>
      </c>
    </row>
    <row r="188" spans="1:16" ht="13.8" thickBot="1" x14ac:dyDescent="0.3">
      <c r="A188" s="7" t="s">
        <v>344</v>
      </c>
      <c r="B188" s="1" t="s">
        <v>343</v>
      </c>
      <c r="C188" s="7" t="s">
        <v>26</v>
      </c>
      <c r="D188" s="8">
        <v>8133</v>
      </c>
      <c r="E188" s="8">
        <v>25118</v>
      </c>
      <c r="F188" s="8">
        <v>3967</v>
      </c>
      <c r="G188" s="8">
        <v>1224</v>
      </c>
      <c r="H188" s="8">
        <v>107</v>
      </c>
      <c r="I188" s="8">
        <v>55</v>
      </c>
      <c r="J188" s="8">
        <v>12788</v>
      </c>
      <c r="K188" s="8">
        <v>2281</v>
      </c>
      <c r="L188" s="8">
        <v>88</v>
      </c>
      <c r="M188" s="8">
        <v>45573</v>
      </c>
      <c r="N188" s="11">
        <f t="shared" si="8"/>
        <v>1.8636419525390384</v>
      </c>
      <c r="O188" s="11">
        <f t="shared" si="9"/>
        <v>3.7398254026804376</v>
      </c>
      <c r="P188" s="11">
        <f t="shared" si="10"/>
        <v>5.6034673552194763</v>
      </c>
    </row>
    <row r="189" spans="1:16" ht="13.8" thickBot="1" x14ac:dyDescent="0.3">
      <c r="A189" s="7" t="s">
        <v>352</v>
      </c>
      <c r="B189" s="1" t="s">
        <v>351</v>
      </c>
      <c r="C189" s="7" t="s">
        <v>26</v>
      </c>
      <c r="D189" s="8">
        <v>7135</v>
      </c>
      <c r="E189" s="8">
        <v>19024</v>
      </c>
      <c r="F189" s="8">
        <v>1937</v>
      </c>
      <c r="G189" s="8">
        <v>2044</v>
      </c>
      <c r="H189" s="8">
        <v>50</v>
      </c>
      <c r="I189" s="8">
        <v>48</v>
      </c>
      <c r="J189" s="8">
        <v>5602</v>
      </c>
      <c r="K189" s="8">
        <v>1990</v>
      </c>
      <c r="L189" s="8">
        <v>0</v>
      </c>
      <c r="M189" s="8">
        <v>30647</v>
      </c>
      <c r="N189" s="11">
        <f t="shared" si="8"/>
        <v>1.0640504555010513</v>
      </c>
      <c r="O189" s="11">
        <f t="shared" si="9"/>
        <v>3.2312543798177997</v>
      </c>
      <c r="P189" s="11">
        <f t="shared" si="10"/>
        <v>4.2953048353188503</v>
      </c>
    </row>
    <row r="190" spans="1:16" ht="13.8" thickBot="1" x14ac:dyDescent="0.3">
      <c r="A190" s="7" t="s">
        <v>360</v>
      </c>
      <c r="B190" s="1" t="s">
        <v>359</v>
      </c>
      <c r="C190" s="7" t="s">
        <v>26</v>
      </c>
      <c r="D190" s="8">
        <v>11870</v>
      </c>
      <c r="E190" s="8">
        <v>42271</v>
      </c>
      <c r="F190" s="8">
        <v>1329</v>
      </c>
      <c r="G190" s="8">
        <v>735</v>
      </c>
      <c r="H190" s="8">
        <v>57</v>
      </c>
      <c r="I190" s="8">
        <v>50</v>
      </c>
      <c r="J190" s="8">
        <v>11467</v>
      </c>
      <c r="K190" s="8">
        <v>2225</v>
      </c>
      <c r="L190" s="8">
        <v>0</v>
      </c>
      <c r="M190" s="8">
        <v>58084</v>
      </c>
      <c r="N190" s="11">
        <f t="shared" si="8"/>
        <v>1.1534962089300758</v>
      </c>
      <c r="O190" s="11">
        <f t="shared" si="9"/>
        <v>3.7398483572030328</v>
      </c>
      <c r="P190" s="11">
        <f t="shared" si="10"/>
        <v>4.8933445661331083</v>
      </c>
    </row>
    <row r="191" spans="1:16" ht="13.8" thickBot="1" x14ac:dyDescent="0.3">
      <c r="A191" s="7" t="s">
        <v>380</v>
      </c>
      <c r="B191" s="1" t="s">
        <v>379</v>
      </c>
      <c r="C191" s="7" t="s">
        <v>26</v>
      </c>
      <c r="D191" s="8">
        <v>8764</v>
      </c>
      <c r="E191" s="8">
        <v>47957</v>
      </c>
      <c r="F191" s="8">
        <v>3017</v>
      </c>
      <c r="G191" s="8">
        <v>1984</v>
      </c>
      <c r="H191" s="8">
        <v>135</v>
      </c>
      <c r="I191" s="8">
        <v>51</v>
      </c>
      <c r="J191" s="8">
        <v>13803</v>
      </c>
      <c r="K191" s="8">
        <v>4710</v>
      </c>
      <c r="L191" s="8">
        <v>759</v>
      </c>
      <c r="M191" s="8">
        <v>72365</v>
      </c>
      <c r="N191" s="11">
        <f t="shared" si="8"/>
        <v>2.1989958922866273</v>
      </c>
      <c r="O191" s="11">
        <f t="shared" si="9"/>
        <v>6.0580785029666817</v>
      </c>
      <c r="P191" s="11">
        <f t="shared" si="10"/>
        <v>8.2570743952533086</v>
      </c>
    </row>
    <row r="192" spans="1:16" ht="13.8" thickBot="1" x14ac:dyDescent="0.3">
      <c r="A192" s="7" t="s">
        <v>412</v>
      </c>
      <c r="B192" s="1" t="s">
        <v>411</v>
      </c>
      <c r="C192" s="7" t="s">
        <v>26</v>
      </c>
      <c r="D192" s="8">
        <v>9555</v>
      </c>
      <c r="E192" s="8">
        <v>21000</v>
      </c>
      <c r="F192" s="8">
        <v>900</v>
      </c>
      <c r="G192" s="8">
        <v>2300</v>
      </c>
      <c r="H192" s="8">
        <v>35</v>
      </c>
      <c r="I192" s="8">
        <v>48</v>
      </c>
      <c r="J192" s="8">
        <v>6000</v>
      </c>
      <c r="K192" s="8">
        <v>450</v>
      </c>
      <c r="L192" s="8">
        <v>0</v>
      </c>
      <c r="M192" s="8">
        <v>30685</v>
      </c>
      <c r="N192" s="11">
        <f t="shared" si="8"/>
        <v>0.67503924646781788</v>
      </c>
      <c r="O192" s="11">
        <f t="shared" si="9"/>
        <v>2.5363683935112507</v>
      </c>
      <c r="P192" s="11">
        <f t="shared" si="10"/>
        <v>3.2114076399790688</v>
      </c>
    </row>
    <row r="193" spans="1:16" ht="13.8" thickBot="1" x14ac:dyDescent="0.3">
      <c r="A193" s="7" t="s">
        <v>410</v>
      </c>
      <c r="B193" s="1" t="s">
        <v>409</v>
      </c>
      <c r="C193" s="7" t="s">
        <v>26</v>
      </c>
      <c r="D193" s="8">
        <v>9533</v>
      </c>
      <c r="E193" s="8">
        <v>17587</v>
      </c>
      <c r="F193" s="8">
        <v>847</v>
      </c>
      <c r="G193" s="8">
        <v>922</v>
      </c>
      <c r="H193" s="8">
        <v>38</v>
      </c>
      <c r="I193" s="8">
        <v>48</v>
      </c>
      <c r="J193" s="8">
        <v>6186</v>
      </c>
      <c r="K193" s="8">
        <v>2532</v>
      </c>
      <c r="L193" s="8">
        <v>0</v>
      </c>
      <c r="M193" s="8">
        <v>28112</v>
      </c>
      <c r="N193" s="11">
        <f t="shared" si="8"/>
        <v>0.91450750026224692</v>
      </c>
      <c r="O193" s="11">
        <f t="shared" si="9"/>
        <v>2.0344067974404698</v>
      </c>
      <c r="P193" s="11">
        <f t="shared" si="10"/>
        <v>2.948914297702717</v>
      </c>
    </row>
    <row r="194" spans="1:16" ht="13.8" thickBot="1" x14ac:dyDescent="0.3">
      <c r="A194" s="7" t="s">
        <v>435</v>
      </c>
      <c r="B194" s="1" t="s">
        <v>434</v>
      </c>
      <c r="C194" s="7" t="s">
        <v>26</v>
      </c>
      <c r="D194" s="8">
        <v>10470</v>
      </c>
      <c r="E194" s="8">
        <v>23789</v>
      </c>
      <c r="F194" s="8">
        <v>1248</v>
      </c>
      <c r="G194" s="8">
        <v>2686</v>
      </c>
      <c r="H194" s="8">
        <v>32</v>
      </c>
      <c r="I194" s="8">
        <v>48</v>
      </c>
      <c r="J194" s="8">
        <v>1057</v>
      </c>
      <c r="K194" s="8">
        <v>0</v>
      </c>
      <c r="L194" s="8">
        <v>0</v>
      </c>
      <c r="M194" s="8">
        <v>28812</v>
      </c>
      <c r="N194" s="11">
        <f t="shared" si="8"/>
        <v>0.10095510983763133</v>
      </c>
      <c r="O194" s="11">
        <f t="shared" si="9"/>
        <v>2.6509073543457498</v>
      </c>
      <c r="P194" s="11">
        <f t="shared" si="10"/>
        <v>2.7518624641833811</v>
      </c>
    </row>
    <row r="195" spans="1:16" ht="13.8" thickBot="1" x14ac:dyDescent="0.3">
      <c r="A195" s="7" t="s">
        <v>447</v>
      </c>
      <c r="B195" s="1" t="s">
        <v>446</v>
      </c>
      <c r="C195" s="7" t="s">
        <v>26</v>
      </c>
      <c r="D195" s="8">
        <v>11581</v>
      </c>
      <c r="E195" s="8">
        <v>38465</v>
      </c>
      <c r="F195" s="8">
        <v>1281</v>
      </c>
      <c r="G195" s="8">
        <v>3329</v>
      </c>
      <c r="H195" s="8">
        <v>39</v>
      </c>
      <c r="I195" s="8">
        <v>48</v>
      </c>
      <c r="J195" s="8">
        <v>9546</v>
      </c>
      <c r="K195" s="8">
        <v>1605</v>
      </c>
      <c r="L195" s="8">
        <v>0</v>
      </c>
      <c r="M195" s="8">
        <v>54265</v>
      </c>
      <c r="N195" s="11">
        <f t="shared" si="8"/>
        <v>0.96287021846127274</v>
      </c>
      <c r="O195" s="11">
        <f t="shared" si="9"/>
        <v>3.7228218633969434</v>
      </c>
      <c r="P195" s="11">
        <f t="shared" si="10"/>
        <v>4.6856920818582157</v>
      </c>
    </row>
    <row r="196" spans="1:16" ht="13.8" thickBot="1" x14ac:dyDescent="0.3">
      <c r="A196" s="7" t="s">
        <v>469</v>
      </c>
      <c r="B196" s="1" t="s">
        <v>468</v>
      </c>
      <c r="C196" s="7" t="s">
        <v>26</v>
      </c>
      <c r="D196" s="8">
        <v>7312</v>
      </c>
      <c r="E196" s="8">
        <v>25396</v>
      </c>
      <c r="F196" s="8">
        <v>1432</v>
      </c>
      <c r="G196" s="8">
        <v>4559</v>
      </c>
      <c r="H196" s="8">
        <v>29</v>
      </c>
      <c r="I196" s="8">
        <v>49</v>
      </c>
      <c r="J196" s="8">
        <v>10400</v>
      </c>
      <c r="K196" s="8">
        <v>3164</v>
      </c>
      <c r="L196" s="8">
        <v>236</v>
      </c>
      <c r="M196" s="8">
        <v>45216</v>
      </c>
      <c r="N196" s="11">
        <f t="shared" si="8"/>
        <v>1.8873085339168489</v>
      </c>
      <c r="O196" s="11">
        <f t="shared" si="9"/>
        <v>4.2964989059080967</v>
      </c>
      <c r="P196" s="11">
        <f t="shared" si="10"/>
        <v>6.1838074398249452</v>
      </c>
    </row>
    <row r="197" spans="1:16" ht="13.8" thickBot="1" x14ac:dyDescent="0.3">
      <c r="A197" s="7" t="s">
        <v>475</v>
      </c>
      <c r="B197" s="1" t="s">
        <v>474</v>
      </c>
      <c r="C197" s="7" t="s">
        <v>26</v>
      </c>
      <c r="D197" s="8">
        <v>8344</v>
      </c>
      <c r="E197" s="8">
        <v>31040</v>
      </c>
      <c r="F197" s="8">
        <v>424</v>
      </c>
      <c r="G197" s="8">
        <v>277</v>
      </c>
      <c r="H197" s="8">
        <v>33</v>
      </c>
      <c r="I197" s="8">
        <v>48</v>
      </c>
      <c r="J197" s="8">
        <v>4141</v>
      </c>
      <c r="K197" s="8">
        <v>1924</v>
      </c>
      <c r="L197" s="8">
        <v>244</v>
      </c>
      <c r="M197" s="8">
        <v>38083</v>
      </c>
      <c r="N197" s="11">
        <f t="shared" si="8"/>
        <v>0.75611217641418982</v>
      </c>
      <c r="O197" s="11">
        <f t="shared" si="9"/>
        <v>3.8080057526366251</v>
      </c>
      <c r="P197" s="11">
        <f t="shared" si="10"/>
        <v>4.5641179290508154</v>
      </c>
    </row>
    <row r="198" spans="1:16" ht="13.8" thickBot="1" x14ac:dyDescent="0.3">
      <c r="A198" s="7" t="s">
        <v>480</v>
      </c>
      <c r="B198" s="1" t="s">
        <v>495</v>
      </c>
      <c r="C198" s="7" t="s">
        <v>26</v>
      </c>
      <c r="D198" s="8">
        <v>10715</v>
      </c>
      <c r="E198" s="8">
        <v>39754</v>
      </c>
      <c r="F198" s="8">
        <v>562</v>
      </c>
      <c r="G198" s="8">
        <v>1778</v>
      </c>
      <c r="H198" s="8">
        <v>23</v>
      </c>
      <c r="I198" s="8">
        <v>0</v>
      </c>
      <c r="J198" s="8">
        <v>0</v>
      </c>
      <c r="K198" s="8">
        <v>0</v>
      </c>
      <c r="L198" s="8">
        <v>0</v>
      </c>
      <c r="M198" s="8">
        <v>42117</v>
      </c>
      <c r="N198" s="11">
        <f t="shared" si="8"/>
        <v>0</v>
      </c>
      <c r="O198" s="11">
        <f t="shared" si="9"/>
        <v>3.9306579561362578</v>
      </c>
      <c r="P198" s="11">
        <f t="shared" si="10"/>
        <v>3.9306579561362578</v>
      </c>
    </row>
    <row r="199" spans="1:16" ht="13.8" thickBot="1" x14ac:dyDescent="0.3">
      <c r="A199" s="7" t="s">
        <v>507</v>
      </c>
      <c r="B199" s="1" t="s">
        <v>506</v>
      </c>
      <c r="C199" s="7" t="s">
        <v>26</v>
      </c>
      <c r="D199" s="8">
        <v>7424</v>
      </c>
      <c r="E199" s="8">
        <v>27725</v>
      </c>
      <c r="F199" s="8">
        <v>679</v>
      </c>
      <c r="G199" s="8">
        <v>1317</v>
      </c>
      <c r="H199" s="8">
        <v>47</v>
      </c>
      <c r="I199" s="8">
        <v>48</v>
      </c>
      <c r="J199" s="8">
        <v>3204</v>
      </c>
      <c r="K199" s="8">
        <v>2112</v>
      </c>
      <c r="L199" s="8">
        <v>0</v>
      </c>
      <c r="M199" s="8">
        <v>35084</v>
      </c>
      <c r="N199" s="11">
        <f t="shared" si="8"/>
        <v>0.71605603448275867</v>
      </c>
      <c r="O199" s="11">
        <f t="shared" si="9"/>
        <v>4.0096982758620694</v>
      </c>
      <c r="P199" s="11">
        <f t="shared" si="10"/>
        <v>4.7257543103448274</v>
      </c>
    </row>
    <row r="200" spans="1:16" ht="13.8" thickBot="1" x14ac:dyDescent="0.3">
      <c r="A200" s="7" t="s">
        <v>513</v>
      </c>
      <c r="B200" s="1" t="s">
        <v>512</v>
      </c>
      <c r="C200" s="7" t="s">
        <v>26</v>
      </c>
      <c r="D200" s="8">
        <v>9765</v>
      </c>
      <c r="E200" s="8">
        <v>46724</v>
      </c>
      <c r="F200" s="8">
        <v>1001</v>
      </c>
      <c r="G200" s="8">
        <v>4972</v>
      </c>
      <c r="H200" s="8">
        <v>22</v>
      </c>
      <c r="I200" s="8">
        <v>48</v>
      </c>
      <c r="J200" s="8">
        <v>12780</v>
      </c>
      <c r="K200" s="8">
        <v>1945</v>
      </c>
      <c r="L200" s="8">
        <v>0</v>
      </c>
      <c r="M200" s="8">
        <v>67444</v>
      </c>
      <c r="N200" s="11">
        <f t="shared" si="8"/>
        <v>1.5079365079365079</v>
      </c>
      <c r="O200" s="11">
        <f t="shared" si="9"/>
        <v>5.3987711213517668</v>
      </c>
      <c r="P200" s="11">
        <f t="shared" si="10"/>
        <v>6.9067076292882748</v>
      </c>
    </row>
    <row r="201" spans="1:16" ht="13.8" thickBot="1" x14ac:dyDescent="0.3">
      <c r="A201" s="7" t="s">
        <v>523</v>
      </c>
      <c r="B201" s="1" t="s">
        <v>522</v>
      </c>
      <c r="C201" s="7" t="s">
        <v>26</v>
      </c>
      <c r="D201" s="8">
        <v>9623</v>
      </c>
      <c r="E201" s="8">
        <v>25815</v>
      </c>
      <c r="F201" s="8">
        <v>1164</v>
      </c>
      <c r="G201" s="8">
        <v>1317</v>
      </c>
      <c r="H201" s="8">
        <v>68</v>
      </c>
      <c r="I201" s="8">
        <v>54</v>
      </c>
      <c r="J201" s="8">
        <v>5850</v>
      </c>
      <c r="K201" s="8">
        <v>2477</v>
      </c>
      <c r="L201" s="8">
        <v>0</v>
      </c>
      <c r="M201" s="8">
        <v>36691</v>
      </c>
      <c r="N201" s="11">
        <f t="shared" si="8"/>
        <v>0.86532266444975581</v>
      </c>
      <c r="O201" s="11">
        <f t="shared" si="9"/>
        <v>2.9475215629221658</v>
      </c>
      <c r="P201" s="11">
        <f t="shared" si="10"/>
        <v>3.8128442273719214</v>
      </c>
    </row>
    <row r="202" spans="1:16" ht="13.8" thickBot="1" x14ac:dyDescent="0.3">
      <c r="A202" s="7" t="s">
        <v>527</v>
      </c>
      <c r="B202" s="1" t="s">
        <v>526</v>
      </c>
      <c r="C202" s="7" t="s">
        <v>26</v>
      </c>
      <c r="D202" s="8">
        <v>7656</v>
      </c>
      <c r="E202" s="8">
        <v>32529</v>
      </c>
      <c r="F202" s="8">
        <v>949</v>
      </c>
      <c r="G202" s="8">
        <v>301</v>
      </c>
      <c r="H202" s="8">
        <v>25</v>
      </c>
      <c r="I202" s="8">
        <v>51</v>
      </c>
      <c r="J202" s="8">
        <v>4751</v>
      </c>
      <c r="K202" s="8">
        <v>2186</v>
      </c>
      <c r="L202" s="8">
        <v>0</v>
      </c>
      <c r="M202" s="8">
        <v>40741</v>
      </c>
      <c r="N202" s="11">
        <f t="shared" si="8"/>
        <v>0.90608672936259138</v>
      </c>
      <c r="O202" s="11">
        <f t="shared" si="9"/>
        <v>4.415360501567398</v>
      </c>
      <c r="P202" s="11">
        <f t="shared" si="10"/>
        <v>5.3214472309299898</v>
      </c>
    </row>
    <row r="203" spans="1:16" ht="13.8" thickBot="1" x14ac:dyDescent="0.3">
      <c r="A203" s="7" t="s">
        <v>539</v>
      </c>
      <c r="B203" s="1" t="s">
        <v>538</v>
      </c>
      <c r="C203" s="7" t="s">
        <v>26</v>
      </c>
      <c r="D203" s="8">
        <v>8354</v>
      </c>
      <c r="E203" s="8">
        <v>14397</v>
      </c>
      <c r="F203" s="8">
        <v>2613</v>
      </c>
      <c r="G203" s="8">
        <v>1859</v>
      </c>
      <c r="H203" s="8">
        <v>4</v>
      </c>
      <c r="I203" s="8">
        <v>48</v>
      </c>
      <c r="J203" s="8">
        <v>10916</v>
      </c>
      <c r="K203" s="8">
        <v>1030</v>
      </c>
      <c r="L203" s="8">
        <v>331</v>
      </c>
      <c r="M203" s="8">
        <v>31150</v>
      </c>
      <c r="N203" s="11">
        <f t="shared" ref="N203:N269" si="14">(J203+K203+L203)/D203</f>
        <v>1.4695954033995691</v>
      </c>
      <c r="O203" s="11">
        <f t="shared" ref="O203:O269" si="15">(E203+F203+G203+H203)/D203</f>
        <v>2.2591572899209957</v>
      </c>
      <c r="P203" s="11">
        <f t="shared" ref="P203:P269" si="16">M203/D203</f>
        <v>3.728752693320565</v>
      </c>
    </row>
    <row r="204" spans="1:16" ht="13.8" thickBot="1" x14ac:dyDescent="0.3">
      <c r="A204" s="7" t="s">
        <v>559</v>
      </c>
      <c r="B204" s="1" t="s">
        <v>558</v>
      </c>
      <c r="C204" s="7" t="s">
        <v>26</v>
      </c>
      <c r="D204" s="8">
        <v>8640</v>
      </c>
      <c r="E204" s="8">
        <v>23228</v>
      </c>
      <c r="F204" s="8">
        <v>47</v>
      </c>
      <c r="G204" s="8">
        <v>606</v>
      </c>
      <c r="H204" s="8">
        <v>0</v>
      </c>
      <c r="I204" s="8">
        <v>48</v>
      </c>
      <c r="J204" s="8">
        <v>75</v>
      </c>
      <c r="K204" s="8">
        <v>0</v>
      </c>
      <c r="L204" s="8">
        <v>0</v>
      </c>
      <c r="M204" s="8">
        <v>23956</v>
      </c>
      <c r="N204" s="11">
        <f t="shared" si="14"/>
        <v>8.6805555555555559E-3</v>
      </c>
      <c r="O204" s="11">
        <f t="shared" si="15"/>
        <v>2.7640046296296297</v>
      </c>
      <c r="P204" s="11">
        <f t="shared" si="16"/>
        <v>2.772685185185185</v>
      </c>
    </row>
    <row r="205" spans="1:16" ht="13.8" thickBot="1" x14ac:dyDescent="0.3">
      <c r="A205" s="7" t="s">
        <v>569</v>
      </c>
      <c r="B205" s="1" t="s">
        <v>568</v>
      </c>
      <c r="C205" s="7" t="s">
        <v>26</v>
      </c>
      <c r="D205" s="8">
        <v>9969</v>
      </c>
      <c r="E205" s="8">
        <v>38750</v>
      </c>
      <c r="F205" s="8">
        <v>3717</v>
      </c>
      <c r="G205" s="8">
        <v>2008</v>
      </c>
      <c r="H205" s="8">
        <v>76</v>
      </c>
      <c r="I205" s="8">
        <v>49</v>
      </c>
      <c r="J205" s="8">
        <v>10894</v>
      </c>
      <c r="K205" s="8">
        <v>1950</v>
      </c>
      <c r="L205" s="8">
        <v>215</v>
      </c>
      <c r="M205" s="8">
        <v>57610</v>
      </c>
      <c r="N205" s="11">
        <f t="shared" si="14"/>
        <v>1.3099608787240444</v>
      </c>
      <c r="O205" s="11">
        <f t="shared" si="15"/>
        <v>4.4689537566456012</v>
      </c>
      <c r="P205" s="11">
        <f t="shared" si="16"/>
        <v>5.7789146353696461</v>
      </c>
    </row>
    <row r="206" spans="1:16" ht="13.8" thickBot="1" x14ac:dyDescent="0.3">
      <c r="A206" s="7" t="s">
        <v>573</v>
      </c>
      <c r="B206" s="1" t="s">
        <v>572</v>
      </c>
      <c r="C206" s="7" t="s">
        <v>26</v>
      </c>
      <c r="D206" s="8">
        <v>7034</v>
      </c>
      <c r="E206" s="8">
        <v>44878</v>
      </c>
      <c r="F206" s="8">
        <v>785</v>
      </c>
      <c r="G206" s="8">
        <v>2450</v>
      </c>
      <c r="H206" s="8">
        <v>27</v>
      </c>
      <c r="I206" s="8">
        <v>48</v>
      </c>
      <c r="J206" s="8">
        <v>5876</v>
      </c>
      <c r="K206" s="8">
        <v>2099</v>
      </c>
      <c r="L206" s="8">
        <v>0</v>
      </c>
      <c r="M206" s="8">
        <v>56115</v>
      </c>
      <c r="N206" s="11">
        <f t="shared" si="14"/>
        <v>1.1337787887404038</v>
      </c>
      <c r="O206" s="11">
        <f t="shared" si="15"/>
        <v>6.843901052032983</v>
      </c>
      <c r="P206" s="11">
        <f t="shared" si="16"/>
        <v>7.9776798407733862</v>
      </c>
    </row>
    <row r="207" spans="1:16" ht="13.8" thickBot="1" x14ac:dyDescent="0.3">
      <c r="A207" s="7" t="s">
        <v>581</v>
      </c>
      <c r="B207" s="1" t="s">
        <v>580</v>
      </c>
      <c r="C207" s="7" t="s">
        <v>26</v>
      </c>
      <c r="D207" s="8">
        <v>8833</v>
      </c>
      <c r="E207" s="8">
        <v>32856</v>
      </c>
      <c r="F207" s="8">
        <v>947</v>
      </c>
      <c r="G207" s="8">
        <v>2751</v>
      </c>
      <c r="H207" s="8">
        <v>27</v>
      </c>
      <c r="I207" s="8">
        <v>48</v>
      </c>
      <c r="J207" s="8">
        <v>20524</v>
      </c>
      <c r="K207" s="8">
        <v>1613</v>
      </c>
      <c r="L207" s="8">
        <v>0</v>
      </c>
      <c r="M207" s="8">
        <v>58718</v>
      </c>
      <c r="N207" s="11">
        <f t="shared" si="14"/>
        <v>2.5061700441526096</v>
      </c>
      <c r="O207" s="11">
        <f t="shared" si="15"/>
        <v>4.1414015623231064</v>
      </c>
      <c r="P207" s="11">
        <f t="shared" si="16"/>
        <v>6.647571606475716</v>
      </c>
    </row>
    <row r="208" spans="1:16" ht="13.8" thickBot="1" x14ac:dyDescent="0.3">
      <c r="A208" s="7" t="s">
        <v>589</v>
      </c>
      <c r="B208" s="1" t="s">
        <v>588</v>
      </c>
      <c r="C208" s="7" t="s">
        <v>26</v>
      </c>
      <c r="D208" s="8">
        <v>11503</v>
      </c>
      <c r="E208" s="8">
        <v>54900</v>
      </c>
      <c r="F208" s="8">
        <v>1935</v>
      </c>
      <c r="G208" s="8">
        <v>17311</v>
      </c>
      <c r="H208" s="8">
        <v>66</v>
      </c>
      <c r="I208" s="8">
        <v>55</v>
      </c>
      <c r="J208" s="8">
        <v>1148</v>
      </c>
      <c r="K208" s="8">
        <v>5278</v>
      </c>
      <c r="L208" s="8">
        <v>9</v>
      </c>
      <c r="M208" s="8">
        <v>80647</v>
      </c>
      <c r="N208" s="11">
        <f t="shared" si="14"/>
        <v>0.55941928192645396</v>
      </c>
      <c r="O208" s="11">
        <f t="shared" si="15"/>
        <v>6.4515343823350433</v>
      </c>
      <c r="P208" s="11">
        <f t="shared" si="16"/>
        <v>7.0109536642614971</v>
      </c>
    </row>
    <row r="209" spans="1:16" ht="13.8" thickBot="1" x14ac:dyDescent="0.3">
      <c r="A209" s="7" t="s">
        <v>615</v>
      </c>
      <c r="B209" s="1" t="s">
        <v>614</v>
      </c>
      <c r="C209" s="7" t="s">
        <v>26</v>
      </c>
      <c r="D209" s="8">
        <v>8891</v>
      </c>
      <c r="E209" s="8">
        <v>25002</v>
      </c>
      <c r="F209" s="8">
        <v>743</v>
      </c>
      <c r="G209" s="8">
        <v>1919</v>
      </c>
      <c r="H209" s="8">
        <v>88</v>
      </c>
      <c r="I209" s="8">
        <v>48</v>
      </c>
      <c r="J209" s="8">
        <v>6775</v>
      </c>
      <c r="K209" s="8">
        <v>2610</v>
      </c>
      <c r="L209" s="8">
        <v>0</v>
      </c>
      <c r="M209" s="8">
        <v>37137</v>
      </c>
      <c r="N209" s="11">
        <f t="shared" si="14"/>
        <v>1.0555618040715331</v>
      </c>
      <c r="O209" s="11">
        <f t="shared" si="15"/>
        <v>3.121358677314138</v>
      </c>
      <c r="P209" s="11">
        <f t="shared" si="16"/>
        <v>4.1769204813856708</v>
      </c>
    </row>
    <row r="210" spans="1:16" ht="13.8" thickBot="1" x14ac:dyDescent="0.3">
      <c r="A210" s="7" t="s">
        <v>623</v>
      </c>
      <c r="B210" s="1" t="s">
        <v>622</v>
      </c>
      <c r="C210" s="7" t="s">
        <v>26</v>
      </c>
      <c r="D210" s="8">
        <v>8543</v>
      </c>
      <c r="E210" s="8">
        <v>20483</v>
      </c>
      <c r="F210" s="8">
        <v>787</v>
      </c>
      <c r="G210" s="8">
        <v>765</v>
      </c>
      <c r="H210" s="8">
        <v>32</v>
      </c>
      <c r="I210" s="8">
        <v>49</v>
      </c>
      <c r="J210" s="8">
        <v>1</v>
      </c>
      <c r="K210" s="8">
        <v>0</v>
      </c>
      <c r="L210" s="8">
        <v>0</v>
      </c>
      <c r="M210" s="8">
        <v>22068</v>
      </c>
      <c r="N210" s="11">
        <f t="shared" si="14"/>
        <v>1.1705489874751258E-4</v>
      </c>
      <c r="O210" s="11">
        <f t="shared" si="15"/>
        <v>2.5830504506613603</v>
      </c>
      <c r="P210" s="11">
        <f t="shared" si="16"/>
        <v>2.5831675055601075</v>
      </c>
    </row>
    <row r="211" spans="1:16" ht="13.8" thickBot="1" x14ac:dyDescent="0.3">
      <c r="A211" s="7" t="s">
        <v>631</v>
      </c>
      <c r="B211" s="1" t="s">
        <v>630</v>
      </c>
      <c r="C211" s="7" t="s">
        <v>26</v>
      </c>
      <c r="D211" s="8">
        <v>7580</v>
      </c>
      <c r="E211" s="8">
        <v>35288</v>
      </c>
      <c r="F211" s="8">
        <v>2526</v>
      </c>
      <c r="G211" s="8">
        <v>4600</v>
      </c>
      <c r="H211" s="8">
        <v>63</v>
      </c>
      <c r="I211" s="8">
        <v>53</v>
      </c>
      <c r="J211" s="8">
        <v>9743</v>
      </c>
      <c r="K211" s="8">
        <v>0</v>
      </c>
      <c r="L211" s="8">
        <v>0</v>
      </c>
      <c r="M211" s="8">
        <v>52220</v>
      </c>
      <c r="N211" s="11">
        <f t="shared" si="14"/>
        <v>1.2853562005277044</v>
      </c>
      <c r="O211" s="11">
        <f t="shared" si="15"/>
        <v>5.603825857519789</v>
      </c>
      <c r="P211" s="11">
        <f t="shared" si="16"/>
        <v>6.8891820580474938</v>
      </c>
    </row>
    <row r="212" spans="1:16" ht="13.8" thickBot="1" x14ac:dyDescent="0.3">
      <c r="A212" s="7" t="s">
        <v>639</v>
      </c>
      <c r="B212" s="1" t="s">
        <v>638</v>
      </c>
      <c r="C212" s="7" t="s">
        <v>26</v>
      </c>
      <c r="D212" s="8">
        <v>7903</v>
      </c>
      <c r="E212" s="8">
        <v>27125</v>
      </c>
      <c r="F212" s="8">
        <v>597</v>
      </c>
      <c r="G212" s="8">
        <v>2013</v>
      </c>
      <c r="H212" s="8">
        <v>23</v>
      </c>
      <c r="I212" s="8">
        <v>0</v>
      </c>
      <c r="J212" s="8">
        <v>0</v>
      </c>
      <c r="K212" s="8">
        <v>0</v>
      </c>
      <c r="L212" s="8">
        <v>0</v>
      </c>
      <c r="M212" s="8">
        <v>29758</v>
      </c>
      <c r="N212" s="11">
        <f t="shared" si="14"/>
        <v>0</v>
      </c>
      <c r="O212" s="11">
        <f t="shared" si="15"/>
        <v>3.765405542199165</v>
      </c>
      <c r="P212" s="11">
        <f t="shared" si="16"/>
        <v>3.765405542199165</v>
      </c>
    </row>
    <row r="213" spans="1:16" ht="13.8" thickBot="1" x14ac:dyDescent="0.3">
      <c r="A213" s="7" t="s">
        <v>657</v>
      </c>
      <c r="B213" s="1" t="s">
        <v>656</v>
      </c>
      <c r="C213" s="7" t="s">
        <v>26</v>
      </c>
      <c r="D213" s="8">
        <v>11480</v>
      </c>
      <c r="E213" s="8">
        <v>40364</v>
      </c>
      <c r="F213" s="8">
        <v>2813</v>
      </c>
      <c r="G213" s="8">
        <v>4308</v>
      </c>
      <c r="H213" s="8">
        <v>39</v>
      </c>
      <c r="I213" s="8">
        <v>49</v>
      </c>
      <c r="J213" s="8">
        <v>11355</v>
      </c>
      <c r="K213" s="8">
        <v>806</v>
      </c>
      <c r="L213" s="8">
        <v>0</v>
      </c>
      <c r="M213" s="8">
        <v>59685</v>
      </c>
      <c r="N213" s="11">
        <f t="shared" si="14"/>
        <v>1.0593205574912892</v>
      </c>
      <c r="O213" s="11">
        <f t="shared" si="15"/>
        <v>4.1397212543554005</v>
      </c>
      <c r="P213" s="11">
        <f t="shared" si="16"/>
        <v>5.1990418118466897</v>
      </c>
    </row>
    <row r="214" spans="1:16" ht="13.8" thickBot="1" x14ac:dyDescent="0.3">
      <c r="A214" s="7" t="s">
        <v>659</v>
      </c>
      <c r="B214" s="1" t="s">
        <v>658</v>
      </c>
      <c r="C214" s="7" t="s">
        <v>26</v>
      </c>
      <c r="D214" s="8">
        <v>7798</v>
      </c>
      <c r="E214" s="8">
        <v>23862</v>
      </c>
      <c r="F214" s="8">
        <v>1442</v>
      </c>
      <c r="G214" s="8">
        <v>1304</v>
      </c>
      <c r="H214" s="8">
        <v>53</v>
      </c>
      <c r="I214" s="8">
        <v>48</v>
      </c>
      <c r="J214" s="8">
        <v>5857</v>
      </c>
      <c r="K214" s="8">
        <v>2584</v>
      </c>
      <c r="L214" s="8">
        <v>0</v>
      </c>
      <c r="M214" s="8">
        <v>35102</v>
      </c>
      <c r="N214" s="11">
        <f t="shared" si="14"/>
        <v>1.0824570402667351</v>
      </c>
      <c r="O214" s="11">
        <f t="shared" si="15"/>
        <v>3.418953577840472</v>
      </c>
      <c r="P214" s="11">
        <f t="shared" si="16"/>
        <v>4.5014106181072071</v>
      </c>
    </row>
    <row r="215" spans="1:16" ht="13.8" thickBot="1" x14ac:dyDescent="0.3">
      <c r="A215" s="7" t="s">
        <v>667</v>
      </c>
      <c r="B215" s="1" t="s">
        <v>666</v>
      </c>
      <c r="C215" s="7" t="s">
        <v>26</v>
      </c>
      <c r="D215" s="8">
        <v>7357</v>
      </c>
      <c r="E215" s="8">
        <v>28150</v>
      </c>
      <c r="F215" s="8">
        <v>699</v>
      </c>
      <c r="G215" s="8">
        <v>1120</v>
      </c>
      <c r="H215" s="8">
        <v>80</v>
      </c>
      <c r="I215" s="8">
        <v>48</v>
      </c>
      <c r="J215" s="8">
        <v>6130</v>
      </c>
      <c r="K215" s="8">
        <v>2162</v>
      </c>
      <c r="L215" s="8">
        <v>0</v>
      </c>
      <c r="M215" s="8">
        <v>38341</v>
      </c>
      <c r="N215" s="11">
        <f t="shared" si="14"/>
        <v>1.1270898464047845</v>
      </c>
      <c r="O215" s="11">
        <f t="shared" si="15"/>
        <v>4.0844094060078833</v>
      </c>
      <c r="P215" s="11">
        <f t="shared" si="16"/>
        <v>5.2114992524126684</v>
      </c>
    </row>
    <row r="216" spans="1:16" ht="13.8" thickBot="1" x14ac:dyDescent="0.3">
      <c r="A216" s="7" t="s">
        <v>673</v>
      </c>
      <c r="B216" s="1" t="s">
        <v>672</v>
      </c>
      <c r="C216" s="7" t="s">
        <v>26</v>
      </c>
      <c r="D216" s="8">
        <v>7103</v>
      </c>
      <c r="E216" s="8">
        <v>27179</v>
      </c>
      <c r="F216" s="8">
        <v>2544</v>
      </c>
      <c r="G216" s="8">
        <v>0</v>
      </c>
      <c r="H216" s="8">
        <v>33</v>
      </c>
      <c r="I216" s="8">
        <v>48</v>
      </c>
      <c r="J216" s="8">
        <v>3756</v>
      </c>
      <c r="K216" s="8">
        <v>2449</v>
      </c>
      <c r="L216" s="8">
        <v>0</v>
      </c>
      <c r="M216" s="8">
        <v>35961</v>
      </c>
      <c r="N216" s="11">
        <f t="shared" si="14"/>
        <v>0.87357454596649298</v>
      </c>
      <c r="O216" s="11">
        <f t="shared" si="15"/>
        <v>4.1892158242995921</v>
      </c>
      <c r="P216" s="11">
        <f t="shared" si="16"/>
        <v>5.062790370266085</v>
      </c>
    </row>
    <row r="217" spans="1:16" ht="13.8" thickBot="1" x14ac:dyDescent="0.3">
      <c r="A217" s="7" t="s">
        <v>677</v>
      </c>
      <c r="B217" s="1" t="s">
        <v>676</v>
      </c>
      <c r="C217" s="7" t="s">
        <v>26</v>
      </c>
      <c r="D217" s="8">
        <v>10017</v>
      </c>
      <c r="E217" s="8">
        <v>27878</v>
      </c>
      <c r="F217" s="8">
        <v>1250</v>
      </c>
      <c r="G217" s="8">
        <v>2468</v>
      </c>
      <c r="H217" s="8">
        <v>143</v>
      </c>
      <c r="I217" s="8">
        <v>48</v>
      </c>
      <c r="J217" s="8">
        <v>-1</v>
      </c>
      <c r="K217" s="8">
        <v>2000</v>
      </c>
      <c r="L217" s="8">
        <v>0</v>
      </c>
      <c r="M217" s="8">
        <v>33738</v>
      </c>
      <c r="N217" s="11">
        <f t="shared" si="14"/>
        <v>0.19956074673055804</v>
      </c>
      <c r="O217" s="11">
        <f t="shared" si="15"/>
        <v>3.1685135270040932</v>
      </c>
      <c r="P217" s="11">
        <f t="shared" si="16"/>
        <v>3.368074273734651</v>
      </c>
    </row>
    <row r="218" spans="1:16" ht="13.8" thickBot="1" x14ac:dyDescent="0.3">
      <c r="A218" s="7" t="s">
        <v>683</v>
      </c>
      <c r="B218" s="1" t="s">
        <v>682</v>
      </c>
      <c r="C218" s="7" t="s">
        <v>26</v>
      </c>
      <c r="D218" s="8">
        <v>7272</v>
      </c>
      <c r="E218" s="8">
        <v>25467</v>
      </c>
      <c r="F218" s="8">
        <v>461</v>
      </c>
      <c r="G218" s="8">
        <v>2993</v>
      </c>
      <c r="H218" s="8">
        <v>63</v>
      </c>
      <c r="I218" s="8">
        <v>54</v>
      </c>
      <c r="J218" s="8">
        <v>7156</v>
      </c>
      <c r="K218" s="8">
        <v>2836</v>
      </c>
      <c r="L218" s="8">
        <v>0</v>
      </c>
      <c r="M218" s="8">
        <v>38976</v>
      </c>
      <c r="N218" s="11">
        <f t="shared" si="14"/>
        <v>1.374037403740374</v>
      </c>
      <c r="O218" s="11">
        <f t="shared" si="15"/>
        <v>3.9856985698569858</v>
      </c>
      <c r="P218" s="11">
        <f t="shared" si="16"/>
        <v>5.3597359735973598</v>
      </c>
    </row>
    <row r="219" spans="1:16" ht="13.8" thickBot="1" x14ac:dyDescent="0.3">
      <c r="A219" s="7" t="s">
        <v>689</v>
      </c>
      <c r="B219" s="1" t="s">
        <v>688</v>
      </c>
      <c r="C219" s="7" t="s">
        <v>26</v>
      </c>
      <c r="D219" s="8">
        <v>11377</v>
      </c>
      <c r="E219" s="8">
        <v>40527</v>
      </c>
      <c r="F219" s="8">
        <v>1220</v>
      </c>
      <c r="G219" s="8">
        <v>1241</v>
      </c>
      <c r="H219" s="8">
        <v>82</v>
      </c>
      <c r="I219" s="8">
        <v>51</v>
      </c>
      <c r="J219" s="8">
        <v>12638</v>
      </c>
      <c r="K219" s="8">
        <v>1890</v>
      </c>
      <c r="L219" s="8">
        <v>88</v>
      </c>
      <c r="M219" s="8">
        <v>57686</v>
      </c>
      <c r="N219" s="11">
        <f t="shared" si="14"/>
        <v>1.2846971960973894</v>
      </c>
      <c r="O219" s="11">
        <f t="shared" si="15"/>
        <v>3.7857080073833171</v>
      </c>
      <c r="P219" s="11">
        <f t="shared" si="16"/>
        <v>5.070405203480707</v>
      </c>
    </row>
    <row r="220" spans="1:16" ht="13.8" thickBot="1" x14ac:dyDescent="0.3">
      <c r="A220" s="7" t="s">
        <v>701</v>
      </c>
      <c r="B220" s="1" t="s">
        <v>700</v>
      </c>
      <c r="C220" s="7" t="s">
        <v>26</v>
      </c>
      <c r="D220" s="8">
        <v>8386</v>
      </c>
      <c r="E220" s="8">
        <v>50103</v>
      </c>
      <c r="F220" s="8">
        <v>1607</v>
      </c>
      <c r="G220" s="8">
        <v>1120</v>
      </c>
      <c r="H220" s="8">
        <v>67</v>
      </c>
      <c r="I220" s="8">
        <v>51</v>
      </c>
      <c r="J220" s="8">
        <v>9752</v>
      </c>
      <c r="K220" s="8">
        <v>1594</v>
      </c>
      <c r="L220" s="8">
        <v>173</v>
      </c>
      <c r="M220" s="8">
        <v>64416</v>
      </c>
      <c r="N220" s="11">
        <f t="shared" si="14"/>
        <v>1.3735988552349154</v>
      </c>
      <c r="O220" s="11">
        <f t="shared" si="15"/>
        <v>6.3077748628666823</v>
      </c>
      <c r="P220" s="11">
        <f t="shared" si="16"/>
        <v>7.6813737181015975</v>
      </c>
    </row>
    <row r="221" spans="1:16" ht="13.8" thickBot="1" x14ac:dyDescent="0.3">
      <c r="A221" s="7" t="s">
        <v>707</v>
      </c>
      <c r="B221" s="1" t="s">
        <v>706</v>
      </c>
      <c r="C221" s="7" t="s">
        <v>26</v>
      </c>
      <c r="D221" s="8">
        <v>9110</v>
      </c>
      <c r="E221" s="8">
        <v>31332</v>
      </c>
      <c r="F221" s="8">
        <v>726</v>
      </c>
      <c r="G221" s="8">
        <v>1114</v>
      </c>
      <c r="H221" s="8">
        <v>54</v>
      </c>
      <c r="I221" s="8">
        <v>49</v>
      </c>
      <c r="J221" s="8">
        <v>3875</v>
      </c>
      <c r="K221" s="8">
        <v>998</v>
      </c>
      <c r="L221" s="8">
        <v>0</v>
      </c>
      <c r="M221" s="8">
        <v>38099</v>
      </c>
      <c r="N221" s="11">
        <f t="shared" si="14"/>
        <v>0.53490669593852913</v>
      </c>
      <c r="O221" s="11">
        <f t="shared" si="15"/>
        <v>3.6472008781558727</v>
      </c>
      <c r="P221" s="11">
        <f t="shared" si="16"/>
        <v>4.1821075740944016</v>
      </c>
    </row>
    <row r="222" spans="1:16" ht="13.8" thickBot="1" x14ac:dyDescent="0.3">
      <c r="A222" s="7" t="s">
        <v>709</v>
      </c>
      <c r="B222" s="1" t="s">
        <v>708</v>
      </c>
      <c r="C222" s="7" t="s">
        <v>26</v>
      </c>
      <c r="D222" s="8">
        <v>9645</v>
      </c>
      <c r="E222" s="8">
        <v>52705</v>
      </c>
      <c r="F222" s="8">
        <v>2130</v>
      </c>
      <c r="G222" s="8">
        <v>1848</v>
      </c>
      <c r="H222" s="8">
        <v>92</v>
      </c>
      <c r="I222" s="8">
        <v>56</v>
      </c>
      <c r="J222" s="8">
        <v>5850</v>
      </c>
      <c r="K222" s="8">
        <v>2477</v>
      </c>
      <c r="L222" s="8">
        <v>0</v>
      </c>
      <c r="M222" s="8">
        <v>65102</v>
      </c>
      <c r="N222" s="11">
        <f t="shared" si="14"/>
        <v>0.86334888543286681</v>
      </c>
      <c r="O222" s="11">
        <f t="shared" si="15"/>
        <v>5.8864696734059097</v>
      </c>
      <c r="P222" s="11">
        <f t="shared" si="16"/>
        <v>6.7498185588387765</v>
      </c>
    </row>
    <row r="223" spans="1:16" ht="13.8" thickBot="1" x14ac:dyDescent="0.3">
      <c r="A223" s="7" t="s">
        <v>725</v>
      </c>
      <c r="B223" s="1" t="s">
        <v>724</v>
      </c>
      <c r="C223" s="7" t="s">
        <v>26</v>
      </c>
      <c r="D223" s="8">
        <v>9301</v>
      </c>
      <c r="E223" s="8">
        <v>15874</v>
      </c>
      <c r="F223" s="8">
        <v>817</v>
      </c>
      <c r="G223" s="8">
        <v>1435</v>
      </c>
      <c r="H223" s="8">
        <v>22</v>
      </c>
      <c r="I223" s="8">
        <v>50</v>
      </c>
      <c r="J223" s="8">
        <v>53013</v>
      </c>
      <c r="K223" s="8">
        <v>4113</v>
      </c>
      <c r="L223" s="8">
        <v>90</v>
      </c>
      <c r="M223" s="8">
        <v>75364</v>
      </c>
      <c r="N223" s="11">
        <f t="shared" si="14"/>
        <v>6.1515966025158582</v>
      </c>
      <c r="O223" s="11">
        <f t="shared" si="15"/>
        <v>1.9511880442963123</v>
      </c>
      <c r="P223" s="11">
        <f t="shared" si="16"/>
        <v>8.1027846468121716</v>
      </c>
    </row>
    <row r="224" spans="1:16" ht="13.8" thickBot="1" x14ac:dyDescent="0.3">
      <c r="A224" s="7" t="s">
        <v>729</v>
      </c>
      <c r="B224" s="1" t="s">
        <v>728</v>
      </c>
      <c r="C224" s="7" t="s">
        <v>26</v>
      </c>
      <c r="D224" s="8">
        <v>7851</v>
      </c>
      <c r="E224" s="8">
        <v>24345</v>
      </c>
      <c r="F224" s="8">
        <v>1410</v>
      </c>
      <c r="G224" s="8">
        <v>1159</v>
      </c>
      <c r="H224" s="8">
        <v>61</v>
      </c>
      <c r="I224" s="8">
        <v>48</v>
      </c>
      <c r="J224" s="8">
        <v>5850</v>
      </c>
      <c r="K224" s="8">
        <v>2477</v>
      </c>
      <c r="L224" s="8">
        <v>0</v>
      </c>
      <c r="M224" s="8">
        <v>35302</v>
      </c>
      <c r="N224" s="11">
        <f t="shared" si="14"/>
        <v>1.0606292192077442</v>
      </c>
      <c r="O224" s="11">
        <f t="shared" si="15"/>
        <v>3.4358680422876069</v>
      </c>
      <c r="P224" s="11">
        <f t="shared" si="16"/>
        <v>4.4964972614953513</v>
      </c>
    </row>
    <row r="225" spans="1:16" ht="13.8" thickBot="1" x14ac:dyDescent="0.3">
      <c r="A225" s="7" t="s">
        <v>731</v>
      </c>
      <c r="B225" s="1" t="s">
        <v>730</v>
      </c>
      <c r="C225" s="7" t="s">
        <v>26</v>
      </c>
      <c r="D225" s="8">
        <v>10250</v>
      </c>
      <c r="E225" s="8">
        <v>28314</v>
      </c>
      <c r="F225" s="8">
        <v>2248</v>
      </c>
      <c r="G225" s="8">
        <v>3718</v>
      </c>
      <c r="H225" s="8">
        <v>74</v>
      </c>
      <c r="I225" s="8">
        <v>49</v>
      </c>
      <c r="J225" s="8">
        <v>6130</v>
      </c>
      <c r="K225" s="8">
        <v>2148</v>
      </c>
      <c r="L225" s="8">
        <v>0</v>
      </c>
      <c r="M225" s="8">
        <v>42632</v>
      </c>
      <c r="N225" s="11">
        <f t="shared" si="14"/>
        <v>0.80760975609756103</v>
      </c>
      <c r="O225" s="11">
        <f t="shared" si="15"/>
        <v>3.3516097560975608</v>
      </c>
      <c r="P225" s="11">
        <f t="shared" si="16"/>
        <v>4.1592195121951221</v>
      </c>
    </row>
    <row r="226" spans="1:16" ht="13.8" thickBot="1" x14ac:dyDescent="0.3">
      <c r="A226" s="7" t="s">
        <v>741</v>
      </c>
      <c r="B226" s="1" t="s">
        <v>740</v>
      </c>
      <c r="C226" s="7" t="s">
        <v>26</v>
      </c>
      <c r="D226" s="8">
        <v>10662</v>
      </c>
      <c r="E226" s="8">
        <v>32137</v>
      </c>
      <c r="F226" s="8">
        <v>860</v>
      </c>
      <c r="G226" s="8">
        <v>1277</v>
      </c>
      <c r="H226" s="8">
        <v>50</v>
      </c>
      <c r="I226" s="8">
        <v>49</v>
      </c>
      <c r="J226" s="8">
        <v>30</v>
      </c>
      <c r="K226" s="8">
        <v>0</v>
      </c>
      <c r="L226" s="8">
        <v>0</v>
      </c>
      <c r="M226" s="8">
        <v>34354</v>
      </c>
      <c r="N226" s="11">
        <f t="shared" si="14"/>
        <v>2.8137310073157004E-3</v>
      </c>
      <c r="O226" s="11">
        <f t="shared" si="15"/>
        <v>3.2192834365034702</v>
      </c>
      <c r="P226" s="11">
        <f t="shared" si="16"/>
        <v>3.2220971675107859</v>
      </c>
    </row>
    <row r="227" spans="1:16" ht="13.8" thickBot="1" x14ac:dyDescent="0.3">
      <c r="A227" s="7" t="s">
        <v>745</v>
      </c>
      <c r="B227" s="1" t="s">
        <v>744</v>
      </c>
      <c r="C227" s="7" t="s">
        <v>26</v>
      </c>
      <c r="D227" s="8">
        <v>11985</v>
      </c>
      <c r="E227" s="8">
        <v>70779</v>
      </c>
      <c r="F227" s="8">
        <v>3530</v>
      </c>
      <c r="G227" s="8">
        <v>1751</v>
      </c>
      <c r="H227" s="8">
        <v>177</v>
      </c>
      <c r="I227" s="8">
        <v>49</v>
      </c>
      <c r="J227" s="8">
        <v>3204</v>
      </c>
      <c r="K227" s="8">
        <v>2112</v>
      </c>
      <c r="L227" s="8">
        <v>0</v>
      </c>
      <c r="M227" s="8">
        <v>81553</v>
      </c>
      <c r="N227" s="11">
        <f t="shared" si="14"/>
        <v>0.44355444305381725</v>
      </c>
      <c r="O227" s="11">
        <f t="shared" si="15"/>
        <v>6.361034626616604</v>
      </c>
      <c r="P227" s="11">
        <f t="shared" si="16"/>
        <v>6.8045890696704214</v>
      </c>
    </row>
    <row r="228" spans="1:16" ht="13.8" thickBot="1" x14ac:dyDescent="0.3">
      <c r="A228" s="7" t="s">
        <v>747</v>
      </c>
      <c r="B228" s="1" t="s">
        <v>746</v>
      </c>
      <c r="C228" s="7" t="s">
        <v>26</v>
      </c>
      <c r="D228" s="8">
        <v>8147</v>
      </c>
      <c r="E228" s="8">
        <v>24424</v>
      </c>
      <c r="F228" s="8">
        <v>828</v>
      </c>
      <c r="G228" s="8">
        <v>951</v>
      </c>
      <c r="H228" s="8">
        <v>40</v>
      </c>
      <c r="I228" s="8">
        <v>48</v>
      </c>
      <c r="J228" s="8">
        <v>6485</v>
      </c>
      <c r="K228" s="8">
        <v>2461</v>
      </c>
      <c r="L228" s="8">
        <v>0</v>
      </c>
      <c r="M228" s="8">
        <v>35189</v>
      </c>
      <c r="N228" s="11">
        <f t="shared" si="14"/>
        <v>1.0980729102737203</v>
      </c>
      <c r="O228" s="11">
        <f t="shared" si="15"/>
        <v>3.2211857125322205</v>
      </c>
      <c r="P228" s="11">
        <f t="shared" si="16"/>
        <v>4.3192586228059406</v>
      </c>
    </row>
    <row r="229" spans="1:16" ht="13.8" thickBot="1" x14ac:dyDescent="0.3">
      <c r="A229" s="7" t="s">
        <v>755</v>
      </c>
      <c r="B229" s="1" t="s">
        <v>754</v>
      </c>
      <c r="C229" s="7" t="s">
        <v>26</v>
      </c>
      <c r="D229" s="8">
        <v>9714</v>
      </c>
      <c r="E229" s="8">
        <v>32225</v>
      </c>
      <c r="F229" s="8">
        <v>2167</v>
      </c>
      <c r="G229" s="8">
        <v>1924</v>
      </c>
      <c r="H229" s="8">
        <v>12</v>
      </c>
      <c r="I229" s="8">
        <v>48</v>
      </c>
      <c r="J229" s="8">
        <v>5878</v>
      </c>
      <c r="K229" s="8">
        <v>2085</v>
      </c>
      <c r="L229" s="8">
        <v>0</v>
      </c>
      <c r="M229" s="8">
        <v>44291</v>
      </c>
      <c r="N229" s="11">
        <f t="shared" si="14"/>
        <v>0.81974469837348163</v>
      </c>
      <c r="O229" s="11">
        <f t="shared" si="15"/>
        <v>3.7397570516779903</v>
      </c>
      <c r="P229" s="11">
        <f t="shared" si="16"/>
        <v>4.5595017500514725</v>
      </c>
    </row>
    <row r="230" spans="1:16" ht="13.8" thickBot="1" x14ac:dyDescent="0.3">
      <c r="A230" s="7" t="s">
        <v>783</v>
      </c>
      <c r="B230" s="1" t="s">
        <v>782</v>
      </c>
      <c r="C230" s="7" t="s">
        <v>26</v>
      </c>
      <c r="D230" s="8">
        <v>9514</v>
      </c>
      <c r="E230" s="8">
        <v>33440</v>
      </c>
      <c r="F230" s="8">
        <v>500</v>
      </c>
      <c r="G230" s="8">
        <v>1740</v>
      </c>
      <c r="H230" s="8">
        <v>1</v>
      </c>
      <c r="I230" s="8">
        <v>50</v>
      </c>
      <c r="J230" s="8">
        <v>1490</v>
      </c>
      <c r="K230" s="8">
        <v>350</v>
      </c>
      <c r="L230" s="8">
        <v>0</v>
      </c>
      <c r="M230" s="8">
        <v>37521</v>
      </c>
      <c r="N230" s="11">
        <f t="shared" si="14"/>
        <v>0.19339920117721252</v>
      </c>
      <c r="O230" s="11">
        <f t="shared" si="15"/>
        <v>3.7503678789152826</v>
      </c>
      <c r="P230" s="11">
        <f t="shared" si="16"/>
        <v>3.9437670800924951</v>
      </c>
    </row>
    <row r="231" spans="1:16" ht="13.8" thickBot="1" x14ac:dyDescent="0.3">
      <c r="A231" s="7" t="s">
        <v>797</v>
      </c>
      <c r="B231" s="1" t="s">
        <v>796</v>
      </c>
      <c r="C231" s="7" t="s">
        <v>26</v>
      </c>
      <c r="D231" s="8">
        <v>9138</v>
      </c>
      <c r="E231" s="8">
        <v>30478</v>
      </c>
      <c r="F231" s="8">
        <v>1598</v>
      </c>
      <c r="G231" s="8">
        <v>893</v>
      </c>
      <c r="H231" s="8">
        <v>57</v>
      </c>
      <c r="I231" s="8">
        <v>48</v>
      </c>
      <c r="J231" s="8">
        <v>9484</v>
      </c>
      <c r="K231" s="8">
        <v>2454</v>
      </c>
      <c r="L231" s="8">
        <v>0</v>
      </c>
      <c r="M231" s="8">
        <v>44964</v>
      </c>
      <c r="N231" s="11">
        <f t="shared" si="14"/>
        <v>1.3064127817903262</v>
      </c>
      <c r="O231" s="11">
        <f t="shared" si="15"/>
        <v>3.6141387612168963</v>
      </c>
      <c r="P231" s="11">
        <f t="shared" si="16"/>
        <v>4.9205515430072229</v>
      </c>
    </row>
    <row r="232" spans="1:16" ht="13.8" thickBot="1" x14ac:dyDescent="0.3">
      <c r="A232" s="7" t="s">
        <v>799</v>
      </c>
      <c r="B232" s="1" t="s">
        <v>798</v>
      </c>
      <c r="C232" s="7" t="s">
        <v>26</v>
      </c>
      <c r="D232" s="8">
        <v>7370</v>
      </c>
      <c r="E232" s="8">
        <v>55786</v>
      </c>
      <c r="F232" s="8">
        <v>1639</v>
      </c>
      <c r="G232" s="8">
        <v>2936</v>
      </c>
      <c r="H232" s="8">
        <v>148</v>
      </c>
      <c r="I232" s="8">
        <v>51</v>
      </c>
      <c r="J232" s="8">
        <v>5850</v>
      </c>
      <c r="K232" s="8">
        <v>2477</v>
      </c>
      <c r="L232" s="8">
        <v>0</v>
      </c>
      <c r="M232" s="8">
        <v>68836</v>
      </c>
      <c r="N232" s="11">
        <f t="shared" si="14"/>
        <v>1.1298507462686567</v>
      </c>
      <c r="O232" s="11">
        <f t="shared" si="15"/>
        <v>8.2101763907734053</v>
      </c>
      <c r="P232" s="11">
        <f t="shared" si="16"/>
        <v>9.3400271370420622</v>
      </c>
    </row>
    <row r="233" spans="1:16" ht="13.8" thickBot="1" x14ac:dyDescent="0.3">
      <c r="A233" s="7" t="s">
        <v>803</v>
      </c>
      <c r="B233" s="1" t="s">
        <v>802</v>
      </c>
      <c r="C233" s="7" t="s">
        <v>26</v>
      </c>
      <c r="D233" s="8">
        <v>8533</v>
      </c>
      <c r="E233" s="8">
        <v>51082</v>
      </c>
      <c r="F233" s="8">
        <v>6300</v>
      </c>
      <c r="G233" s="8">
        <v>6720</v>
      </c>
      <c r="H233" s="8">
        <v>120</v>
      </c>
      <c r="I233" s="8">
        <v>48</v>
      </c>
      <c r="J233" s="8">
        <v>3853</v>
      </c>
      <c r="K233" s="8">
        <v>1910</v>
      </c>
      <c r="L233" s="8">
        <v>0</v>
      </c>
      <c r="M233" s="8">
        <v>69985</v>
      </c>
      <c r="N233" s="11">
        <f t="shared" si="14"/>
        <v>0.67537794445095511</v>
      </c>
      <c r="O233" s="11">
        <f t="shared" si="15"/>
        <v>7.526309621469589</v>
      </c>
      <c r="P233" s="11">
        <f t="shared" si="16"/>
        <v>8.2016875659205439</v>
      </c>
    </row>
    <row r="234" spans="1:16" ht="13.8" thickBot="1" x14ac:dyDescent="0.3">
      <c r="A234" s="7" t="s">
        <v>805</v>
      </c>
      <c r="B234" s="1" t="s">
        <v>804</v>
      </c>
      <c r="C234" s="7" t="s">
        <v>26</v>
      </c>
      <c r="D234" s="8">
        <v>11811</v>
      </c>
      <c r="E234" s="8">
        <v>45672</v>
      </c>
      <c r="F234" s="8">
        <v>2497</v>
      </c>
      <c r="G234" s="8">
        <v>3048</v>
      </c>
      <c r="H234" s="8">
        <v>91</v>
      </c>
      <c r="I234" s="8">
        <v>50</v>
      </c>
      <c r="J234" s="8">
        <v>29941</v>
      </c>
      <c r="K234" s="8">
        <v>2507</v>
      </c>
      <c r="L234" s="8">
        <v>0</v>
      </c>
      <c r="M234" s="8">
        <v>83756</v>
      </c>
      <c r="N234" s="11">
        <f t="shared" si="14"/>
        <v>2.7472694945389891</v>
      </c>
      <c r="O234" s="11">
        <f t="shared" si="15"/>
        <v>4.344086021505376</v>
      </c>
      <c r="P234" s="11">
        <f t="shared" si="16"/>
        <v>7.0913555160443655</v>
      </c>
    </row>
    <row r="235" spans="1:16" ht="13.8" thickBot="1" x14ac:dyDescent="0.3">
      <c r="A235" s="7" t="s">
        <v>811</v>
      </c>
      <c r="B235" s="80" t="s">
        <v>810</v>
      </c>
      <c r="C235" s="7" t="s">
        <v>26</v>
      </c>
      <c r="D235" s="8">
        <v>10014</v>
      </c>
      <c r="E235" s="8">
        <v>26989</v>
      </c>
      <c r="F235" s="8">
        <v>1103</v>
      </c>
      <c r="G235" s="8">
        <v>2651</v>
      </c>
      <c r="H235" s="8">
        <v>26</v>
      </c>
      <c r="I235" s="8">
        <v>73</v>
      </c>
      <c r="J235" s="8">
        <v>18522</v>
      </c>
      <c r="K235" s="8">
        <v>2092</v>
      </c>
      <c r="L235" s="8">
        <v>106</v>
      </c>
      <c r="M235" s="8">
        <v>51489</v>
      </c>
      <c r="N235" s="11">
        <f t="shared" si="14"/>
        <v>2.0691032554423807</v>
      </c>
      <c r="O235" s="11">
        <f t="shared" si="15"/>
        <v>3.0725983622927902</v>
      </c>
      <c r="P235" s="11">
        <f t="shared" si="16"/>
        <v>5.1417016177351709</v>
      </c>
    </row>
    <row r="236" spans="1:16" s="104" customFormat="1" x14ac:dyDescent="0.25">
      <c r="A236" s="102"/>
      <c r="B236" s="61" t="s">
        <v>3879</v>
      </c>
      <c r="C236" s="82"/>
      <c r="D236" s="113">
        <f>SUM(D159:D235)</f>
        <v>717884</v>
      </c>
      <c r="E236" s="113">
        <f>SUM(E159:E235)</f>
        <v>2742205</v>
      </c>
      <c r="F236" s="64">
        <f>SUM(F159:F235)</f>
        <v>129792</v>
      </c>
      <c r="G236" s="64">
        <f t="shared" ref="G236:M236" si="17">SUM(G159:G235)</f>
        <v>183378</v>
      </c>
      <c r="H236" s="64">
        <f t="shared" si="17"/>
        <v>4540</v>
      </c>
      <c r="I236" s="64">
        <f t="shared" si="17"/>
        <v>3706</v>
      </c>
      <c r="J236" s="64">
        <f t="shared" si="17"/>
        <v>638809</v>
      </c>
      <c r="K236" s="64">
        <f t="shared" si="17"/>
        <v>163987</v>
      </c>
      <c r="L236" s="64">
        <f t="shared" si="17"/>
        <v>4611</v>
      </c>
      <c r="M236" s="64">
        <f t="shared" si="17"/>
        <v>3867322</v>
      </c>
      <c r="N236" s="109"/>
      <c r="O236" s="109"/>
      <c r="P236" s="110"/>
    </row>
    <row r="237" spans="1:16" s="104" customFormat="1" ht="13.8" thickBot="1" x14ac:dyDescent="0.3">
      <c r="A237" s="102"/>
      <c r="B237" s="66" t="s">
        <v>3880</v>
      </c>
      <c r="C237" s="84"/>
      <c r="D237" s="114">
        <f>AVERAGE(D159:D235)</f>
        <v>9323.1688311688304</v>
      </c>
      <c r="E237" s="114">
        <f>AVERAGE(E159:E235)</f>
        <v>35613.051948051951</v>
      </c>
      <c r="F237" s="69">
        <f>AVERAGE(F159:F235)</f>
        <v>1685.6103896103896</v>
      </c>
      <c r="G237" s="69">
        <f t="shared" ref="G237:H237" si="18">AVERAGE(G159:G235)</f>
        <v>2381.5324675324673</v>
      </c>
      <c r="H237" s="69">
        <f t="shared" si="18"/>
        <v>58.961038961038959</v>
      </c>
      <c r="I237" s="70">
        <f>AVERAGE(I159:I235)</f>
        <v>48.129870129870127</v>
      </c>
      <c r="J237" s="69">
        <f>AVERAGE(J159:J235)</f>
        <v>8296.2207792207791</v>
      </c>
      <c r="K237" s="69">
        <f>AVERAGE(K159:K235)</f>
        <v>2129.7012987012986</v>
      </c>
      <c r="L237" s="69">
        <f>AVERAGE(L159:L235)</f>
        <v>59.883116883116884</v>
      </c>
      <c r="M237" s="69">
        <f>AVERAGE(M159:M235)</f>
        <v>50224.961038961039</v>
      </c>
      <c r="N237" s="70">
        <f t="shared" ref="N237:P237" si="19">AVERAGE(N159:N235)</f>
        <v>1.1362718975370707</v>
      </c>
      <c r="O237" s="70">
        <f t="shared" si="19"/>
        <v>4.2718572794304812</v>
      </c>
      <c r="P237" s="111">
        <f t="shared" si="19"/>
        <v>5.4081291769675515</v>
      </c>
    </row>
    <row r="238" spans="1:16" s="104" customFormat="1" ht="13.8" thickBot="1" x14ac:dyDescent="0.3">
      <c r="A238" s="102"/>
      <c r="B238" s="85"/>
      <c r="C238" s="106"/>
      <c r="D238" s="107"/>
      <c r="E238" s="107"/>
      <c r="F238" s="107"/>
      <c r="G238" s="107"/>
      <c r="H238" s="107"/>
      <c r="I238" s="107"/>
      <c r="J238" s="107"/>
      <c r="K238" s="107"/>
      <c r="L238" s="107"/>
      <c r="M238" s="107"/>
      <c r="N238" s="108"/>
      <c r="O238" s="108"/>
      <c r="P238" s="108"/>
    </row>
    <row r="239" spans="1:16" ht="13.8" thickBot="1" x14ac:dyDescent="0.3">
      <c r="A239" s="7" t="s">
        <v>20</v>
      </c>
      <c r="B239" s="72" t="s">
        <v>19</v>
      </c>
      <c r="C239" s="7" t="s">
        <v>23</v>
      </c>
      <c r="D239" s="8">
        <v>21133</v>
      </c>
      <c r="E239" s="8">
        <v>89867</v>
      </c>
      <c r="F239" s="8">
        <v>3381</v>
      </c>
      <c r="G239" s="8">
        <v>4422</v>
      </c>
      <c r="H239" s="8">
        <v>112</v>
      </c>
      <c r="I239" s="8">
        <v>66</v>
      </c>
      <c r="J239" s="8">
        <v>13421</v>
      </c>
      <c r="K239" s="8">
        <v>2646</v>
      </c>
      <c r="L239" s="8">
        <v>0</v>
      </c>
      <c r="M239" s="8">
        <v>113849</v>
      </c>
      <c r="N239" s="11">
        <f t="shared" si="14"/>
        <v>0.76028013060142907</v>
      </c>
      <c r="O239" s="11">
        <f t="shared" si="15"/>
        <v>4.6269814981308857</v>
      </c>
      <c r="P239" s="11">
        <f t="shared" si="16"/>
        <v>5.3872616287323147</v>
      </c>
    </row>
    <row r="240" spans="1:16" ht="13.8" thickBot="1" x14ac:dyDescent="0.3">
      <c r="A240" s="7" t="s">
        <v>28</v>
      </c>
      <c r="B240" s="1" t="s">
        <v>27</v>
      </c>
      <c r="C240" s="7" t="s">
        <v>23</v>
      </c>
      <c r="D240" s="8">
        <v>13741</v>
      </c>
      <c r="E240" s="8">
        <v>16899</v>
      </c>
      <c r="F240" s="8">
        <v>425</v>
      </c>
      <c r="G240" s="8">
        <v>792</v>
      </c>
      <c r="H240" s="8">
        <v>32</v>
      </c>
      <c r="I240" s="8">
        <v>49</v>
      </c>
      <c r="J240" s="8">
        <v>5850</v>
      </c>
      <c r="K240" s="8">
        <v>2477</v>
      </c>
      <c r="L240" s="8">
        <v>0</v>
      </c>
      <c r="M240" s="8">
        <v>26475</v>
      </c>
      <c r="N240" s="11">
        <f t="shared" si="14"/>
        <v>0.60599665235426825</v>
      </c>
      <c r="O240" s="11">
        <f t="shared" si="15"/>
        <v>1.3207190160832545</v>
      </c>
      <c r="P240" s="11">
        <f t="shared" si="16"/>
        <v>1.9267156684375228</v>
      </c>
    </row>
    <row r="241" spans="1:16" ht="13.8" thickBot="1" x14ac:dyDescent="0.3">
      <c r="A241" s="7" t="s">
        <v>37</v>
      </c>
      <c r="B241" s="1" t="s">
        <v>36</v>
      </c>
      <c r="C241" s="7" t="s">
        <v>23</v>
      </c>
      <c r="D241" s="8">
        <v>17401</v>
      </c>
      <c r="E241" s="8">
        <v>45645</v>
      </c>
      <c r="F241" s="8">
        <v>2099</v>
      </c>
      <c r="G241" s="8">
        <v>1927</v>
      </c>
      <c r="H241" s="8">
        <v>108</v>
      </c>
      <c r="I241" s="8">
        <v>52</v>
      </c>
      <c r="J241" s="8">
        <v>8034</v>
      </c>
      <c r="K241" s="8">
        <v>1757</v>
      </c>
      <c r="L241" s="8">
        <v>219</v>
      </c>
      <c r="M241" s="8">
        <v>59789</v>
      </c>
      <c r="N241" s="11">
        <f t="shared" si="14"/>
        <v>0.57525429573013043</v>
      </c>
      <c r="O241" s="11">
        <f t="shared" si="15"/>
        <v>2.8606976610539623</v>
      </c>
      <c r="P241" s="11">
        <f t="shared" si="16"/>
        <v>3.435951956784093</v>
      </c>
    </row>
    <row r="242" spans="1:16" ht="13.8" thickBot="1" x14ac:dyDescent="0.3">
      <c r="A242" s="7" t="s">
        <v>65</v>
      </c>
      <c r="B242" s="1" t="s">
        <v>64</v>
      </c>
      <c r="C242" s="7" t="s">
        <v>23</v>
      </c>
      <c r="D242" s="8">
        <v>21412</v>
      </c>
      <c r="E242" s="8">
        <v>64839</v>
      </c>
      <c r="F242" s="8">
        <v>5463</v>
      </c>
      <c r="G242" s="8">
        <v>10693</v>
      </c>
      <c r="H242" s="8">
        <v>118</v>
      </c>
      <c r="I242" s="8">
        <v>57</v>
      </c>
      <c r="J242" s="8">
        <v>6197</v>
      </c>
      <c r="K242" s="8">
        <v>1163</v>
      </c>
      <c r="L242" s="8">
        <v>378</v>
      </c>
      <c r="M242" s="8">
        <v>88851</v>
      </c>
      <c r="N242" s="11">
        <f t="shared" si="14"/>
        <v>0.36138613861386137</v>
      </c>
      <c r="O242" s="11">
        <f t="shared" si="15"/>
        <v>3.7882028768914626</v>
      </c>
      <c r="P242" s="11">
        <f t="shared" si="16"/>
        <v>4.1495890155053239</v>
      </c>
    </row>
    <row r="243" spans="1:16" ht="13.8" thickBot="1" x14ac:dyDescent="0.3">
      <c r="A243" s="7" t="s">
        <v>69</v>
      </c>
      <c r="B243" s="1" t="s">
        <v>68</v>
      </c>
      <c r="C243" s="7" t="s">
        <v>23</v>
      </c>
      <c r="D243" s="8">
        <v>25883</v>
      </c>
      <c r="E243" s="8">
        <v>57090</v>
      </c>
      <c r="F243" s="8">
        <v>4287</v>
      </c>
      <c r="G243" s="8">
        <v>6752</v>
      </c>
      <c r="H243" s="8">
        <v>116</v>
      </c>
      <c r="I243" s="8">
        <v>54</v>
      </c>
      <c r="J243" s="8">
        <v>13725</v>
      </c>
      <c r="K243" s="8">
        <v>3900</v>
      </c>
      <c r="L243" s="8">
        <v>759</v>
      </c>
      <c r="M243" s="8">
        <v>86629</v>
      </c>
      <c r="N243" s="11">
        <f t="shared" si="14"/>
        <v>0.71027315226210253</v>
      </c>
      <c r="O243" s="11">
        <f t="shared" si="15"/>
        <v>2.6366727195456479</v>
      </c>
      <c r="P243" s="11">
        <f t="shared" si="16"/>
        <v>3.3469458718077503</v>
      </c>
    </row>
    <row r="244" spans="1:16" ht="13.8" thickBot="1" x14ac:dyDescent="0.3">
      <c r="A244" s="7" t="s">
        <v>87</v>
      </c>
      <c r="B244" s="1" t="s">
        <v>86</v>
      </c>
      <c r="C244" s="7" t="s">
        <v>23</v>
      </c>
      <c r="D244" s="8">
        <v>24787</v>
      </c>
      <c r="E244" s="8">
        <v>91449</v>
      </c>
      <c r="F244" s="8">
        <v>2907</v>
      </c>
      <c r="G244" s="8">
        <v>6132</v>
      </c>
      <c r="H244" s="8">
        <v>91</v>
      </c>
      <c r="I244" s="8">
        <v>48</v>
      </c>
      <c r="J244" s="8">
        <v>8003</v>
      </c>
      <c r="K244" s="8">
        <v>1668</v>
      </c>
      <c r="L244" s="8">
        <v>184</v>
      </c>
      <c r="M244" s="8">
        <v>110434</v>
      </c>
      <c r="N244" s="11">
        <f t="shared" si="14"/>
        <v>0.39758744503166982</v>
      </c>
      <c r="O244" s="11">
        <f t="shared" si="15"/>
        <v>4.0577318755799414</v>
      </c>
      <c r="P244" s="11">
        <f t="shared" si="16"/>
        <v>4.4553193206116113</v>
      </c>
    </row>
    <row r="245" spans="1:16" ht="13.8" thickBot="1" x14ac:dyDescent="0.3">
      <c r="A245" s="7" t="s">
        <v>94</v>
      </c>
      <c r="B245" s="1" t="s">
        <v>93</v>
      </c>
      <c r="C245" s="7" t="s">
        <v>23</v>
      </c>
      <c r="D245" s="8">
        <v>14970</v>
      </c>
      <c r="E245" s="8">
        <v>64102</v>
      </c>
      <c r="F245" s="8">
        <v>6227</v>
      </c>
      <c r="G245" s="8">
        <v>8352</v>
      </c>
      <c r="H245" s="8">
        <v>132</v>
      </c>
      <c r="I245" s="8">
        <v>48</v>
      </c>
      <c r="J245" s="8">
        <v>33645</v>
      </c>
      <c r="K245" s="8">
        <v>8989</v>
      </c>
      <c r="L245" s="8">
        <v>742</v>
      </c>
      <c r="M245" s="8">
        <v>122189</v>
      </c>
      <c r="N245" s="11">
        <f t="shared" si="14"/>
        <v>2.8975283901135604</v>
      </c>
      <c r="O245" s="11">
        <f t="shared" si="15"/>
        <v>5.2647294589178353</v>
      </c>
      <c r="P245" s="11">
        <f t="shared" si="16"/>
        <v>8.1622578490313966</v>
      </c>
    </row>
    <row r="246" spans="1:16" ht="13.8" thickBot="1" x14ac:dyDescent="0.3">
      <c r="A246" s="7" t="s">
        <v>104</v>
      </c>
      <c r="B246" s="1" t="s">
        <v>103</v>
      </c>
      <c r="C246" s="7" t="s">
        <v>23</v>
      </c>
      <c r="D246" s="8">
        <v>20025</v>
      </c>
      <c r="E246" s="8">
        <v>48527</v>
      </c>
      <c r="F246" s="8">
        <v>2099</v>
      </c>
      <c r="G246" s="8">
        <v>3748</v>
      </c>
      <c r="H246" s="8">
        <v>54</v>
      </c>
      <c r="I246" s="8">
        <v>48</v>
      </c>
      <c r="J246" s="8">
        <v>858</v>
      </c>
      <c r="K246" s="8">
        <v>83</v>
      </c>
      <c r="L246" s="8">
        <v>0</v>
      </c>
      <c r="M246" s="8">
        <v>55369</v>
      </c>
      <c r="N246" s="11">
        <f t="shared" si="14"/>
        <v>4.6991260923845195E-2</v>
      </c>
      <c r="O246" s="11">
        <f t="shared" si="15"/>
        <v>2.7180024968789014</v>
      </c>
      <c r="P246" s="11">
        <f t="shared" si="16"/>
        <v>2.7649937578027464</v>
      </c>
    </row>
    <row r="247" spans="1:16" ht="13.8" thickBot="1" x14ac:dyDescent="0.3">
      <c r="A247" s="7" t="s">
        <v>116</v>
      </c>
      <c r="B247" s="1" t="s">
        <v>115</v>
      </c>
      <c r="C247" s="7" t="s">
        <v>23</v>
      </c>
      <c r="D247" s="8">
        <v>15175</v>
      </c>
      <c r="E247" s="8">
        <v>60924</v>
      </c>
      <c r="F247" s="8">
        <v>4511</v>
      </c>
      <c r="G247" s="8">
        <v>5035</v>
      </c>
      <c r="H247" s="8">
        <v>68</v>
      </c>
      <c r="I247" s="8">
        <v>52</v>
      </c>
      <c r="J247" s="8">
        <v>33738</v>
      </c>
      <c r="K247" s="8">
        <v>5411</v>
      </c>
      <c r="L247" s="8">
        <v>0</v>
      </c>
      <c r="M247" s="8">
        <v>109687</v>
      </c>
      <c r="N247" s="11">
        <f t="shared" si="14"/>
        <v>2.579835255354201</v>
      </c>
      <c r="O247" s="11">
        <f t="shared" si="15"/>
        <v>4.6483031301482702</v>
      </c>
      <c r="P247" s="11">
        <f t="shared" si="16"/>
        <v>7.2281383855024712</v>
      </c>
    </row>
    <row r="248" spans="1:16" ht="13.8" thickBot="1" x14ac:dyDescent="0.3">
      <c r="A248" s="7" t="s">
        <v>118</v>
      </c>
      <c r="B248" s="1" t="s">
        <v>117</v>
      </c>
      <c r="C248" s="7" t="s">
        <v>23</v>
      </c>
      <c r="D248" s="8">
        <v>12667</v>
      </c>
      <c r="E248" s="8">
        <v>44440</v>
      </c>
      <c r="F248" s="8">
        <v>623</v>
      </c>
      <c r="G248" s="8">
        <v>172</v>
      </c>
      <c r="H248" s="8">
        <v>129</v>
      </c>
      <c r="I248" s="8">
        <v>48</v>
      </c>
      <c r="J248" s="8">
        <v>3954</v>
      </c>
      <c r="K248" s="8">
        <v>3312</v>
      </c>
      <c r="L248" s="8">
        <v>0</v>
      </c>
      <c r="M248" s="8">
        <v>52630</v>
      </c>
      <c r="N248" s="11">
        <f t="shared" si="14"/>
        <v>0.57361648377674268</v>
      </c>
      <c r="O248" s="11">
        <f t="shared" si="15"/>
        <v>3.581274176995342</v>
      </c>
      <c r="P248" s="11">
        <f t="shared" si="16"/>
        <v>4.154890660772085</v>
      </c>
    </row>
    <row r="249" spans="1:16" ht="13.8" thickBot="1" x14ac:dyDescent="0.3">
      <c r="A249" s="7" t="s">
        <v>122</v>
      </c>
      <c r="B249" s="1" t="s">
        <v>121</v>
      </c>
      <c r="C249" s="7" t="s">
        <v>23</v>
      </c>
      <c r="D249" s="8">
        <v>21705</v>
      </c>
      <c r="E249" s="8">
        <v>36609</v>
      </c>
      <c r="F249" s="8">
        <v>2580</v>
      </c>
      <c r="G249" s="8">
        <v>2421</v>
      </c>
      <c r="H249" s="8">
        <v>84</v>
      </c>
      <c r="I249" s="8">
        <v>49</v>
      </c>
      <c r="J249" s="8">
        <v>4149</v>
      </c>
      <c r="K249" s="8">
        <v>1952</v>
      </c>
      <c r="L249" s="8">
        <v>0</v>
      </c>
      <c r="M249" s="8">
        <v>47795</v>
      </c>
      <c r="N249" s="11">
        <f t="shared" si="14"/>
        <v>0.28108730707210322</v>
      </c>
      <c r="O249" s="11">
        <f t="shared" si="15"/>
        <v>1.9209398756046994</v>
      </c>
      <c r="P249" s="11">
        <f t="shared" si="16"/>
        <v>2.2020271826768028</v>
      </c>
    </row>
    <row r="250" spans="1:16" ht="13.8" thickBot="1" x14ac:dyDescent="0.3">
      <c r="A250" s="7" t="s">
        <v>158</v>
      </c>
      <c r="B250" s="1" t="s">
        <v>157</v>
      </c>
      <c r="C250" s="7" t="s">
        <v>23</v>
      </c>
      <c r="D250" s="8">
        <v>15068</v>
      </c>
      <c r="E250" s="8">
        <v>44666</v>
      </c>
      <c r="F250" s="8">
        <v>3027</v>
      </c>
      <c r="G250" s="8">
        <v>3865</v>
      </c>
      <c r="H250" s="8">
        <v>87</v>
      </c>
      <c r="I250" s="8">
        <v>52</v>
      </c>
      <c r="J250" s="8">
        <v>11183</v>
      </c>
      <c r="K250" s="8">
        <v>1873</v>
      </c>
      <c r="L250" s="8">
        <v>75</v>
      </c>
      <c r="M250" s="8">
        <v>64776</v>
      </c>
      <c r="N250" s="11">
        <f t="shared" si="14"/>
        <v>0.87144942925404834</v>
      </c>
      <c r="O250" s="11">
        <f t="shared" si="15"/>
        <v>3.4274621714892488</v>
      </c>
      <c r="P250" s="11">
        <f t="shared" si="16"/>
        <v>4.2989116007432973</v>
      </c>
    </row>
    <row r="251" spans="1:16" ht="13.8" thickBot="1" x14ac:dyDescent="0.3">
      <c r="A251" s="7" t="s">
        <v>162</v>
      </c>
      <c r="B251" s="1" t="s">
        <v>161</v>
      </c>
      <c r="C251" s="7" t="s">
        <v>23</v>
      </c>
      <c r="D251" s="8">
        <v>23157</v>
      </c>
      <c r="E251" s="8">
        <v>58773</v>
      </c>
      <c r="F251" s="8">
        <v>1433</v>
      </c>
      <c r="G251" s="8">
        <v>3422</v>
      </c>
      <c r="H251" s="8">
        <v>80</v>
      </c>
      <c r="I251" s="8">
        <v>49</v>
      </c>
      <c r="J251" s="8">
        <v>9623</v>
      </c>
      <c r="K251" s="8">
        <v>2763</v>
      </c>
      <c r="L251" s="8">
        <v>0</v>
      </c>
      <c r="M251" s="8">
        <v>76094</v>
      </c>
      <c r="N251" s="11">
        <f t="shared" si="14"/>
        <v>0.53487066545752904</v>
      </c>
      <c r="O251" s="11">
        <f t="shared" si="15"/>
        <v>2.7511335665241612</v>
      </c>
      <c r="P251" s="11">
        <f t="shared" si="16"/>
        <v>3.28600423198169</v>
      </c>
    </row>
    <row r="252" spans="1:16" ht="13.8" thickBot="1" x14ac:dyDescent="0.3">
      <c r="A252" s="7" t="s">
        <v>166</v>
      </c>
      <c r="B252" s="1" t="s">
        <v>165</v>
      </c>
      <c r="C252" s="7" t="s">
        <v>23</v>
      </c>
      <c r="D252" s="8">
        <v>13894</v>
      </c>
      <c r="E252" s="8">
        <v>60034</v>
      </c>
      <c r="F252" s="8">
        <v>3258</v>
      </c>
      <c r="G252" s="8">
        <v>2740</v>
      </c>
      <c r="H252" s="8">
        <v>127</v>
      </c>
      <c r="I252" s="8">
        <v>51</v>
      </c>
      <c r="J252" s="8">
        <v>835</v>
      </c>
      <c r="K252" s="8">
        <v>0</v>
      </c>
      <c r="L252" s="8">
        <v>-3</v>
      </c>
      <c r="M252" s="8">
        <v>66991</v>
      </c>
      <c r="N252" s="11">
        <f t="shared" si="14"/>
        <v>5.988196343745502E-2</v>
      </c>
      <c r="O252" s="11">
        <f t="shared" si="15"/>
        <v>4.7616956959838781</v>
      </c>
      <c r="P252" s="11">
        <f t="shared" si="16"/>
        <v>4.8215776594213331</v>
      </c>
    </row>
    <row r="253" spans="1:16" ht="13.8" thickBot="1" x14ac:dyDescent="0.3">
      <c r="A253" s="7" t="s">
        <v>168</v>
      </c>
      <c r="B253" s="1" t="s">
        <v>167</v>
      </c>
      <c r="C253" s="7" t="s">
        <v>23</v>
      </c>
      <c r="D253" s="8">
        <v>15010</v>
      </c>
      <c r="E253" s="8">
        <v>54615</v>
      </c>
      <c r="F253" s="8">
        <v>7016</v>
      </c>
      <c r="G253" s="8">
        <v>8923</v>
      </c>
      <c r="H253" s="8">
        <v>157</v>
      </c>
      <c r="I253" s="8">
        <v>59</v>
      </c>
      <c r="J253" s="8">
        <v>22876</v>
      </c>
      <c r="K253" s="8">
        <v>8893</v>
      </c>
      <c r="L253" s="8">
        <v>596</v>
      </c>
      <c r="M253" s="8">
        <v>103076</v>
      </c>
      <c r="N253" s="11">
        <f t="shared" si="14"/>
        <v>2.1562291805463025</v>
      </c>
      <c r="O253" s="11">
        <f t="shared" si="15"/>
        <v>4.7109260493004665</v>
      </c>
      <c r="P253" s="11">
        <f t="shared" si="16"/>
        <v>6.8671552298467686</v>
      </c>
    </row>
    <row r="254" spans="1:16" ht="13.8" thickBot="1" x14ac:dyDescent="0.3">
      <c r="A254" s="7" t="s">
        <v>182</v>
      </c>
      <c r="B254" s="1" t="s">
        <v>181</v>
      </c>
      <c r="C254" s="7" t="s">
        <v>23</v>
      </c>
      <c r="D254" s="8">
        <v>12982</v>
      </c>
      <c r="E254" s="8">
        <v>65727</v>
      </c>
      <c r="F254" s="8">
        <v>1635</v>
      </c>
      <c r="G254" s="8">
        <v>4453</v>
      </c>
      <c r="H254" s="8">
        <v>119</v>
      </c>
      <c r="I254" s="8">
        <v>51</v>
      </c>
      <c r="J254" s="8">
        <v>11932</v>
      </c>
      <c r="K254" s="8">
        <v>1983</v>
      </c>
      <c r="L254" s="8">
        <v>221</v>
      </c>
      <c r="M254" s="8">
        <v>86070</v>
      </c>
      <c r="N254" s="11">
        <f t="shared" si="14"/>
        <v>1.0888923124325989</v>
      </c>
      <c r="O254" s="11">
        <f t="shared" si="15"/>
        <v>5.541056847943306</v>
      </c>
      <c r="P254" s="11">
        <f t="shared" si="16"/>
        <v>6.6299491603759053</v>
      </c>
    </row>
    <row r="255" spans="1:16" ht="13.8" thickBot="1" x14ac:dyDescent="0.3">
      <c r="A255" s="7" t="s">
        <v>192</v>
      </c>
      <c r="B255" s="1" t="s">
        <v>191</v>
      </c>
      <c r="C255" s="7" t="s">
        <v>23</v>
      </c>
      <c r="D255" s="8">
        <v>14854</v>
      </c>
      <c r="E255" s="8">
        <v>93622</v>
      </c>
      <c r="F255" s="8">
        <v>8150</v>
      </c>
      <c r="G255" s="8">
        <v>5540</v>
      </c>
      <c r="H255" s="8">
        <v>54</v>
      </c>
      <c r="I255" s="8">
        <v>51</v>
      </c>
      <c r="J255" s="8">
        <v>42562</v>
      </c>
      <c r="K255" s="8">
        <v>1475</v>
      </c>
      <c r="L255" s="8">
        <v>110</v>
      </c>
      <c r="M255" s="8">
        <v>151513</v>
      </c>
      <c r="N255" s="11">
        <f t="shared" si="14"/>
        <v>2.9720613976033392</v>
      </c>
      <c r="O255" s="11">
        <f t="shared" si="15"/>
        <v>7.2280867106503299</v>
      </c>
      <c r="P255" s="11">
        <f t="shared" si="16"/>
        <v>10.20014810825367</v>
      </c>
    </row>
    <row r="256" spans="1:16" ht="13.8" thickBot="1" x14ac:dyDescent="0.3">
      <c r="A256" s="7" t="s">
        <v>198</v>
      </c>
      <c r="B256" s="1" t="s">
        <v>197</v>
      </c>
      <c r="C256" s="7" t="s">
        <v>23</v>
      </c>
      <c r="D256" s="8">
        <v>14074</v>
      </c>
      <c r="E256" s="8">
        <v>56740</v>
      </c>
      <c r="F256" s="8">
        <v>2345</v>
      </c>
      <c r="G256" s="8">
        <v>6427</v>
      </c>
      <c r="H256" s="8">
        <v>27</v>
      </c>
      <c r="I256" s="8">
        <v>51</v>
      </c>
      <c r="J256" s="8">
        <v>6186</v>
      </c>
      <c r="K256" s="8">
        <v>2532</v>
      </c>
      <c r="L256" s="8">
        <v>0</v>
      </c>
      <c r="M256" s="8">
        <v>74257</v>
      </c>
      <c r="N256" s="11">
        <f t="shared" si="14"/>
        <v>0.61944010231632796</v>
      </c>
      <c r="O256" s="11">
        <f t="shared" si="15"/>
        <v>4.6567429302259482</v>
      </c>
      <c r="P256" s="11">
        <f t="shared" si="16"/>
        <v>5.2761830325422769</v>
      </c>
    </row>
    <row r="257" spans="1:16" ht="13.8" thickBot="1" x14ac:dyDescent="0.3">
      <c r="A257" s="7" t="s">
        <v>228</v>
      </c>
      <c r="B257" s="1" t="s">
        <v>227</v>
      </c>
      <c r="C257" s="7" t="s">
        <v>23</v>
      </c>
      <c r="D257" s="8">
        <v>19591</v>
      </c>
      <c r="E257" s="8">
        <v>86864</v>
      </c>
      <c r="F257" s="8">
        <v>13691</v>
      </c>
      <c r="G257" s="8">
        <v>12022</v>
      </c>
      <c r="H257" s="8">
        <v>156</v>
      </c>
      <c r="I257" s="8">
        <v>56</v>
      </c>
      <c r="J257" s="8">
        <v>11045</v>
      </c>
      <c r="K257" s="8">
        <v>4637</v>
      </c>
      <c r="L257" s="8">
        <v>740</v>
      </c>
      <c r="M257" s="8">
        <v>129155</v>
      </c>
      <c r="N257" s="11">
        <f t="shared" si="14"/>
        <v>0.83824204992088203</v>
      </c>
      <c r="O257" s="11">
        <f t="shared" si="15"/>
        <v>5.7543259660047985</v>
      </c>
      <c r="P257" s="11">
        <f t="shared" si="16"/>
        <v>6.5925680159256803</v>
      </c>
    </row>
    <row r="258" spans="1:16" ht="13.8" thickBot="1" x14ac:dyDescent="0.3">
      <c r="A258" s="7" t="s">
        <v>236</v>
      </c>
      <c r="B258" s="1" t="s">
        <v>235</v>
      </c>
      <c r="C258" s="7" t="s">
        <v>23</v>
      </c>
      <c r="D258" s="8">
        <v>13306</v>
      </c>
      <c r="E258" s="8">
        <v>28284</v>
      </c>
      <c r="F258" s="8">
        <v>275</v>
      </c>
      <c r="G258" s="8">
        <v>1804</v>
      </c>
      <c r="H258" s="8">
        <v>38</v>
      </c>
      <c r="I258" s="8">
        <v>48</v>
      </c>
      <c r="J258" s="8">
        <v>9673</v>
      </c>
      <c r="K258" s="8">
        <v>1983</v>
      </c>
      <c r="L258" s="8">
        <v>221</v>
      </c>
      <c r="M258" s="8">
        <v>42278</v>
      </c>
      <c r="N258" s="11">
        <f t="shared" si="14"/>
        <v>0.89260483992183981</v>
      </c>
      <c r="O258" s="11">
        <f t="shared" si="15"/>
        <v>2.2847587554486699</v>
      </c>
      <c r="P258" s="11">
        <f t="shared" si="16"/>
        <v>3.1773635953705095</v>
      </c>
    </row>
    <row r="259" spans="1:16" ht="13.8" thickBot="1" x14ac:dyDescent="0.3">
      <c r="A259" s="7" t="s">
        <v>246</v>
      </c>
      <c r="B259" s="1" t="s">
        <v>245</v>
      </c>
      <c r="C259" s="7" t="s">
        <v>23</v>
      </c>
      <c r="D259" s="8">
        <v>12670</v>
      </c>
      <c r="E259" s="8">
        <v>14255</v>
      </c>
      <c r="F259" s="8">
        <v>444</v>
      </c>
      <c r="G259" s="8">
        <v>788</v>
      </c>
      <c r="H259" s="8">
        <v>42</v>
      </c>
      <c r="I259" s="8">
        <v>49</v>
      </c>
      <c r="J259" s="8">
        <v>11507</v>
      </c>
      <c r="K259" s="8">
        <v>2646</v>
      </c>
      <c r="L259" s="8">
        <v>0</v>
      </c>
      <c r="M259" s="8">
        <v>29682</v>
      </c>
      <c r="N259" s="11">
        <f t="shared" si="14"/>
        <v>1.1170481452249408</v>
      </c>
      <c r="O259" s="11">
        <f t="shared" si="15"/>
        <v>1.2256511444356748</v>
      </c>
      <c r="P259" s="11">
        <f t="shared" si="16"/>
        <v>2.3426992896606156</v>
      </c>
    </row>
    <row r="260" spans="1:16" ht="13.8" thickBot="1" x14ac:dyDescent="0.3">
      <c r="A260" s="7" t="s">
        <v>262</v>
      </c>
      <c r="B260" s="1" t="s">
        <v>261</v>
      </c>
      <c r="C260" s="7" t="s">
        <v>23</v>
      </c>
      <c r="D260" s="8">
        <v>25830</v>
      </c>
      <c r="E260" s="8">
        <v>78050</v>
      </c>
      <c r="F260" s="8">
        <v>1944</v>
      </c>
      <c r="G260" s="8">
        <v>4122</v>
      </c>
      <c r="H260" s="8">
        <v>57</v>
      </c>
      <c r="I260" s="8">
        <v>53</v>
      </c>
      <c r="J260" s="8">
        <v>5336</v>
      </c>
      <c r="K260" s="8">
        <v>2477</v>
      </c>
      <c r="L260" s="8">
        <v>0</v>
      </c>
      <c r="M260" s="8">
        <v>91986</v>
      </c>
      <c r="N260" s="11">
        <f t="shared" si="14"/>
        <v>0.30247773906310493</v>
      </c>
      <c r="O260" s="11">
        <f t="shared" si="15"/>
        <v>3.2587301587301587</v>
      </c>
      <c r="P260" s="11">
        <f t="shared" si="16"/>
        <v>3.5612078977932637</v>
      </c>
    </row>
    <row r="261" spans="1:16" ht="13.8" thickBot="1" x14ac:dyDescent="0.3">
      <c r="A261" s="7" t="s">
        <v>270</v>
      </c>
      <c r="B261" s="1" t="s">
        <v>269</v>
      </c>
      <c r="C261" s="7" t="s">
        <v>23</v>
      </c>
      <c r="D261" s="8">
        <v>14230</v>
      </c>
      <c r="E261" s="8">
        <v>39843</v>
      </c>
      <c r="F261" s="8">
        <v>341</v>
      </c>
      <c r="G261" s="8">
        <v>1955</v>
      </c>
      <c r="H261" s="8">
        <v>49</v>
      </c>
      <c r="I261" s="8">
        <v>49</v>
      </c>
      <c r="J261" s="8">
        <v>6236</v>
      </c>
      <c r="K261" s="8">
        <v>2281</v>
      </c>
      <c r="L261" s="8">
        <v>0</v>
      </c>
      <c r="M261" s="8">
        <v>50705</v>
      </c>
      <c r="N261" s="11">
        <f t="shared" si="14"/>
        <v>0.59852424455375963</v>
      </c>
      <c r="O261" s="11">
        <f t="shared" si="15"/>
        <v>2.9647224174279692</v>
      </c>
      <c r="P261" s="11">
        <f t="shared" si="16"/>
        <v>3.5632466619817289</v>
      </c>
    </row>
    <row r="262" spans="1:16" ht="13.8" thickBot="1" x14ac:dyDescent="0.3">
      <c r="A262" s="7" t="s">
        <v>272</v>
      </c>
      <c r="B262" s="1" t="s">
        <v>271</v>
      </c>
      <c r="C262" s="7" t="s">
        <v>23</v>
      </c>
      <c r="D262" s="8">
        <v>19900</v>
      </c>
      <c r="E262" s="8">
        <v>57419</v>
      </c>
      <c r="F262" s="8">
        <v>6859</v>
      </c>
      <c r="G262" s="8">
        <v>8214</v>
      </c>
      <c r="H262" s="8">
        <v>93</v>
      </c>
      <c r="I262" s="8">
        <v>48</v>
      </c>
      <c r="J262" s="8">
        <v>13646</v>
      </c>
      <c r="K262" s="8">
        <v>4642</v>
      </c>
      <c r="L262" s="8">
        <v>740</v>
      </c>
      <c r="M262" s="8">
        <v>91613</v>
      </c>
      <c r="N262" s="11">
        <f t="shared" si="14"/>
        <v>0.95618090452261306</v>
      </c>
      <c r="O262" s="11">
        <f t="shared" si="15"/>
        <v>3.6474874371859296</v>
      </c>
      <c r="P262" s="11">
        <f t="shared" si="16"/>
        <v>4.6036683417085431</v>
      </c>
    </row>
    <row r="263" spans="1:16" ht="13.8" thickBot="1" x14ac:dyDescent="0.3">
      <c r="A263" s="7" t="s">
        <v>276</v>
      </c>
      <c r="B263" s="1" t="s">
        <v>275</v>
      </c>
      <c r="C263" s="7" t="s">
        <v>23</v>
      </c>
      <c r="D263" s="8">
        <v>17626</v>
      </c>
      <c r="E263" s="8">
        <v>76726</v>
      </c>
      <c r="F263" s="8">
        <v>4404</v>
      </c>
      <c r="G263" s="8">
        <v>5741</v>
      </c>
      <c r="H263" s="8">
        <v>59</v>
      </c>
      <c r="I263" s="8">
        <v>53</v>
      </c>
      <c r="J263" s="8">
        <v>6130</v>
      </c>
      <c r="K263" s="8">
        <v>2150</v>
      </c>
      <c r="L263" s="8">
        <v>0</v>
      </c>
      <c r="M263" s="8">
        <v>95210</v>
      </c>
      <c r="N263" s="11">
        <f t="shared" si="14"/>
        <v>0.46976058095994555</v>
      </c>
      <c r="O263" s="11">
        <f t="shared" si="15"/>
        <v>4.9319187563826166</v>
      </c>
      <c r="P263" s="11">
        <f t="shared" si="16"/>
        <v>5.4016793373425624</v>
      </c>
    </row>
    <row r="264" spans="1:16" ht="13.8" thickBot="1" x14ac:dyDescent="0.3">
      <c r="A264" s="7" t="s">
        <v>278</v>
      </c>
      <c r="B264" s="1" t="s">
        <v>277</v>
      </c>
      <c r="C264" s="7" t="s">
        <v>23</v>
      </c>
      <c r="D264" s="8">
        <v>13167</v>
      </c>
      <c r="E264" s="8">
        <v>58569</v>
      </c>
      <c r="F264" s="8">
        <v>4893</v>
      </c>
      <c r="G264" s="8">
        <v>5496</v>
      </c>
      <c r="H264" s="8">
        <v>63</v>
      </c>
      <c r="I264" s="8">
        <v>49</v>
      </c>
      <c r="J264" s="8">
        <v>0</v>
      </c>
      <c r="K264" s="8">
        <v>0</v>
      </c>
      <c r="L264" s="8">
        <v>0</v>
      </c>
      <c r="M264" s="8">
        <v>69021</v>
      </c>
      <c r="N264" s="11">
        <f t="shared" si="14"/>
        <v>0</v>
      </c>
      <c r="O264" s="11">
        <f t="shared" si="15"/>
        <v>5.2419685577580317</v>
      </c>
      <c r="P264" s="11">
        <f t="shared" si="16"/>
        <v>5.2419685577580317</v>
      </c>
    </row>
    <row r="265" spans="1:16" ht="13.8" thickBot="1" x14ac:dyDescent="0.3">
      <c r="A265" s="7" t="s">
        <v>284</v>
      </c>
      <c r="B265" s="1" t="s">
        <v>283</v>
      </c>
      <c r="C265" s="7" t="s">
        <v>23</v>
      </c>
      <c r="D265" s="8">
        <v>17068</v>
      </c>
      <c r="E265" s="8">
        <v>38042</v>
      </c>
      <c r="F265" s="8">
        <v>3042</v>
      </c>
      <c r="G265" s="8">
        <v>9207</v>
      </c>
      <c r="H265" s="8">
        <v>55</v>
      </c>
      <c r="I265" s="8">
        <v>48</v>
      </c>
      <c r="J265" s="8">
        <v>1858</v>
      </c>
      <c r="K265" s="8">
        <v>298</v>
      </c>
      <c r="L265" s="8">
        <v>0</v>
      </c>
      <c r="M265" s="8">
        <v>52502</v>
      </c>
      <c r="N265" s="11">
        <f t="shared" si="14"/>
        <v>0.12631825638621982</v>
      </c>
      <c r="O265" s="11">
        <f t="shared" si="15"/>
        <v>2.9497304898054839</v>
      </c>
      <c r="P265" s="11">
        <f t="shared" si="16"/>
        <v>3.0760487461917037</v>
      </c>
    </row>
    <row r="266" spans="1:16" ht="13.8" thickBot="1" x14ac:dyDescent="0.3">
      <c r="A266" s="7" t="s">
        <v>290</v>
      </c>
      <c r="B266" s="1" t="s">
        <v>289</v>
      </c>
      <c r="C266" s="7" t="s">
        <v>23</v>
      </c>
      <c r="D266" s="8">
        <v>14480</v>
      </c>
      <c r="E266" s="8">
        <v>52984</v>
      </c>
      <c r="F266" s="8">
        <v>3099</v>
      </c>
      <c r="G266" s="8">
        <v>4350</v>
      </c>
      <c r="H266" s="8">
        <v>62</v>
      </c>
      <c r="I266" s="8">
        <v>52</v>
      </c>
      <c r="J266" s="8">
        <v>10001</v>
      </c>
      <c r="K266" s="8">
        <v>1578</v>
      </c>
      <c r="L266" s="8">
        <v>32</v>
      </c>
      <c r="M266" s="8">
        <v>72106</v>
      </c>
      <c r="N266" s="11">
        <f t="shared" si="14"/>
        <v>0.80186464088397791</v>
      </c>
      <c r="O266" s="11">
        <f t="shared" si="15"/>
        <v>4.1778314917127073</v>
      </c>
      <c r="P266" s="11">
        <f t="shared" si="16"/>
        <v>4.9796961325966853</v>
      </c>
    </row>
    <row r="267" spans="1:16" ht="13.8" thickBot="1" x14ac:dyDescent="0.3">
      <c r="A267" s="7" t="s">
        <v>294</v>
      </c>
      <c r="B267" s="1" t="s">
        <v>293</v>
      </c>
      <c r="C267" s="7" t="s">
        <v>23</v>
      </c>
      <c r="D267" s="8">
        <v>13326</v>
      </c>
      <c r="E267" s="8">
        <v>85050</v>
      </c>
      <c r="F267" s="8">
        <v>7278</v>
      </c>
      <c r="G267" s="8">
        <v>4519</v>
      </c>
      <c r="H267" s="8">
        <v>150</v>
      </c>
      <c r="I267" s="8">
        <v>55</v>
      </c>
      <c r="J267" s="8">
        <v>27038</v>
      </c>
      <c r="K267" s="8">
        <v>15496</v>
      </c>
      <c r="L267" s="8">
        <v>1</v>
      </c>
      <c r="M267" s="8">
        <v>139532</v>
      </c>
      <c r="N267" s="11">
        <f t="shared" si="14"/>
        <v>3.1918805342938614</v>
      </c>
      <c r="O267" s="11">
        <f t="shared" si="15"/>
        <v>7.2787783280804446</v>
      </c>
      <c r="P267" s="11">
        <f t="shared" si="16"/>
        <v>10.470658862374306</v>
      </c>
    </row>
    <row r="268" spans="1:16" ht="13.8" thickBot="1" x14ac:dyDescent="0.3">
      <c r="A268" s="7" t="s">
        <v>312</v>
      </c>
      <c r="B268" s="1" t="s">
        <v>311</v>
      </c>
      <c r="C268" s="7" t="s">
        <v>23</v>
      </c>
      <c r="D268" s="8">
        <v>25692</v>
      </c>
      <c r="E268" s="8">
        <v>60787</v>
      </c>
      <c r="F268" s="8">
        <v>3559</v>
      </c>
      <c r="G268" s="8">
        <v>3854</v>
      </c>
      <c r="H268" s="8">
        <v>78</v>
      </c>
      <c r="I268" s="8">
        <v>51</v>
      </c>
      <c r="J268" s="8">
        <v>3835</v>
      </c>
      <c r="K268" s="8">
        <v>2492</v>
      </c>
      <c r="L268" s="8">
        <v>0</v>
      </c>
      <c r="M268" s="8">
        <v>74605</v>
      </c>
      <c r="N268" s="11">
        <f t="shared" si="14"/>
        <v>0.2462634283045306</v>
      </c>
      <c r="O268" s="11">
        <f t="shared" si="15"/>
        <v>2.6575587731589598</v>
      </c>
      <c r="P268" s="11">
        <f t="shared" si="16"/>
        <v>2.9038222014634907</v>
      </c>
    </row>
    <row r="269" spans="1:16" ht="13.8" thickBot="1" x14ac:dyDescent="0.3">
      <c r="A269" s="7" t="s">
        <v>320</v>
      </c>
      <c r="B269" s="1" t="s">
        <v>319</v>
      </c>
      <c r="C269" s="7" t="s">
        <v>23</v>
      </c>
      <c r="D269" s="8">
        <v>15959</v>
      </c>
      <c r="E269" s="8">
        <v>29109</v>
      </c>
      <c r="F269" s="8">
        <v>1778</v>
      </c>
      <c r="G269" s="8">
        <v>2996</v>
      </c>
      <c r="H269" s="8">
        <v>33</v>
      </c>
      <c r="I269" s="8">
        <v>56</v>
      </c>
      <c r="J269" s="8">
        <v>39043</v>
      </c>
      <c r="K269" s="8">
        <v>17643</v>
      </c>
      <c r="L269" s="8">
        <v>0</v>
      </c>
      <c r="M269" s="8">
        <v>90602</v>
      </c>
      <c r="N269" s="11">
        <f t="shared" si="14"/>
        <v>3.5519769409110848</v>
      </c>
      <c r="O269" s="11">
        <f t="shared" si="15"/>
        <v>2.1251958142740772</v>
      </c>
      <c r="P269" s="11">
        <f t="shared" si="16"/>
        <v>5.6771727551851621</v>
      </c>
    </row>
    <row r="270" spans="1:16" ht="13.8" thickBot="1" x14ac:dyDescent="0.3">
      <c r="A270" s="7" t="s">
        <v>330</v>
      </c>
      <c r="B270" s="1" t="s">
        <v>329</v>
      </c>
      <c r="C270" s="7" t="s">
        <v>23</v>
      </c>
      <c r="D270" s="8">
        <v>21165</v>
      </c>
      <c r="E270" s="8">
        <v>47145</v>
      </c>
      <c r="F270" s="8">
        <v>4458</v>
      </c>
      <c r="G270" s="8">
        <v>4716</v>
      </c>
      <c r="H270" s="8">
        <v>79</v>
      </c>
      <c r="I270" s="8">
        <v>50</v>
      </c>
      <c r="J270" s="8">
        <v>1486</v>
      </c>
      <c r="K270" s="8">
        <v>140</v>
      </c>
      <c r="L270" s="8">
        <v>0</v>
      </c>
      <c r="M270" s="8">
        <v>58024</v>
      </c>
      <c r="N270" s="11">
        <f t="shared" ref="N270:N336" si="20">(J270+K270+L270)/D270</f>
        <v>7.6824946846208358E-2</v>
      </c>
      <c r="O270" s="11">
        <f t="shared" ref="O270:O336" si="21">(E270+F270+G270+H270)/D270</f>
        <v>2.6646822584455467</v>
      </c>
      <c r="P270" s="11">
        <f t="shared" ref="P270:P336" si="22">M270/D270</f>
        <v>2.7415072052917551</v>
      </c>
    </row>
    <row r="271" spans="1:16" ht="13.8" thickBot="1" x14ac:dyDescent="0.3">
      <c r="A271" s="7" t="s">
        <v>332</v>
      </c>
      <c r="B271" s="1" t="s">
        <v>331</v>
      </c>
      <c r="C271" s="7" t="s">
        <v>23</v>
      </c>
      <c r="D271" s="8">
        <v>22423</v>
      </c>
      <c r="E271" s="8">
        <v>72625</v>
      </c>
      <c r="F271" s="8">
        <v>350</v>
      </c>
      <c r="G271" s="8">
        <v>914</v>
      </c>
      <c r="H271" s="8">
        <v>70</v>
      </c>
      <c r="I271" s="8">
        <v>48</v>
      </c>
      <c r="J271" s="8">
        <v>0</v>
      </c>
      <c r="K271" s="8">
        <v>0</v>
      </c>
      <c r="L271" s="8">
        <v>0</v>
      </c>
      <c r="M271" s="8">
        <v>73959</v>
      </c>
      <c r="N271" s="11">
        <f t="shared" si="20"/>
        <v>0</v>
      </c>
      <c r="O271" s="11">
        <f t="shared" si="21"/>
        <v>3.2983543682825669</v>
      </c>
      <c r="P271" s="11">
        <f t="shared" si="22"/>
        <v>3.2983543682825669</v>
      </c>
    </row>
    <row r="272" spans="1:16" ht="13.8" thickBot="1" x14ac:dyDescent="0.3">
      <c r="A272" s="7" t="s">
        <v>338</v>
      </c>
      <c r="B272" s="1" t="s">
        <v>337</v>
      </c>
      <c r="C272" s="7" t="s">
        <v>23</v>
      </c>
      <c r="D272" s="8">
        <v>14236</v>
      </c>
      <c r="E272" s="8">
        <v>43780</v>
      </c>
      <c r="F272" s="8">
        <v>2811</v>
      </c>
      <c r="G272" s="8">
        <v>3004</v>
      </c>
      <c r="H272" s="8">
        <v>30</v>
      </c>
      <c r="I272" s="8">
        <v>50</v>
      </c>
      <c r="J272" s="8">
        <v>9475</v>
      </c>
      <c r="K272" s="8">
        <v>1605</v>
      </c>
      <c r="L272" s="8">
        <v>0</v>
      </c>
      <c r="M272" s="8">
        <v>60705</v>
      </c>
      <c r="N272" s="11">
        <f t="shared" si="20"/>
        <v>0.77830851362742348</v>
      </c>
      <c r="O272" s="11">
        <f t="shared" si="21"/>
        <v>3.4858808654116324</v>
      </c>
      <c r="P272" s="11">
        <f t="shared" si="22"/>
        <v>4.2641893790390561</v>
      </c>
    </row>
    <row r="273" spans="1:16" ht="13.8" thickBot="1" x14ac:dyDescent="0.3">
      <c r="A273" s="7" t="s">
        <v>342</v>
      </c>
      <c r="B273" s="1" t="s">
        <v>341</v>
      </c>
      <c r="C273" s="7" t="s">
        <v>23</v>
      </c>
      <c r="D273" s="8">
        <v>24587</v>
      </c>
      <c r="E273" s="8">
        <v>18907</v>
      </c>
      <c r="F273" s="8">
        <v>1438</v>
      </c>
      <c r="G273" s="8">
        <v>2802</v>
      </c>
      <c r="H273" s="8">
        <v>0</v>
      </c>
      <c r="I273" s="8">
        <v>51</v>
      </c>
      <c r="J273" s="8">
        <v>9150</v>
      </c>
      <c r="K273" s="8">
        <v>1589</v>
      </c>
      <c r="L273" s="8">
        <v>32</v>
      </c>
      <c r="M273" s="8">
        <v>33918</v>
      </c>
      <c r="N273" s="11">
        <f t="shared" si="20"/>
        <v>0.43807703257819175</v>
      </c>
      <c r="O273" s="11">
        <f t="shared" si="21"/>
        <v>0.94143246431040795</v>
      </c>
      <c r="P273" s="11">
        <f t="shared" si="22"/>
        <v>1.3795094968885997</v>
      </c>
    </row>
    <row r="274" spans="1:16" ht="13.8" thickBot="1" x14ac:dyDescent="0.3">
      <c r="A274" s="7" t="s">
        <v>348</v>
      </c>
      <c r="B274" s="1" t="s">
        <v>347</v>
      </c>
      <c r="C274" s="7" t="s">
        <v>23</v>
      </c>
      <c r="D274" s="8">
        <v>13233</v>
      </c>
      <c r="E274" s="8">
        <v>36322</v>
      </c>
      <c r="F274" s="8">
        <v>2413</v>
      </c>
      <c r="G274" s="8">
        <v>4108</v>
      </c>
      <c r="H274" s="8">
        <v>50</v>
      </c>
      <c r="I274" s="8">
        <v>50</v>
      </c>
      <c r="J274" s="8">
        <v>16776</v>
      </c>
      <c r="K274" s="8">
        <v>5668</v>
      </c>
      <c r="L274" s="8">
        <v>0</v>
      </c>
      <c r="M274" s="8">
        <v>65337</v>
      </c>
      <c r="N274" s="11">
        <f t="shared" si="20"/>
        <v>1.6960628731202296</v>
      </c>
      <c r="O274" s="11">
        <f t="shared" si="21"/>
        <v>3.2413662812665307</v>
      </c>
      <c r="P274" s="11">
        <f t="shared" si="22"/>
        <v>4.9374291543867601</v>
      </c>
    </row>
    <row r="275" spans="1:16" ht="13.8" thickBot="1" x14ac:dyDescent="0.3">
      <c r="A275" s="7" t="s">
        <v>350</v>
      </c>
      <c r="B275" s="1" t="s">
        <v>349</v>
      </c>
      <c r="C275" s="7" t="s">
        <v>23</v>
      </c>
      <c r="D275" s="8">
        <v>16422</v>
      </c>
      <c r="E275" s="8">
        <v>78815</v>
      </c>
      <c r="F275" s="8">
        <v>3452</v>
      </c>
      <c r="G275" s="8">
        <v>4147</v>
      </c>
      <c r="H275" s="8">
        <v>64</v>
      </c>
      <c r="I275" s="8">
        <v>48</v>
      </c>
      <c r="J275" s="8">
        <v>13558</v>
      </c>
      <c r="K275" s="8">
        <v>4203</v>
      </c>
      <c r="L275" s="8">
        <v>740</v>
      </c>
      <c r="M275" s="8">
        <v>104979</v>
      </c>
      <c r="N275" s="11">
        <f t="shared" si="20"/>
        <v>1.1265984654731458</v>
      </c>
      <c r="O275" s="11">
        <f t="shared" si="21"/>
        <v>5.2659846547314579</v>
      </c>
      <c r="P275" s="11">
        <f t="shared" si="22"/>
        <v>6.3925831202046037</v>
      </c>
    </row>
    <row r="276" spans="1:16" ht="13.8" thickBot="1" x14ac:dyDescent="0.3">
      <c r="A276" s="7" t="s">
        <v>358</v>
      </c>
      <c r="B276" s="1" t="s">
        <v>357</v>
      </c>
      <c r="C276" s="7" t="s">
        <v>23</v>
      </c>
      <c r="D276" s="8">
        <v>19202</v>
      </c>
      <c r="E276" s="8">
        <v>76871</v>
      </c>
      <c r="F276" s="8">
        <v>8608</v>
      </c>
      <c r="G276" s="8">
        <v>6687</v>
      </c>
      <c r="H276" s="8">
        <v>162</v>
      </c>
      <c r="I276" s="8">
        <v>52</v>
      </c>
      <c r="J276" s="8">
        <v>19900</v>
      </c>
      <c r="K276" s="8">
        <v>9046</v>
      </c>
      <c r="L276" s="8">
        <v>596</v>
      </c>
      <c r="M276" s="8">
        <v>121870</v>
      </c>
      <c r="N276" s="11">
        <f t="shared" si="20"/>
        <v>1.5384855744193313</v>
      </c>
      <c r="O276" s="11">
        <f t="shared" si="21"/>
        <v>4.8082491407145085</v>
      </c>
      <c r="P276" s="11">
        <f t="shared" si="22"/>
        <v>6.3467347151338398</v>
      </c>
    </row>
    <row r="277" spans="1:16" ht="13.8" thickBot="1" x14ac:dyDescent="0.3">
      <c r="A277" s="7" t="s">
        <v>362</v>
      </c>
      <c r="B277" s="1" t="s">
        <v>361</v>
      </c>
      <c r="C277" s="7" t="s">
        <v>23</v>
      </c>
      <c r="D277" s="8">
        <v>23088</v>
      </c>
      <c r="E277" s="8">
        <v>39135</v>
      </c>
      <c r="F277" s="8">
        <v>3019</v>
      </c>
      <c r="G277" s="8">
        <v>2425</v>
      </c>
      <c r="H277" s="8">
        <v>35</v>
      </c>
      <c r="I277" s="8">
        <v>48</v>
      </c>
      <c r="J277" s="8">
        <v>1779</v>
      </c>
      <c r="K277" s="8">
        <v>148</v>
      </c>
      <c r="L277" s="8">
        <v>0</v>
      </c>
      <c r="M277" s="8">
        <v>46541</v>
      </c>
      <c r="N277" s="11">
        <f t="shared" si="20"/>
        <v>8.3463270963270969E-2</v>
      </c>
      <c r="O277" s="11">
        <f t="shared" si="21"/>
        <v>1.9323458073458073</v>
      </c>
      <c r="P277" s="11">
        <f t="shared" si="22"/>
        <v>2.0158090783090783</v>
      </c>
    </row>
    <row r="278" spans="1:16" ht="13.8" thickBot="1" x14ac:dyDescent="0.3">
      <c r="A278" s="7" t="s">
        <v>370</v>
      </c>
      <c r="B278" s="1" t="s">
        <v>369</v>
      </c>
      <c r="C278" s="7" t="s">
        <v>23</v>
      </c>
      <c r="D278" s="8">
        <v>15322</v>
      </c>
      <c r="E278" s="8">
        <v>39312</v>
      </c>
      <c r="F278" s="8">
        <v>3699</v>
      </c>
      <c r="G278" s="8">
        <v>2711</v>
      </c>
      <c r="H278" s="8">
        <v>92</v>
      </c>
      <c r="I278" s="8">
        <v>51</v>
      </c>
      <c r="J278" s="8">
        <v>13610</v>
      </c>
      <c r="K278" s="8">
        <v>1180</v>
      </c>
      <c r="L278" s="8">
        <v>84</v>
      </c>
      <c r="M278" s="8">
        <v>60688</v>
      </c>
      <c r="N278" s="11">
        <f t="shared" si="20"/>
        <v>0.97076099725884346</v>
      </c>
      <c r="O278" s="11">
        <f t="shared" si="21"/>
        <v>2.9900796240699647</v>
      </c>
      <c r="P278" s="11">
        <f t="shared" si="22"/>
        <v>3.9608406213288081</v>
      </c>
    </row>
    <row r="279" spans="1:16" ht="13.8" thickBot="1" x14ac:dyDescent="0.3">
      <c r="A279" s="7" t="s">
        <v>372</v>
      </c>
      <c r="B279" s="1" t="s">
        <v>371</v>
      </c>
      <c r="C279" s="7" t="s">
        <v>23</v>
      </c>
      <c r="D279" s="8">
        <v>22519</v>
      </c>
      <c r="E279" s="8">
        <v>73327</v>
      </c>
      <c r="F279" s="8">
        <v>6670</v>
      </c>
      <c r="G279" s="8">
        <v>5079</v>
      </c>
      <c r="H279" s="8">
        <v>111</v>
      </c>
      <c r="I279" s="8">
        <v>49</v>
      </c>
      <c r="J279" s="8">
        <v>6128</v>
      </c>
      <c r="K279" s="8">
        <v>2150</v>
      </c>
      <c r="L279" s="8">
        <v>0</v>
      </c>
      <c r="M279" s="8">
        <v>93465</v>
      </c>
      <c r="N279" s="11">
        <f t="shared" si="20"/>
        <v>0.36760069274834584</v>
      </c>
      <c r="O279" s="11">
        <f t="shared" si="21"/>
        <v>3.7828944446911499</v>
      </c>
      <c r="P279" s="11">
        <f t="shared" si="22"/>
        <v>4.1504951374394956</v>
      </c>
    </row>
    <row r="280" spans="1:16" ht="13.8" thickBot="1" x14ac:dyDescent="0.3">
      <c r="A280" s="7" t="s">
        <v>386</v>
      </c>
      <c r="B280" s="1" t="s">
        <v>385</v>
      </c>
      <c r="C280" s="7" t="s">
        <v>23</v>
      </c>
      <c r="D280" s="8">
        <v>21871</v>
      </c>
      <c r="E280" s="8">
        <v>31995</v>
      </c>
      <c r="F280" s="8">
        <v>1587</v>
      </c>
      <c r="G280" s="8">
        <v>1212</v>
      </c>
      <c r="H280" s="8">
        <v>44</v>
      </c>
      <c r="I280" s="8">
        <v>52</v>
      </c>
      <c r="J280" s="8">
        <v>6130</v>
      </c>
      <c r="K280" s="8">
        <v>2150</v>
      </c>
      <c r="L280" s="8">
        <v>0</v>
      </c>
      <c r="M280" s="8">
        <v>43118</v>
      </c>
      <c r="N280" s="11">
        <f t="shared" si="20"/>
        <v>0.37858351241369853</v>
      </c>
      <c r="O280" s="11">
        <f t="shared" si="21"/>
        <v>1.5928855562159938</v>
      </c>
      <c r="P280" s="11">
        <f t="shared" si="22"/>
        <v>1.9714690686296923</v>
      </c>
    </row>
    <row r="281" spans="1:16" ht="13.8" thickBot="1" x14ac:dyDescent="0.3">
      <c r="A281" s="7" t="s">
        <v>392</v>
      </c>
      <c r="B281" s="1" t="s">
        <v>391</v>
      </c>
      <c r="C281" s="7" t="s">
        <v>23</v>
      </c>
      <c r="D281" s="8">
        <v>13600</v>
      </c>
      <c r="E281" s="8">
        <v>42913</v>
      </c>
      <c r="F281" s="8">
        <v>1411</v>
      </c>
      <c r="G281" s="8">
        <v>1105</v>
      </c>
      <c r="H281" s="8">
        <v>51</v>
      </c>
      <c r="I281" s="8">
        <v>49</v>
      </c>
      <c r="J281" s="8">
        <v>4751</v>
      </c>
      <c r="K281" s="8">
        <v>2186</v>
      </c>
      <c r="L281" s="8">
        <v>0</v>
      </c>
      <c r="M281" s="8">
        <v>52417</v>
      </c>
      <c r="N281" s="11">
        <f t="shared" si="20"/>
        <v>0.51007352941176476</v>
      </c>
      <c r="O281" s="11">
        <f t="shared" si="21"/>
        <v>3.3441176470588236</v>
      </c>
      <c r="P281" s="11">
        <f t="shared" si="22"/>
        <v>3.8541911764705881</v>
      </c>
    </row>
    <row r="282" spans="1:16" ht="13.8" thickBot="1" x14ac:dyDescent="0.3">
      <c r="A282" s="7" t="s">
        <v>406</v>
      </c>
      <c r="B282" s="1" t="s">
        <v>405</v>
      </c>
      <c r="C282" s="7" t="s">
        <v>23</v>
      </c>
      <c r="D282" s="8">
        <v>17153</v>
      </c>
      <c r="E282" s="8">
        <v>32411</v>
      </c>
      <c r="F282" s="8">
        <v>1336</v>
      </c>
      <c r="G282" s="8">
        <v>1079</v>
      </c>
      <c r="H282" s="8">
        <v>19</v>
      </c>
      <c r="I282" s="8">
        <v>48</v>
      </c>
      <c r="J282" s="8">
        <v>0</v>
      </c>
      <c r="K282" s="8">
        <v>0</v>
      </c>
      <c r="L282" s="8">
        <v>0</v>
      </c>
      <c r="M282" s="8">
        <v>34845</v>
      </c>
      <c r="N282" s="11">
        <f t="shared" si="20"/>
        <v>0</v>
      </c>
      <c r="O282" s="11">
        <f t="shared" si="21"/>
        <v>2.0314230746808137</v>
      </c>
      <c r="P282" s="11">
        <f t="shared" si="22"/>
        <v>2.0314230746808137</v>
      </c>
    </row>
    <row r="283" spans="1:16" ht="13.8" thickBot="1" x14ac:dyDescent="0.3">
      <c r="A283" s="7" t="s">
        <v>425</v>
      </c>
      <c r="B283" s="1" t="s">
        <v>424</v>
      </c>
      <c r="C283" s="7" t="s">
        <v>23</v>
      </c>
      <c r="D283" s="8">
        <v>25369</v>
      </c>
      <c r="E283" s="8">
        <v>37511</v>
      </c>
      <c r="F283" s="8">
        <v>753</v>
      </c>
      <c r="G283" s="8">
        <v>1028</v>
      </c>
      <c r="H283" s="8">
        <v>41</v>
      </c>
      <c r="I283" s="8">
        <v>48</v>
      </c>
      <c r="J283" s="8">
        <v>13934</v>
      </c>
      <c r="K283" s="8">
        <v>4642</v>
      </c>
      <c r="L283" s="8">
        <v>740</v>
      </c>
      <c r="M283" s="8">
        <v>58649</v>
      </c>
      <c r="N283" s="11">
        <f t="shared" si="20"/>
        <v>0.76140171074933971</v>
      </c>
      <c r="O283" s="11">
        <f t="shared" si="21"/>
        <v>1.5504355709724467</v>
      </c>
      <c r="P283" s="11">
        <f t="shared" si="22"/>
        <v>2.3118372817217865</v>
      </c>
    </row>
    <row r="284" spans="1:16" ht="13.8" thickBot="1" x14ac:dyDescent="0.3">
      <c r="A284" s="7" t="s">
        <v>441</v>
      </c>
      <c r="B284" s="1" t="s">
        <v>440</v>
      </c>
      <c r="C284" s="7" t="s">
        <v>23</v>
      </c>
      <c r="D284" s="8">
        <v>22258</v>
      </c>
      <c r="E284" s="8">
        <v>77447</v>
      </c>
      <c r="F284" s="8">
        <v>7778</v>
      </c>
      <c r="G284" s="8">
        <v>4389</v>
      </c>
      <c r="H284" s="8">
        <v>136</v>
      </c>
      <c r="I284" s="8">
        <v>60</v>
      </c>
      <c r="J284" s="8">
        <v>2488</v>
      </c>
      <c r="K284" s="8">
        <v>927</v>
      </c>
      <c r="L284" s="8">
        <v>180</v>
      </c>
      <c r="M284" s="8">
        <v>93345</v>
      </c>
      <c r="N284" s="11">
        <f t="shared" si="20"/>
        <v>0.16151496091293019</v>
      </c>
      <c r="O284" s="11">
        <f t="shared" si="21"/>
        <v>4.032258064516129</v>
      </c>
      <c r="P284" s="11">
        <f t="shared" si="22"/>
        <v>4.1937730254290591</v>
      </c>
    </row>
    <row r="285" spans="1:16" ht="13.8" thickBot="1" x14ac:dyDescent="0.3">
      <c r="A285" s="7" t="s">
        <v>453</v>
      </c>
      <c r="B285" s="1" t="s">
        <v>452</v>
      </c>
      <c r="C285" s="7" t="s">
        <v>23</v>
      </c>
      <c r="D285" s="8">
        <v>14545</v>
      </c>
      <c r="E285" s="8">
        <v>50376</v>
      </c>
      <c r="F285" s="8">
        <v>1387</v>
      </c>
      <c r="G285" s="8">
        <v>3880</v>
      </c>
      <c r="H285" s="8">
        <v>149</v>
      </c>
      <c r="I285" s="8">
        <v>52</v>
      </c>
      <c r="J285" s="8">
        <v>8026</v>
      </c>
      <c r="K285" s="8">
        <v>3310</v>
      </c>
      <c r="L285" s="8">
        <v>737</v>
      </c>
      <c r="M285" s="8">
        <v>67865</v>
      </c>
      <c r="N285" s="11">
        <f t="shared" si="20"/>
        <v>0.83004468889652805</v>
      </c>
      <c r="O285" s="11">
        <f t="shared" si="21"/>
        <v>3.8358198693709178</v>
      </c>
      <c r="P285" s="11">
        <f t="shared" si="22"/>
        <v>4.6658645582674456</v>
      </c>
    </row>
    <row r="286" spans="1:16" ht="13.8" thickBot="1" x14ac:dyDescent="0.3">
      <c r="A286" s="7" t="s">
        <v>459</v>
      </c>
      <c r="B286" s="1" t="s">
        <v>458</v>
      </c>
      <c r="C286" s="7" t="s">
        <v>23</v>
      </c>
      <c r="D286" s="8">
        <v>13452</v>
      </c>
      <c r="E286" s="8">
        <v>41143</v>
      </c>
      <c r="F286" s="8">
        <v>1982</v>
      </c>
      <c r="G286" s="8">
        <v>1945</v>
      </c>
      <c r="H286" s="8">
        <v>73</v>
      </c>
      <c r="I286" s="8">
        <v>56</v>
      </c>
      <c r="J286" s="8">
        <v>9203</v>
      </c>
      <c r="K286" s="8">
        <v>1568</v>
      </c>
      <c r="L286" s="8">
        <v>32</v>
      </c>
      <c r="M286" s="8">
        <v>55946</v>
      </c>
      <c r="N286" s="11">
        <f t="shared" si="20"/>
        <v>0.80307760927743088</v>
      </c>
      <c r="O286" s="11">
        <f t="shared" si="21"/>
        <v>3.3558578650014868</v>
      </c>
      <c r="P286" s="11">
        <f t="shared" si="22"/>
        <v>4.158935474278918</v>
      </c>
    </row>
    <row r="287" spans="1:16" ht="13.8" thickBot="1" x14ac:dyDescent="0.3">
      <c r="A287" s="7" t="s">
        <v>473</v>
      </c>
      <c r="B287" s="1" t="s">
        <v>472</v>
      </c>
      <c r="C287" s="7" t="s">
        <v>23</v>
      </c>
      <c r="D287" s="8">
        <v>22995</v>
      </c>
      <c r="E287" s="8">
        <v>85413</v>
      </c>
      <c r="F287" s="8">
        <v>8267</v>
      </c>
      <c r="G287" s="8">
        <v>13380</v>
      </c>
      <c r="H287" s="8">
        <v>280</v>
      </c>
      <c r="I287" s="8">
        <v>61</v>
      </c>
      <c r="J287" s="8">
        <v>24629</v>
      </c>
      <c r="K287" s="8">
        <v>3575</v>
      </c>
      <c r="L287" s="8">
        <v>178</v>
      </c>
      <c r="M287" s="8">
        <v>135722</v>
      </c>
      <c r="N287" s="11">
        <f t="shared" si="20"/>
        <v>1.234268319199826</v>
      </c>
      <c r="O287" s="11">
        <f t="shared" si="21"/>
        <v>4.6679712981082844</v>
      </c>
      <c r="P287" s="11">
        <f t="shared" si="22"/>
        <v>5.9022396173081102</v>
      </c>
    </row>
    <row r="288" spans="1:16" ht="13.8" thickBot="1" x14ac:dyDescent="0.3">
      <c r="A288" s="7" t="s">
        <v>484</v>
      </c>
      <c r="B288" s="1" t="s">
        <v>483</v>
      </c>
      <c r="C288" s="7" t="s">
        <v>23</v>
      </c>
      <c r="D288" s="8">
        <v>14948</v>
      </c>
      <c r="E288" s="8">
        <v>55061</v>
      </c>
      <c r="F288" s="8">
        <v>3781</v>
      </c>
      <c r="G288" s="8">
        <v>4964</v>
      </c>
      <c r="H288" s="8">
        <v>109</v>
      </c>
      <c r="I288" s="8">
        <v>51</v>
      </c>
      <c r="J288" s="8">
        <v>8764</v>
      </c>
      <c r="K288" s="8">
        <v>2348</v>
      </c>
      <c r="L288" s="8">
        <v>0</v>
      </c>
      <c r="M288" s="8">
        <v>75027</v>
      </c>
      <c r="N288" s="11">
        <f t="shared" si="20"/>
        <v>0.74337704040674335</v>
      </c>
      <c r="O288" s="11">
        <f t="shared" si="21"/>
        <v>4.2758228525555255</v>
      </c>
      <c r="P288" s="11">
        <f t="shared" si="22"/>
        <v>5.019199892962269</v>
      </c>
    </row>
    <row r="289" spans="1:16" ht="13.8" thickBot="1" x14ac:dyDescent="0.3">
      <c r="A289" s="7" t="s">
        <v>488</v>
      </c>
      <c r="B289" s="1" t="s">
        <v>487</v>
      </c>
      <c r="C289" s="7" t="s">
        <v>23</v>
      </c>
      <c r="D289" s="8">
        <v>18393</v>
      </c>
      <c r="E289" s="8">
        <v>93265</v>
      </c>
      <c r="F289" s="8">
        <v>4984</v>
      </c>
      <c r="G289" s="8">
        <v>2870</v>
      </c>
      <c r="H289" s="8">
        <v>181</v>
      </c>
      <c r="I289" s="8">
        <v>51</v>
      </c>
      <c r="J289" s="8">
        <v>9673</v>
      </c>
      <c r="K289" s="8">
        <v>2038</v>
      </c>
      <c r="L289" s="8">
        <v>221</v>
      </c>
      <c r="M289" s="8">
        <v>113232</v>
      </c>
      <c r="N289" s="11">
        <f t="shared" si="20"/>
        <v>0.64872505844614803</v>
      </c>
      <c r="O289" s="11">
        <f t="shared" si="21"/>
        <v>5.5075300386016419</v>
      </c>
      <c r="P289" s="11">
        <f t="shared" si="22"/>
        <v>6.1562550970477901</v>
      </c>
    </row>
    <row r="290" spans="1:16" ht="13.8" thickBot="1" x14ac:dyDescent="0.3">
      <c r="A290" s="7" t="s">
        <v>499</v>
      </c>
      <c r="B290" s="1" t="s">
        <v>498</v>
      </c>
      <c r="C290" s="7" t="s">
        <v>23</v>
      </c>
      <c r="D290" s="8">
        <v>14384</v>
      </c>
      <c r="E290" s="8">
        <v>49781</v>
      </c>
      <c r="F290" s="8">
        <v>1541</v>
      </c>
      <c r="G290" s="8">
        <v>1943</v>
      </c>
      <c r="H290" s="8">
        <v>84</v>
      </c>
      <c r="I290" s="8">
        <v>48</v>
      </c>
      <c r="J290" s="8">
        <v>6186</v>
      </c>
      <c r="K290" s="8">
        <v>2532</v>
      </c>
      <c r="L290" s="8">
        <v>0</v>
      </c>
      <c r="M290" s="8">
        <v>62067</v>
      </c>
      <c r="N290" s="11">
        <f t="shared" si="20"/>
        <v>0.60609010011123465</v>
      </c>
      <c r="O290" s="11">
        <f t="shared" si="21"/>
        <v>3.7089126807563959</v>
      </c>
      <c r="P290" s="11">
        <f t="shared" si="22"/>
        <v>4.3150027808676308</v>
      </c>
    </row>
    <row r="291" spans="1:16" ht="13.8" thickBot="1" x14ac:dyDescent="0.3">
      <c r="A291" s="7" t="s">
        <v>503</v>
      </c>
      <c r="B291" s="1" t="s">
        <v>502</v>
      </c>
      <c r="C291" s="7" t="s">
        <v>23</v>
      </c>
      <c r="D291" s="8">
        <v>17511</v>
      </c>
      <c r="E291" s="8">
        <v>28181</v>
      </c>
      <c r="F291" s="8">
        <v>3019</v>
      </c>
      <c r="G291" s="8">
        <v>5024</v>
      </c>
      <c r="H291" s="8">
        <v>101</v>
      </c>
      <c r="I291" s="8">
        <v>48</v>
      </c>
      <c r="J291" s="8">
        <v>8651</v>
      </c>
      <c r="K291" s="8">
        <v>2406</v>
      </c>
      <c r="L291" s="8">
        <v>0</v>
      </c>
      <c r="M291" s="8">
        <v>47382</v>
      </c>
      <c r="N291" s="11">
        <f t="shared" si="20"/>
        <v>0.63143167152075841</v>
      </c>
      <c r="O291" s="11">
        <f t="shared" si="21"/>
        <v>2.0744103706241792</v>
      </c>
      <c r="P291" s="11">
        <f t="shared" si="22"/>
        <v>2.7058420421449374</v>
      </c>
    </row>
    <row r="292" spans="1:16" ht="13.8" thickBot="1" x14ac:dyDescent="0.3">
      <c r="A292" s="7" t="s">
        <v>505</v>
      </c>
      <c r="B292" s="1" t="s">
        <v>504</v>
      </c>
      <c r="C292" s="7" t="s">
        <v>23</v>
      </c>
      <c r="D292" s="8">
        <v>15736</v>
      </c>
      <c r="E292" s="8">
        <v>72264</v>
      </c>
      <c r="F292" s="8">
        <v>3239</v>
      </c>
      <c r="G292" s="8">
        <v>6129</v>
      </c>
      <c r="H292" s="8">
        <v>195</v>
      </c>
      <c r="I292" s="8">
        <v>50</v>
      </c>
      <c r="J292" s="8">
        <v>13333</v>
      </c>
      <c r="K292" s="8">
        <v>4591</v>
      </c>
      <c r="L292" s="8">
        <v>577</v>
      </c>
      <c r="M292" s="8">
        <v>100328</v>
      </c>
      <c r="N292" s="11">
        <f t="shared" si="20"/>
        <v>1.175711743772242</v>
      </c>
      <c r="O292" s="11">
        <f t="shared" si="21"/>
        <v>5.1999872902897817</v>
      </c>
      <c r="P292" s="11">
        <f t="shared" si="22"/>
        <v>6.3756990340620234</v>
      </c>
    </row>
    <row r="293" spans="1:16" ht="13.8" thickBot="1" x14ac:dyDescent="0.3">
      <c r="A293" s="7" t="s">
        <v>509</v>
      </c>
      <c r="B293" s="1" t="s">
        <v>508</v>
      </c>
      <c r="C293" s="7" t="s">
        <v>23</v>
      </c>
      <c r="D293" s="8">
        <v>13097</v>
      </c>
      <c r="E293" s="8">
        <v>35536</v>
      </c>
      <c r="F293" s="8">
        <v>546</v>
      </c>
      <c r="G293" s="8">
        <v>2026</v>
      </c>
      <c r="H293" s="8">
        <v>68</v>
      </c>
      <c r="I293" s="8">
        <v>48</v>
      </c>
      <c r="J293" s="8">
        <v>12634</v>
      </c>
      <c r="K293" s="8">
        <v>2055</v>
      </c>
      <c r="L293" s="8">
        <v>125</v>
      </c>
      <c r="M293" s="8">
        <v>52990</v>
      </c>
      <c r="N293" s="11">
        <f t="shared" si="20"/>
        <v>1.1310987248988318</v>
      </c>
      <c r="O293" s="11">
        <f t="shared" si="21"/>
        <v>2.9148659998472932</v>
      </c>
      <c r="P293" s="11">
        <f t="shared" si="22"/>
        <v>4.045964724746125</v>
      </c>
    </row>
    <row r="294" spans="1:16" ht="13.8" thickBot="1" x14ac:dyDescent="0.3">
      <c r="A294" s="7" t="s">
        <v>519</v>
      </c>
      <c r="B294" s="1" t="s">
        <v>518</v>
      </c>
      <c r="C294" s="7" t="s">
        <v>23</v>
      </c>
      <c r="D294" s="8">
        <v>22857</v>
      </c>
      <c r="E294" s="8">
        <v>98500</v>
      </c>
      <c r="F294" s="8">
        <v>5000</v>
      </c>
      <c r="G294" s="8">
        <v>5050</v>
      </c>
      <c r="H294" s="8">
        <v>140</v>
      </c>
      <c r="I294" s="8">
        <v>122</v>
      </c>
      <c r="J294" s="8">
        <v>5600</v>
      </c>
      <c r="K294" s="8">
        <v>6500</v>
      </c>
      <c r="L294" s="8">
        <v>111</v>
      </c>
      <c r="M294" s="8">
        <v>120901</v>
      </c>
      <c r="N294" s="11">
        <f t="shared" si="20"/>
        <v>0.53423458896618103</v>
      </c>
      <c r="O294" s="11">
        <f t="shared" si="21"/>
        <v>4.7552172201076255</v>
      </c>
      <c r="P294" s="11">
        <f t="shared" si="22"/>
        <v>5.2894518090738067</v>
      </c>
    </row>
    <row r="295" spans="1:16" ht="13.8" thickBot="1" x14ac:dyDescent="0.3">
      <c r="A295" s="7" t="s">
        <v>533</v>
      </c>
      <c r="B295" s="1" t="s">
        <v>532</v>
      </c>
      <c r="C295" s="7" t="s">
        <v>23</v>
      </c>
      <c r="D295" s="8">
        <v>25686</v>
      </c>
      <c r="E295" s="8">
        <v>88007</v>
      </c>
      <c r="F295" s="8">
        <v>1876</v>
      </c>
      <c r="G295" s="8">
        <v>4260</v>
      </c>
      <c r="H295" s="8">
        <v>144</v>
      </c>
      <c r="I295" s="8">
        <v>48</v>
      </c>
      <c r="J295" s="8">
        <v>7575</v>
      </c>
      <c r="K295" s="8">
        <v>1540</v>
      </c>
      <c r="L295" s="8">
        <v>180</v>
      </c>
      <c r="M295" s="8">
        <v>103582</v>
      </c>
      <c r="N295" s="11">
        <f t="shared" si="20"/>
        <v>0.36187027952970491</v>
      </c>
      <c r="O295" s="11">
        <f t="shared" si="21"/>
        <v>3.6707544966129411</v>
      </c>
      <c r="P295" s="11">
        <f t="shared" si="22"/>
        <v>4.0326247761426455</v>
      </c>
    </row>
    <row r="296" spans="1:16" ht="13.8" thickBot="1" x14ac:dyDescent="0.3">
      <c r="A296" s="7" t="s">
        <v>551</v>
      </c>
      <c r="B296" s="1" t="s">
        <v>550</v>
      </c>
      <c r="C296" s="7" t="s">
        <v>23</v>
      </c>
      <c r="D296" s="8">
        <v>12561</v>
      </c>
      <c r="E296" s="8">
        <v>79570</v>
      </c>
      <c r="F296" s="8">
        <v>2728</v>
      </c>
      <c r="G296" s="8">
        <v>3736</v>
      </c>
      <c r="H296" s="8">
        <v>91</v>
      </c>
      <c r="I296" s="8">
        <v>48</v>
      </c>
      <c r="J296" s="8">
        <v>7364</v>
      </c>
      <c r="K296" s="8">
        <v>2248</v>
      </c>
      <c r="L296" s="8">
        <v>0</v>
      </c>
      <c r="M296" s="8">
        <v>95737</v>
      </c>
      <c r="N296" s="11">
        <f t="shared" si="20"/>
        <v>0.76522569859087652</v>
      </c>
      <c r="O296" s="11">
        <f t="shared" si="21"/>
        <v>6.8565400843881861</v>
      </c>
      <c r="P296" s="11">
        <f t="shared" si="22"/>
        <v>7.6217657829790619</v>
      </c>
    </row>
    <row r="297" spans="1:16" ht="13.8" thickBot="1" x14ac:dyDescent="0.3">
      <c r="A297" s="7" t="s">
        <v>561</v>
      </c>
      <c r="B297" s="1" t="s">
        <v>560</v>
      </c>
      <c r="C297" s="7" t="s">
        <v>23</v>
      </c>
      <c r="D297" s="8">
        <v>24164</v>
      </c>
      <c r="E297" s="8">
        <v>79418</v>
      </c>
      <c r="F297" s="8">
        <v>4931</v>
      </c>
      <c r="G297" s="8">
        <v>5810</v>
      </c>
      <c r="H297" s="8">
        <v>104</v>
      </c>
      <c r="I297" s="8">
        <v>97</v>
      </c>
      <c r="J297" s="8">
        <v>13921</v>
      </c>
      <c r="K297" s="8">
        <v>2432</v>
      </c>
      <c r="L297" s="8">
        <v>153</v>
      </c>
      <c r="M297" s="8">
        <v>106769</v>
      </c>
      <c r="N297" s="11">
        <f t="shared" si="20"/>
        <v>0.68308227114716102</v>
      </c>
      <c r="O297" s="11">
        <f t="shared" si="21"/>
        <v>3.7354328753517629</v>
      </c>
      <c r="P297" s="11">
        <f t="shared" si="22"/>
        <v>4.4185151464989243</v>
      </c>
    </row>
    <row r="298" spans="1:16" ht="13.8" thickBot="1" x14ac:dyDescent="0.3">
      <c r="A298" s="7" t="s">
        <v>563</v>
      </c>
      <c r="B298" s="1" t="s">
        <v>562</v>
      </c>
      <c r="C298" s="7" t="s">
        <v>23</v>
      </c>
      <c r="D298" s="8">
        <v>14230</v>
      </c>
      <c r="E298" s="8">
        <v>38521</v>
      </c>
      <c r="F298" s="8">
        <v>3877</v>
      </c>
      <c r="G298" s="8">
        <v>6777</v>
      </c>
      <c r="H298" s="8">
        <v>78</v>
      </c>
      <c r="I298" s="8">
        <v>50</v>
      </c>
      <c r="J298" s="8">
        <v>9673</v>
      </c>
      <c r="K298" s="8">
        <v>1983</v>
      </c>
      <c r="L298" s="8">
        <v>221</v>
      </c>
      <c r="M298" s="8">
        <v>61130</v>
      </c>
      <c r="N298" s="11">
        <f t="shared" si="20"/>
        <v>0.83464511595221358</v>
      </c>
      <c r="O298" s="11">
        <f t="shared" si="21"/>
        <v>3.4612087139845396</v>
      </c>
      <c r="P298" s="11">
        <f t="shared" si="22"/>
        <v>4.2958538299367532</v>
      </c>
    </row>
    <row r="299" spans="1:16" ht="13.8" thickBot="1" x14ac:dyDescent="0.3">
      <c r="A299" s="7" t="s">
        <v>567</v>
      </c>
      <c r="B299" s="1" t="s">
        <v>566</v>
      </c>
      <c r="C299" s="7" t="s">
        <v>23</v>
      </c>
      <c r="D299" s="8">
        <v>20526</v>
      </c>
      <c r="E299" s="8">
        <v>65003</v>
      </c>
      <c r="F299" s="8">
        <v>7072</v>
      </c>
      <c r="G299" s="8">
        <v>7611</v>
      </c>
      <c r="H299" s="8">
        <v>162</v>
      </c>
      <c r="I299" s="8">
        <v>51</v>
      </c>
      <c r="J299" s="8">
        <v>13715</v>
      </c>
      <c r="K299" s="8">
        <v>4278</v>
      </c>
      <c r="L299" s="8">
        <v>759</v>
      </c>
      <c r="M299" s="8">
        <v>98600</v>
      </c>
      <c r="N299" s="11">
        <f t="shared" si="20"/>
        <v>0.91357302932865636</v>
      </c>
      <c r="O299" s="11">
        <f t="shared" si="21"/>
        <v>3.8900906167787195</v>
      </c>
      <c r="P299" s="11">
        <f t="shared" si="22"/>
        <v>4.8036636461073758</v>
      </c>
    </row>
    <row r="300" spans="1:16" ht="13.8" thickBot="1" x14ac:dyDescent="0.3">
      <c r="A300" s="7" t="s">
        <v>575</v>
      </c>
      <c r="B300" s="1" t="s">
        <v>574</v>
      </c>
      <c r="C300" s="7" t="s">
        <v>23</v>
      </c>
      <c r="D300" s="8">
        <v>13579</v>
      </c>
      <c r="E300" s="8">
        <v>42444</v>
      </c>
      <c r="F300" s="8">
        <v>2734</v>
      </c>
      <c r="G300" s="8">
        <v>3536</v>
      </c>
      <c r="H300" s="8">
        <v>76</v>
      </c>
      <c r="I300" s="8">
        <v>49</v>
      </c>
      <c r="J300" s="8">
        <v>9921</v>
      </c>
      <c r="K300" s="8">
        <v>2084</v>
      </c>
      <c r="L300" s="8">
        <v>221</v>
      </c>
      <c r="M300" s="8">
        <v>61016</v>
      </c>
      <c r="N300" s="11">
        <f t="shared" si="20"/>
        <v>0.90036085131452981</v>
      </c>
      <c r="O300" s="11">
        <f t="shared" si="21"/>
        <v>3.5930480889608956</v>
      </c>
      <c r="P300" s="11">
        <f t="shared" si="22"/>
        <v>4.4934089402754251</v>
      </c>
    </row>
    <row r="301" spans="1:16" ht="13.8" thickBot="1" x14ac:dyDescent="0.3">
      <c r="A301" s="7" t="s">
        <v>585</v>
      </c>
      <c r="B301" s="1" t="s">
        <v>584</v>
      </c>
      <c r="C301" s="7" t="s">
        <v>23</v>
      </c>
      <c r="D301" s="8">
        <v>14568</v>
      </c>
      <c r="E301" s="8">
        <v>60118</v>
      </c>
      <c r="F301" s="8">
        <v>7772</v>
      </c>
      <c r="G301" s="8">
        <v>2646</v>
      </c>
      <c r="H301" s="8">
        <v>136</v>
      </c>
      <c r="I301" s="8">
        <v>51</v>
      </c>
      <c r="J301" s="8">
        <v>18814</v>
      </c>
      <c r="K301" s="8">
        <v>2113</v>
      </c>
      <c r="L301" s="8">
        <v>108</v>
      </c>
      <c r="M301" s="8">
        <v>91707</v>
      </c>
      <c r="N301" s="11">
        <f t="shared" si="20"/>
        <v>1.4439181768259197</v>
      </c>
      <c r="O301" s="11">
        <f t="shared" si="21"/>
        <v>4.8511806699615594</v>
      </c>
      <c r="P301" s="11">
        <f t="shared" si="22"/>
        <v>6.2950988467874796</v>
      </c>
    </row>
    <row r="302" spans="1:16" ht="13.8" thickBot="1" x14ac:dyDescent="0.3">
      <c r="A302" s="7" t="s">
        <v>601</v>
      </c>
      <c r="B302" s="1" t="s">
        <v>600</v>
      </c>
      <c r="C302" s="7" t="s">
        <v>23</v>
      </c>
      <c r="D302" s="8">
        <v>12798</v>
      </c>
      <c r="E302" s="8">
        <v>42084</v>
      </c>
      <c r="F302" s="8">
        <v>2465</v>
      </c>
      <c r="G302" s="8">
        <v>2330</v>
      </c>
      <c r="H302" s="8">
        <v>95</v>
      </c>
      <c r="I302" s="8">
        <v>55</v>
      </c>
      <c r="J302" s="8">
        <v>5850</v>
      </c>
      <c r="K302" s="8">
        <v>2477</v>
      </c>
      <c r="L302" s="8">
        <v>7000</v>
      </c>
      <c r="M302" s="8">
        <v>62301</v>
      </c>
      <c r="N302" s="11">
        <f t="shared" si="20"/>
        <v>1.1976090014064698</v>
      </c>
      <c r="O302" s="11">
        <f t="shared" si="21"/>
        <v>3.6704172526957337</v>
      </c>
      <c r="P302" s="11">
        <f t="shared" si="22"/>
        <v>4.8680262541022037</v>
      </c>
    </row>
    <row r="303" spans="1:16" ht="13.8" thickBot="1" x14ac:dyDescent="0.3">
      <c r="A303" s="7" t="s">
        <v>603</v>
      </c>
      <c r="B303" s="1" t="s">
        <v>602</v>
      </c>
      <c r="C303" s="7" t="s">
        <v>23</v>
      </c>
      <c r="D303" s="8">
        <v>13912</v>
      </c>
      <c r="E303" s="8">
        <v>33013</v>
      </c>
      <c r="F303" s="8">
        <v>3388</v>
      </c>
      <c r="G303" s="8">
        <v>3064</v>
      </c>
      <c r="H303" s="8">
        <v>76</v>
      </c>
      <c r="I303" s="8">
        <v>50</v>
      </c>
      <c r="J303" s="8">
        <v>11551</v>
      </c>
      <c r="K303" s="8">
        <v>2658</v>
      </c>
      <c r="L303" s="8">
        <v>0</v>
      </c>
      <c r="M303" s="8">
        <v>53750</v>
      </c>
      <c r="N303" s="11">
        <f t="shared" si="20"/>
        <v>1.0213484761357101</v>
      </c>
      <c r="O303" s="11">
        <f t="shared" si="21"/>
        <v>2.8422225416906266</v>
      </c>
      <c r="P303" s="11">
        <f t="shared" si="22"/>
        <v>3.8635710178263372</v>
      </c>
    </row>
    <row r="304" spans="1:16" ht="13.8" thickBot="1" x14ac:dyDescent="0.3">
      <c r="A304" s="7" t="s">
        <v>607</v>
      </c>
      <c r="B304" s="1" t="s">
        <v>606</v>
      </c>
      <c r="C304" s="7" t="s">
        <v>23</v>
      </c>
      <c r="D304" s="8">
        <v>14878</v>
      </c>
      <c r="E304" s="8">
        <v>57212</v>
      </c>
      <c r="F304" s="8">
        <v>2113</v>
      </c>
      <c r="G304" s="8">
        <v>4260</v>
      </c>
      <c r="H304" s="8">
        <v>132</v>
      </c>
      <c r="I304" s="8">
        <v>54</v>
      </c>
      <c r="J304" s="8">
        <v>12801</v>
      </c>
      <c r="K304" s="8">
        <v>18814</v>
      </c>
      <c r="L304" s="8">
        <v>108</v>
      </c>
      <c r="M304" s="8">
        <v>95440</v>
      </c>
      <c r="N304" s="11">
        <f t="shared" si="20"/>
        <v>2.1322086301922303</v>
      </c>
      <c r="O304" s="11">
        <f t="shared" si="21"/>
        <v>4.282632074203522</v>
      </c>
      <c r="P304" s="11">
        <f t="shared" si="22"/>
        <v>6.4148407043957523</v>
      </c>
    </row>
    <row r="305" spans="1:16" ht="13.8" thickBot="1" x14ac:dyDescent="0.3">
      <c r="A305" s="7" t="s">
        <v>641</v>
      </c>
      <c r="B305" s="1" t="s">
        <v>640</v>
      </c>
      <c r="C305" s="7" t="s">
        <v>23</v>
      </c>
      <c r="D305" s="8">
        <v>12486</v>
      </c>
      <c r="E305" s="8">
        <v>60023</v>
      </c>
      <c r="F305" s="8">
        <v>1577</v>
      </c>
      <c r="G305" s="8">
        <v>7001</v>
      </c>
      <c r="H305" s="8">
        <v>33</v>
      </c>
      <c r="I305" s="8">
        <v>48</v>
      </c>
      <c r="J305" s="8">
        <v>0</v>
      </c>
      <c r="K305" s="8">
        <v>0</v>
      </c>
      <c r="L305" s="8">
        <v>0</v>
      </c>
      <c r="M305" s="8">
        <v>68634</v>
      </c>
      <c r="N305" s="11">
        <f t="shared" si="20"/>
        <v>0</v>
      </c>
      <c r="O305" s="11">
        <f t="shared" si="21"/>
        <v>5.4968765016818839</v>
      </c>
      <c r="P305" s="11">
        <f t="shared" si="22"/>
        <v>5.4968765016818839</v>
      </c>
    </row>
    <row r="306" spans="1:16" ht="13.8" thickBot="1" x14ac:dyDescent="0.3">
      <c r="A306" s="7" t="s">
        <v>669</v>
      </c>
      <c r="B306" s="1" t="s">
        <v>668</v>
      </c>
      <c r="C306" s="7" t="s">
        <v>23</v>
      </c>
      <c r="D306" s="8">
        <v>16753</v>
      </c>
      <c r="E306" s="8">
        <v>66776</v>
      </c>
      <c r="F306" s="8">
        <v>7021</v>
      </c>
      <c r="G306" s="8">
        <v>9850</v>
      </c>
      <c r="H306" s="8">
        <v>-1</v>
      </c>
      <c r="I306" s="8">
        <v>59</v>
      </c>
      <c r="J306" s="8">
        <v>41131</v>
      </c>
      <c r="K306" s="8">
        <v>16451</v>
      </c>
      <c r="L306" s="8">
        <v>0</v>
      </c>
      <c r="M306" s="8">
        <v>141228</v>
      </c>
      <c r="N306" s="11">
        <f t="shared" si="20"/>
        <v>3.4371157404643946</v>
      </c>
      <c r="O306" s="11">
        <f t="shared" si="21"/>
        <v>4.9928967946039515</v>
      </c>
      <c r="P306" s="11">
        <f t="shared" si="22"/>
        <v>8.4300125350683466</v>
      </c>
    </row>
    <row r="307" spans="1:16" ht="13.8" thickBot="1" x14ac:dyDescent="0.3">
      <c r="A307" s="7" t="s">
        <v>711</v>
      </c>
      <c r="B307" s="1" t="s">
        <v>710</v>
      </c>
      <c r="C307" s="7" t="s">
        <v>23</v>
      </c>
      <c r="D307" s="8">
        <v>18260</v>
      </c>
      <c r="E307" s="8">
        <v>89773</v>
      </c>
      <c r="F307" s="8">
        <v>9246</v>
      </c>
      <c r="G307" s="8">
        <v>8432</v>
      </c>
      <c r="H307" s="8">
        <v>136</v>
      </c>
      <c r="I307" s="8">
        <v>67</v>
      </c>
      <c r="J307" s="8">
        <v>14527</v>
      </c>
      <c r="K307" s="8">
        <v>6418</v>
      </c>
      <c r="L307" s="8">
        <v>981</v>
      </c>
      <c r="M307" s="8">
        <v>129513</v>
      </c>
      <c r="N307" s="11">
        <f t="shared" si="20"/>
        <v>1.2007667031763418</v>
      </c>
      <c r="O307" s="11">
        <f t="shared" si="21"/>
        <v>5.8919496166484118</v>
      </c>
      <c r="P307" s="11">
        <f t="shared" si="22"/>
        <v>7.0927163198247536</v>
      </c>
    </row>
    <row r="308" spans="1:16" ht="13.8" thickBot="1" x14ac:dyDescent="0.3">
      <c r="A308" s="7" t="s">
        <v>713</v>
      </c>
      <c r="B308" s="1" t="s">
        <v>712</v>
      </c>
      <c r="C308" s="7" t="s">
        <v>23</v>
      </c>
      <c r="D308" s="8">
        <v>13940</v>
      </c>
      <c r="E308" s="8">
        <v>60223</v>
      </c>
      <c r="F308" s="8">
        <v>3598</v>
      </c>
      <c r="G308" s="8">
        <v>5954</v>
      </c>
      <c r="H308" s="8">
        <v>109</v>
      </c>
      <c r="I308" s="8">
        <v>53</v>
      </c>
      <c r="J308" s="8">
        <v>12855</v>
      </c>
      <c r="K308" s="8">
        <v>3680</v>
      </c>
      <c r="L308" s="8">
        <v>728</v>
      </c>
      <c r="M308" s="8">
        <v>87147</v>
      </c>
      <c r="N308" s="11">
        <f t="shared" si="20"/>
        <v>1.2383787661406025</v>
      </c>
      <c r="O308" s="11">
        <f t="shared" si="21"/>
        <v>5.0131994261119086</v>
      </c>
      <c r="P308" s="11">
        <f t="shared" si="22"/>
        <v>6.2515781922525111</v>
      </c>
    </row>
    <row r="309" spans="1:16" ht="13.8" thickBot="1" x14ac:dyDescent="0.3">
      <c r="A309" s="7" t="s">
        <v>719</v>
      </c>
      <c r="B309" s="1" t="s">
        <v>718</v>
      </c>
      <c r="C309" s="7" t="s">
        <v>23</v>
      </c>
      <c r="D309" s="8">
        <v>17937</v>
      </c>
      <c r="E309" s="8">
        <v>45011</v>
      </c>
      <c r="F309" s="8">
        <v>1761</v>
      </c>
      <c r="G309" s="8">
        <v>3065</v>
      </c>
      <c r="H309" s="8">
        <v>90</v>
      </c>
      <c r="I309" s="8">
        <v>49</v>
      </c>
      <c r="J309" s="8">
        <v>8929</v>
      </c>
      <c r="K309" s="8">
        <v>2123</v>
      </c>
      <c r="L309" s="8">
        <v>0</v>
      </c>
      <c r="M309" s="8">
        <v>60979</v>
      </c>
      <c r="N309" s="11">
        <f t="shared" si="20"/>
        <v>0.61615654791771202</v>
      </c>
      <c r="O309" s="11">
        <f t="shared" si="21"/>
        <v>2.7834643474382563</v>
      </c>
      <c r="P309" s="11">
        <f t="shared" si="22"/>
        <v>3.3996208953559681</v>
      </c>
    </row>
    <row r="310" spans="1:16" ht="13.8" thickBot="1" x14ac:dyDescent="0.3">
      <c r="A310" s="7" t="s">
        <v>737</v>
      </c>
      <c r="B310" s="1" t="s">
        <v>736</v>
      </c>
      <c r="C310" s="7" t="s">
        <v>23</v>
      </c>
      <c r="D310" s="8">
        <v>18134</v>
      </c>
      <c r="E310" s="8">
        <v>38680</v>
      </c>
      <c r="F310" s="8">
        <v>1910</v>
      </c>
      <c r="G310" s="8">
        <v>1783</v>
      </c>
      <c r="H310" s="8">
        <v>159</v>
      </c>
      <c r="I310" s="8">
        <v>48</v>
      </c>
      <c r="J310" s="8">
        <v>0</v>
      </c>
      <c r="K310" s="8">
        <v>0</v>
      </c>
      <c r="L310" s="8">
        <v>0</v>
      </c>
      <c r="M310" s="8">
        <v>42532</v>
      </c>
      <c r="N310" s="11">
        <f t="shared" si="20"/>
        <v>0</v>
      </c>
      <c r="O310" s="11">
        <f t="shared" si="21"/>
        <v>2.3454284768942317</v>
      </c>
      <c r="P310" s="11">
        <f t="shared" si="22"/>
        <v>2.3454284768942317</v>
      </c>
    </row>
    <row r="311" spans="1:16" ht="13.8" thickBot="1" x14ac:dyDescent="0.3">
      <c r="A311" s="7" t="s">
        <v>749</v>
      </c>
      <c r="B311" s="1" t="s">
        <v>748</v>
      </c>
      <c r="C311" s="7" t="s">
        <v>23</v>
      </c>
      <c r="D311" s="8">
        <v>16881</v>
      </c>
      <c r="E311" s="8">
        <v>29565</v>
      </c>
      <c r="F311" s="8">
        <v>443</v>
      </c>
      <c r="G311" s="8">
        <v>787</v>
      </c>
      <c r="H311" s="8">
        <v>30</v>
      </c>
      <c r="I311" s="8">
        <v>48</v>
      </c>
      <c r="J311" s="8">
        <v>6130</v>
      </c>
      <c r="K311" s="8">
        <v>2148</v>
      </c>
      <c r="L311" s="8">
        <v>0</v>
      </c>
      <c r="M311" s="8">
        <v>39103</v>
      </c>
      <c r="N311" s="11">
        <f t="shared" si="20"/>
        <v>0.49037379302174045</v>
      </c>
      <c r="O311" s="11">
        <f t="shared" si="21"/>
        <v>1.8260174160298561</v>
      </c>
      <c r="P311" s="11">
        <f t="shared" si="22"/>
        <v>2.3163912090515963</v>
      </c>
    </row>
    <row r="312" spans="1:16" ht="13.8" thickBot="1" x14ac:dyDescent="0.3">
      <c r="A312" s="7" t="s">
        <v>753</v>
      </c>
      <c r="B312" s="1" t="s">
        <v>752</v>
      </c>
      <c r="C312" s="7" t="s">
        <v>23</v>
      </c>
      <c r="D312" s="8">
        <v>14253</v>
      </c>
      <c r="E312" s="8">
        <v>53181</v>
      </c>
      <c r="F312" s="8">
        <v>1794</v>
      </c>
      <c r="G312" s="8">
        <v>2115</v>
      </c>
      <c r="H312" s="8">
        <v>134</v>
      </c>
      <c r="I312" s="8">
        <v>51</v>
      </c>
      <c r="J312" s="8">
        <v>6807</v>
      </c>
      <c r="K312" s="8">
        <v>1598</v>
      </c>
      <c r="L312" s="8">
        <v>40</v>
      </c>
      <c r="M312" s="8">
        <v>65669</v>
      </c>
      <c r="N312" s="11">
        <f t="shared" si="20"/>
        <v>0.59250684066512316</v>
      </c>
      <c r="O312" s="11">
        <f t="shared" si="21"/>
        <v>4.0148740616010663</v>
      </c>
      <c r="P312" s="11">
        <f t="shared" si="22"/>
        <v>4.6073809022661898</v>
      </c>
    </row>
    <row r="313" spans="1:16" ht="13.8" thickBot="1" x14ac:dyDescent="0.3">
      <c r="A313" s="7" t="s">
        <v>773</v>
      </c>
      <c r="B313" s="1" t="s">
        <v>772</v>
      </c>
      <c r="C313" s="7" t="s">
        <v>23</v>
      </c>
      <c r="D313" s="8">
        <v>12238</v>
      </c>
      <c r="E313" s="8">
        <v>31637</v>
      </c>
      <c r="F313" s="8">
        <v>2102</v>
      </c>
      <c r="G313" s="8">
        <v>4864</v>
      </c>
      <c r="H313" s="8">
        <v>56</v>
      </c>
      <c r="I313" s="8">
        <v>48</v>
      </c>
      <c r="J313" s="8">
        <v>3427</v>
      </c>
      <c r="K313" s="8">
        <v>2628</v>
      </c>
      <c r="L313" s="8">
        <v>0</v>
      </c>
      <c r="M313" s="8">
        <v>44714</v>
      </c>
      <c r="N313" s="11">
        <f t="shared" si="20"/>
        <v>0.49477038731818923</v>
      </c>
      <c r="O313" s="11">
        <f t="shared" si="21"/>
        <v>3.1589311979081551</v>
      </c>
      <c r="P313" s="11">
        <f t="shared" si="22"/>
        <v>3.6537015852263441</v>
      </c>
    </row>
    <row r="314" spans="1:16" ht="13.8" thickBot="1" x14ac:dyDescent="0.3">
      <c r="A314" s="7" t="s">
        <v>793</v>
      </c>
      <c r="B314" s="1" t="s">
        <v>792</v>
      </c>
      <c r="C314" s="7" t="s">
        <v>23</v>
      </c>
      <c r="D314" s="8">
        <v>17593</v>
      </c>
      <c r="E314" s="8">
        <v>80862</v>
      </c>
      <c r="F314" s="8">
        <v>5614</v>
      </c>
      <c r="G314" s="8">
        <v>8035</v>
      </c>
      <c r="H314" s="8">
        <v>15</v>
      </c>
      <c r="I314" s="8">
        <v>48</v>
      </c>
      <c r="J314" s="8">
        <v>18733</v>
      </c>
      <c r="K314" s="8">
        <v>3918</v>
      </c>
      <c r="L314" s="8">
        <v>759</v>
      </c>
      <c r="M314" s="8">
        <v>117936</v>
      </c>
      <c r="N314" s="11">
        <f t="shared" si="20"/>
        <v>1.3306428693230261</v>
      </c>
      <c r="O314" s="11">
        <f t="shared" si="21"/>
        <v>5.3729324163019383</v>
      </c>
      <c r="P314" s="11">
        <f t="shared" si="22"/>
        <v>6.7035752856249644</v>
      </c>
    </row>
    <row r="315" spans="1:16" ht="13.8" thickBot="1" x14ac:dyDescent="0.3">
      <c r="A315" s="7" t="s">
        <v>819</v>
      </c>
      <c r="B315" s="80" t="s">
        <v>818</v>
      </c>
      <c r="C315" s="7" t="s">
        <v>23</v>
      </c>
      <c r="D315" s="8">
        <v>13498</v>
      </c>
      <c r="E315" s="8">
        <v>49231</v>
      </c>
      <c r="F315" s="8">
        <v>4957</v>
      </c>
      <c r="G315" s="8">
        <v>6562</v>
      </c>
      <c r="H315" s="8">
        <v>125</v>
      </c>
      <c r="I315" s="8">
        <v>54</v>
      </c>
      <c r="J315" s="8">
        <v>33476</v>
      </c>
      <c r="K315" s="8">
        <v>7940</v>
      </c>
      <c r="L315" s="8">
        <v>742</v>
      </c>
      <c r="M315" s="8">
        <v>103033</v>
      </c>
      <c r="N315" s="11">
        <f t="shared" si="20"/>
        <v>3.1232775225959402</v>
      </c>
      <c r="O315" s="11">
        <f t="shared" si="21"/>
        <v>4.5099273966513556</v>
      </c>
      <c r="P315" s="11">
        <f t="shared" si="22"/>
        <v>7.6332049192472962</v>
      </c>
    </row>
    <row r="316" spans="1:16" s="104" customFormat="1" x14ac:dyDescent="0.25">
      <c r="A316" s="102"/>
      <c r="B316" s="61" t="s">
        <v>3881</v>
      </c>
      <c r="C316" s="82"/>
      <c r="D316" s="113">
        <f>SUM(D239:D315)</f>
        <v>1340024</v>
      </c>
      <c r="E316" s="113">
        <f>SUM(E239:E315)</f>
        <v>4308938</v>
      </c>
      <c r="F316" s="64">
        <f>SUM(F239:F315)</f>
        <v>275581</v>
      </c>
      <c r="G316" s="64">
        <f t="shared" ref="G316:M316" si="23">SUM(G239:G315)</f>
        <v>345979</v>
      </c>
      <c r="H316" s="64">
        <f t="shared" si="23"/>
        <v>6974</v>
      </c>
      <c r="I316" s="64">
        <f t="shared" si="23"/>
        <v>4069</v>
      </c>
      <c r="J316" s="64">
        <f t="shared" si="23"/>
        <v>865183</v>
      </c>
      <c r="K316" s="64">
        <f t="shared" si="23"/>
        <v>265288</v>
      </c>
      <c r="L316" s="64">
        <f t="shared" si="23"/>
        <v>21368</v>
      </c>
      <c r="M316" s="64">
        <f t="shared" si="23"/>
        <v>6089311</v>
      </c>
      <c r="N316" s="118"/>
      <c r="O316" s="118"/>
      <c r="P316" s="119"/>
    </row>
    <row r="317" spans="1:16" s="104" customFormat="1" ht="13.8" thickBot="1" x14ac:dyDescent="0.3">
      <c r="A317" s="102"/>
      <c r="B317" s="66" t="s">
        <v>3882</v>
      </c>
      <c r="C317" s="84"/>
      <c r="D317" s="114">
        <f>AVERAGE(D239:D315)</f>
        <v>17402.909090909092</v>
      </c>
      <c r="E317" s="114">
        <f t="shared" ref="E317:P317" si="24">AVERAGE(E239:E315)</f>
        <v>55960.233766233767</v>
      </c>
      <c r="F317" s="114">
        <f t="shared" si="24"/>
        <v>3578.9740259740261</v>
      </c>
      <c r="G317" s="114">
        <f t="shared" si="24"/>
        <v>4493.2337662337659</v>
      </c>
      <c r="H317" s="114">
        <f t="shared" si="24"/>
        <v>90.571428571428569</v>
      </c>
      <c r="I317" s="114">
        <f t="shared" si="24"/>
        <v>52.844155844155843</v>
      </c>
      <c r="J317" s="114">
        <f t="shared" si="24"/>
        <v>11236.142857142857</v>
      </c>
      <c r="K317" s="114">
        <f t="shared" si="24"/>
        <v>3445.2987012987014</v>
      </c>
      <c r="L317" s="114">
        <f t="shared" si="24"/>
        <v>277.50649350649348</v>
      </c>
      <c r="M317" s="114">
        <f t="shared" si="24"/>
        <v>79081.961038961046</v>
      </c>
      <c r="N317" s="115">
        <f t="shared" si="24"/>
        <v>0.92453831421939547</v>
      </c>
      <c r="O317" s="115">
        <f t="shared" si="24"/>
        <v>3.7729717821146678</v>
      </c>
      <c r="P317" s="121">
        <f t="shared" si="24"/>
        <v>4.6975100963340637</v>
      </c>
    </row>
    <row r="318" spans="1:16" s="104" customFormat="1" x14ac:dyDescent="0.25">
      <c r="A318" s="102"/>
      <c r="B318" s="73"/>
      <c r="C318" s="102"/>
      <c r="D318" s="103"/>
      <c r="E318" s="103"/>
      <c r="F318" s="103"/>
      <c r="G318" s="103"/>
      <c r="H318" s="103"/>
      <c r="I318" s="103"/>
      <c r="J318" s="103"/>
      <c r="K318" s="103"/>
      <c r="L318" s="103"/>
      <c r="M318" s="103"/>
      <c r="N318" s="105"/>
      <c r="O318" s="105"/>
      <c r="P318" s="105"/>
    </row>
    <row r="319" spans="1:16" ht="13.8" thickBot="1" x14ac:dyDescent="0.3">
      <c r="A319" s="7" t="s">
        <v>39</v>
      </c>
      <c r="B319" s="72" t="s">
        <v>38</v>
      </c>
      <c r="C319" s="7" t="s">
        <v>40</v>
      </c>
      <c r="D319" s="8">
        <v>28210</v>
      </c>
      <c r="E319" s="8">
        <v>57112</v>
      </c>
      <c r="F319" s="8">
        <v>4332</v>
      </c>
      <c r="G319" s="8">
        <v>5131</v>
      </c>
      <c r="H319" s="8">
        <v>75</v>
      </c>
      <c r="I319" s="8">
        <v>97</v>
      </c>
      <c r="J319" s="8">
        <v>33277</v>
      </c>
      <c r="K319" s="8">
        <v>7770</v>
      </c>
      <c r="L319" s="8">
        <v>742</v>
      </c>
      <c r="M319" s="8">
        <v>108439</v>
      </c>
      <c r="N319" s="11">
        <f t="shared" si="20"/>
        <v>1.4813541297412265</v>
      </c>
      <c r="O319" s="11">
        <f t="shared" si="21"/>
        <v>2.3626373626373627</v>
      </c>
      <c r="P319" s="11">
        <f t="shared" si="22"/>
        <v>3.8439914923785889</v>
      </c>
    </row>
    <row r="320" spans="1:16" ht="13.8" thickBot="1" x14ac:dyDescent="0.3">
      <c r="A320" s="7" t="s">
        <v>42</v>
      </c>
      <c r="B320" s="1" t="s">
        <v>41</v>
      </c>
      <c r="C320" s="7" t="s">
        <v>40</v>
      </c>
      <c r="D320" s="8">
        <v>28283</v>
      </c>
      <c r="E320" s="8">
        <v>55369</v>
      </c>
      <c r="F320" s="8">
        <v>2623</v>
      </c>
      <c r="G320" s="8">
        <v>5459</v>
      </c>
      <c r="H320" s="8">
        <v>49</v>
      </c>
      <c r="I320" s="8">
        <v>51</v>
      </c>
      <c r="J320" s="8">
        <v>6300</v>
      </c>
      <c r="K320" s="8">
        <v>3374</v>
      </c>
      <c r="L320" s="8">
        <v>981</v>
      </c>
      <c r="M320" s="8">
        <v>74155</v>
      </c>
      <c r="N320" s="11">
        <f t="shared" si="20"/>
        <v>0.37672806986529012</v>
      </c>
      <c r="O320" s="11">
        <f t="shared" si="21"/>
        <v>2.2451649400700067</v>
      </c>
      <c r="P320" s="11">
        <f t="shared" si="22"/>
        <v>2.6218930099352966</v>
      </c>
    </row>
    <row r="321" spans="1:16" ht="13.8" thickBot="1" x14ac:dyDescent="0.3">
      <c r="A321" s="7" t="s">
        <v>50</v>
      </c>
      <c r="B321" s="1" t="s">
        <v>49</v>
      </c>
      <c r="C321" s="7" t="s">
        <v>40</v>
      </c>
      <c r="D321" s="8">
        <v>29598</v>
      </c>
      <c r="E321" s="8">
        <v>72885</v>
      </c>
      <c r="F321" s="8">
        <v>1933</v>
      </c>
      <c r="G321" s="8">
        <v>2673</v>
      </c>
      <c r="H321" s="8">
        <v>154</v>
      </c>
      <c r="I321" s="8">
        <v>55</v>
      </c>
      <c r="J321" s="8">
        <v>4141</v>
      </c>
      <c r="K321" s="8">
        <v>1924</v>
      </c>
      <c r="L321" s="8">
        <v>244</v>
      </c>
      <c r="M321" s="8">
        <v>83954</v>
      </c>
      <c r="N321" s="11">
        <f t="shared" si="20"/>
        <v>0.21315629434421246</v>
      </c>
      <c r="O321" s="11">
        <f t="shared" si="21"/>
        <v>2.6233191431853502</v>
      </c>
      <c r="P321" s="11">
        <f t="shared" si="22"/>
        <v>2.8364754375295629</v>
      </c>
    </row>
    <row r="322" spans="1:16" ht="13.8" thickBot="1" x14ac:dyDescent="0.3">
      <c r="A322" s="7" t="s">
        <v>73</v>
      </c>
      <c r="B322" s="1" t="s">
        <v>72</v>
      </c>
      <c r="C322" s="7" t="s">
        <v>40</v>
      </c>
      <c r="D322" s="8">
        <v>35350</v>
      </c>
      <c r="E322" s="8">
        <v>126154</v>
      </c>
      <c r="F322" s="8">
        <v>8381</v>
      </c>
      <c r="G322" s="8">
        <v>19970</v>
      </c>
      <c r="H322" s="8">
        <v>355</v>
      </c>
      <c r="I322" s="8">
        <v>73</v>
      </c>
      <c r="J322" s="8">
        <v>7578</v>
      </c>
      <c r="K322" s="8">
        <v>4031</v>
      </c>
      <c r="L322" s="8">
        <v>0</v>
      </c>
      <c r="M322" s="8">
        <v>166469</v>
      </c>
      <c r="N322" s="11">
        <f t="shared" si="20"/>
        <v>0.32840169731258839</v>
      </c>
      <c r="O322" s="11">
        <f t="shared" si="21"/>
        <v>4.3807637906647807</v>
      </c>
      <c r="P322" s="11">
        <f t="shared" si="22"/>
        <v>4.7091654879773692</v>
      </c>
    </row>
    <row r="323" spans="1:16" ht="13.8" thickBot="1" x14ac:dyDescent="0.3">
      <c r="A323" s="7" t="s">
        <v>83</v>
      </c>
      <c r="B323" s="1" t="s">
        <v>82</v>
      </c>
      <c r="C323" s="7" t="s">
        <v>40</v>
      </c>
      <c r="D323" s="8">
        <v>42361</v>
      </c>
      <c r="E323" s="8">
        <v>80152</v>
      </c>
      <c r="F323" s="8">
        <v>2557</v>
      </c>
      <c r="G323" s="8">
        <v>6055</v>
      </c>
      <c r="H323" s="8">
        <v>155</v>
      </c>
      <c r="I323" s="8">
        <v>50</v>
      </c>
      <c r="J323" s="8">
        <v>13306</v>
      </c>
      <c r="K323" s="8">
        <v>4320</v>
      </c>
      <c r="L323" s="8">
        <v>0</v>
      </c>
      <c r="M323" s="8">
        <v>106545</v>
      </c>
      <c r="N323" s="11">
        <f t="shared" si="20"/>
        <v>0.4160902717121881</v>
      </c>
      <c r="O323" s="11">
        <f t="shared" si="21"/>
        <v>2.0990769811855245</v>
      </c>
      <c r="P323" s="11">
        <f t="shared" si="22"/>
        <v>2.5151672528977125</v>
      </c>
    </row>
    <row r="324" spans="1:16" ht="13.8" thickBot="1" x14ac:dyDescent="0.3">
      <c r="A324" s="7" t="s">
        <v>108</v>
      </c>
      <c r="B324" s="1" t="s">
        <v>107</v>
      </c>
      <c r="C324" s="7" t="s">
        <v>40</v>
      </c>
      <c r="D324" s="8">
        <v>41070</v>
      </c>
      <c r="E324" s="8">
        <v>281776</v>
      </c>
      <c r="F324" s="8">
        <v>24078</v>
      </c>
      <c r="G324" s="8">
        <v>28456</v>
      </c>
      <c r="H324" s="8">
        <v>459</v>
      </c>
      <c r="I324" s="8">
        <v>117</v>
      </c>
      <c r="J324" s="8">
        <v>30370</v>
      </c>
      <c r="K324" s="8">
        <v>4765</v>
      </c>
      <c r="L324" s="8">
        <v>0</v>
      </c>
      <c r="M324" s="8">
        <v>369904</v>
      </c>
      <c r="N324" s="11">
        <f t="shared" si="20"/>
        <v>0.85549062576089607</v>
      </c>
      <c r="O324" s="11">
        <f t="shared" si="21"/>
        <v>8.1511809106403703</v>
      </c>
      <c r="P324" s="11">
        <f t="shared" si="22"/>
        <v>9.0066715364012655</v>
      </c>
    </row>
    <row r="325" spans="1:16" ht="13.8" thickBot="1" x14ac:dyDescent="0.3">
      <c r="A325" s="7" t="s">
        <v>114</v>
      </c>
      <c r="B325" s="1" t="s">
        <v>113</v>
      </c>
      <c r="C325" s="7" t="s">
        <v>40</v>
      </c>
      <c r="D325" s="8">
        <v>46905</v>
      </c>
      <c r="E325" s="8">
        <v>113327</v>
      </c>
      <c r="F325" s="8">
        <v>4750</v>
      </c>
      <c r="G325" s="8">
        <v>8259</v>
      </c>
      <c r="H325" s="8">
        <v>84</v>
      </c>
      <c r="I325" s="8">
        <v>54</v>
      </c>
      <c r="J325" s="8">
        <v>7380</v>
      </c>
      <c r="K325" s="8">
        <v>1193</v>
      </c>
      <c r="L325" s="8">
        <v>0</v>
      </c>
      <c r="M325" s="8">
        <v>134993</v>
      </c>
      <c r="N325" s="11">
        <f t="shared" si="20"/>
        <v>0.18277369150410405</v>
      </c>
      <c r="O325" s="11">
        <f t="shared" si="21"/>
        <v>2.6952350495682764</v>
      </c>
      <c r="P325" s="11">
        <f t="shared" si="22"/>
        <v>2.8780087410723802</v>
      </c>
    </row>
    <row r="326" spans="1:16" ht="13.8" thickBot="1" x14ac:dyDescent="0.3">
      <c r="A326" s="7" t="s">
        <v>124</v>
      </c>
      <c r="B326" s="1" t="s">
        <v>123</v>
      </c>
      <c r="C326" s="7" t="s">
        <v>40</v>
      </c>
      <c r="D326" s="8">
        <v>43254</v>
      </c>
      <c r="E326" s="8">
        <v>82365</v>
      </c>
      <c r="F326" s="8">
        <v>10761</v>
      </c>
      <c r="G326" s="8">
        <v>9634</v>
      </c>
      <c r="H326" s="8">
        <v>177</v>
      </c>
      <c r="I326" s="8">
        <v>56</v>
      </c>
      <c r="J326" s="8">
        <v>10755</v>
      </c>
      <c r="K326" s="8">
        <v>3234</v>
      </c>
      <c r="L326" s="8">
        <v>0</v>
      </c>
      <c r="M326" s="8">
        <v>116926</v>
      </c>
      <c r="N326" s="11">
        <f t="shared" si="20"/>
        <v>0.32341517547510057</v>
      </c>
      <c r="O326" s="11">
        <f t="shared" si="21"/>
        <v>2.3798261432468673</v>
      </c>
      <c r="P326" s="11">
        <f t="shared" si="22"/>
        <v>2.7032413187219677</v>
      </c>
    </row>
    <row r="327" spans="1:16" ht="13.8" thickBot="1" x14ac:dyDescent="0.3">
      <c r="A327" s="7" t="s">
        <v>134</v>
      </c>
      <c r="B327" s="1" t="s">
        <v>133</v>
      </c>
      <c r="C327" s="7" t="s">
        <v>40</v>
      </c>
      <c r="D327" s="8">
        <v>35087</v>
      </c>
      <c r="E327" s="8">
        <v>84729</v>
      </c>
      <c r="F327" s="8">
        <v>3061</v>
      </c>
      <c r="G327" s="8">
        <v>3614</v>
      </c>
      <c r="H327" s="8">
        <v>173</v>
      </c>
      <c r="I327" s="8">
        <v>48</v>
      </c>
      <c r="J327" s="8">
        <v>12280</v>
      </c>
      <c r="K327" s="8">
        <v>1841</v>
      </c>
      <c r="L327" s="8">
        <v>88</v>
      </c>
      <c r="M327" s="8">
        <v>105786</v>
      </c>
      <c r="N327" s="11">
        <f t="shared" si="20"/>
        <v>0.40496480177843647</v>
      </c>
      <c r="O327" s="11">
        <f t="shared" si="21"/>
        <v>2.6099980049591016</v>
      </c>
      <c r="P327" s="11">
        <f t="shared" si="22"/>
        <v>3.0149628067375382</v>
      </c>
    </row>
    <row r="328" spans="1:16" ht="13.8" thickBot="1" x14ac:dyDescent="0.3">
      <c r="A328" s="7" t="s">
        <v>150</v>
      </c>
      <c r="B328" s="1" t="s">
        <v>149</v>
      </c>
      <c r="C328" s="7" t="s">
        <v>40</v>
      </c>
      <c r="D328" s="8">
        <v>38002</v>
      </c>
      <c r="E328" s="8">
        <v>80133</v>
      </c>
      <c r="F328" s="8">
        <v>5154</v>
      </c>
      <c r="G328" s="8">
        <v>7728</v>
      </c>
      <c r="H328" s="8">
        <v>217</v>
      </c>
      <c r="I328" s="8">
        <v>54</v>
      </c>
      <c r="J328" s="8">
        <v>11438</v>
      </c>
      <c r="K328" s="8">
        <v>2471</v>
      </c>
      <c r="L328" s="8">
        <v>791</v>
      </c>
      <c r="M328" s="8">
        <v>107932</v>
      </c>
      <c r="N328" s="11">
        <f t="shared" si="20"/>
        <v>0.38682174622388293</v>
      </c>
      <c r="O328" s="11">
        <f t="shared" si="21"/>
        <v>2.4533445608125888</v>
      </c>
      <c r="P328" s="11">
        <f t="shared" si="22"/>
        <v>2.8401663070364718</v>
      </c>
    </row>
    <row r="329" spans="1:16" ht="13.8" thickBot="1" x14ac:dyDescent="0.3">
      <c r="A329" s="7" t="s">
        <v>170</v>
      </c>
      <c r="B329" s="1" t="s">
        <v>169</v>
      </c>
      <c r="C329" s="7" t="s">
        <v>40</v>
      </c>
      <c r="D329" s="8">
        <v>43381</v>
      </c>
      <c r="E329" s="8">
        <v>72261</v>
      </c>
      <c r="F329" s="8">
        <v>6012</v>
      </c>
      <c r="G329" s="8">
        <v>7620</v>
      </c>
      <c r="H329" s="8">
        <v>207</v>
      </c>
      <c r="I329" s="8">
        <v>50</v>
      </c>
      <c r="J329" s="8">
        <v>13907</v>
      </c>
      <c r="K329" s="8">
        <v>6480</v>
      </c>
      <c r="L329" s="8">
        <v>1</v>
      </c>
      <c r="M329" s="8">
        <v>106488</v>
      </c>
      <c r="N329" s="11">
        <f t="shared" si="20"/>
        <v>0.46997533482400128</v>
      </c>
      <c r="O329" s="11">
        <f t="shared" si="21"/>
        <v>1.9847398630736959</v>
      </c>
      <c r="P329" s="11">
        <f t="shared" si="22"/>
        <v>2.4547151978976971</v>
      </c>
    </row>
    <row r="330" spans="1:16" ht="13.8" thickBot="1" x14ac:dyDescent="0.3">
      <c r="A330" s="7" t="s">
        <v>174</v>
      </c>
      <c r="B330" s="1" t="s">
        <v>173</v>
      </c>
      <c r="C330" s="7" t="s">
        <v>40</v>
      </c>
      <c r="D330" s="8">
        <v>35563</v>
      </c>
      <c r="E330" s="8">
        <v>82511</v>
      </c>
      <c r="F330" s="8">
        <v>9599</v>
      </c>
      <c r="G330" s="8">
        <v>13646</v>
      </c>
      <c r="H330" s="8">
        <v>121</v>
      </c>
      <c r="I330" s="8">
        <v>62</v>
      </c>
      <c r="J330" s="8">
        <v>18279</v>
      </c>
      <c r="K330" s="8">
        <v>3950</v>
      </c>
      <c r="L330" s="8">
        <v>609</v>
      </c>
      <c r="M330" s="8">
        <v>128715</v>
      </c>
      <c r="N330" s="11">
        <f t="shared" si="20"/>
        <v>0.64218429266372357</v>
      </c>
      <c r="O330" s="11">
        <f t="shared" si="21"/>
        <v>2.9771672806006242</v>
      </c>
      <c r="P330" s="11">
        <f t="shared" si="22"/>
        <v>3.619351573264348</v>
      </c>
    </row>
    <row r="331" spans="1:16" ht="13.8" thickBot="1" x14ac:dyDescent="0.3">
      <c r="A331" s="7" t="s">
        <v>188</v>
      </c>
      <c r="B331" s="1" t="s">
        <v>187</v>
      </c>
      <c r="C331" s="7" t="s">
        <v>40</v>
      </c>
      <c r="D331" s="8">
        <v>40186</v>
      </c>
      <c r="E331" s="8">
        <v>72764</v>
      </c>
      <c r="F331" s="8">
        <v>6401</v>
      </c>
      <c r="G331" s="8">
        <v>9711</v>
      </c>
      <c r="H331" s="8">
        <v>193</v>
      </c>
      <c r="I331" s="8">
        <v>64</v>
      </c>
      <c r="J331" s="8">
        <v>171665</v>
      </c>
      <c r="K331" s="8">
        <v>49623</v>
      </c>
      <c r="L331" s="7">
        <v>0</v>
      </c>
      <c r="M331" s="8">
        <v>310357</v>
      </c>
      <c r="N331" s="11">
        <f t="shared" si="20"/>
        <v>5.506594336336037</v>
      </c>
      <c r="O331" s="11">
        <f t="shared" si="21"/>
        <v>2.21641865326233</v>
      </c>
      <c r="P331" s="11">
        <f t="shared" si="22"/>
        <v>7.7230129895983675</v>
      </c>
    </row>
    <row r="332" spans="1:16" ht="13.8" thickBot="1" x14ac:dyDescent="0.3">
      <c r="A332" s="7" t="s">
        <v>190</v>
      </c>
      <c r="B332" s="1" t="s">
        <v>189</v>
      </c>
      <c r="C332" s="7" t="s">
        <v>40</v>
      </c>
      <c r="D332" s="8">
        <v>28263</v>
      </c>
      <c r="E332" s="8">
        <v>41444</v>
      </c>
      <c r="F332" s="8">
        <v>2193</v>
      </c>
      <c r="G332" s="8">
        <v>4140</v>
      </c>
      <c r="H332" s="8">
        <v>26</v>
      </c>
      <c r="I332" s="8">
        <v>48</v>
      </c>
      <c r="J332" s="8">
        <v>8791</v>
      </c>
      <c r="K332" s="8">
        <v>758</v>
      </c>
      <c r="L332" s="8">
        <v>0</v>
      </c>
      <c r="M332" s="8">
        <v>57352</v>
      </c>
      <c r="N332" s="11">
        <f t="shared" si="20"/>
        <v>0.33786222269398153</v>
      </c>
      <c r="O332" s="11">
        <f t="shared" si="21"/>
        <v>1.6913632664614513</v>
      </c>
      <c r="P332" s="11">
        <f t="shared" si="22"/>
        <v>2.0292254891554329</v>
      </c>
    </row>
    <row r="333" spans="1:16" ht="13.8" thickBot="1" x14ac:dyDescent="0.3">
      <c r="A333" s="7" t="s">
        <v>200</v>
      </c>
      <c r="B333" s="1" t="s">
        <v>199</v>
      </c>
      <c r="C333" s="7" t="s">
        <v>40</v>
      </c>
      <c r="D333" s="8">
        <v>26391</v>
      </c>
      <c r="E333" s="8">
        <v>65289</v>
      </c>
      <c r="F333" s="8">
        <v>11689</v>
      </c>
      <c r="G333" s="8">
        <v>5575</v>
      </c>
      <c r="H333" s="8">
        <v>193</v>
      </c>
      <c r="I333" s="8">
        <v>56</v>
      </c>
      <c r="J333" s="8">
        <v>0</v>
      </c>
      <c r="K333" s="8">
        <v>0</v>
      </c>
      <c r="L333" s="8">
        <v>0</v>
      </c>
      <c r="M333" s="8">
        <v>82746</v>
      </c>
      <c r="N333" s="11">
        <f t="shared" si="20"/>
        <v>0</v>
      </c>
      <c r="O333" s="11">
        <f t="shared" si="21"/>
        <v>3.1353870637717405</v>
      </c>
      <c r="P333" s="11">
        <f t="shared" si="22"/>
        <v>3.1353870637717405</v>
      </c>
    </row>
    <row r="334" spans="1:16" ht="13.8" thickBot="1" x14ac:dyDescent="0.3">
      <c r="A334" s="7" t="s">
        <v>218</v>
      </c>
      <c r="B334" s="1" t="s">
        <v>217</v>
      </c>
      <c r="C334" s="7" t="s">
        <v>40</v>
      </c>
      <c r="D334" s="8">
        <v>32799</v>
      </c>
      <c r="E334" s="8">
        <v>52711</v>
      </c>
      <c r="F334" s="8">
        <v>6785</v>
      </c>
      <c r="G334" s="8">
        <v>5542</v>
      </c>
      <c r="H334" s="8">
        <v>170</v>
      </c>
      <c r="I334" s="8">
        <v>50</v>
      </c>
      <c r="J334" s="8">
        <v>9780</v>
      </c>
      <c r="K334" s="8">
        <v>2778</v>
      </c>
      <c r="L334" s="8">
        <v>0</v>
      </c>
      <c r="M334" s="8">
        <v>77766</v>
      </c>
      <c r="N334" s="11">
        <f t="shared" si="20"/>
        <v>0.38287752675386444</v>
      </c>
      <c r="O334" s="11">
        <f t="shared" si="21"/>
        <v>1.9881093935790726</v>
      </c>
      <c r="P334" s="11">
        <f t="shared" si="22"/>
        <v>2.3709869203329368</v>
      </c>
    </row>
    <row r="335" spans="1:16" ht="13.8" thickBot="1" x14ac:dyDescent="0.3">
      <c r="A335" s="7" t="s">
        <v>226</v>
      </c>
      <c r="B335" s="1" t="s">
        <v>225</v>
      </c>
      <c r="C335" s="7" t="s">
        <v>40</v>
      </c>
      <c r="D335" s="8">
        <v>32140</v>
      </c>
      <c r="E335" s="8">
        <v>36319</v>
      </c>
      <c r="F335" s="8">
        <v>1490</v>
      </c>
      <c r="G335" s="8">
        <v>4423</v>
      </c>
      <c r="H335" s="8">
        <v>75</v>
      </c>
      <c r="I335" s="8">
        <v>51</v>
      </c>
      <c r="J335" s="8">
        <v>9644</v>
      </c>
      <c r="K335" s="8">
        <v>2766</v>
      </c>
      <c r="L335" s="8">
        <v>63</v>
      </c>
      <c r="M335" s="8">
        <v>54780</v>
      </c>
      <c r="N335" s="11">
        <f t="shared" si="20"/>
        <v>0.38808338518979463</v>
      </c>
      <c r="O335" s="11">
        <f t="shared" si="21"/>
        <v>1.3163347853142502</v>
      </c>
      <c r="P335" s="11">
        <f t="shared" si="22"/>
        <v>1.7044181705040449</v>
      </c>
    </row>
    <row r="336" spans="1:16" ht="13.8" thickBot="1" x14ac:dyDescent="0.3">
      <c r="A336" s="7" t="s">
        <v>230</v>
      </c>
      <c r="B336" s="1" t="s">
        <v>229</v>
      </c>
      <c r="C336" s="7" t="s">
        <v>40</v>
      </c>
      <c r="D336" s="8">
        <v>26168</v>
      </c>
      <c r="E336" s="8">
        <v>91658</v>
      </c>
      <c r="F336" s="8">
        <v>5369</v>
      </c>
      <c r="G336" s="8">
        <v>7624</v>
      </c>
      <c r="H336" s="8">
        <v>226</v>
      </c>
      <c r="I336" s="8">
        <v>50</v>
      </c>
      <c r="J336" s="8">
        <v>4751</v>
      </c>
      <c r="K336" s="8">
        <v>2186</v>
      </c>
      <c r="L336" s="8">
        <v>0</v>
      </c>
      <c r="M336" s="8">
        <v>111814</v>
      </c>
      <c r="N336" s="11">
        <f t="shared" si="20"/>
        <v>0.26509477224090494</v>
      </c>
      <c r="O336" s="11">
        <f t="shared" si="21"/>
        <v>4.0078339957199631</v>
      </c>
      <c r="P336" s="11">
        <f t="shared" si="22"/>
        <v>4.2729287679608685</v>
      </c>
    </row>
    <row r="337" spans="1:16" ht="13.8" thickBot="1" x14ac:dyDescent="0.3">
      <c r="A337" s="7" t="s">
        <v>242</v>
      </c>
      <c r="B337" s="1" t="s">
        <v>241</v>
      </c>
      <c r="C337" s="7" t="s">
        <v>40</v>
      </c>
      <c r="D337" s="8">
        <v>48579</v>
      </c>
      <c r="E337" s="8">
        <v>84757</v>
      </c>
      <c r="F337" s="8">
        <v>4777</v>
      </c>
      <c r="G337" s="8">
        <v>6042</v>
      </c>
      <c r="H337" s="8">
        <v>180</v>
      </c>
      <c r="I337" s="8">
        <v>56</v>
      </c>
      <c r="J337" s="8">
        <v>17493</v>
      </c>
      <c r="K337" s="8">
        <v>26176</v>
      </c>
      <c r="L337" s="8">
        <v>9517</v>
      </c>
      <c r="M337" s="8">
        <v>148942</v>
      </c>
      <c r="N337" s="11">
        <f t="shared" ref="N337:N403" si="25">(J337+K337+L337)/D337</f>
        <v>1.0948352168632536</v>
      </c>
      <c r="O337" s="11">
        <f t="shared" ref="O337:O403" si="26">(E337+F337+G337+H337)/D337</f>
        <v>1.9711397929146339</v>
      </c>
      <c r="P337" s="11">
        <f t="shared" ref="P337:P403" si="27">M337/D337</f>
        <v>3.0659750097778877</v>
      </c>
    </row>
    <row r="338" spans="1:16" ht="13.8" thickBot="1" x14ac:dyDescent="0.3">
      <c r="A338" s="7" t="s">
        <v>244</v>
      </c>
      <c r="B338" s="1" t="s">
        <v>243</v>
      </c>
      <c r="C338" s="7" t="s">
        <v>40</v>
      </c>
      <c r="D338" s="8">
        <v>32442</v>
      </c>
      <c r="E338" s="8">
        <v>64511</v>
      </c>
      <c r="F338" s="8">
        <v>4212</v>
      </c>
      <c r="G338" s="8">
        <v>4052</v>
      </c>
      <c r="H338" s="8">
        <v>83</v>
      </c>
      <c r="I338" s="8">
        <v>53</v>
      </c>
      <c r="J338" s="8">
        <v>9537</v>
      </c>
      <c r="K338" s="8">
        <v>7293</v>
      </c>
      <c r="L338" s="8">
        <v>32</v>
      </c>
      <c r="M338" s="8">
        <v>89720</v>
      </c>
      <c r="N338" s="11">
        <f t="shared" si="25"/>
        <v>0.51975833795696935</v>
      </c>
      <c r="O338" s="11">
        <f t="shared" si="26"/>
        <v>2.2457924912150915</v>
      </c>
      <c r="P338" s="11">
        <f t="shared" si="27"/>
        <v>2.765550829172061</v>
      </c>
    </row>
    <row r="339" spans="1:16" ht="13.8" thickBot="1" x14ac:dyDescent="0.3">
      <c r="A339" s="7" t="s">
        <v>300</v>
      </c>
      <c r="B339" s="1" t="s">
        <v>299</v>
      </c>
      <c r="C339" s="7" t="s">
        <v>40</v>
      </c>
      <c r="D339" s="8">
        <v>27692</v>
      </c>
      <c r="E339" s="8">
        <v>50107</v>
      </c>
      <c r="F339" s="8">
        <v>1861</v>
      </c>
      <c r="G339" s="8">
        <v>4138</v>
      </c>
      <c r="H339" s="8">
        <v>52</v>
      </c>
      <c r="I339" s="8">
        <v>49</v>
      </c>
      <c r="J339" s="8">
        <v>18356</v>
      </c>
      <c r="K339" s="8">
        <v>3925</v>
      </c>
      <c r="L339" s="8">
        <v>769</v>
      </c>
      <c r="M339" s="8">
        <v>79208</v>
      </c>
      <c r="N339" s="11">
        <f t="shared" si="25"/>
        <v>0.83237035967066297</v>
      </c>
      <c r="O339" s="11">
        <f t="shared" si="26"/>
        <v>2.0279503105590062</v>
      </c>
      <c r="P339" s="11">
        <f t="shared" si="27"/>
        <v>2.8603206702296693</v>
      </c>
    </row>
    <row r="340" spans="1:16" ht="13.8" thickBot="1" x14ac:dyDescent="0.3">
      <c r="A340" s="7" t="s">
        <v>308</v>
      </c>
      <c r="B340" s="1" t="s">
        <v>307</v>
      </c>
      <c r="C340" s="7" t="s">
        <v>40</v>
      </c>
      <c r="D340" s="8">
        <v>46985</v>
      </c>
      <c r="E340" s="8">
        <v>147299</v>
      </c>
      <c r="F340" s="8">
        <v>19294</v>
      </c>
      <c r="G340" s="8">
        <v>13381</v>
      </c>
      <c r="H340" s="8">
        <v>185</v>
      </c>
      <c r="I340" s="8">
        <v>48</v>
      </c>
      <c r="J340" s="8">
        <v>9914</v>
      </c>
      <c r="K340" s="8">
        <v>3564</v>
      </c>
      <c r="L340" s="8">
        <v>0</v>
      </c>
      <c r="M340" s="8">
        <v>193637</v>
      </c>
      <c r="N340" s="11">
        <f t="shared" si="25"/>
        <v>0.28685750771522828</v>
      </c>
      <c r="O340" s="11">
        <f t="shared" si="26"/>
        <v>3.8343939555177182</v>
      </c>
      <c r="P340" s="11">
        <f t="shared" si="27"/>
        <v>4.1212514632329471</v>
      </c>
    </row>
    <row r="341" spans="1:16" ht="13.8" thickBot="1" x14ac:dyDescent="0.3">
      <c r="A341" s="7" t="s">
        <v>328</v>
      </c>
      <c r="B341" s="1" t="s">
        <v>327</v>
      </c>
      <c r="C341" s="7" t="s">
        <v>40</v>
      </c>
      <c r="D341" s="8">
        <v>40898</v>
      </c>
      <c r="E341" s="8">
        <v>138898</v>
      </c>
      <c r="F341" s="8">
        <v>7789</v>
      </c>
      <c r="G341" s="8">
        <v>5782</v>
      </c>
      <c r="H341" s="8">
        <v>267</v>
      </c>
      <c r="I341" s="8">
        <v>51</v>
      </c>
      <c r="J341" s="8">
        <v>6128</v>
      </c>
      <c r="K341" s="8">
        <v>2408</v>
      </c>
      <c r="L341" s="8">
        <v>0</v>
      </c>
      <c r="M341" s="8">
        <v>161272</v>
      </c>
      <c r="N341" s="11">
        <f t="shared" si="25"/>
        <v>0.2087143625605164</v>
      </c>
      <c r="O341" s="11">
        <f t="shared" si="26"/>
        <v>3.7345591471465598</v>
      </c>
      <c r="P341" s="11">
        <f t="shared" si="27"/>
        <v>3.9432735097070761</v>
      </c>
    </row>
    <row r="342" spans="1:16" ht="13.8" thickBot="1" x14ac:dyDescent="0.3">
      <c r="A342" s="7" t="s">
        <v>388</v>
      </c>
      <c r="B342" s="1" t="s">
        <v>387</v>
      </c>
      <c r="C342" s="7" t="s">
        <v>40</v>
      </c>
      <c r="D342" s="8">
        <v>41786</v>
      </c>
      <c r="E342" s="8">
        <v>106185</v>
      </c>
      <c r="F342" s="8">
        <v>4715</v>
      </c>
      <c r="G342" s="8">
        <v>0</v>
      </c>
      <c r="H342" s="8">
        <v>257</v>
      </c>
      <c r="I342" s="8">
        <v>55</v>
      </c>
      <c r="J342" s="8">
        <v>9924</v>
      </c>
      <c r="K342" s="8">
        <v>2573</v>
      </c>
      <c r="L342" s="8">
        <v>0</v>
      </c>
      <c r="M342" s="8">
        <v>123654</v>
      </c>
      <c r="N342" s="11">
        <f t="shared" si="25"/>
        <v>0.29907145934044893</v>
      </c>
      <c r="O342" s="11">
        <f t="shared" si="26"/>
        <v>2.6601493323122578</v>
      </c>
      <c r="P342" s="11">
        <f t="shared" si="27"/>
        <v>2.9592207916527067</v>
      </c>
    </row>
    <row r="343" spans="1:16" ht="13.8" thickBot="1" x14ac:dyDescent="0.3">
      <c r="A343" s="7" t="s">
        <v>433</v>
      </c>
      <c r="B343" s="1" t="s">
        <v>432</v>
      </c>
      <c r="C343" s="7" t="s">
        <v>40</v>
      </c>
      <c r="D343" s="8">
        <v>40771</v>
      </c>
      <c r="E343" s="8">
        <v>106151</v>
      </c>
      <c r="F343" s="8">
        <v>2400</v>
      </c>
      <c r="G343" s="8">
        <v>4745</v>
      </c>
      <c r="H343" s="8">
        <v>193</v>
      </c>
      <c r="I343" s="8">
        <v>53</v>
      </c>
      <c r="J343" s="8">
        <v>11003</v>
      </c>
      <c r="K343" s="8">
        <v>2586</v>
      </c>
      <c r="L343" s="8">
        <v>0</v>
      </c>
      <c r="M343" s="8">
        <v>127078</v>
      </c>
      <c r="N343" s="11">
        <f t="shared" si="25"/>
        <v>0.33330063035000368</v>
      </c>
      <c r="O343" s="11">
        <f t="shared" si="26"/>
        <v>2.783571656324348</v>
      </c>
      <c r="P343" s="11">
        <f t="shared" si="27"/>
        <v>3.1168722866743517</v>
      </c>
    </row>
    <row r="344" spans="1:16" ht="13.8" thickBot="1" x14ac:dyDescent="0.3">
      <c r="A344" s="7" t="s">
        <v>439</v>
      </c>
      <c r="B344" s="1" t="s">
        <v>438</v>
      </c>
      <c r="C344" s="7" t="s">
        <v>40</v>
      </c>
      <c r="D344" s="8">
        <v>38144</v>
      </c>
      <c r="E344" s="8">
        <v>49643</v>
      </c>
      <c r="F344" s="8">
        <v>1740</v>
      </c>
      <c r="G344" s="8">
        <v>2757</v>
      </c>
      <c r="H344" s="8">
        <v>68</v>
      </c>
      <c r="I344" s="8">
        <v>48</v>
      </c>
      <c r="J344" s="8">
        <v>3117</v>
      </c>
      <c r="K344" s="8">
        <v>0</v>
      </c>
      <c r="L344" s="8">
        <v>0</v>
      </c>
      <c r="M344" s="8">
        <v>57325</v>
      </c>
      <c r="N344" s="11">
        <f t="shared" si="25"/>
        <v>8.1716652684563754E-2</v>
      </c>
      <c r="O344" s="11">
        <f t="shared" si="26"/>
        <v>1.4211409395973154</v>
      </c>
      <c r="P344" s="11">
        <f t="shared" si="27"/>
        <v>1.5028575922818792</v>
      </c>
    </row>
    <row r="345" spans="1:16" ht="13.8" thickBot="1" x14ac:dyDescent="0.3">
      <c r="A345" s="7" t="s">
        <v>449</v>
      </c>
      <c r="B345" s="1" t="s">
        <v>448</v>
      </c>
      <c r="C345" s="7" t="s">
        <v>40</v>
      </c>
      <c r="D345" s="8">
        <v>35540</v>
      </c>
      <c r="E345" s="8">
        <v>112291</v>
      </c>
      <c r="F345" s="8">
        <v>10709</v>
      </c>
      <c r="G345" s="8">
        <v>6715</v>
      </c>
      <c r="H345" s="8">
        <v>148</v>
      </c>
      <c r="I345" s="8">
        <v>57</v>
      </c>
      <c r="J345" s="8">
        <v>16777</v>
      </c>
      <c r="K345" s="8">
        <v>5665</v>
      </c>
      <c r="L345" s="8">
        <v>0</v>
      </c>
      <c r="M345" s="8">
        <v>152305</v>
      </c>
      <c r="N345" s="11">
        <f t="shared" si="25"/>
        <v>0.63145751266178951</v>
      </c>
      <c r="O345" s="11">
        <f t="shared" si="26"/>
        <v>3.6539954980303881</v>
      </c>
      <c r="P345" s="11">
        <f t="shared" si="27"/>
        <v>4.2854530106921782</v>
      </c>
    </row>
    <row r="346" spans="1:16" ht="13.8" thickBot="1" x14ac:dyDescent="0.3">
      <c r="A346" s="7" t="s">
        <v>465</v>
      </c>
      <c r="B346" s="1" t="s">
        <v>464</v>
      </c>
      <c r="C346" s="7" t="s">
        <v>40</v>
      </c>
      <c r="D346" s="8">
        <v>29694</v>
      </c>
      <c r="E346" s="8">
        <v>92724</v>
      </c>
      <c r="F346" s="8">
        <v>3549</v>
      </c>
      <c r="G346" s="8">
        <v>5619</v>
      </c>
      <c r="H346" s="8">
        <v>108</v>
      </c>
      <c r="I346" s="8">
        <v>49</v>
      </c>
      <c r="J346" s="8">
        <v>32269</v>
      </c>
      <c r="K346" s="8">
        <v>5824</v>
      </c>
      <c r="L346" s="8">
        <v>0</v>
      </c>
      <c r="M346" s="8">
        <v>140093</v>
      </c>
      <c r="N346" s="11">
        <f t="shared" si="25"/>
        <v>1.2828517545632114</v>
      </c>
      <c r="O346" s="11">
        <f t="shared" si="26"/>
        <v>3.4350373812891495</v>
      </c>
      <c r="P346" s="11">
        <f t="shared" si="27"/>
        <v>4.7178891358523609</v>
      </c>
    </row>
    <row r="347" spans="1:16" ht="13.8" thickBot="1" x14ac:dyDescent="0.3">
      <c r="A347" s="7" t="s">
        <v>486</v>
      </c>
      <c r="B347" s="1" t="s">
        <v>485</v>
      </c>
      <c r="C347" s="7" t="s">
        <v>40</v>
      </c>
      <c r="D347" s="8">
        <v>28646</v>
      </c>
      <c r="E347" s="8">
        <v>62968</v>
      </c>
      <c r="F347" s="8">
        <v>1759</v>
      </c>
      <c r="G347" s="8">
        <v>6633</v>
      </c>
      <c r="H347" s="8">
        <v>121</v>
      </c>
      <c r="I347" s="8">
        <v>67</v>
      </c>
      <c r="J347" s="8">
        <v>11723</v>
      </c>
      <c r="K347" s="8">
        <v>1637</v>
      </c>
      <c r="L347" s="8">
        <v>177</v>
      </c>
      <c r="M347" s="8">
        <v>85018</v>
      </c>
      <c r="N347" s="11">
        <f t="shared" si="25"/>
        <v>0.47256161418697201</v>
      </c>
      <c r="O347" s="11">
        <f t="shared" si="26"/>
        <v>2.4953222090344203</v>
      </c>
      <c r="P347" s="11">
        <f t="shared" si="27"/>
        <v>2.967883823221392</v>
      </c>
    </row>
    <row r="348" spans="1:16" ht="13.8" thickBot="1" x14ac:dyDescent="0.3">
      <c r="A348" s="7" t="s">
        <v>541</v>
      </c>
      <c r="B348" s="1" t="s">
        <v>540</v>
      </c>
      <c r="C348" s="7" t="s">
        <v>40</v>
      </c>
      <c r="D348" s="8">
        <v>34467</v>
      </c>
      <c r="E348" s="8">
        <v>120692</v>
      </c>
      <c r="F348" s="8">
        <v>12066</v>
      </c>
      <c r="G348" s="8">
        <v>15070</v>
      </c>
      <c r="H348" s="8">
        <v>196</v>
      </c>
      <c r="I348" s="8">
        <v>52</v>
      </c>
      <c r="J348" s="8">
        <v>18050</v>
      </c>
      <c r="K348" s="8">
        <v>4201</v>
      </c>
      <c r="L348" s="8">
        <v>126</v>
      </c>
      <c r="M348" s="8">
        <v>170401</v>
      </c>
      <c r="N348" s="11">
        <f t="shared" si="25"/>
        <v>0.64922969797197316</v>
      </c>
      <c r="O348" s="11">
        <f t="shared" si="26"/>
        <v>4.2946586590071663</v>
      </c>
      <c r="P348" s="11">
        <f t="shared" si="27"/>
        <v>4.9438883569791399</v>
      </c>
    </row>
    <row r="349" spans="1:16" ht="13.8" thickBot="1" x14ac:dyDescent="0.3">
      <c r="A349" s="7" t="s">
        <v>547</v>
      </c>
      <c r="B349" s="1" t="s">
        <v>546</v>
      </c>
      <c r="C349" s="7" t="s">
        <v>40</v>
      </c>
      <c r="D349" s="8">
        <v>29319</v>
      </c>
      <c r="E349" s="8">
        <v>83369</v>
      </c>
      <c r="F349" s="8">
        <v>4543</v>
      </c>
      <c r="G349" s="8">
        <v>3889</v>
      </c>
      <c r="H349" s="8">
        <v>139</v>
      </c>
      <c r="I349" s="8">
        <v>48</v>
      </c>
      <c r="J349" s="8">
        <v>1</v>
      </c>
      <c r="K349" s="8">
        <v>0</v>
      </c>
      <c r="L349" s="8">
        <v>0</v>
      </c>
      <c r="M349" s="8">
        <v>91941</v>
      </c>
      <c r="N349" s="11">
        <f t="shared" si="25"/>
        <v>3.4107575292472457E-5</v>
      </c>
      <c r="O349" s="11">
        <f t="shared" si="26"/>
        <v>3.1358504723899179</v>
      </c>
      <c r="P349" s="11">
        <f t="shared" si="27"/>
        <v>3.1358845799652104</v>
      </c>
    </row>
    <row r="350" spans="1:16" ht="13.8" thickBot="1" x14ac:dyDescent="0.3">
      <c r="A350" s="7" t="s">
        <v>555</v>
      </c>
      <c r="B350" s="1" t="s">
        <v>554</v>
      </c>
      <c r="C350" s="7" t="s">
        <v>40</v>
      </c>
      <c r="D350" s="8">
        <v>35394</v>
      </c>
      <c r="E350" s="8">
        <v>89734</v>
      </c>
      <c r="F350" s="8">
        <v>9928</v>
      </c>
      <c r="G350" s="8">
        <v>16279</v>
      </c>
      <c r="H350" s="8">
        <v>264</v>
      </c>
      <c r="I350" s="8">
        <v>68</v>
      </c>
      <c r="J350" s="8">
        <v>51232</v>
      </c>
      <c r="K350" s="8">
        <v>21684</v>
      </c>
      <c r="L350" s="8">
        <v>0</v>
      </c>
      <c r="M350" s="8">
        <v>189121</v>
      </c>
      <c r="N350" s="11">
        <f t="shared" si="25"/>
        <v>2.0601231847205743</v>
      </c>
      <c r="O350" s="11">
        <f t="shared" si="26"/>
        <v>3.2831835904390574</v>
      </c>
      <c r="P350" s="11">
        <f t="shared" si="27"/>
        <v>5.3433067751596317</v>
      </c>
    </row>
    <row r="351" spans="1:16" ht="13.8" thickBot="1" x14ac:dyDescent="0.3">
      <c r="A351" s="7" t="s">
        <v>583</v>
      </c>
      <c r="B351" s="1" t="s">
        <v>582</v>
      </c>
      <c r="C351" s="7" t="s">
        <v>40</v>
      </c>
      <c r="D351" s="8">
        <v>36441</v>
      </c>
      <c r="E351" s="8">
        <v>206710</v>
      </c>
      <c r="F351" s="8">
        <v>16633</v>
      </c>
      <c r="G351" s="8">
        <v>10412</v>
      </c>
      <c r="H351" s="8">
        <v>281</v>
      </c>
      <c r="I351" s="8">
        <v>69</v>
      </c>
      <c r="J351" s="8">
        <v>6186</v>
      </c>
      <c r="K351" s="8">
        <v>2532</v>
      </c>
      <c r="L351" s="8">
        <v>0</v>
      </c>
      <c r="M351" s="8">
        <v>242754</v>
      </c>
      <c r="N351" s="11">
        <f t="shared" si="25"/>
        <v>0.23923602535605498</v>
      </c>
      <c r="O351" s="11">
        <f t="shared" si="26"/>
        <v>6.4223265003704615</v>
      </c>
      <c r="P351" s="11">
        <f t="shared" si="27"/>
        <v>6.6615625257265165</v>
      </c>
    </row>
    <row r="352" spans="1:16" ht="13.8" thickBot="1" x14ac:dyDescent="0.3">
      <c r="A352" s="7" t="s">
        <v>593</v>
      </c>
      <c r="B352" s="1" t="s">
        <v>592</v>
      </c>
      <c r="C352" s="7" t="s">
        <v>40</v>
      </c>
      <c r="D352" s="8">
        <v>36656</v>
      </c>
      <c r="E352" s="8">
        <v>200264</v>
      </c>
      <c r="F352" s="8">
        <v>19330</v>
      </c>
      <c r="G352" s="8">
        <v>26453</v>
      </c>
      <c r="H352" s="8">
        <v>391</v>
      </c>
      <c r="I352" s="8">
        <v>70</v>
      </c>
      <c r="J352" s="8">
        <v>25226</v>
      </c>
      <c r="K352" s="8">
        <v>15593</v>
      </c>
      <c r="L352" s="8">
        <v>0</v>
      </c>
      <c r="M352" s="8">
        <v>287257</v>
      </c>
      <c r="N352" s="11">
        <f t="shared" si="25"/>
        <v>1.1135694020078568</v>
      </c>
      <c r="O352" s="11">
        <f t="shared" si="26"/>
        <v>6.7229921431689217</v>
      </c>
      <c r="P352" s="11">
        <f t="shared" si="27"/>
        <v>7.8365615451767789</v>
      </c>
    </row>
    <row r="353" spans="1:16" ht="13.8" thickBot="1" x14ac:dyDescent="0.3">
      <c r="A353" s="7" t="s">
        <v>621</v>
      </c>
      <c r="B353" s="1" t="s">
        <v>620</v>
      </c>
      <c r="C353" s="7" t="s">
        <v>40</v>
      </c>
      <c r="D353" s="8">
        <v>48362</v>
      </c>
      <c r="E353" s="8">
        <v>160568</v>
      </c>
      <c r="F353" s="8">
        <v>8296</v>
      </c>
      <c r="G353" s="8">
        <v>9340</v>
      </c>
      <c r="H353" s="8">
        <v>151</v>
      </c>
      <c r="I353" s="8">
        <v>57</v>
      </c>
      <c r="J353" s="8">
        <v>24504</v>
      </c>
      <c r="K353" s="8">
        <v>8177</v>
      </c>
      <c r="L353" s="8">
        <v>696</v>
      </c>
      <c r="M353" s="8">
        <v>211732</v>
      </c>
      <c r="N353" s="11">
        <f t="shared" si="25"/>
        <v>0.69014929076547704</v>
      </c>
      <c r="O353" s="11">
        <f t="shared" si="26"/>
        <v>3.6879161325007237</v>
      </c>
      <c r="P353" s="11">
        <f t="shared" si="27"/>
        <v>4.3780654232662011</v>
      </c>
    </row>
    <row r="354" spans="1:16" ht="13.8" thickBot="1" x14ac:dyDescent="0.3">
      <c r="A354" s="7" t="s">
        <v>645</v>
      </c>
      <c r="B354" s="1" t="s">
        <v>644</v>
      </c>
      <c r="C354" s="7" t="s">
        <v>40</v>
      </c>
      <c r="D354" s="8">
        <v>33839</v>
      </c>
      <c r="E354" s="8">
        <v>66730</v>
      </c>
      <c r="F354" s="8">
        <v>7399</v>
      </c>
      <c r="G354" s="8">
        <v>17256</v>
      </c>
      <c r="H354" s="8">
        <v>120</v>
      </c>
      <c r="I354" s="8">
        <v>53</v>
      </c>
      <c r="J354" s="8">
        <v>9537</v>
      </c>
      <c r="K354" s="8">
        <v>1623</v>
      </c>
      <c r="L354" s="8">
        <v>0</v>
      </c>
      <c r="M354" s="8">
        <v>102665</v>
      </c>
      <c r="N354" s="11">
        <f t="shared" si="25"/>
        <v>0.32979697981618844</v>
      </c>
      <c r="O354" s="11">
        <f t="shared" si="26"/>
        <v>2.7041283725878422</v>
      </c>
      <c r="P354" s="11">
        <f t="shared" si="27"/>
        <v>3.0339253524040308</v>
      </c>
    </row>
    <row r="355" spans="1:16" ht="13.8" thickBot="1" x14ac:dyDescent="0.3">
      <c r="A355" s="7" t="s">
        <v>647</v>
      </c>
      <c r="B355" s="1" t="s">
        <v>646</v>
      </c>
      <c r="C355" s="7" t="s">
        <v>40</v>
      </c>
      <c r="D355" s="8">
        <v>39868</v>
      </c>
      <c r="E355" s="8">
        <v>50089</v>
      </c>
      <c r="F355" s="8">
        <v>1398</v>
      </c>
      <c r="G355" s="8">
        <v>1920</v>
      </c>
      <c r="H355" s="8">
        <v>26</v>
      </c>
      <c r="I355" s="8">
        <v>55</v>
      </c>
      <c r="J355" s="8">
        <v>18562</v>
      </c>
      <c r="K355" s="8">
        <v>3945</v>
      </c>
      <c r="L355" s="8">
        <v>0</v>
      </c>
      <c r="M355" s="8">
        <v>75940</v>
      </c>
      <c r="N355" s="11">
        <f t="shared" si="25"/>
        <v>0.56453797531855121</v>
      </c>
      <c r="O355" s="11">
        <f t="shared" si="26"/>
        <v>1.3402478177987358</v>
      </c>
      <c r="P355" s="11">
        <f t="shared" si="27"/>
        <v>1.9047857931172871</v>
      </c>
    </row>
    <row r="356" spans="1:16" ht="13.8" thickBot="1" x14ac:dyDescent="0.3">
      <c r="A356" s="7" t="s">
        <v>651</v>
      </c>
      <c r="B356" s="1" t="s">
        <v>650</v>
      </c>
      <c r="C356" s="7" t="s">
        <v>40</v>
      </c>
      <c r="D356" s="8">
        <v>47299</v>
      </c>
      <c r="E356" s="8">
        <v>108497</v>
      </c>
      <c r="F356" s="8">
        <v>5532</v>
      </c>
      <c r="G356" s="8">
        <v>9517</v>
      </c>
      <c r="H356" s="8">
        <v>48</v>
      </c>
      <c r="I356" s="8">
        <v>52</v>
      </c>
      <c r="J356" s="8">
        <v>9203</v>
      </c>
      <c r="K356" s="8">
        <v>1568</v>
      </c>
      <c r="L356" s="8">
        <v>32</v>
      </c>
      <c r="M356" s="8">
        <v>134397</v>
      </c>
      <c r="N356" s="11">
        <f t="shared" si="25"/>
        <v>0.2283980633840039</v>
      </c>
      <c r="O356" s="11">
        <f t="shared" si="26"/>
        <v>2.613036216410495</v>
      </c>
      <c r="P356" s="11">
        <f t="shared" si="27"/>
        <v>2.8414342797944987</v>
      </c>
    </row>
    <row r="357" spans="1:16" ht="13.8" thickBot="1" x14ac:dyDescent="0.3">
      <c r="A357" s="7" t="s">
        <v>671</v>
      </c>
      <c r="B357" s="1" t="s">
        <v>670</v>
      </c>
      <c r="C357" s="7" t="s">
        <v>40</v>
      </c>
      <c r="D357" s="8">
        <v>26376</v>
      </c>
      <c r="E357" s="8">
        <v>104900</v>
      </c>
      <c r="F357" s="8">
        <v>9914</v>
      </c>
      <c r="G357" s="8">
        <v>10238</v>
      </c>
      <c r="H357" s="8">
        <v>192</v>
      </c>
      <c r="I357" s="8">
        <v>63</v>
      </c>
      <c r="J357" s="8">
        <v>23504</v>
      </c>
      <c r="K357" s="8">
        <v>8335</v>
      </c>
      <c r="L357" s="8">
        <v>540</v>
      </c>
      <c r="M357" s="8">
        <v>157623</v>
      </c>
      <c r="N357" s="11">
        <f t="shared" si="25"/>
        <v>1.2275932666060054</v>
      </c>
      <c r="O357" s="11">
        <f t="shared" si="26"/>
        <v>4.7484076433121016</v>
      </c>
      <c r="P357" s="11">
        <f t="shared" si="27"/>
        <v>5.9760009099181071</v>
      </c>
    </row>
    <row r="358" spans="1:16" ht="13.8" thickBot="1" x14ac:dyDescent="0.3">
      <c r="A358" s="7" t="s">
        <v>695</v>
      </c>
      <c r="B358" s="1" t="s">
        <v>694</v>
      </c>
      <c r="C358" s="7" t="s">
        <v>40</v>
      </c>
      <c r="D358" s="8">
        <v>27920</v>
      </c>
      <c r="E358" s="8">
        <v>76109</v>
      </c>
      <c r="F358" s="8">
        <v>5987</v>
      </c>
      <c r="G358" s="8">
        <v>2011</v>
      </c>
      <c r="H358" s="8">
        <v>180</v>
      </c>
      <c r="I358" s="8">
        <v>70</v>
      </c>
      <c r="J358" s="8">
        <v>9164</v>
      </c>
      <c r="K358" s="8">
        <v>674</v>
      </c>
      <c r="L358" s="8">
        <v>0</v>
      </c>
      <c r="M358" s="8">
        <v>94125</v>
      </c>
      <c r="N358" s="11">
        <f t="shared" si="25"/>
        <v>0.35236389684813751</v>
      </c>
      <c r="O358" s="11">
        <f t="shared" si="26"/>
        <v>3.0188753581661891</v>
      </c>
      <c r="P358" s="11">
        <f t="shared" si="27"/>
        <v>3.3712392550143266</v>
      </c>
    </row>
    <row r="359" spans="1:16" ht="13.8" thickBot="1" x14ac:dyDescent="0.3">
      <c r="A359" s="7" t="s">
        <v>705</v>
      </c>
      <c r="B359" s="1" t="s">
        <v>704</v>
      </c>
      <c r="C359" s="7" t="s">
        <v>40</v>
      </c>
      <c r="D359" s="8">
        <v>30047</v>
      </c>
      <c r="E359" s="8">
        <v>104345</v>
      </c>
      <c r="F359" s="8">
        <v>9024</v>
      </c>
      <c r="G359" s="8">
        <v>8865</v>
      </c>
      <c r="H359" s="8">
        <v>89</v>
      </c>
      <c r="I359" s="8">
        <v>51</v>
      </c>
      <c r="J359" s="8">
        <v>0</v>
      </c>
      <c r="K359" s="8">
        <v>5921</v>
      </c>
      <c r="L359" s="8">
        <v>0</v>
      </c>
      <c r="M359" s="8">
        <v>128244</v>
      </c>
      <c r="N359" s="11">
        <f t="shared" si="25"/>
        <v>0.19705794255666123</v>
      </c>
      <c r="O359" s="11">
        <f t="shared" si="26"/>
        <v>4.0710553466236226</v>
      </c>
      <c r="P359" s="11">
        <f t="shared" si="27"/>
        <v>4.2681132891802847</v>
      </c>
    </row>
    <row r="360" spans="1:16" ht="13.8" thickBot="1" x14ac:dyDescent="0.3">
      <c r="A360" s="7" t="s">
        <v>723</v>
      </c>
      <c r="B360" s="1" t="s">
        <v>722</v>
      </c>
      <c r="C360" s="7" t="s">
        <v>40</v>
      </c>
      <c r="D360" s="8">
        <v>40841</v>
      </c>
      <c r="E360" s="8">
        <v>184026</v>
      </c>
      <c r="F360" s="8">
        <v>7192</v>
      </c>
      <c r="G360" s="8">
        <v>12939</v>
      </c>
      <c r="H360" s="8">
        <v>384</v>
      </c>
      <c r="I360" s="8">
        <v>18</v>
      </c>
      <c r="J360" s="8">
        <v>5850</v>
      </c>
      <c r="K360" s="8">
        <v>2477</v>
      </c>
      <c r="L360" s="8">
        <v>0</v>
      </c>
      <c r="M360" s="8">
        <v>212868</v>
      </c>
      <c r="N360" s="11">
        <f t="shared" si="25"/>
        <v>0.20388824955314513</v>
      </c>
      <c r="O360" s="11">
        <f t="shared" si="26"/>
        <v>5.0082270267623219</v>
      </c>
      <c r="P360" s="11">
        <f t="shared" si="27"/>
        <v>5.2121152763154672</v>
      </c>
    </row>
    <row r="361" spans="1:16" ht="13.8" thickBot="1" x14ac:dyDescent="0.3">
      <c r="A361" s="7" t="s">
        <v>767</v>
      </c>
      <c r="B361" s="1" t="s">
        <v>766</v>
      </c>
      <c r="C361" s="7" t="s">
        <v>40</v>
      </c>
      <c r="D361" s="8">
        <v>44265</v>
      </c>
      <c r="E361" s="8">
        <v>166483</v>
      </c>
      <c r="F361" s="8">
        <v>3110</v>
      </c>
      <c r="G361" s="8">
        <v>12551</v>
      </c>
      <c r="H361" s="8">
        <v>415</v>
      </c>
      <c r="I361" s="8">
        <v>51</v>
      </c>
      <c r="J361" s="8">
        <v>7905</v>
      </c>
      <c r="K361" s="8">
        <v>2554</v>
      </c>
      <c r="L361" s="8">
        <v>0</v>
      </c>
      <c r="M361" s="8">
        <v>193018</v>
      </c>
      <c r="N361" s="11">
        <f t="shared" si="25"/>
        <v>0.23628148650175082</v>
      </c>
      <c r="O361" s="11">
        <f t="shared" si="26"/>
        <v>4.1242290748898682</v>
      </c>
      <c r="P361" s="11">
        <f t="shared" si="27"/>
        <v>4.3605105613916191</v>
      </c>
    </row>
    <row r="362" spans="1:16" ht="13.8" thickBot="1" x14ac:dyDescent="0.3">
      <c r="A362" s="7" t="s">
        <v>807</v>
      </c>
      <c r="B362" s="80" t="s">
        <v>806</v>
      </c>
      <c r="C362" s="7" t="s">
        <v>40</v>
      </c>
      <c r="D362" s="8">
        <v>30019</v>
      </c>
      <c r="E362" s="8">
        <v>54650</v>
      </c>
      <c r="F362" s="8">
        <v>1992</v>
      </c>
      <c r="G362" s="8">
        <v>3264</v>
      </c>
      <c r="H362" s="8">
        <v>110</v>
      </c>
      <c r="I362" s="8">
        <v>54</v>
      </c>
      <c r="J362" s="8">
        <v>11813</v>
      </c>
      <c r="K362" s="8">
        <v>15047</v>
      </c>
      <c r="L362" s="8">
        <v>0</v>
      </c>
      <c r="M362" s="8">
        <v>86876</v>
      </c>
      <c r="N362" s="11">
        <f t="shared" si="25"/>
        <v>0.89476664778973314</v>
      </c>
      <c r="O362" s="11">
        <f t="shared" si="26"/>
        <v>1.9992671308171492</v>
      </c>
      <c r="P362" s="11">
        <f t="shared" si="27"/>
        <v>2.8940337786068824</v>
      </c>
    </row>
    <row r="363" spans="1:16" s="104" customFormat="1" x14ac:dyDescent="0.25">
      <c r="A363" s="102"/>
      <c r="B363" s="61" t="s">
        <v>3883</v>
      </c>
      <c r="C363" s="82"/>
      <c r="D363" s="113">
        <f>SUM(D319:D362)</f>
        <v>1585301</v>
      </c>
      <c r="E363" s="113">
        <f>SUM(E319:E362)</f>
        <v>4341659</v>
      </c>
      <c r="F363" s="64">
        <f>SUM(F319:F362)</f>
        <v>302317</v>
      </c>
      <c r="G363" s="64">
        <f t="shared" ref="G363:M363" si="28">SUM(G319:G362)</f>
        <v>375128</v>
      </c>
      <c r="H363" s="64">
        <f t="shared" si="28"/>
        <v>7757</v>
      </c>
      <c r="I363" s="64">
        <f t="shared" si="28"/>
        <v>2503</v>
      </c>
      <c r="J363" s="64">
        <f t="shared" si="28"/>
        <v>740620</v>
      </c>
      <c r="K363" s="64">
        <f t="shared" si="28"/>
        <v>259446</v>
      </c>
      <c r="L363" s="64">
        <f t="shared" si="28"/>
        <v>15408</v>
      </c>
      <c r="M363" s="64">
        <f t="shared" si="28"/>
        <v>6042335</v>
      </c>
      <c r="N363" s="118"/>
      <c r="O363" s="118"/>
      <c r="P363" s="119"/>
    </row>
    <row r="364" spans="1:16" s="104" customFormat="1" ht="13.8" thickBot="1" x14ac:dyDescent="0.3">
      <c r="A364" s="102"/>
      <c r="B364" s="66" t="s">
        <v>3884</v>
      </c>
      <c r="C364" s="84"/>
      <c r="D364" s="114">
        <f>AVERAGE(D319:D362)</f>
        <v>36029.568181818184</v>
      </c>
      <c r="E364" s="114">
        <f t="shared" ref="E364:P364" si="29">AVERAGE(E319:E362)</f>
        <v>98674.068181818177</v>
      </c>
      <c r="F364" s="114">
        <f t="shared" si="29"/>
        <v>6870.840909090909</v>
      </c>
      <c r="G364" s="114">
        <f t="shared" si="29"/>
        <v>8525.636363636364</v>
      </c>
      <c r="H364" s="114">
        <f t="shared" si="29"/>
        <v>176.29545454545453</v>
      </c>
      <c r="I364" s="114">
        <f t="shared" si="29"/>
        <v>56.886363636363633</v>
      </c>
      <c r="J364" s="114">
        <f t="shared" si="29"/>
        <v>16832.272727272728</v>
      </c>
      <c r="K364" s="114">
        <f t="shared" si="29"/>
        <v>5896.5</v>
      </c>
      <c r="L364" s="114">
        <f t="shared" si="29"/>
        <v>350.18181818181819</v>
      </c>
      <c r="M364" s="114">
        <f t="shared" si="29"/>
        <v>137325.79545454544</v>
      </c>
      <c r="N364" s="122">
        <f t="shared" si="29"/>
        <v>0.63619068181239202</v>
      </c>
      <c r="O364" s="122">
        <f t="shared" si="29"/>
        <v>3.153530804271337</v>
      </c>
      <c r="P364" s="123">
        <f t="shared" si="29"/>
        <v>3.7897214860837294</v>
      </c>
    </row>
    <row r="365" spans="1:16" s="104" customFormat="1" x14ac:dyDescent="0.25">
      <c r="A365" s="102"/>
      <c r="B365" s="73"/>
      <c r="C365" s="102"/>
      <c r="D365" s="103"/>
      <c r="E365" s="103"/>
      <c r="F365" s="103"/>
      <c r="G365" s="103"/>
      <c r="H365" s="103"/>
      <c r="I365" s="103"/>
      <c r="J365" s="103"/>
      <c r="K365" s="103"/>
      <c r="L365" s="103"/>
      <c r="M365" s="103"/>
      <c r="N365" s="105"/>
      <c r="O365" s="105"/>
      <c r="P365" s="105"/>
    </row>
    <row r="366" spans="1:16" ht="13.8" thickBot="1" x14ac:dyDescent="0.3">
      <c r="A366" s="7" t="s">
        <v>54</v>
      </c>
      <c r="B366" s="72" t="s">
        <v>53</v>
      </c>
      <c r="C366" s="7" t="s">
        <v>55</v>
      </c>
      <c r="D366" s="8">
        <v>163590</v>
      </c>
      <c r="E366" s="8">
        <v>385019</v>
      </c>
      <c r="F366" s="8">
        <v>80293</v>
      </c>
      <c r="G366" s="8">
        <v>92310</v>
      </c>
      <c r="H366" s="8">
        <v>1483</v>
      </c>
      <c r="I366" s="8">
        <v>67</v>
      </c>
      <c r="J366" s="8">
        <v>57231</v>
      </c>
      <c r="K366" s="8">
        <v>41429</v>
      </c>
      <c r="L366" s="8">
        <v>967</v>
      </c>
      <c r="M366" s="8">
        <v>658732</v>
      </c>
      <c r="N366" s="11">
        <f t="shared" si="25"/>
        <v>0.60900421786172754</v>
      </c>
      <c r="O366" s="11">
        <f t="shared" si="26"/>
        <v>3.417721132098539</v>
      </c>
      <c r="P366" s="11">
        <f t="shared" si="27"/>
        <v>4.0267253499602669</v>
      </c>
    </row>
    <row r="367" spans="1:16" ht="13.8" thickBot="1" x14ac:dyDescent="0.3">
      <c r="A367" s="7" t="s">
        <v>77</v>
      </c>
      <c r="B367" s="1" t="s">
        <v>76</v>
      </c>
      <c r="C367" s="7" t="s">
        <v>55</v>
      </c>
      <c r="D367" s="8">
        <v>107681</v>
      </c>
      <c r="E367" s="8">
        <v>323441</v>
      </c>
      <c r="F367" s="8">
        <v>32234</v>
      </c>
      <c r="G367" s="8">
        <v>19234</v>
      </c>
      <c r="H367" s="8">
        <v>360</v>
      </c>
      <c r="I367" s="8">
        <v>60</v>
      </c>
      <c r="J367" s="8">
        <v>7565</v>
      </c>
      <c r="K367" s="8">
        <v>0</v>
      </c>
      <c r="L367" s="8">
        <v>0</v>
      </c>
      <c r="M367" s="8">
        <v>382834</v>
      </c>
      <c r="N367" s="11">
        <f t="shared" si="25"/>
        <v>7.0253805220976767E-2</v>
      </c>
      <c r="O367" s="11">
        <f t="shared" si="26"/>
        <v>3.4850066399829127</v>
      </c>
      <c r="P367" s="11">
        <f t="shared" si="27"/>
        <v>3.5552604452038894</v>
      </c>
    </row>
    <row r="368" spans="1:16" ht="13.8" thickBot="1" x14ac:dyDescent="0.3">
      <c r="A368" s="7" t="s">
        <v>140</v>
      </c>
      <c r="B368" s="1" t="s">
        <v>139</v>
      </c>
      <c r="C368" s="7" t="s">
        <v>55</v>
      </c>
      <c r="D368" s="8">
        <v>90173</v>
      </c>
      <c r="E368" s="8">
        <v>226107</v>
      </c>
      <c r="F368" s="8">
        <v>29959</v>
      </c>
      <c r="G368" s="8">
        <v>50591</v>
      </c>
      <c r="H368" s="8">
        <v>512</v>
      </c>
      <c r="I368" s="8">
        <v>74</v>
      </c>
      <c r="J368" s="8">
        <v>11376</v>
      </c>
      <c r="K368" s="8">
        <v>26735</v>
      </c>
      <c r="L368" s="8">
        <v>8586</v>
      </c>
      <c r="M368" s="8">
        <v>353866</v>
      </c>
      <c r="N368" s="11">
        <f t="shared" si="25"/>
        <v>0.51786011333769533</v>
      </c>
      <c r="O368" s="11">
        <f t="shared" si="26"/>
        <v>3.406440952391514</v>
      </c>
      <c r="P368" s="11">
        <f t="shared" si="27"/>
        <v>3.9243010657292094</v>
      </c>
    </row>
    <row r="369" spans="1:16" ht="13.8" thickBot="1" x14ac:dyDescent="0.3">
      <c r="A369" s="7" t="s">
        <v>142</v>
      </c>
      <c r="B369" s="1" t="s">
        <v>141</v>
      </c>
      <c r="C369" s="7" t="s">
        <v>55</v>
      </c>
      <c r="D369" s="8">
        <v>238859</v>
      </c>
      <c r="E369" s="8">
        <v>422903</v>
      </c>
      <c r="F369" s="8">
        <v>61558</v>
      </c>
      <c r="G369" s="8">
        <v>84471</v>
      </c>
      <c r="H369" s="8">
        <v>755</v>
      </c>
      <c r="I369" s="8">
        <v>57</v>
      </c>
      <c r="J369" s="8">
        <v>32173</v>
      </c>
      <c r="K369" s="8">
        <v>27373</v>
      </c>
      <c r="L369" s="8">
        <v>1631</v>
      </c>
      <c r="M369" s="8">
        <v>630864</v>
      </c>
      <c r="N369" s="11">
        <f t="shared" si="25"/>
        <v>0.2561218124500228</v>
      </c>
      <c r="O369" s="11">
        <f t="shared" si="26"/>
        <v>2.385034685735099</v>
      </c>
      <c r="P369" s="11">
        <f t="shared" si="27"/>
        <v>2.6411564981851217</v>
      </c>
    </row>
    <row r="370" spans="1:16" ht="13.8" thickBot="1" x14ac:dyDescent="0.3">
      <c r="A370" s="7" t="s">
        <v>172</v>
      </c>
      <c r="B370" s="1" t="s">
        <v>171</v>
      </c>
      <c r="C370" s="7" t="s">
        <v>55</v>
      </c>
      <c r="D370" s="8">
        <v>51640</v>
      </c>
      <c r="E370" s="8">
        <v>127958</v>
      </c>
      <c r="F370" s="8">
        <v>8375</v>
      </c>
      <c r="G370" s="8">
        <v>11867</v>
      </c>
      <c r="H370" s="8">
        <v>280</v>
      </c>
      <c r="I370" s="8">
        <v>58</v>
      </c>
      <c r="J370" s="8">
        <v>12681</v>
      </c>
      <c r="K370" s="8">
        <v>986</v>
      </c>
      <c r="L370" s="8">
        <v>834</v>
      </c>
      <c r="M370" s="8">
        <v>162981</v>
      </c>
      <c r="N370" s="11">
        <f t="shared" si="25"/>
        <v>0.28080945003872965</v>
      </c>
      <c r="O370" s="11">
        <f t="shared" si="26"/>
        <v>2.8752904725019364</v>
      </c>
      <c r="P370" s="11">
        <f t="shared" si="27"/>
        <v>3.1560999225406663</v>
      </c>
    </row>
    <row r="371" spans="1:16" ht="13.8" thickBot="1" x14ac:dyDescent="0.3">
      <c r="A371" s="7" t="s">
        <v>178</v>
      </c>
      <c r="B371" s="1" t="s">
        <v>177</v>
      </c>
      <c r="C371" s="7" t="s">
        <v>55</v>
      </c>
      <c r="D371" s="8">
        <v>169833</v>
      </c>
      <c r="E371" s="8">
        <v>290453</v>
      </c>
      <c r="F371" s="8">
        <v>38914</v>
      </c>
      <c r="G371" s="8">
        <v>42174</v>
      </c>
      <c r="H371" s="8">
        <v>438</v>
      </c>
      <c r="I371" s="8">
        <v>74</v>
      </c>
      <c r="J371" s="8">
        <v>7666</v>
      </c>
      <c r="K371" s="8">
        <v>1933</v>
      </c>
      <c r="L371" s="8">
        <v>29</v>
      </c>
      <c r="M371" s="8">
        <v>381607</v>
      </c>
      <c r="N371" s="11">
        <f t="shared" si="25"/>
        <v>5.6690984673178943E-2</v>
      </c>
      <c r="O371" s="11">
        <f t="shared" si="26"/>
        <v>2.1902633763756159</v>
      </c>
      <c r="P371" s="11">
        <f t="shared" si="27"/>
        <v>2.246954361048795</v>
      </c>
    </row>
    <row r="372" spans="1:16" ht="13.8" thickBot="1" x14ac:dyDescent="0.3">
      <c r="A372" s="7" t="s">
        <v>212</v>
      </c>
      <c r="B372" s="1" t="s">
        <v>211</v>
      </c>
      <c r="C372" s="7" t="s">
        <v>55</v>
      </c>
      <c r="D372" s="8">
        <v>57774</v>
      </c>
      <c r="E372" s="8">
        <v>142305</v>
      </c>
      <c r="F372" s="8">
        <v>8212</v>
      </c>
      <c r="G372" s="8">
        <v>12766</v>
      </c>
      <c r="H372" s="8">
        <v>293</v>
      </c>
      <c r="I372" s="8">
        <v>54</v>
      </c>
      <c r="J372" s="8">
        <v>13466</v>
      </c>
      <c r="K372" s="8">
        <v>3177</v>
      </c>
      <c r="L372" s="8">
        <v>0</v>
      </c>
      <c r="M372" s="8">
        <v>180219</v>
      </c>
      <c r="N372" s="11">
        <f t="shared" si="25"/>
        <v>0.28807075847266939</v>
      </c>
      <c r="O372" s="11">
        <f t="shared" si="26"/>
        <v>2.8313082009208292</v>
      </c>
      <c r="P372" s="11">
        <f t="shared" si="27"/>
        <v>3.1193789593934986</v>
      </c>
    </row>
    <row r="373" spans="1:16" ht="13.8" thickBot="1" x14ac:dyDescent="0.3">
      <c r="A373" s="7" t="s">
        <v>214</v>
      </c>
      <c r="B373" s="1" t="s">
        <v>213</v>
      </c>
      <c r="C373" s="7" t="s">
        <v>55</v>
      </c>
      <c r="D373" s="8">
        <v>98153</v>
      </c>
      <c r="E373" s="8">
        <v>162352</v>
      </c>
      <c r="F373" s="8">
        <v>19368</v>
      </c>
      <c r="G373" s="8">
        <v>33459</v>
      </c>
      <c r="H373" s="8">
        <v>402</v>
      </c>
      <c r="I373" s="8">
        <v>66</v>
      </c>
      <c r="J373" s="8">
        <v>199481</v>
      </c>
      <c r="K373" s="8">
        <v>347013</v>
      </c>
      <c r="L373" s="8">
        <v>29595</v>
      </c>
      <c r="M373" s="8">
        <v>791670</v>
      </c>
      <c r="N373" s="11">
        <f t="shared" si="25"/>
        <v>5.8692958951840497</v>
      </c>
      <c r="O373" s="11">
        <f t="shared" si="26"/>
        <v>2.1963770847554329</v>
      </c>
      <c r="P373" s="11">
        <f t="shared" si="27"/>
        <v>8.0656729799394817</v>
      </c>
    </row>
    <row r="374" spans="1:16" ht="13.8" thickBot="1" x14ac:dyDescent="0.3">
      <c r="A374" s="7" t="s">
        <v>224</v>
      </c>
      <c r="B374" s="1" t="s">
        <v>223</v>
      </c>
      <c r="C374" s="7" t="s">
        <v>55</v>
      </c>
      <c r="D374" s="8">
        <v>713777</v>
      </c>
      <c r="E374" s="8">
        <v>4083856</v>
      </c>
      <c r="F374" s="8">
        <v>129057</v>
      </c>
      <c r="G374" s="8">
        <v>174763</v>
      </c>
      <c r="H374" s="8">
        <v>1400</v>
      </c>
      <c r="I374" s="8">
        <v>79</v>
      </c>
      <c r="J374" s="8">
        <v>6517</v>
      </c>
      <c r="K374" s="8">
        <v>5639</v>
      </c>
      <c r="L374" s="8">
        <v>2678</v>
      </c>
      <c r="M374" s="8">
        <v>4403910</v>
      </c>
      <c r="N374" s="11">
        <f t="shared" si="25"/>
        <v>2.0782401226153265E-2</v>
      </c>
      <c r="O374" s="11">
        <f t="shared" si="26"/>
        <v>6.1490857788917266</v>
      </c>
      <c r="P374" s="11">
        <f t="shared" si="27"/>
        <v>6.1698681801178799</v>
      </c>
    </row>
    <row r="375" spans="1:16" ht="13.8" thickBot="1" x14ac:dyDescent="0.3">
      <c r="A375" s="7" t="s">
        <v>268</v>
      </c>
      <c r="B375" s="1" t="s">
        <v>267</v>
      </c>
      <c r="C375" s="7" t="s">
        <v>55</v>
      </c>
      <c r="D375" s="8">
        <v>90112</v>
      </c>
      <c r="E375" s="8">
        <v>244493</v>
      </c>
      <c r="F375" s="8">
        <v>22196</v>
      </c>
      <c r="G375" s="8">
        <v>33148</v>
      </c>
      <c r="H375" s="8">
        <v>512</v>
      </c>
      <c r="I375" s="8">
        <v>81</v>
      </c>
      <c r="J375" s="8">
        <v>20514</v>
      </c>
      <c r="K375" s="8">
        <v>34071</v>
      </c>
      <c r="L375" s="8">
        <v>9496</v>
      </c>
      <c r="M375" s="8">
        <v>364430</v>
      </c>
      <c r="N375" s="11">
        <f t="shared" si="25"/>
        <v>0.71112615411931823</v>
      </c>
      <c r="O375" s="11">
        <f t="shared" si="26"/>
        <v>3.3330632990056817</v>
      </c>
      <c r="P375" s="11">
        <f t="shared" si="27"/>
        <v>4.044189453125</v>
      </c>
    </row>
    <row r="376" spans="1:16" ht="13.8" thickBot="1" x14ac:dyDescent="0.3">
      <c r="A376" s="7" t="s">
        <v>280</v>
      </c>
      <c r="B376" s="1" t="s">
        <v>279</v>
      </c>
      <c r="C376" s="7" t="s">
        <v>55</v>
      </c>
      <c r="D376" s="8">
        <v>102434</v>
      </c>
      <c r="E376" s="8">
        <v>271301</v>
      </c>
      <c r="F376" s="8">
        <v>24342</v>
      </c>
      <c r="G376" s="8">
        <v>16754</v>
      </c>
      <c r="H376" s="8">
        <v>96</v>
      </c>
      <c r="I376" s="8">
        <v>61</v>
      </c>
      <c r="J376" s="8">
        <v>5299</v>
      </c>
      <c r="K376" s="8">
        <v>2210</v>
      </c>
      <c r="L376" s="8">
        <v>1</v>
      </c>
      <c r="M376" s="8">
        <v>320003</v>
      </c>
      <c r="N376" s="11">
        <f t="shared" si="25"/>
        <v>7.3315500712653997E-2</v>
      </c>
      <c r="O376" s="11">
        <f t="shared" si="26"/>
        <v>3.050676533182342</v>
      </c>
      <c r="P376" s="11">
        <f t="shared" si="27"/>
        <v>3.123992033894996</v>
      </c>
    </row>
    <row r="377" spans="1:16" ht="13.8" thickBot="1" x14ac:dyDescent="0.3">
      <c r="A377" s="7" t="s">
        <v>304</v>
      </c>
      <c r="B377" s="1" t="s">
        <v>303</v>
      </c>
      <c r="C377" s="7" t="s">
        <v>55</v>
      </c>
      <c r="D377" s="8">
        <v>332567</v>
      </c>
      <c r="E377" s="8">
        <v>549930</v>
      </c>
      <c r="F377" s="8">
        <v>31352</v>
      </c>
      <c r="G377" s="8">
        <v>128349</v>
      </c>
      <c r="H377" s="8">
        <v>488</v>
      </c>
      <c r="I377" s="8">
        <v>66</v>
      </c>
      <c r="J377" s="8">
        <v>19572</v>
      </c>
      <c r="K377" s="8">
        <v>8932</v>
      </c>
      <c r="L377" s="8">
        <v>249</v>
      </c>
      <c r="M377" s="8">
        <v>738872</v>
      </c>
      <c r="N377" s="11">
        <f t="shared" si="25"/>
        <v>8.6457766404965011E-2</v>
      </c>
      <c r="O377" s="11">
        <f t="shared" si="26"/>
        <v>2.1352659764799276</v>
      </c>
      <c r="P377" s="11">
        <f t="shared" si="27"/>
        <v>2.2217237428848922</v>
      </c>
    </row>
    <row r="378" spans="1:16" ht="13.8" thickBot="1" x14ac:dyDescent="0.3">
      <c r="A378" s="7" t="s">
        <v>318</v>
      </c>
      <c r="B378" s="1" t="s">
        <v>317</v>
      </c>
      <c r="C378" s="7" t="s">
        <v>55</v>
      </c>
      <c r="D378" s="8">
        <v>76707</v>
      </c>
      <c r="E378" s="8">
        <v>212499</v>
      </c>
      <c r="F378" s="8">
        <v>18192</v>
      </c>
      <c r="G378" s="8">
        <v>11667</v>
      </c>
      <c r="H378" s="8">
        <v>279</v>
      </c>
      <c r="I378" s="8">
        <v>68</v>
      </c>
      <c r="J378" s="8">
        <v>7290</v>
      </c>
      <c r="K378" s="8">
        <v>4063</v>
      </c>
      <c r="L378" s="8">
        <v>0</v>
      </c>
      <c r="M378" s="8">
        <v>253990</v>
      </c>
      <c r="N378" s="11">
        <f t="shared" si="25"/>
        <v>0.14800474532963093</v>
      </c>
      <c r="O378" s="11">
        <f t="shared" si="26"/>
        <v>3.16316633423286</v>
      </c>
      <c r="P378" s="11">
        <f t="shared" si="27"/>
        <v>3.3111710795624911</v>
      </c>
    </row>
    <row r="379" spans="1:16" ht="13.8" thickBot="1" x14ac:dyDescent="0.3">
      <c r="A379" s="7" t="s">
        <v>322</v>
      </c>
      <c r="B379" s="1" t="s">
        <v>321</v>
      </c>
      <c r="C379" s="7" t="s">
        <v>55</v>
      </c>
      <c r="D379" s="8">
        <v>188040</v>
      </c>
      <c r="E379" s="8">
        <v>727523</v>
      </c>
      <c r="F379" s="8">
        <v>65481</v>
      </c>
      <c r="G379" s="8">
        <v>54658</v>
      </c>
      <c r="H379" s="8">
        <v>568</v>
      </c>
      <c r="I379" s="8">
        <v>70</v>
      </c>
      <c r="J379" s="8">
        <v>16226</v>
      </c>
      <c r="K379" s="8">
        <v>11048</v>
      </c>
      <c r="L379" s="8">
        <v>0</v>
      </c>
      <c r="M379" s="8">
        <v>875504</v>
      </c>
      <c r="N379" s="11">
        <f t="shared" si="25"/>
        <v>0.1450436077430334</v>
      </c>
      <c r="O379" s="11">
        <f t="shared" si="26"/>
        <v>4.5109019357583495</v>
      </c>
      <c r="P379" s="11">
        <f t="shared" si="27"/>
        <v>4.6559455435013826</v>
      </c>
    </row>
    <row r="380" spans="1:16" ht="13.8" thickBot="1" x14ac:dyDescent="0.3">
      <c r="A380" s="7" t="s">
        <v>326</v>
      </c>
      <c r="B380" s="1" t="s">
        <v>325</v>
      </c>
      <c r="C380" s="7" t="s">
        <v>55</v>
      </c>
      <c r="D380" s="8">
        <v>51133</v>
      </c>
      <c r="E380" s="8">
        <v>152589</v>
      </c>
      <c r="F380" s="8">
        <v>19428</v>
      </c>
      <c r="G380" s="8">
        <v>25794</v>
      </c>
      <c r="H380" s="8">
        <v>368</v>
      </c>
      <c r="I380" s="8">
        <v>49</v>
      </c>
      <c r="J380" s="8">
        <v>22605</v>
      </c>
      <c r="K380" s="8">
        <v>6868</v>
      </c>
      <c r="L380" s="8">
        <v>0</v>
      </c>
      <c r="M380" s="8">
        <v>227652</v>
      </c>
      <c r="N380" s="11">
        <f t="shared" si="25"/>
        <v>0.57639880312127201</v>
      </c>
      <c r="O380" s="11">
        <f t="shared" si="26"/>
        <v>3.8757553830207496</v>
      </c>
      <c r="P380" s="11">
        <f t="shared" si="27"/>
        <v>4.452154186142022</v>
      </c>
    </row>
    <row r="381" spans="1:16" ht="13.8" thickBot="1" x14ac:dyDescent="0.3">
      <c r="A381" s="7" t="s">
        <v>354</v>
      </c>
      <c r="B381" s="1" t="s">
        <v>353</v>
      </c>
      <c r="C381" s="7" t="s">
        <v>55</v>
      </c>
      <c r="D381" s="8">
        <v>102423</v>
      </c>
      <c r="E381" s="8">
        <v>239720</v>
      </c>
      <c r="F381" s="8">
        <v>23475</v>
      </c>
      <c r="G381" s="8">
        <v>23559</v>
      </c>
      <c r="H381" s="8">
        <v>307</v>
      </c>
      <c r="I381" s="8">
        <v>65</v>
      </c>
      <c r="J381" s="8">
        <v>176906</v>
      </c>
      <c r="K381" s="8">
        <v>333407</v>
      </c>
      <c r="L381" s="8">
        <v>13236</v>
      </c>
      <c r="M381" s="8">
        <v>810610</v>
      </c>
      <c r="N381" s="11">
        <f t="shared" si="25"/>
        <v>5.1116350819640122</v>
      </c>
      <c r="O381" s="11">
        <f t="shared" si="26"/>
        <v>2.8027005653027151</v>
      </c>
      <c r="P381" s="11">
        <f t="shared" si="27"/>
        <v>7.9143356472667268</v>
      </c>
    </row>
    <row r="382" spans="1:16" ht="13.8" thickBot="1" x14ac:dyDescent="0.3">
      <c r="A382" s="7" t="s">
        <v>376</v>
      </c>
      <c r="B382" s="1" t="s">
        <v>375</v>
      </c>
      <c r="C382" s="7" t="s">
        <v>55</v>
      </c>
      <c r="D382" s="8">
        <v>52529</v>
      </c>
      <c r="E382" s="8">
        <v>108829</v>
      </c>
      <c r="F382" s="8">
        <v>13610</v>
      </c>
      <c r="G382" s="8">
        <v>22765</v>
      </c>
      <c r="H382" s="8">
        <v>344</v>
      </c>
      <c r="I382" s="8">
        <v>81</v>
      </c>
      <c r="J382" s="8">
        <v>200697</v>
      </c>
      <c r="K382" s="8">
        <v>53514</v>
      </c>
      <c r="L382" s="8">
        <v>14097</v>
      </c>
      <c r="M382" s="8">
        <v>413856</v>
      </c>
      <c r="N382" s="11">
        <f t="shared" si="25"/>
        <v>5.1078071160692193</v>
      </c>
      <c r="O382" s="11">
        <f t="shared" si="26"/>
        <v>2.7708123131984239</v>
      </c>
      <c r="P382" s="11">
        <f t="shared" si="27"/>
        <v>7.8786194292676424</v>
      </c>
    </row>
    <row r="383" spans="1:16" ht="13.8" thickBot="1" x14ac:dyDescent="0.3">
      <c r="A383" s="7" t="s">
        <v>396</v>
      </c>
      <c r="B383" s="1" t="s">
        <v>395</v>
      </c>
      <c r="C383" s="7" t="s">
        <v>55</v>
      </c>
      <c r="D383" s="8">
        <v>160248</v>
      </c>
      <c r="E383" s="8">
        <v>404185</v>
      </c>
      <c r="F383" s="8">
        <v>35470</v>
      </c>
      <c r="G383" s="8">
        <v>43366</v>
      </c>
      <c r="H383" s="8">
        <v>531</v>
      </c>
      <c r="I383" s="8">
        <v>55</v>
      </c>
      <c r="J383" s="8">
        <v>102675</v>
      </c>
      <c r="K383" s="8">
        <v>18501</v>
      </c>
      <c r="L383" s="8">
        <v>3868</v>
      </c>
      <c r="M383" s="8">
        <v>608596</v>
      </c>
      <c r="N383" s="11">
        <f t="shared" si="25"/>
        <v>0.7803155109580151</v>
      </c>
      <c r="O383" s="11">
        <f t="shared" si="26"/>
        <v>3.0175228395986222</v>
      </c>
      <c r="P383" s="11">
        <f t="shared" si="27"/>
        <v>3.7978383505566371</v>
      </c>
    </row>
    <row r="384" spans="1:16" ht="13.8" thickBot="1" x14ac:dyDescent="0.3">
      <c r="A384" s="7" t="s">
        <v>404</v>
      </c>
      <c r="B384" s="1" t="s">
        <v>403</v>
      </c>
      <c r="C384" s="7" t="s">
        <v>55</v>
      </c>
      <c r="D384" s="8">
        <v>123979</v>
      </c>
      <c r="E384" s="8">
        <v>424148</v>
      </c>
      <c r="F384" s="8">
        <v>28020</v>
      </c>
      <c r="G384" s="8">
        <v>70589</v>
      </c>
      <c r="H384" s="8">
        <v>565</v>
      </c>
      <c r="I384" s="8">
        <v>72</v>
      </c>
      <c r="J384" s="8">
        <v>190234</v>
      </c>
      <c r="K384" s="8">
        <v>42985</v>
      </c>
      <c r="L384" s="8">
        <v>11682</v>
      </c>
      <c r="M384" s="8">
        <v>768223</v>
      </c>
      <c r="N384" s="11">
        <f t="shared" si="25"/>
        <v>1.9753425983432678</v>
      </c>
      <c r="O384" s="11">
        <f t="shared" si="26"/>
        <v>4.2210535655231931</v>
      </c>
      <c r="P384" s="11">
        <f t="shared" si="27"/>
        <v>6.1963961638664609</v>
      </c>
    </row>
    <row r="385" spans="1:16" ht="13.8" thickBot="1" x14ac:dyDescent="0.3">
      <c r="A385" s="7" t="s">
        <v>408</v>
      </c>
      <c r="B385" s="1" t="s">
        <v>407</v>
      </c>
      <c r="C385" s="7" t="s">
        <v>55</v>
      </c>
      <c r="D385" s="8">
        <v>395660</v>
      </c>
      <c r="E385" s="8">
        <v>766197</v>
      </c>
      <c r="F385" s="8">
        <v>80984</v>
      </c>
      <c r="G385" s="8">
        <v>73263</v>
      </c>
      <c r="H385" s="8">
        <v>1874</v>
      </c>
      <c r="I385" s="8">
        <v>117</v>
      </c>
      <c r="J385" s="8">
        <v>69545</v>
      </c>
      <c r="K385" s="8">
        <v>19346</v>
      </c>
      <c r="L385" s="8">
        <v>0</v>
      </c>
      <c r="M385" s="8">
        <v>1011209</v>
      </c>
      <c r="N385" s="11">
        <f t="shared" si="25"/>
        <v>0.22466511651417884</v>
      </c>
      <c r="O385" s="11">
        <f t="shared" si="26"/>
        <v>2.3310872971743417</v>
      </c>
      <c r="P385" s="11">
        <f t="shared" si="27"/>
        <v>2.5557524136885204</v>
      </c>
    </row>
    <row r="386" spans="1:16" ht="13.8" thickBot="1" x14ac:dyDescent="0.3">
      <c r="A386" s="7" t="s">
        <v>418</v>
      </c>
      <c r="B386" s="1" t="s">
        <v>417</v>
      </c>
      <c r="C386" s="7" t="s">
        <v>55</v>
      </c>
      <c r="D386" s="8">
        <v>60006</v>
      </c>
      <c r="E386" s="8">
        <v>94422</v>
      </c>
      <c r="F386" s="8">
        <v>3586</v>
      </c>
      <c r="G386" s="8">
        <v>4924</v>
      </c>
      <c r="H386" s="8">
        <v>190</v>
      </c>
      <c r="I386" s="8">
        <v>53</v>
      </c>
      <c r="J386" s="8">
        <v>9016</v>
      </c>
      <c r="K386" s="8">
        <v>815</v>
      </c>
      <c r="L386" s="8">
        <v>0</v>
      </c>
      <c r="M386" s="8">
        <v>112953</v>
      </c>
      <c r="N386" s="11">
        <f t="shared" si="25"/>
        <v>0.16383361663833618</v>
      </c>
      <c r="O386" s="11">
        <f t="shared" si="26"/>
        <v>1.7185281471852816</v>
      </c>
      <c r="P386" s="11">
        <f t="shared" si="27"/>
        <v>1.8823617638236176</v>
      </c>
    </row>
    <row r="387" spans="1:16" ht="13.8" thickBot="1" x14ac:dyDescent="0.3">
      <c r="A387" s="7" t="s">
        <v>445</v>
      </c>
      <c r="B387" s="1" t="s">
        <v>444</v>
      </c>
      <c r="C387" s="7" t="s">
        <v>55</v>
      </c>
      <c r="D387" s="8">
        <v>96942</v>
      </c>
      <c r="E387" s="8">
        <v>211534</v>
      </c>
      <c r="F387" s="8">
        <v>22500</v>
      </c>
      <c r="G387" s="8">
        <v>13653</v>
      </c>
      <c r="H387" s="8">
        <v>288</v>
      </c>
      <c r="I387" s="8">
        <v>52</v>
      </c>
      <c r="J387" s="8">
        <v>6759</v>
      </c>
      <c r="K387" s="8">
        <v>8363</v>
      </c>
      <c r="L387" s="8">
        <v>378</v>
      </c>
      <c r="M387" s="8">
        <v>263475</v>
      </c>
      <c r="N387" s="11">
        <f t="shared" si="25"/>
        <v>0.15988941841513482</v>
      </c>
      <c r="O387" s="11">
        <f t="shared" si="26"/>
        <v>2.5579728084834232</v>
      </c>
      <c r="P387" s="11">
        <f t="shared" si="27"/>
        <v>2.7178622268985579</v>
      </c>
    </row>
    <row r="388" spans="1:16" ht="13.8" thickBot="1" x14ac:dyDescent="0.3">
      <c r="A388" s="7" t="s">
        <v>511</v>
      </c>
      <c r="B388" s="1" t="s">
        <v>510</v>
      </c>
      <c r="C388" s="7" t="s">
        <v>55</v>
      </c>
      <c r="D388" s="8">
        <v>149955</v>
      </c>
      <c r="E388" s="8">
        <v>348118</v>
      </c>
      <c r="F388" s="8">
        <v>20461</v>
      </c>
      <c r="G388" s="8">
        <v>34457</v>
      </c>
      <c r="H388" s="8">
        <v>11860</v>
      </c>
      <c r="I388" s="8">
        <v>57</v>
      </c>
      <c r="J388" s="8">
        <v>11509</v>
      </c>
      <c r="K388" s="8">
        <v>22101</v>
      </c>
      <c r="L388" s="8">
        <v>7657</v>
      </c>
      <c r="M388" s="8">
        <v>456163</v>
      </c>
      <c r="N388" s="11">
        <f t="shared" si="25"/>
        <v>0.27519589210096362</v>
      </c>
      <c r="O388" s="11">
        <f t="shared" si="26"/>
        <v>2.7668033743456371</v>
      </c>
      <c r="P388" s="11">
        <f t="shared" si="27"/>
        <v>3.0419992664466005</v>
      </c>
    </row>
    <row r="389" spans="1:16" ht="13.8" thickBot="1" x14ac:dyDescent="0.3">
      <c r="A389" s="7" t="s">
        <v>525</v>
      </c>
      <c r="B389" s="1" t="s">
        <v>524</v>
      </c>
      <c r="C389" s="7" t="s">
        <v>55</v>
      </c>
      <c r="D389" s="8">
        <v>119450</v>
      </c>
      <c r="E389" s="8">
        <v>216859</v>
      </c>
      <c r="F389" s="8">
        <v>9978</v>
      </c>
      <c r="G389" s="8">
        <v>13567</v>
      </c>
      <c r="H389" s="8">
        <v>638</v>
      </c>
      <c r="I389" s="8">
        <v>54</v>
      </c>
      <c r="J389" s="8">
        <v>61725</v>
      </c>
      <c r="K389" s="8">
        <v>21758</v>
      </c>
      <c r="L389" s="8">
        <v>0</v>
      </c>
      <c r="M389" s="8">
        <v>324525</v>
      </c>
      <c r="N389" s="11">
        <f t="shared" si="25"/>
        <v>0.69889493511929679</v>
      </c>
      <c r="O389" s="11">
        <f t="shared" si="26"/>
        <v>2.0179321892005024</v>
      </c>
      <c r="P389" s="11">
        <f t="shared" si="27"/>
        <v>2.7168271243197992</v>
      </c>
    </row>
    <row r="390" spans="1:16" ht="13.8" thickBot="1" x14ac:dyDescent="0.3">
      <c r="A390" s="7" t="s">
        <v>545</v>
      </c>
      <c r="B390" s="1" t="s">
        <v>544</v>
      </c>
      <c r="C390" s="7" t="s">
        <v>55</v>
      </c>
      <c r="D390" s="8">
        <v>55374</v>
      </c>
      <c r="E390" s="8">
        <v>140895</v>
      </c>
      <c r="F390" s="8">
        <v>10758</v>
      </c>
      <c r="G390" s="8">
        <v>18319</v>
      </c>
      <c r="H390" s="8">
        <v>207</v>
      </c>
      <c r="I390" s="8">
        <v>63</v>
      </c>
      <c r="J390" s="8">
        <v>37298</v>
      </c>
      <c r="K390" s="8">
        <v>34051</v>
      </c>
      <c r="L390" s="8">
        <v>742</v>
      </c>
      <c r="M390" s="8">
        <v>242270</v>
      </c>
      <c r="N390" s="11">
        <f t="shared" si="25"/>
        <v>1.3018925849676743</v>
      </c>
      <c r="O390" s="11">
        <f t="shared" si="26"/>
        <v>3.0732654314299128</v>
      </c>
      <c r="P390" s="11">
        <f t="shared" si="27"/>
        <v>4.3751580163975872</v>
      </c>
    </row>
    <row r="391" spans="1:16" ht="13.8" thickBot="1" x14ac:dyDescent="0.3">
      <c r="A391" s="7" t="s">
        <v>595</v>
      </c>
      <c r="B391" s="1" t="s">
        <v>594</v>
      </c>
      <c r="C391" s="7" t="s">
        <v>55</v>
      </c>
      <c r="D391" s="8">
        <v>59515</v>
      </c>
      <c r="E391" s="8">
        <v>84982</v>
      </c>
      <c r="F391" s="8">
        <v>2738</v>
      </c>
      <c r="G391" s="8">
        <v>5126</v>
      </c>
      <c r="H391" s="8">
        <v>96</v>
      </c>
      <c r="I391" s="8">
        <v>53</v>
      </c>
      <c r="J391" s="8">
        <v>156874</v>
      </c>
      <c r="K391" s="8">
        <v>0</v>
      </c>
      <c r="L391" s="8">
        <v>0</v>
      </c>
      <c r="M391" s="8">
        <v>249816</v>
      </c>
      <c r="N391" s="11">
        <f t="shared" si="25"/>
        <v>2.635873309249769</v>
      </c>
      <c r="O391" s="11">
        <f t="shared" si="26"/>
        <v>1.5616567251953288</v>
      </c>
      <c r="P391" s="11">
        <f t="shared" si="27"/>
        <v>4.1975300344450979</v>
      </c>
    </row>
    <row r="392" spans="1:16" ht="13.8" thickBot="1" x14ac:dyDescent="0.3">
      <c r="A392" s="7" t="s">
        <v>599</v>
      </c>
      <c r="B392" s="1" t="s">
        <v>598</v>
      </c>
      <c r="C392" s="7" t="s">
        <v>55</v>
      </c>
      <c r="D392" s="8">
        <v>52170</v>
      </c>
      <c r="E392" s="8">
        <v>178144</v>
      </c>
      <c r="F392" s="8">
        <v>18005</v>
      </c>
      <c r="G392" s="8">
        <v>14398</v>
      </c>
      <c r="H392" s="8">
        <v>187</v>
      </c>
      <c r="I392" s="8">
        <v>90</v>
      </c>
      <c r="J392" s="8">
        <v>19473</v>
      </c>
      <c r="K392" s="8">
        <v>6998</v>
      </c>
      <c r="L392" s="8">
        <v>0</v>
      </c>
      <c r="M392" s="8">
        <v>237205</v>
      </c>
      <c r="N392" s="11">
        <f t="shared" si="25"/>
        <v>0.50739888824995205</v>
      </c>
      <c r="O392" s="11">
        <f t="shared" si="26"/>
        <v>4.0393712861797972</v>
      </c>
      <c r="P392" s="11">
        <f t="shared" si="27"/>
        <v>4.5467701744297493</v>
      </c>
    </row>
    <row r="393" spans="1:16" ht="13.8" thickBot="1" x14ac:dyDescent="0.3">
      <c r="A393" s="7" t="s">
        <v>609</v>
      </c>
      <c r="B393" s="1" t="s">
        <v>608</v>
      </c>
      <c r="C393" s="7" t="s">
        <v>55</v>
      </c>
      <c r="D393" s="8">
        <v>124690</v>
      </c>
      <c r="E393" s="8">
        <v>318973</v>
      </c>
      <c r="F393" s="8">
        <v>15664</v>
      </c>
      <c r="G393" s="8">
        <v>15045</v>
      </c>
      <c r="H393" s="8">
        <v>486</v>
      </c>
      <c r="I393" s="8">
        <v>55</v>
      </c>
      <c r="J393" s="8">
        <v>3995</v>
      </c>
      <c r="K393" s="8">
        <v>1275</v>
      </c>
      <c r="L393" s="8">
        <v>0</v>
      </c>
      <c r="M393" s="8">
        <v>355438</v>
      </c>
      <c r="N393" s="11">
        <f t="shared" si="25"/>
        <v>4.2264816745528913E-2</v>
      </c>
      <c r="O393" s="11">
        <f t="shared" si="26"/>
        <v>2.8083086053412463</v>
      </c>
      <c r="P393" s="11">
        <f t="shared" si="27"/>
        <v>2.8505734220867751</v>
      </c>
    </row>
    <row r="394" spans="1:16" ht="13.8" thickBot="1" x14ac:dyDescent="0.3">
      <c r="A394" s="7" t="s">
        <v>643</v>
      </c>
      <c r="B394" s="1" t="s">
        <v>642</v>
      </c>
      <c r="C394" s="7" t="s">
        <v>55</v>
      </c>
      <c r="D394" s="8">
        <v>100485</v>
      </c>
      <c r="E394" s="8">
        <v>204293</v>
      </c>
      <c r="F394" s="8">
        <v>18634</v>
      </c>
      <c r="G394" s="8">
        <v>42791</v>
      </c>
      <c r="H394" s="8">
        <v>410</v>
      </c>
      <c r="I394" s="8">
        <v>68</v>
      </c>
      <c r="J394" s="8">
        <v>10047</v>
      </c>
      <c r="K394" s="8">
        <v>1862</v>
      </c>
      <c r="L394" s="8">
        <v>0</v>
      </c>
      <c r="M394" s="8">
        <v>278037</v>
      </c>
      <c r="N394" s="11">
        <f t="shared" si="25"/>
        <v>0.11851520127382197</v>
      </c>
      <c r="O394" s="11">
        <f t="shared" si="26"/>
        <v>2.6484350898144</v>
      </c>
      <c r="P394" s="11">
        <f t="shared" si="27"/>
        <v>2.766950291088222</v>
      </c>
    </row>
    <row r="395" spans="1:16" ht="13.8" thickBot="1" x14ac:dyDescent="0.3">
      <c r="A395" s="7" t="s">
        <v>653</v>
      </c>
      <c r="B395" s="1" t="s">
        <v>652</v>
      </c>
      <c r="C395" s="7" t="s">
        <v>55</v>
      </c>
      <c r="D395" s="8">
        <v>57236</v>
      </c>
      <c r="E395" s="8">
        <v>148930</v>
      </c>
      <c r="F395" s="8">
        <v>11571</v>
      </c>
      <c r="G395" s="8">
        <v>10587</v>
      </c>
      <c r="H395" s="8">
        <v>82</v>
      </c>
      <c r="I395" s="8">
        <v>57</v>
      </c>
      <c r="J395" s="8">
        <v>19354</v>
      </c>
      <c r="K395" s="8">
        <v>5468</v>
      </c>
      <c r="L395" s="8">
        <v>0</v>
      </c>
      <c r="M395" s="8">
        <v>195992</v>
      </c>
      <c r="N395" s="11">
        <f t="shared" si="25"/>
        <v>0.43367810468935636</v>
      </c>
      <c r="O395" s="11">
        <f t="shared" si="26"/>
        <v>2.990600321475994</v>
      </c>
      <c r="P395" s="11">
        <f t="shared" si="27"/>
        <v>3.4242784261653503</v>
      </c>
    </row>
    <row r="396" spans="1:16" ht="13.8" thickBot="1" x14ac:dyDescent="0.3">
      <c r="A396" s="7" t="s">
        <v>661</v>
      </c>
      <c r="B396" s="1" t="s">
        <v>660</v>
      </c>
      <c r="C396" s="7" t="s">
        <v>55</v>
      </c>
      <c r="D396" s="8">
        <v>160312</v>
      </c>
      <c r="E396" s="8">
        <v>380916</v>
      </c>
      <c r="F396" s="8">
        <v>38985</v>
      </c>
      <c r="G396" s="8">
        <v>50423</v>
      </c>
      <c r="H396" s="8">
        <v>1185</v>
      </c>
      <c r="I396" s="8">
        <v>62</v>
      </c>
      <c r="J396" s="8">
        <v>4106</v>
      </c>
      <c r="K396" s="8">
        <v>3629</v>
      </c>
      <c r="L396" s="8">
        <v>1630</v>
      </c>
      <c r="M396" s="8">
        <v>480874</v>
      </c>
      <c r="N396" s="11">
        <f t="shared" si="25"/>
        <v>5.8417336194420882E-2</v>
      </c>
      <c r="O396" s="11">
        <f t="shared" si="26"/>
        <v>2.9411959179599783</v>
      </c>
      <c r="P396" s="11">
        <f t="shared" si="27"/>
        <v>2.9996132541543989</v>
      </c>
    </row>
    <row r="397" spans="1:16" ht="13.8" thickBot="1" x14ac:dyDescent="0.3">
      <c r="A397" s="7" t="s">
        <v>663</v>
      </c>
      <c r="B397" s="1" t="s">
        <v>662</v>
      </c>
      <c r="C397" s="7" t="s">
        <v>55</v>
      </c>
      <c r="D397" s="8">
        <v>59715</v>
      </c>
      <c r="E397" s="8">
        <v>132192</v>
      </c>
      <c r="F397" s="8">
        <v>6949</v>
      </c>
      <c r="G397" s="8">
        <v>7906</v>
      </c>
      <c r="H397" s="8">
        <v>217</v>
      </c>
      <c r="I397" s="8">
        <v>53</v>
      </c>
      <c r="J397" s="8">
        <v>9447</v>
      </c>
      <c r="K397" s="8">
        <v>1593</v>
      </c>
      <c r="L397" s="8">
        <v>32</v>
      </c>
      <c r="M397" s="8">
        <v>158336</v>
      </c>
      <c r="N397" s="11">
        <f t="shared" si="25"/>
        <v>0.1854140500711714</v>
      </c>
      <c r="O397" s="11">
        <f t="shared" si="26"/>
        <v>2.466114041698066</v>
      </c>
      <c r="P397" s="11">
        <f t="shared" si="27"/>
        <v>2.6515280917692374</v>
      </c>
    </row>
    <row r="398" spans="1:16" ht="13.8" thickBot="1" x14ac:dyDescent="0.3">
      <c r="A398" s="7" t="s">
        <v>691</v>
      </c>
      <c r="B398" s="1" t="s">
        <v>690</v>
      </c>
      <c r="C398" s="7" t="s">
        <v>55</v>
      </c>
      <c r="D398" s="8">
        <v>73804</v>
      </c>
      <c r="E398" s="8">
        <v>101308</v>
      </c>
      <c r="F398" s="8">
        <v>6795</v>
      </c>
      <c r="G398" s="8">
        <v>7101</v>
      </c>
      <c r="H398" s="8">
        <v>280</v>
      </c>
      <c r="I398" s="8">
        <v>55</v>
      </c>
      <c r="J398" s="8">
        <v>9477</v>
      </c>
      <c r="K398" s="8">
        <v>1614</v>
      </c>
      <c r="L398" s="8">
        <v>0</v>
      </c>
      <c r="M398" s="8">
        <v>126575</v>
      </c>
      <c r="N398" s="11">
        <f t="shared" si="25"/>
        <v>0.15027640778277601</v>
      </c>
      <c r="O398" s="11">
        <f t="shared" si="26"/>
        <v>1.5647390385344968</v>
      </c>
      <c r="P398" s="11">
        <f t="shared" si="27"/>
        <v>1.7150154463172729</v>
      </c>
    </row>
    <row r="399" spans="1:16" ht="13.8" thickBot="1" x14ac:dyDescent="0.3">
      <c r="A399" s="7" t="s">
        <v>703</v>
      </c>
      <c r="B399" s="1" t="s">
        <v>702</v>
      </c>
      <c r="C399" s="7" t="s">
        <v>55</v>
      </c>
      <c r="D399" s="8">
        <v>75814</v>
      </c>
      <c r="E399" s="8">
        <v>215491</v>
      </c>
      <c r="F399" s="8">
        <v>13357</v>
      </c>
      <c r="G399" s="8">
        <v>23332</v>
      </c>
      <c r="H399" s="8">
        <v>144</v>
      </c>
      <c r="I399" s="8">
        <v>72</v>
      </c>
      <c r="J399" s="8">
        <v>10215</v>
      </c>
      <c r="K399" s="8">
        <v>4570</v>
      </c>
      <c r="L399" s="8">
        <v>0</v>
      </c>
      <c r="M399" s="8">
        <v>267109</v>
      </c>
      <c r="N399" s="11">
        <f t="shared" si="25"/>
        <v>0.19501675152346531</v>
      </c>
      <c r="O399" s="11">
        <f t="shared" si="26"/>
        <v>3.3281979581607617</v>
      </c>
      <c r="P399" s="11">
        <f t="shared" si="27"/>
        <v>3.5232147096842272</v>
      </c>
    </row>
    <row r="400" spans="1:16" ht="13.8" thickBot="1" x14ac:dyDescent="0.3">
      <c r="A400" s="7" t="s">
        <v>717</v>
      </c>
      <c r="B400" s="1" t="s">
        <v>716</v>
      </c>
      <c r="C400" s="7" t="s">
        <v>55</v>
      </c>
      <c r="D400" s="8">
        <v>129699</v>
      </c>
      <c r="E400" s="8">
        <v>196019</v>
      </c>
      <c r="F400" s="8">
        <v>11016</v>
      </c>
      <c r="G400" s="8">
        <v>17800</v>
      </c>
      <c r="H400" s="8">
        <v>300</v>
      </c>
      <c r="I400" s="8">
        <v>53</v>
      </c>
      <c r="J400" s="8">
        <v>19695</v>
      </c>
      <c r="K400" s="8">
        <v>4936</v>
      </c>
      <c r="L400" s="8">
        <v>0</v>
      </c>
      <c r="M400" s="8">
        <v>249766</v>
      </c>
      <c r="N400" s="11">
        <f t="shared" si="25"/>
        <v>0.18990894301420982</v>
      </c>
      <c r="O400" s="11">
        <f t="shared" si="26"/>
        <v>1.7358267989730067</v>
      </c>
      <c r="P400" s="11">
        <f t="shared" si="27"/>
        <v>1.9257357419872165</v>
      </c>
    </row>
    <row r="401" spans="1:16" ht="13.8" thickBot="1" x14ac:dyDescent="0.3">
      <c r="A401" s="7" t="s">
        <v>733</v>
      </c>
      <c r="B401" s="1" t="s">
        <v>732</v>
      </c>
      <c r="C401" s="7" t="s">
        <v>55</v>
      </c>
      <c r="D401" s="8">
        <v>63131</v>
      </c>
      <c r="E401" s="8">
        <v>132601</v>
      </c>
      <c r="F401" s="8">
        <v>4508</v>
      </c>
      <c r="G401" s="8">
        <v>8691</v>
      </c>
      <c r="H401" s="8">
        <v>173</v>
      </c>
      <c r="I401" s="8">
        <v>6</v>
      </c>
      <c r="J401" s="8">
        <v>22933</v>
      </c>
      <c r="K401" s="8">
        <v>3929</v>
      </c>
      <c r="L401" s="8">
        <v>0</v>
      </c>
      <c r="M401" s="8">
        <v>172835</v>
      </c>
      <c r="N401" s="11">
        <f t="shared" si="25"/>
        <v>0.42549619046110471</v>
      </c>
      <c r="O401" s="11">
        <f t="shared" si="26"/>
        <v>2.3122237886299914</v>
      </c>
      <c r="P401" s="11">
        <f t="shared" si="27"/>
        <v>2.7377199790910964</v>
      </c>
    </row>
    <row r="402" spans="1:16" ht="13.8" thickBot="1" x14ac:dyDescent="0.3">
      <c r="A402" s="7" t="s">
        <v>759</v>
      </c>
      <c r="B402" s="1" t="s">
        <v>758</v>
      </c>
      <c r="C402" s="7" t="s">
        <v>55</v>
      </c>
      <c r="D402" s="8">
        <v>97396</v>
      </c>
      <c r="E402" s="8">
        <v>235680</v>
      </c>
      <c r="F402" s="8">
        <v>47693</v>
      </c>
      <c r="G402" s="8">
        <v>22376</v>
      </c>
      <c r="H402" s="8">
        <v>392</v>
      </c>
      <c r="I402" s="8">
        <v>66</v>
      </c>
      <c r="J402" s="8">
        <v>164861</v>
      </c>
      <c r="K402" s="8">
        <v>327990</v>
      </c>
      <c r="L402" s="8">
        <v>12645</v>
      </c>
      <c r="M402" s="8">
        <v>811637</v>
      </c>
      <c r="N402" s="11">
        <f t="shared" si="25"/>
        <v>5.1901104768162964</v>
      </c>
      <c r="O402" s="11">
        <f t="shared" si="26"/>
        <v>3.143260503511438</v>
      </c>
      <c r="P402" s="11">
        <f t="shared" si="27"/>
        <v>8.333370980327734</v>
      </c>
    </row>
    <row r="403" spans="1:16" ht="13.8" thickBot="1" x14ac:dyDescent="0.3">
      <c r="A403" s="7" t="s">
        <v>761</v>
      </c>
      <c r="B403" s="1" t="s">
        <v>760</v>
      </c>
      <c r="C403" s="7" t="s">
        <v>55</v>
      </c>
      <c r="D403" s="8">
        <v>72726</v>
      </c>
      <c r="E403" s="8">
        <v>109573</v>
      </c>
      <c r="F403" s="8">
        <v>5697</v>
      </c>
      <c r="G403" s="8">
        <v>2372</v>
      </c>
      <c r="H403" s="8">
        <v>131</v>
      </c>
      <c r="I403" s="8">
        <v>4</v>
      </c>
      <c r="J403" s="8">
        <v>5218</v>
      </c>
      <c r="K403" s="8">
        <v>976</v>
      </c>
      <c r="L403" s="8">
        <v>0</v>
      </c>
      <c r="M403" s="8">
        <v>123967</v>
      </c>
      <c r="N403" s="11">
        <f t="shared" si="25"/>
        <v>8.5168990457333005E-2</v>
      </c>
      <c r="O403" s="11">
        <f t="shared" si="26"/>
        <v>1.6194070896240684</v>
      </c>
      <c r="P403" s="11">
        <f t="shared" si="27"/>
        <v>1.7045760800814014</v>
      </c>
    </row>
    <row r="404" spans="1:16" ht="13.8" thickBot="1" x14ac:dyDescent="0.3">
      <c r="A404" s="7" t="s">
        <v>763</v>
      </c>
      <c r="B404" s="1" t="s">
        <v>762</v>
      </c>
      <c r="C404" s="7" t="s">
        <v>55</v>
      </c>
      <c r="D404" s="8">
        <v>80980</v>
      </c>
      <c r="E404" s="8">
        <v>204229</v>
      </c>
      <c r="F404" s="8">
        <v>19394</v>
      </c>
      <c r="G404" s="8">
        <v>32508</v>
      </c>
      <c r="H404" s="8">
        <v>220</v>
      </c>
      <c r="I404" s="8">
        <v>67</v>
      </c>
      <c r="J404" s="8">
        <v>40000</v>
      </c>
      <c r="K404" s="8">
        <v>22615</v>
      </c>
      <c r="L404" s="8">
        <v>1235</v>
      </c>
      <c r="M404" s="8">
        <v>320201</v>
      </c>
      <c r="N404" s="11">
        <f t="shared" ref="N404:N410" si="30">(J404+K404+L404)/D404</f>
        <v>0.78846628797233886</v>
      </c>
      <c r="O404" s="11">
        <f t="shared" ref="O404:O410" si="31">(E404+F404+G404+H404)/D404</f>
        <v>3.1656087922943938</v>
      </c>
      <c r="P404" s="11">
        <f t="shared" ref="P404:P410" si="32">M404/D404</f>
        <v>3.9540750802667324</v>
      </c>
    </row>
    <row r="405" spans="1:16" ht="13.8" thickBot="1" x14ac:dyDescent="0.3">
      <c r="A405" s="7" t="s">
        <v>785</v>
      </c>
      <c r="B405" s="1" t="s">
        <v>784</v>
      </c>
      <c r="C405" s="7" t="s">
        <v>55</v>
      </c>
      <c r="D405" s="8">
        <v>134056</v>
      </c>
      <c r="E405" s="8">
        <v>230355</v>
      </c>
      <c r="F405" s="8">
        <v>26944</v>
      </c>
      <c r="G405" s="8">
        <v>18856</v>
      </c>
      <c r="H405" s="8">
        <v>398</v>
      </c>
      <c r="I405" s="8">
        <v>53</v>
      </c>
      <c r="J405" s="8">
        <v>21702</v>
      </c>
      <c r="K405" s="8">
        <v>5882</v>
      </c>
      <c r="L405" s="8">
        <v>0</v>
      </c>
      <c r="M405" s="8">
        <v>304137</v>
      </c>
      <c r="N405" s="11">
        <f t="shared" si="30"/>
        <v>0.2057647550277496</v>
      </c>
      <c r="O405" s="11">
        <f t="shared" si="31"/>
        <v>2.0629662230709553</v>
      </c>
      <c r="P405" s="11">
        <f t="shared" si="32"/>
        <v>2.2687309780987048</v>
      </c>
    </row>
    <row r="406" spans="1:16" ht="13.8" thickBot="1" x14ac:dyDescent="0.3">
      <c r="A406" s="7" t="s">
        <v>787</v>
      </c>
      <c r="B406" s="1" t="s">
        <v>786</v>
      </c>
      <c r="C406" s="7" t="s">
        <v>55</v>
      </c>
      <c r="D406" s="8">
        <v>71997</v>
      </c>
      <c r="E406" s="8">
        <v>132820</v>
      </c>
      <c r="F406" s="8">
        <v>10085</v>
      </c>
      <c r="G406" s="8">
        <v>5070</v>
      </c>
      <c r="H406" s="8">
        <v>198</v>
      </c>
      <c r="I406" s="8">
        <v>56</v>
      </c>
      <c r="J406" s="8">
        <v>17760</v>
      </c>
      <c r="K406" s="8">
        <v>8545</v>
      </c>
      <c r="L406" s="8">
        <v>577</v>
      </c>
      <c r="M406" s="8">
        <v>175055</v>
      </c>
      <c r="N406" s="11">
        <f t="shared" si="30"/>
        <v>0.37337666847229745</v>
      </c>
      <c r="O406" s="11">
        <f t="shared" si="31"/>
        <v>2.0580440851702155</v>
      </c>
      <c r="P406" s="11">
        <f t="shared" si="32"/>
        <v>2.431420753642513</v>
      </c>
    </row>
    <row r="407" spans="1:16" ht="13.8" thickBot="1" x14ac:dyDescent="0.3">
      <c r="A407" s="7" t="s">
        <v>795</v>
      </c>
      <c r="B407" s="1" t="s">
        <v>794</v>
      </c>
      <c r="C407" s="7" t="s">
        <v>55</v>
      </c>
      <c r="D407" s="8">
        <v>71755</v>
      </c>
      <c r="E407" s="8">
        <v>167944</v>
      </c>
      <c r="F407" s="8">
        <v>20612</v>
      </c>
      <c r="G407" s="8">
        <v>43920</v>
      </c>
      <c r="H407" s="8">
        <v>487</v>
      </c>
      <c r="I407" s="8">
        <v>86</v>
      </c>
      <c r="J407" s="8">
        <v>21630</v>
      </c>
      <c r="K407" s="8">
        <v>4793</v>
      </c>
      <c r="L407" s="8">
        <v>0</v>
      </c>
      <c r="M407" s="8">
        <v>259386</v>
      </c>
      <c r="N407" s="11">
        <f t="shared" si="30"/>
        <v>0.36823914709776323</v>
      </c>
      <c r="O407" s="11">
        <f t="shared" si="31"/>
        <v>3.2466448331126752</v>
      </c>
      <c r="P407" s="11">
        <f t="shared" si="32"/>
        <v>3.6148839802104384</v>
      </c>
    </row>
    <row r="408" spans="1:16" ht="13.8" thickBot="1" x14ac:dyDescent="0.3">
      <c r="A408" s="7" t="s">
        <v>815</v>
      </c>
      <c r="B408" s="1" t="s">
        <v>814</v>
      </c>
      <c r="C408" s="7" t="s">
        <v>55</v>
      </c>
      <c r="D408" s="8">
        <v>89779</v>
      </c>
      <c r="E408" s="8">
        <v>182173</v>
      </c>
      <c r="F408" s="8">
        <v>22503</v>
      </c>
      <c r="G408" s="8">
        <v>22706</v>
      </c>
      <c r="H408" s="8">
        <v>197</v>
      </c>
      <c r="I408" s="8">
        <v>59</v>
      </c>
      <c r="J408" s="8">
        <v>46379</v>
      </c>
      <c r="K408" s="8">
        <v>13313</v>
      </c>
      <c r="L408" s="8">
        <v>0</v>
      </c>
      <c r="M408" s="8">
        <v>287271</v>
      </c>
      <c r="N408" s="11">
        <f t="shared" si="30"/>
        <v>0.66487708706935922</v>
      </c>
      <c r="O408" s="11">
        <f t="shared" si="31"/>
        <v>2.5348800944541598</v>
      </c>
      <c r="P408" s="11">
        <f t="shared" si="32"/>
        <v>3.1997571815235188</v>
      </c>
    </row>
    <row r="409" spans="1:16" ht="13.8" thickBot="1" x14ac:dyDescent="0.3">
      <c r="A409" s="7" t="s">
        <v>817</v>
      </c>
      <c r="B409" s="1" t="s">
        <v>816</v>
      </c>
      <c r="C409" s="7" t="s">
        <v>55</v>
      </c>
      <c r="D409" s="8">
        <v>84094</v>
      </c>
      <c r="E409" s="8">
        <v>124718</v>
      </c>
      <c r="F409" s="8">
        <v>7264</v>
      </c>
      <c r="G409" s="8">
        <v>12776</v>
      </c>
      <c r="H409" s="8">
        <v>265</v>
      </c>
      <c r="I409" s="8">
        <v>70</v>
      </c>
      <c r="J409" s="8">
        <v>13474</v>
      </c>
      <c r="K409" s="8">
        <v>26513</v>
      </c>
      <c r="L409" s="8">
        <v>9934</v>
      </c>
      <c r="M409" s="8">
        <v>194944</v>
      </c>
      <c r="N409" s="11">
        <f t="shared" si="30"/>
        <v>0.59363331509976935</v>
      </c>
      <c r="O409" s="11">
        <f t="shared" si="31"/>
        <v>1.7245344495445574</v>
      </c>
      <c r="P409" s="11">
        <f t="shared" si="32"/>
        <v>2.3181677646443264</v>
      </c>
    </row>
    <row r="410" spans="1:16" ht="13.8" thickBot="1" x14ac:dyDescent="0.3">
      <c r="A410" s="7" t="s">
        <v>823</v>
      </c>
      <c r="B410" s="1" t="s">
        <v>822</v>
      </c>
      <c r="C410" s="7" t="s">
        <v>55</v>
      </c>
      <c r="D410" s="8">
        <v>82974</v>
      </c>
      <c r="E410" s="8">
        <v>246719</v>
      </c>
      <c r="F410" s="8">
        <v>18351</v>
      </c>
      <c r="G410" s="8">
        <v>27206</v>
      </c>
      <c r="H410" s="8">
        <v>241</v>
      </c>
      <c r="I410" s="8">
        <v>58</v>
      </c>
      <c r="J410" s="8">
        <v>36710</v>
      </c>
      <c r="K410" s="8">
        <v>10319</v>
      </c>
      <c r="L410" s="8">
        <v>2088</v>
      </c>
      <c r="M410" s="8">
        <v>341634</v>
      </c>
      <c r="N410" s="11">
        <f t="shared" si="30"/>
        <v>0.59195651649914427</v>
      </c>
      <c r="O410" s="11">
        <f t="shared" si="31"/>
        <v>3.5254055487261069</v>
      </c>
      <c r="P410" s="11">
        <f t="shared" si="32"/>
        <v>4.1173620652252509</v>
      </c>
    </row>
    <row r="411" spans="1:16" x14ac:dyDescent="0.25">
      <c r="B411" s="61" t="s">
        <v>3885</v>
      </c>
      <c r="C411" s="124"/>
      <c r="D411" s="94">
        <f>SUM(D366:D410)</f>
        <v>5591367</v>
      </c>
      <c r="E411" s="94">
        <f>SUM(E366:E410)</f>
        <v>15005696</v>
      </c>
      <c r="F411" s="94">
        <f>SUM(F366:F410)</f>
        <v>1164568</v>
      </c>
      <c r="G411" s="94">
        <f t="shared" ref="G411:M411" si="33">SUM(G366:G410)</f>
        <v>1501457</v>
      </c>
      <c r="H411" s="94">
        <f t="shared" si="33"/>
        <v>31127</v>
      </c>
      <c r="I411" s="94">
        <f t="shared" si="33"/>
        <v>2796</v>
      </c>
      <c r="J411" s="94">
        <f t="shared" si="33"/>
        <v>1959376</v>
      </c>
      <c r="K411" s="94">
        <f t="shared" si="33"/>
        <v>1533138</v>
      </c>
      <c r="L411" s="94">
        <f t="shared" si="33"/>
        <v>133867</v>
      </c>
      <c r="M411" s="94">
        <f t="shared" si="33"/>
        <v>21329229</v>
      </c>
      <c r="N411" s="125"/>
      <c r="O411" s="125"/>
      <c r="P411" s="126"/>
    </row>
    <row r="412" spans="1:16" ht="13.8" thickBot="1" x14ac:dyDescent="0.3">
      <c r="B412" s="66" t="s">
        <v>3886</v>
      </c>
      <c r="C412" s="127"/>
      <c r="D412" s="100">
        <f>AVERAGE(D366:D410)</f>
        <v>124252.6</v>
      </c>
      <c r="E412" s="100">
        <f>AVERAGE(E366:E410)</f>
        <v>333459.91111111111</v>
      </c>
      <c r="F412" s="100">
        <f t="shared" ref="F412:P412" si="34">AVERAGE(F366:F410)</f>
        <v>25879.288888888888</v>
      </c>
      <c r="G412" s="100">
        <f t="shared" si="34"/>
        <v>33365.711111111108</v>
      </c>
      <c r="H412" s="100">
        <f t="shared" si="34"/>
        <v>691.71111111111111</v>
      </c>
      <c r="I412" s="100">
        <f t="shared" si="34"/>
        <v>62.133333333333333</v>
      </c>
      <c r="J412" s="100">
        <f t="shared" si="34"/>
        <v>43541.688888888886</v>
      </c>
      <c r="K412" s="100">
        <f t="shared" si="34"/>
        <v>34069.73333333333</v>
      </c>
      <c r="L412" s="100">
        <f t="shared" si="34"/>
        <v>2974.8222222222221</v>
      </c>
      <c r="M412" s="100">
        <f t="shared" si="34"/>
        <v>473982.86666666664</v>
      </c>
      <c r="N412" s="99">
        <f t="shared" si="34"/>
        <v>0.87361246957230665</v>
      </c>
      <c r="O412" s="99">
        <f t="shared" si="34"/>
        <v>2.8391212779610497</v>
      </c>
      <c r="P412" s="128">
        <f t="shared" si="34"/>
        <v>3.7127337475333566</v>
      </c>
    </row>
  </sheetData>
  <sortState ref="A4:P410">
    <sortCondition ref="C4:C410"/>
    <sortCondition ref="B4:B410"/>
  </sortState>
  <hyperlinks>
    <hyperlink ref="G1" location="'Table of Contents'!A1" display="Return to Table of Contents"/>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B412"/>
  <sheetViews>
    <sheetView zoomScale="75" zoomScaleNormal="75" workbookViewId="0">
      <pane ySplit="3" topLeftCell="A4" activePane="bottomLeft" state="frozen"/>
      <selection pane="bottomLeft" activeCell="G1" sqref="G1"/>
    </sheetView>
  </sheetViews>
  <sheetFormatPr defaultRowHeight="13.2" x14ac:dyDescent="0.25"/>
  <cols>
    <col min="1" max="1" width="14.77734375" customWidth="1"/>
    <col min="2" max="2" width="50.77734375" bestFit="1" customWidth="1"/>
    <col min="3" max="3" width="26.77734375" bestFit="1" customWidth="1"/>
    <col min="4" max="7" width="11.109375" bestFit="1" customWidth="1"/>
    <col min="8" max="10" width="12.109375" style="136" customWidth="1"/>
    <col min="11" max="11" width="11.109375" bestFit="1" customWidth="1"/>
    <col min="12" max="12" width="11.109375" customWidth="1"/>
    <col min="13" max="15" width="11.109375" bestFit="1" customWidth="1"/>
    <col min="16" max="16" width="11.109375" customWidth="1"/>
    <col min="17" max="17" width="14.6640625" customWidth="1"/>
    <col min="18" max="18" width="11.109375" bestFit="1" customWidth="1"/>
    <col min="19" max="19" width="14.77734375" customWidth="1"/>
    <col min="20" max="20" width="11.109375" style="138" bestFit="1" customWidth="1"/>
    <col min="21" max="21" width="11.109375" bestFit="1" customWidth="1"/>
    <col min="22" max="22" width="15.6640625" customWidth="1"/>
    <col min="23" max="23" width="11.109375" bestFit="1" customWidth="1"/>
    <col min="24" max="24" width="11.109375" customWidth="1"/>
    <col min="25" max="27" width="11.109375" bestFit="1" customWidth="1"/>
  </cols>
  <sheetData>
    <row r="1" spans="1:27" ht="18" x14ac:dyDescent="0.35">
      <c r="B1" s="56" t="s">
        <v>3874</v>
      </c>
      <c r="D1" s="55" t="s">
        <v>3095</v>
      </c>
      <c r="G1" s="14" t="s">
        <v>3107</v>
      </c>
      <c r="H1"/>
      <c r="I1"/>
      <c r="J1" s="58"/>
      <c r="K1" s="58"/>
      <c r="L1" s="58"/>
      <c r="M1" s="58"/>
    </row>
    <row r="2" spans="1:27" ht="13.8" thickBot="1" x14ac:dyDescent="0.3"/>
    <row r="3" spans="1:27" s="6" customFormat="1" ht="79.8" thickBot="1" x14ac:dyDescent="0.3">
      <c r="A3" s="132" t="s">
        <v>1</v>
      </c>
      <c r="B3" s="132" t="s">
        <v>0</v>
      </c>
      <c r="C3" s="132" t="s">
        <v>4</v>
      </c>
      <c r="D3" s="132" t="s">
        <v>835</v>
      </c>
      <c r="E3" s="132" t="s">
        <v>836</v>
      </c>
      <c r="F3" s="132" t="s">
        <v>837</v>
      </c>
      <c r="G3" s="132" t="s">
        <v>3891</v>
      </c>
      <c r="H3" s="133" t="s">
        <v>3892</v>
      </c>
      <c r="I3" s="134" t="s">
        <v>3893</v>
      </c>
      <c r="J3" s="134" t="s">
        <v>3894</v>
      </c>
      <c r="K3" s="132" t="s">
        <v>838</v>
      </c>
      <c r="L3" s="129" t="s">
        <v>3895</v>
      </c>
      <c r="M3" s="132" t="s">
        <v>839</v>
      </c>
      <c r="N3" s="132" t="s">
        <v>840</v>
      </c>
      <c r="O3" s="132" t="s">
        <v>841</v>
      </c>
      <c r="P3" s="129" t="s">
        <v>3896</v>
      </c>
      <c r="Q3" s="129" t="s">
        <v>3897</v>
      </c>
      <c r="R3" s="132" t="s">
        <v>842</v>
      </c>
      <c r="S3" s="132" t="s">
        <v>843</v>
      </c>
      <c r="T3" s="132" t="s">
        <v>844</v>
      </c>
      <c r="U3" s="132" t="s">
        <v>828</v>
      </c>
      <c r="V3" s="129" t="s">
        <v>3898</v>
      </c>
      <c r="W3" s="132" t="s">
        <v>846</v>
      </c>
      <c r="X3" s="129" t="s">
        <v>3899</v>
      </c>
      <c r="Y3" s="132" t="s">
        <v>833</v>
      </c>
      <c r="Z3" s="132" t="s">
        <v>845</v>
      </c>
      <c r="AA3" s="132" t="s">
        <v>824</v>
      </c>
    </row>
    <row r="4" spans="1:27" ht="13.8" thickBot="1" x14ac:dyDescent="0.3">
      <c r="A4" s="7" t="s">
        <v>34</v>
      </c>
      <c r="B4" s="135" t="s">
        <v>33</v>
      </c>
      <c r="C4" s="7" t="s">
        <v>35</v>
      </c>
      <c r="D4" s="8">
        <v>3043</v>
      </c>
      <c r="E4" s="8">
        <v>14647</v>
      </c>
      <c r="F4" s="8">
        <v>846</v>
      </c>
      <c r="G4" s="8">
        <v>18536</v>
      </c>
      <c r="H4" s="136">
        <f t="shared" ref="H4:H48" si="0">G4/AA4</f>
        <v>14.424902723735409</v>
      </c>
      <c r="I4" s="136">
        <f t="shared" ref="I4:I48" si="1">G4/Z4</f>
        <v>11.724225173940544</v>
      </c>
      <c r="J4" s="136">
        <f t="shared" ref="J4:J35" si="2">G4/Y4</f>
        <v>0.50764090485841051</v>
      </c>
      <c r="K4" s="8">
        <v>150</v>
      </c>
      <c r="L4" s="137">
        <f t="shared" ref="L4:L48" si="3">K4/AA4</f>
        <v>0.11673151750972763</v>
      </c>
      <c r="M4" s="8">
        <v>270</v>
      </c>
      <c r="N4" s="8">
        <v>407</v>
      </c>
      <c r="O4" s="8">
        <v>16120</v>
      </c>
      <c r="P4" s="137">
        <f t="shared" ref="P4:P48" si="4">O4/AA4</f>
        <v>12.544747081712062</v>
      </c>
      <c r="Q4" s="137">
        <f t="shared" ref="Q4:Q48" si="5">O4/Z4</f>
        <v>10.196078431372548</v>
      </c>
      <c r="R4" s="8">
        <v>2802</v>
      </c>
      <c r="S4" s="7" t="s">
        <v>847</v>
      </c>
      <c r="T4" s="139">
        <v>2250</v>
      </c>
      <c r="U4" s="8">
        <v>43</v>
      </c>
      <c r="V4" s="8">
        <v>16857</v>
      </c>
      <c r="W4" s="8">
        <v>19657</v>
      </c>
      <c r="X4" s="137">
        <f t="shared" ref="X4:X32" si="6">W4/AA4</f>
        <v>15.29727626459144</v>
      </c>
      <c r="Y4" s="8">
        <v>36514</v>
      </c>
      <c r="Z4" s="8">
        <v>1581</v>
      </c>
      <c r="AA4" s="8">
        <v>1285</v>
      </c>
    </row>
    <row r="5" spans="1:27" ht="13.8" thickBot="1" x14ac:dyDescent="0.3">
      <c r="A5" s="7" t="s">
        <v>59</v>
      </c>
      <c r="B5" s="135" t="s">
        <v>58</v>
      </c>
      <c r="C5" s="7" t="s">
        <v>35</v>
      </c>
      <c r="D5" s="8">
        <v>8390</v>
      </c>
      <c r="E5" s="8">
        <v>2796</v>
      </c>
      <c r="F5" s="8">
        <v>396</v>
      </c>
      <c r="G5" s="8">
        <v>11582</v>
      </c>
      <c r="H5" s="136">
        <f t="shared" si="0"/>
        <v>3.5658866995073892</v>
      </c>
      <c r="I5" s="136">
        <f t="shared" si="1"/>
        <v>19.900343642611684</v>
      </c>
      <c r="J5" s="136">
        <f t="shared" si="2"/>
        <v>0.65516461138137794</v>
      </c>
      <c r="K5" s="8">
        <v>300</v>
      </c>
      <c r="L5" s="137">
        <f t="shared" si="3"/>
        <v>9.2364532019704432E-2</v>
      </c>
      <c r="M5" s="8">
        <v>54</v>
      </c>
      <c r="N5" s="8">
        <v>184</v>
      </c>
      <c r="O5" s="8">
        <v>14460</v>
      </c>
      <c r="P5" s="137">
        <f t="shared" si="4"/>
        <v>4.4519704433497536</v>
      </c>
      <c r="Q5" s="137">
        <f t="shared" si="5"/>
        <v>24.845360824742269</v>
      </c>
      <c r="R5" s="8">
        <v>5468</v>
      </c>
      <c r="S5" s="7" t="s">
        <v>847</v>
      </c>
      <c r="T5" s="139">
        <v>425</v>
      </c>
      <c r="U5" s="8">
        <v>23</v>
      </c>
      <c r="V5" s="8">
        <v>10279</v>
      </c>
      <c r="W5" s="8">
        <v>7399</v>
      </c>
      <c r="X5" s="137">
        <f t="shared" si="6"/>
        <v>2.2780172413793105</v>
      </c>
      <c r="Y5" s="8">
        <v>17678</v>
      </c>
      <c r="Z5" s="8">
        <v>582</v>
      </c>
      <c r="AA5" s="8">
        <v>3248</v>
      </c>
    </row>
    <row r="6" spans="1:27" ht="13.8" thickBot="1" x14ac:dyDescent="0.3">
      <c r="A6" s="7" t="s">
        <v>79</v>
      </c>
      <c r="B6" s="135" t="s">
        <v>78</v>
      </c>
      <c r="C6" s="7" t="s">
        <v>35</v>
      </c>
      <c r="D6" s="8">
        <v>4951</v>
      </c>
      <c r="E6" s="8">
        <v>6848</v>
      </c>
      <c r="F6" s="8">
        <v>1522</v>
      </c>
      <c r="G6" s="8">
        <v>13321</v>
      </c>
      <c r="H6" s="136">
        <f t="shared" si="0"/>
        <v>20.275494672754945</v>
      </c>
      <c r="I6" s="136">
        <f t="shared" si="1"/>
        <v>6.92</v>
      </c>
      <c r="J6" s="136">
        <f t="shared" si="2"/>
        <v>0.40734511650663568</v>
      </c>
      <c r="K6" s="8">
        <v>0</v>
      </c>
      <c r="L6" s="137">
        <f t="shared" si="3"/>
        <v>0</v>
      </c>
      <c r="M6" s="8">
        <v>0</v>
      </c>
      <c r="N6" s="8">
        <v>47</v>
      </c>
      <c r="O6" s="8">
        <v>14353</v>
      </c>
      <c r="P6" s="137">
        <f t="shared" si="4"/>
        <v>21.846270928462708</v>
      </c>
      <c r="Q6" s="137">
        <f t="shared" si="5"/>
        <v>7.4561038961038957</v>
      </c>
      <c r="R6" s="8">
        <v>2197</v>
      </c>
      <c r="S6" s="7" t="s">
        <v>847</v>
      </c>
      <c r="T6" s="140" t="s">
        <v>3890</v>
      </c>
      <c r="U6" s="8">
        <v>362</v>
      </c>
      <c r="V6" s="8">
        <v>16587</v>
      </c>
      <c r="W6" s="8">
        <v>16115</v>
      </c>
      <c r="X6" s="137">
        <f t="shared" si="6"/>
        <v>24.528158295281582</v>
      </c>
      <c r="Y6" s="8">
        <v>32702</v>
      </c>
      <c r="Z6" s="8">
        <v>1925</v>
      </c>
      <c r="AA6" s="8">
        <v>657</v>
      </c>
    </row>
    <row r="7" spans="1:27" ht="13.8" thickBot="1" x14ac:dyDescent="0.3">
      <c r="A7" s="7" t="s">
        <v>81</v>
      </c>
      <c r="B7" s="135" t="s">
        <v>80</v>
      </c>
      <c r="C7" s="7" t="s">
        <v>35</v>
      </c>
      <c r="D7" s="8">
        <v>5625</v>
      </c>
      <c r="E7" s="8">
        <v>19817</v>
      </c>
      <c r="F7" s="8">
        <v>327</v>
      </c>
      <c r="G7" s="8">
        <v>25769</v>
      </c>
      <c r="H7" s="136">
        <f t="shared" si="0"/>
        <v>6.8370920668612367</v>
      </c>
      <c r="I7" s="136">
        <f t="shared" si="1"/>
        <v>29.722029988465973</v>
      </c>
      <c r="J7" s="136">
        <f t="shared" si="2"/>
        <v>0.68733829452401907</v>
      </c>
      <c r="K7" s="8">
        <v>820</v>
      </c>
      <c r="L7" s="137">
        <f t="shared" si="3"/>
        <v>0.2175643406739188</v>
      </c>
      <c r="M7" s="8">
        <v>341</v>
      </c>
      <c r="N7" s="8">
        <v>486</v>
      </c>
      <c r="O7" s="8">
        <v>30762</v>
      </c>
      <c r="P7" s="137">
        <f t="shared" si="4"/>
        <v>8.161846643672062</v>
      </c>
      <c r="Q7" s="137">
        <f t="shared" si="5"/>
        <v>35.48096885813149</v>
      </c>
      <c r="R7" s="8">
        <v>5755</v>
      </c>
      <c r="S7" s="7" t="s">
        <v>847</v>
      </c>
      <c r="T7" s="139">
        <v>2877</v>
      </c>
      <c r="U7" s="8">
        <v>50</v>
      </c>
      <c r="V7" s="8">
        <v>19491</v>
      </c>
      <c r="W7" s="8">
        <v>18000</v>
      </c>
      <c r="X7" s="137">
        <f t="shared" si="6"/>
        <v>4.7758026001591931</v>
      </c>
      <c r="Y7" s="8">
        <v>37491</v>
      </c>
      <c r="Z7" s="8">
        <v>867</v>
      </c>
      <c r="AA7" s="8">
        <v>3769</v>
      </c>
    </row>
    <row r="8" spans="1:27" ht="13.8" thickBot="1" x14ac:dyDescent="0.3">
      <c r="A8" s="7" t="s">
        <v>85</v>
      </c>
      <c r="B8" s="135" t="s">
        <v>84</v>
      </c>
      <c r="C8" s="7" t="s">
        <v>35</v>
      </c>
      <c r="D8" s="8">
        <v>3148</v>
      </c>
      <c r="E8" s="8">
        <v>6963</v>
      </c>
      <c r="F8" s="8">
        <v>902</v>
      </c>
      <c r="G8" s="8">
        <v>11013</v>
      </c>
      <c r="H8" s="136">
        <f t="shared" si="0"/>
        <v>3.4961904761904763</v>
      </c>
      <c r="I8" s="136">
        <f t="shared" si="1"/>
        <v>5.282014388489209</v>
      </c>
      <c r="J8" s="136">
        <f t="shared" si="2"/>
        <v>0.37664158686730509</v>
      </c>
      <c r="K8" s="8">
        <v>650</v>
      </c>
      <c r="L8" s="137">
        <f t="shared" si="3"/>
        <v>0.20634920634920634</v>
      </c>
      <c r="M8" s="8">
        <v>244</v>
      </c>
      <c r="N8" s="8">
        <v>721</v>
      </c>
      <c r="O8" s="8">
        <v>4975</v>
      </c>
      <c r="P8" s="137">
        <f t="shared" si="4"/>
        <v>1.5793650793650793</v>
      </c>
      <c r="Q8" s="137">
        <f t="shared" si="5"/>
        <v>2.3860911270983212</v>
      </c>
      <c r="R8" s="8">
        <v>2500</v>
      </c>
      <c r="S8" s="7" t="s">
        <v>847</v>
      </c>
      <c r="T8" s="139">
        <v>340</v>
      </c>
      <c r="U8" s="8">
        <v>1</v>
      </c>
      <c r="V8" s="8">
        <v>15475</v>
      </c>
      <c r="W8" s="8">
        <v>13765</v>
      </c>
      <c r="X8" s="137">
        <f t="shared" si="6"/>
        <v>4.3698412698412694</v>
      </c>
      <c r="Y8" s="8">
        <v>29240</v>
      </c>
      <c r="Z8" s="8">
        <v>2085</v>
      </c>
      <c r="AA8" s="8">
        <v>3150</v>
      </c>
    </row>
    <row r="9" spans="1:27" ht="13.8" thickBot="1" x14ac:dyDescent="0.3">
      <c r="A9" s="7" t="s">
        <v>89</v>
      </c>
      <c r="B9" s="135" t="s">
        <v>88</v>
      </c>
      <c r="C9" s="7" t="s">
        <v>35</v>
      </c>
      <c r="D9" s="8">
        <v>10390</v>
      </c>
      <c r="E9" s="8">
        <v>37731</v>
      </c>
      <c r="F9" s="8">
        <v>8260</v>
      </c>
      <c r="G9" s="8">
        <v>56381</v>
      </c>
      <c r="H9" s="136">
        <f t="shared" si="0"/>
        <v>14.794279716609815</v>
      </c>
      <c r="I9" s="136">
        <f t="shared" si="1"/>
        <v>14.169640613219402</v>
      </c>
      <c r="J9" s="136">
        <f t="shared" si="2"/>
        <v>1.1368053875312525</v>
      </c>
      <c r="K9" s="8">
        <v>8482</v>
      </c>
      <c r="L9" s="137">
        <f t="shared" si="3"/>
        <v>2.225662555759643</v>
      </c>
      <c r="M9" s="8">
        <v>1693</v>
      </c>
      <c r="N9" s="8">
        <v>2671</v>
      </c>
      <c r="O9" s="8">
        <v>62015</v>
      </c>
      <c r="P9" s="137">
        <f t="shared" si="4"/>
        <v>16.272631855156128</v>
      </c>
      <c r="Q9" s="137">
        <f t="shared" si="5"/>
        <v>15.585574264890676</v>
      </c>
      <c r="R9" s="8">
        <v>9974</v>
      </c>
      <c r="S9" s="7" t="s">
        <v>847</v>
      </c>
      <c r="T9" s="139">
        <v>7739</v>
      </c>
      <c r="U9" s="8">
        <v>74</v>
      </c>
      <c r="V9" s="8">
        <v>29597</v>
      </c>
      <c r="W9" s="8">
        <v>19999</v>
      </c>
      <c r="X9" s="137">
        <f t="shared" si="6"/>
        <v>5.2477040146943059</v>
      </c>
      <c r="Y9" s="8">
        <v>49596</v>
      </c>
      <c r="Z9" s="8">
        <v>3979</v>
      </c>
      <c r="AA9" s="8">
        <v>3811</v>
      </c>
    </row>
    <row r="10" spans="1:27" ht="13.8" thickBot="1" x14ac:dyDescent="0.3">
      <c r="A10" s="7" t="s">
        <v>92</v>
      </c>
      <c r="B10" s="135" t="s">
        <v>91</v>
      </c>
      <c r="C10" s="7" t="s">
        <v>35</v>
      </c>
      <c r="D10" s="8">
        <v>6079</v>
      </c>
      <c r="E10" s="8">
        <v>20590</v>
      </c>
      <c r="F10" s="8">
        <v>2127</v>
      </c>
      <c r="G10" s="8">
        <v>28796</v>
      </c>
      <c r="H10" s="136">
        <f t="shared" si="0"/>
        <v>7.9481093016836875</v>
      </c>
      <c r="I10" s="136">
        <f t="shared" si="1"/>
        <v>18.329726288987906</v>
      </c>
      <c r="J10" s="136">
        <f t="shared" si="2"/>
        <v>0.82213213041740418</v>
      </c>
      <c r="K10" s="8">
        <v>2100</v>
      </c>
      <c r="L10" s="137">
        <f t="shared" si="3"/>
        <v>0.57963014076731989</v>
      </c>
      <c r="M10" s="8">
        <v>2270</v>
      </c>
      <c r="N10" s="8">
        <v>1838</v>
      </c>
      <c r="O10" s="8">
        <v>18191</v>
      </c>
      <c r="P10" s="137">
        <f t="shared" si="4"/>
        <v>5.0209770908087217</v>
      </c>
      <c r="Q10" s="137">
        <f t="shared" si="5"/>
        <v>11.579248886059835</v>
      </c>
      <c r="R10" s="8">
        <v>4225</v>
      </c>
      <c r="S10" s="7" t="s">
        <v>847</v>
      </c>
      <c r="T10" s="139">
        <v>4000</v>
      </c>
      <c r="U10" s="8">
        <v>6</v>
      </c>
      <c r="V10" s="8">
        <v>15747</v>
      </c>
      <c r="W10" s="8">
        <v>19279</v>
      </c>
      <c r="X10" s="137">
        <f t="shared" si="6"/>
        <v>5.3212807065967427</v>
      </c>
      <c r="Y10" s="8">
        <v>35026</v>
      </c>
      <c r="Z10" s="8">
        <v>1571</v>
      </c>
      <c r="AA10" s="8">
        <v>3623</v>
      </c>
    </row>
    <row r="11" spans="1:27" ht="13.8" thickBot="1" x14ac:dyDescent="0.3">
      <c r="A11" s="7" t="s">
        <v>100</v>
      </c>
      <c r="B11" s="135" t="s">
        <v>99</v>
      </c>
      <c r="C11" s="7" t="s">
        <v>35</v>
      </c>
      <c r="D11" s="8">
        <v>1608</v>
      </c>
      <c r="E11" s="8">
        <v>4342</v>
      </c>
      <c r="F11" s="8">
        <v>323</v>
      </c>
      <c r="G11" s="8">
        <v>6273</v>
      </c>
      <c r="H11" s="136">
        <f t="shared" si="0"/>
        <v>2.13585291113381</v>
      </c>
      <c r="I11" s="136">
        <f t="shared" si="1"/>
        <v>3.5601589103291715</v>
      </c>
      <c r="J11" s="136">
        <f t="shared" si="2"/>
        <v>0.22232066912390133</v>
      </c>
      <c r="K11" s="8">
        <v>1056</v>
      </c>
      <c r="L11" s="137">
        <f t="shared" si="3"/>
        <v>0.3595505617977528</v>
      </c>
      <c r="M11" s="8">
        <v>26</v>
      </c>
      <c r="N11" s="8">
        <v>300</v>
      </c>
      <c r="O11" s="8">
        <v>5950</v>
      </c>
      <c r="P11" s="137">
        <f t="shared" si="4"/>
        <v>2.0258767449778685</v>
      </c>
      <c r="Q11" s="137">
        <f t="shared" si="5"/>
        <v>3.3768444948921679</v>
      </c>
      <c r="R11" s="8">
        <v>944</v>
      </c>
      <c r="S11" s="7" t="s">
        <v>847</v>
      </c>
      <c r="T11" s="139">
        <v>729</v>
      </c>
      <c r="U11" s="8">
        <v>9</v>
      </c>
      <c r="V11" s="8">
        <v>8151</v>
      </c>
      <c r="W11" s="8">
        <v>20065</v>
      </c>
      <c r="X11" s="137">
        <f t="shared" si="6"/>
        <v>6.831801157643854</v>
      </c>
      <c r="Y11" s="8">
        <v>28216</v>
      </c>
      <c r="Z11" s="8">
        <v>1762</v>
      </c>
      <c r="AA11" s="8">
        <v>2937</v>
      </c>
    </row>
    <row r="12" spans="1:27" ht="13.8" thickBot="1" x14ac:dyDescent="0.3">
      <c r="A12" s="7" t="s">
        <v>132</v>
      </c>
      <c r="B12" s="135" t="s">
        <v>131</v>
      </c>
      <c r="C12" s="7" t="s">
        <v>35</v>
      </c>
      <c r="D12" s="8">
        <v>324</v>
      </c>
      <c r="E12" s="8">
        <v>669</v>
      </c>
      <c r="F12" s="8">
        <v>0</v>
      </c>
      <c r="G12" s="8">
        <v>993</v>
      </c>
      <c r="H12" s="136">
        <f t="shared" si="0"/>
        <v>0.38031405591727308</v>
      </c>
      <c r="I12" s="136">
        <f t="shared" si="1"/>
        <v>0.69978858350951378</v>
      </c>
      <c r="J12" s="136">
        <f t="shared" si="2"/>
        <v>5.8100754783219237E-2</v>
      </c>
      <c r="K12" s="8">
        <v>30</v>
      </c>
      <c r="L12" s="137">
        <f t="shared" si="3"/>
        <v>1.1489850631941785E-2</v>
      </c>
      <c r="M12" s="8">
        <v>165</v>
      </c>
      <c r="N12" s="8">
        <v>345</v>
      </c>
      <c r="O12" s="8">
        <v>2306</v>
      </c>
      <c r="P12" s="137">
        <f t="shared" si="4"/>
        <v>0.88318651857525854</v>
      </c>
      <c r="Q12" s="137">
        <f t="shared" si="5"/>
        <v>1.6250880902043692</v>
      </c>
      <c r="R12" s="8">
        <v>710</v>
      </c>
      <c r="S12" s="7" t="s">
        <v>847</v>
      </c>
      <c r="T12" s="139">
        <v>72</v>
      </c>
      <c r="U12" s="8">
        <v>34</v>
      </c>
      <c r="V12" s="8">
        <v>17091</v>
      </c>
      <c r="W12" s="8">
        <v>0</v>
      </c>
      <c r="X12" s="137">
        <f t="shared" si="6"/>
        <v>0</v>
      </c>
      <c r="Y12" s="8">
        <v>17091</v>
      </c>
      <c r="Z12" s="8">
        <v>1419</v>
      </c>
      <c r="AA12" s="8">
        <v>2611</v>
      </c>
    </row>
    <row r="13" spans="1:27" ht="13.8" thickBot="1" x14ac:dyDescent="0.3">
      <c r="A13" s="7" t="s">
        <v>146</v>
      </c>
      <c r="B13" s="135" t="s">
        <v>145</v>
      </c>
      <c r="C13" s="7" t="s">
        <v>35</v>
      </c>
      <c r="D13" s="8">
        <v>196</v>
      </c>
      <c r="E13" s="8">
        <v>2470</v>
      </c>
      <c r="F13" s="8">
        <v>131</v>
      </c>
      <c r="G13" s="8">
        <v>2797</v>
      </c>
      <c r="H13" s="136">
        <f t="shared" si="0"/>
        <v>3.8739612188365653</v>
      </c>
      <c r="I13" s="136">
        <f t="shared" si="1"/>
        <v>14.055276381909549</v>
      </c>
      <c r="J13" s="136">
        <f t="shared" si="2"/>
        <v>0.13146886016451234</v>
      </c>
      <c r="K13" s="8">
        <v>135</v>
      </c>
      <c r="L13" s="137">
        <f t="shared" si="3"/>
        <v>0.18698060941828254</v>
      </c>
      <c r="M13" s="8">
        <v>2</v>
      </c>
      <c r="N13" s="8">
        <v>65</v>
      </c>
      <c r="O13" s="8">
        <v>2846</v>
      </c>
      <c r="P13" s="137">
        <f t="shared" si="4"/>
        <v>3.9418282548476453</v>
      </c>
      <c r="Q13" s="137">
        <f t="shared" si="5"/>
        <v>14.301507537688442</v>
      </c>
      <c r="R13" s="8">
        <v>985</v>
      </c>
      <c r="S13" s="7" t="s">
        <v>847</v>
      </c>
      <c r="T13" s="139">
        <v>131</v>
      </c>
      <c r="U13" s="8">
        <v>11</v>
      </c>
      <c r="V13" s="8">
        <v>13628</v>
      </c>
      <c r="W13" s="8">
        <v>7647</v>
      </c>
      <c r="X13" s="137">
        <f t="shared" si="6"/>
        <v>10.591412742382271</v>
      </c>
      <c r="Y13" s="8">
        <v>21275</v>
      </c>
      <c r="Z13" s="8">
        <v>199</v>
      </c>
      <c r="AA13" s="8">
        <v>722</v>
      </c>
    </row>
    <row r="14" spans="1:27" ht="13.8" thickBot="1" x14ac:dyDescent="0.3">
      <c r="A14" s="7" t="s">
        <v>156</v>
      </c>
      <c r="B14" s="135" t="s">
        <v>155</v>
      </c>
      <c r="C14" s="7" t="s">
        <v>35</v>
      </c>
      <c r="D14" s="8">
        <v>3818</v>
      </c>
      <c r="E14" s="8">
        <v>12376</v>
      </c>
      <c r="F14" s="8">
        <v>2975</v>
      </c>
      <c r="G14" s="8">
        <v>19169</v>
      </c>
      <c r="H14" s="136">
        <f t="shared" si="0"/>
        <v>4.9417375612271206</v>
      </c>
      <c r="I14" s="136">
        <f t="shared" si="1"/>
        <v>5.9884411121524526</v>
      </c>
      <c r="J14" s="136">
        <f t="shared" si="2"/>
        <v>0.30644413537320353</v>
      </c>
      <c r="K14" s="8">
        <v>1875</v>
      </c>
      <c r="L14" s="137">
        <f t="shared" si="3"/>
        <v>0.4833720030935808</v>
      </c>
      <c r="M14" s="8">
        <v>166</v>
      </c>
      <c r="N14" s="8">
        <v>2632</v>
      </c>
      <c r="O14" s="8">
        <v>19111</v>
      </c>
      <c r="P14" s="137">
        <f t="shared" si="4"/>
        <v>4.9267852539314259</v>
      </c>
      <c r="Q14" s="137">
        <f t="shared" si="5"/>
        <v>5.9703217744454857</v>
      </c>
      <c r="R14" s="8">
        <v>6177</v>
      </c>
      <c r="S14" s="7" t="s">
        <v>847</v>
      </c>
      <c r="T14" s="139">
        <v>6080</v>
      </c>
      <c r="U14" s="8">
        <v>232</v>
      </c>
      <c r="V14" s="8">
        <v>23309</v>
      </c>
      <c r="W14" s="8">
        <v>39244</v>
      </c>
      <c r="X14" s="137">
        <f t="shared" si="6"/>
        <v>10.117040474349059</v>
      </c>
      <c r="Y14" s="8">
        <v>62553</v>
      </c>
      <c r="Z14" s="8">
        <v>3201</v>
      </c>
      <c r="AA14" s="8">
        <v>3879</v>
      </c>
    </row>
    <row r="15" spans="1:27" ht="13.8" thickBot="1" x14ac:dyDescent="0.3">
      <c r="A15" s="7" t="s">
        <v>164</v>
      </c>
      <c r="B15" s="135" t="s">
        <v>163</v>
      </c>
      <c r="C15" s="7" t="s">
        <v>35</v>
      </c>
      <c r="D15" s="8">
        <v>5880</v>
      </c>
      <c r="E15" s="8">
        <v>3250</v>
      </c>
      <c r="F15" s="8">
        <v>0</v>
      </c>
      <c r="G15" s="8">
        <v>9130</v>
      </c>
      <c r="H15" s="136">
        <f t="shared" si="0"/>
        <v>4.9244875943905067</v>
      </c>
      <c r="I15" s="136">
        <f t="shared" si="1"/>
        <v>5.2290950744558993</v>
      </c>
      <c r="J15" s="136">
        <f t="shared" si="2"/>
        <v>0.26298355272633006</v>
      </c>
      <c r="K15" s="8">
        <v>693</v>
      </c>
      <c r="L15" s="137">
        <f t="shared" si="3"/>
        <v>0.37378640776699029</v>
      </c>
      <c r="M15" s="8">
        <v>0</v>
      </c>
      <c r="N15" s="8">
        <v>0</v>
      </c>
      <c r="O15" s="8">
        <v>3499</v>
      </c>
      <c r="P15" s="137">
        <f t="shared" si="4"/>
        <v>1.8872707659115426</v>
      </c>
      <c r="Q15" s="137">
        <f t="shared" si="5"/>
        <v>2.0040091638029782</v>
      </c>
      <c r="R15" s="8">
        <v>650</v>
      </c>
      <c r="S15" s="7" t="s">
        <v>848</v>
      </c>
      <c r="T15" s="141">
        <v>0</v>
      </c>
      <c r="U15" s="8">
        <v>15</v>
      </c>
      <c r="V15" s="8">
        <v>34717</v>
      </c>
      <c r="W15" s="8">
        <v>0</v>
      </c>
      <c r="X15" s="137">
        <f t="shared" si="6"/>
        <v>0</v>
      </c>
      <c r="Y15" s="8">
        <v>34717</v>
      </c>
      <c r="Z15" s="8">
        <v>1746</v>
      </c>
      <c r="AA15" s="8">
        <v>1854</v>
      </c>
    </row>
    <row r="16" spans="1:27" ht="13.8" thickBot="1" x14ac:dyDescent="0.3">
      <c r="A16" s="7" t="s">
        <v>176</v>
      </c>
      <c r="B16" s="135" t="s">
        <v>175</v>
      </c>
      <c r="C16" s="7" t="s">
        <v>35</v>
      </c>
      <c r="D16" s="8">
        <v>3716</v>
      </c>
      <c r="E16" s="8">
        <v>32843</v>
      </c>
      <c r="F16" s="8">
        <v>1408</v>
      </c>
      <c r="G16" s="8">
        <v>37967</v>
      </c>
      <c r="H16" s="136">
        <f t="shared" si="0"/>
        <v>10.534683684794672</v>
      </c>
      <c r="I16" s="136">
        <f t="shared" si="1"/>
        <v>13.501778093883358</v>
      </c>
      <c r="J16" s="136">
        <f t="shared" si="2"/>
        <v>0.70148178257335003</v>
      </c>
      <c r="K16" s="8">
        <v>2432</v>
      </c>
      <c r="L16" s="137">
        <f t="shared" si="3"/>
        <v>0.67480577136514985</v>
      </c>
      <c r="M16" s="8">
        <v>1242</v>
      </c>
      <c r="N16" s="8">
        <v>1426</v>
      </c>
      <c r="O16" s="8">
        <v>24681</v>
      </c>
      <c r="P16" s="137">
        <f t="shared" si="4"/>
        <v>6.8482241953385126</v>
      </c>
      <c r="Q16" s="137">
        <f t="shared" si="5"/>
        <v>8.7770270270270263</v>
      </c>
      <c r="R16" s="8">
        <v>5792</v>
      </c>
      <c r="S16" s="7" t="s">
        <v>847</v>
      </c>
      <c r="T16" s="139">
        <v>565</v>
      </c>
      <c r="U16" s="8">
        <v>79</v>
      </c>
      <c r="V16" s="8">
        <v>39309</v>
      </c>
      <c r="W16" s="8">
        <v>14815</v>
      </c>
      <c r="X16" s="137">
        <f t="shared" si="6"/>
        <v>4.1107103218645946</v>
      </c>
      <c r="Y16" s="8">
        <v>54124</v>
      </c>
      <c r="Z16" s="8">
        <v>2812</v>
      </c>
      <c r="AA16" s="8">
        <v>3604</v>
      </c>
    </row>
    <row r="17" spans="1:27" ht="13.8" thickBot="1" x14ac:dyDescent="0.3">
      <c r="A17" s="7" t="s">
        <v>184</v>
      </c>
      <c r="B17" s="135" t="s">
        <v>183</v>
      </c>
      <c r="C17" s="7" t="s">
        <v>35</v>
      </c>
      <c r="D17" s="8">
        <v>5193</v>
      </c>
      <c r="E17" s="8">
        <v>16913</v>
      </c>
      <c r="F17" s="8">
        <v>4864</v>
      </c>
      <c r="G17" s="8">
        <v>26970</v>
      </c>
      <c r="H17" s="136">
        <f t="shared" si="0"/>
        <v>7.0917696555351037</v>
      </c>
      <c r="I17" s="136">
        <f t="shared" si="1"/>
        <v>6.3533568904593638</v>
      </c>
      <c r="J17" s="136">
        <f t="shared" si="2"/>
        <v>1.000408027003969</v>
      </c>
      <c r="K17" s="8">
        <v>1380</v>
      </c>
      <c r="L17" s="137">
        <f t="shared" si="3"/>
        <v>0.36287141730212991</v>
      </c>
      <c r="M17" s="8">
        <v>1298</v>
      </c>
      <c r="N17" s="8">
        <v>1749</v>
      </c>
      <c r="O17" s="8">
        <v>25000</v>
      </c>
      <c r="P17" s="137">
        <f t="shared" si="4"/>
        <v>6.5737575598211935</v>
      </c>
      <c r="Q17" s="137">
        <f t="shared" si="5"/>
        <v>5.8892815076560661</v>
      </c>
      <c r="R17" s="8">
        <v>3067</v>
      </c>
      <c r="S17" s="7" t="s">
        <v>847</v>
      </c>
      <c r="T17" s="139">
        <v>1095</v>
      </c>
      <c r="U17" s="8">
        <v>13</v>
      </c>
      <c r="V17" s="8">
        <v>24675</v>
      </c>
      <c r="W17" s="8">
        <v>2284</v>
      </c>
      <c r="X17" s="137">
        <f t="shared" si="6"/>
        <v>0.60057849066526425</v>
      </c>
      <c r="Y17" s="8">
        <v>26959</v>
      </c>
      <c r="Z17" s="8">
        <v>4245</v>
      </c>
      <c r="AA17" s="8">
        <v>3803</v>
      </c>
    </row>
    <row r="18" spans="1:27" ht="13.8" thickBot="1" x14ac:dyDescent="0.3">
      <c r="A18" s="7" t="s">
        <v>186</v>
      </c>
      <c r="B18" s="135" t="s">
        <v>185</v>
      </c>
      <c r="C18" s="7" t="s">
        <v>35</v>
      </c>
      <c r="D18" s="8">
        <v>3607</v>
      </c>
      <c r="E18" s="8">
        <v>6833</v>
      </c>
      <c r="F18" s="8">
        <v>459</v>
      </c>
      <c r="G18" s="8">
        <v>10899</v>
      </c>
      <c r="H18" s="136">
        <f t="shared" si="0"/>
        <v>4.5929203539823007</v>
      </c>
      <c r="I18" s="136">
        <f t="shared" si="1"/>
        <v>10.653958944281525</v>
      </c>
      <c r="J18" s="136">
        <f t="shared" si="2"/>
        <v>0.45115489692855371</v>
      </c>
      <c r="K18" s="8">
        <v>2960</v>
      </c>
      <c r="L18" s="137">
        <f t="shared" si="3"/>
        <v>1.2473662031184156</v>
      </c>
      <c r="M18" s="8">
        <v>376</v>
      </c>
      <c r="N18" s="8">
        <v>819</v>
      </c>
      <c r="O18" s="8">
        <v>9423</v>
      </c>
      <c r="P18" s="137">
        <f t="shared" si="4"/>
        <v>3.9709228824273071</v>
      </c>
      <c r="Q18" s="137">
        <f t="shared" si="5"/>
        <v>9.2111436950146626</v>
      </c>
      <c r="R18" s="8">
        <v>1374</v>
      </c>
      <c r="S18" s="7" t="s">
        <v>847</v>
      </c>
      <c r="T18" s="139">
        <v>96</v>
      </c>
      <c r="U18" s="8">
        <v>17</v>
      </c>
      <c r="V18" s="8">
        <v>17953</v>
      </c>
      <c r="W18" s="8">
        <v>6205</v>
      </c>
      <c r="X18" s="137">
        <f t="shared" si="6"/>
        <v>2.6148335440370838</v>
      </c>
      <c r="Y18" s="8">
        <v>24158</v>
      </c>
      <c r="Z18" s="8">
        <v>1023</v>
      </c>
      <c r="AA18" s="8">
        <v>2373</v>
      </c>
    </row>
    <row r="19" spans="1:27" ht="13.8" thickBot="1" x14ac:dyDescent="0.3">
      <c r="A19" s="7" t="s">
        <v>202</v>
      </c>
      <c r="B19" s="135" t="s">
        <v>201</v>
      </c>
      <c r="C19" s="7" t="s">
        <v>35</v>
      </c>
      <c r="D19" s="8">
        <v>2866</v>
      </c>
      <c r="E19" s="8">
        <v>6390</v>
      </c>
      <c r="F19" s="8">
        <v>1995</v>
      </c>
      <c r="G19" s="8">
        <v>11251</v>
      </c>
      <c r="H19" s="136">
        <f t="shared" si="0"/>
        <v>2.8461927649886163</v>
      </c>
      <c r="I19" s="136">
        <f t="shared" si="1"/>
        <v>4.8516601983613628</v>
      </c>
      <c r="J19" s="136">
        <f t="shared" si="2"/>
        <v>0.31089557600375806</v>
      </c>
      <c r="K19" s="8">
        <v>2935</v>
      </c>
      <c r="L19" s="137">
        <f t="shared" si="3"/>
        <v>0.74247407032633439</v>
      </c>
      <c r="M19" s="8">
        <v>5117</v>
      </c>
      <c r="N19" s="8">
        <v>2806</v>
      </c>
      <c r="O19" s="8">
        <v>8266</v>
      </c>
      <c r="P19" s="137">
        <f t="shared" si="4"/>
        <v>2.0910700733620033</v>
      </c>
      <c r="Q19" s="137">
        <f t="shared" si="5"/>
        <v>3.564467442863303</v>
      </c>
      <c r="R19" s="8">
        <v>1882</v>
      </c>
      <c r="S19" s="7" t="s">
        <v>847</v>
      </c>
      <c r="T19" s="140" t="s">
        <v>3890</v>
      </c>
      <c r="U19" s="8">
        <v>20</v>
      </c>
      <c r="V19" s="8">
        <v>22210</v>
      </c>
      <c r="W19" s="8">
        <v>13979</v>
      </c>
      <c r="X19" s="137">
        <f t="shared" si="6"/>
        <v>3.5363015431317986</v>
      </c>
      <c r="Y19" s="8">
        <v>36189</v>
      </c>
      <c r="Z19" s="8">
        <v>2319</v>
      </c>
      <c r="AA19" s="8">
        <v>3953</v>
      </c>
    </row>
    <row r="20" spans="1:27" ht="13.8" thickBot="1" x14ac:dyDescent="0.3">
      <c r="A20" s="7" t="s">
        <v>204</v>
      </c>
      <c r="B20" s="135" t="s">
        <v>203</v>
      </c>
      <c r="C20" s="7" t="s">
        <v>35</v>
      </c>
      <c r="D20" s="8">
        <v>2432</v>
      </c>
      <c r="E20" s="8">
        <v>11309</v>
      </c>
      <c r="F20" s="8">
        <v>773</v>
      </c>
      <c r="G20" s="8">
        <v>14514</v>
      </c>
      <c r="H20" s="136">
        <f t="shared" si="0"/>
        <v>4.496282527881041</v>
      </c>
      <c r="I20" s="136">
        <f t="shared" si="1"/>
        <v>9.0996865203761761</v>
      </c>
      <c r="J20" s="136">
        <f t="shared" si="2"/>
        <v>0.68455806056032453</v>
      </c>
      <c r="K20" s="8">
        <v>475</v>
      </c>
      <c r="L20" s="137">
        <f t="shared" si="3"/>
        <v>0.14714993804213136</v>
      </c>
      <c r="M20" s="8">
        <v>1167</v>
      </c>
      <c r="N20" s="8">
        <v>921</v>
      </c>
      <c r="O20" s="8">
        <v>6807</v>
      </c>
      <c r="P20" s="137">
        <f t="shared" si="4"/>
        <v>2.1087360594795541</v>
      </c>
      <c r="Q20" s="137">
        <f t="shared" si="5"/>
        <v>4.2677115987460814</v>
      </c>
      <c r="R20" s="8">
        <v>1503</v>
      </c>
      <c r="S20" s="7" t="s">
        <v>847</v>
      </c>
      <c r="T20" s="139">
        <v>126</v>
      </c>
      <c r="U20" s="8">
        <v>434</v>
      </c>
      <c r="V20" s="8">
        <v>11127</v>
      </c>
      <c r="W20" s="8">
        <v>10075</v>
      </c>
      <c r="X20" s="137">
        <f t="shared" si="6"/>
        <v>3.1211276332094178</v>
      </c>
      <c r="Y20" s="8">
        <v>21202</v>
      </c>
      <c r="Z20" s="8">
        <v>1595</v>
      </c>
      <c r="AA20" s="8">
        <v>3228</v>
      </c>
    </row>
    <row r="21" spans="1:27" ht="13.8" thickBot="1" x14ac:dyDescent="0.3">
      <c r="A21" s="7" t="s">
        <v>206</v>
      </c>
      <c r="B21" s="135" t="s">
        <v>205</v>
      </c>
      <c r="C21" s="7" t="s">
        <v>35</v>
      </c>
      <c r="D21" s="8">
        <v>9351</v>
      </c>
      <c r="E21" s="8">
        <v>12260</v>
      </c>
      <c r="F21" s="8">
        <v>1042</v>
      </c>
      <c r="G21" s="8">
        <v>22653</v>
      </c>
      <c r="H21" s="136">
        <f t="shared" si="0"/>
        <v>6.5603822762814943</v>
      </c>
      <c r="I21" s="136">
        <f t="shared" si="1"/>
        <v>12.27139761646804</v>
      </c>
      <c r="J21" s="136">
        <f t="shared" si="2"/>
        <v>0.8876915239625377</v>
      </c>
      <c r="K21" s="8">
        <v>1247</v>
      </c>
      <c r="L21" s="137">
        <f t="shared" si="3"/>
        <v>0.36113524471474079</v>
      </c>
      <c r="M21" s="8">
        <v>12</v>
      </c>
      <c r="N21" s="8">
        <v>58</v>
      </c>
      <c r="O21" s="8">
        <v>22577</v>
      </c>
      <c r="P21" s="137">
        <f t="shared" si="4"/>
        <v>6.5383724297712131</v>
      </c>
      <c r="Q21" s="137">
        <f t="shared" si="5"/>
        <v>12.230227518959913</v>
      </c>
      <c r="R21" s="8">
        <v>4570</v>
      </c>
      <c r="S21" s="7" t="s">
        <v>847</v>
      </c>
      <c r="T21" s="139">
        <v>2248</v>
      </c>
      <c r="U21" s="8">
        <v>96</v>
      </c>
      <c r="V21" s="8">
        <v>18582</v>
      </c>
      <c r="W21" s="8">
        <v>6937</v>
      </c>
      <c r="X21" s="137">
        <f t="shared" si="6"/>
        <v>2.008977700550246</v>
      </c>
      <c r="Y21" s="8">
        <v>25519</v>
      </c>
      <c r="Z21" s="8">
        <v>1846</v>
      </c>
      <c r="AA21" s="8">
        <v>3453</v>
      </c>
    </row>
    <row r="22" spans="1:27" ht="13.8" thickBot="1" x14ac:dyDescent="0.3">
      <c r="A22" s="7" t="s">
        <v>208</v>
      </c>
      <c r="B22" s="135" t="s">
        <v>207</v>
      </c>
      <c r="C22" s="7" t="s">
        <v>35</v>
      </c>
      <c r="D22" s="8">
        <v>256</v>
      </c>
      <c r="E22" s="8">
        <v>6621</v>
      </c>
      <c r="F22" s="8">
        <v>308</v>
      </c>
      <c r="G22" s="8">
        <v>7185</v>
      </c>
      <c r="H22" s="136">
        <f t="shared" si="0"/>
        <v>5.8131067961165046</v>
      </c>
      <c r="I22" s="136">
        <f t="shared" si="1"/>
        <v>9.4788918205804755</v>
      </c>
      <c r="J22" s="136">
        <f t="shared" si="2"/>
        <v>0.324584387423202</v>
      </c>
      <c r="K22" s="8">
        <v>960</v>
      </c>
      <c r="L22" s="137">
        <f t="shared" si="3"/>
        <v>0.77669902912621358</v>
      </c>
      <c r="M22" s="8">
        <v>969</v>
      </c>
      <c r="N22" s="8">
        <v>400</v>
      </c>
      <c r="O22" s="8">
        <v>5047</v>
      </c>
      <c r="P22" s="137">
        <f t="shared" si="4"/>
        <v>4.083333333333333</v>
      </c>
      <c r="Q22" s="137">
        <f t="shared" si="5"/>
        <v>6.658311345646438</v>
      </c>
      <c r="R22" s="8">
        <v>1473</v>
      </c>
      <c r="S22" s="7" t="s">
        <v>847</v>
      </c>
      <c r="T22" s="139">
        <v>3640</v>
      </c>
      <c r="U22" s="8">
        <v>4</v>
      </c>
      <c r="V22" s="8">
        <v>15199</v>
      </c>
      <c r="W22" s="8">
        <v>6937</v>
      </c>
      <c r="X22" s="137">
        <f t="shared" si="6"/>
        <v>5.6124595469255665</v>
      </c>
      <c r="Y22" s="8">
        <v>22136</v>
      </c>
      <c r="Z22" s="8">
        <v>758</v>
      </c>
      <c r="AA22" s="8">
        <v>1236</v>
      </c>
    </row>
    <row r="23" spans="1:27" ht="13.8" thickBot="1" x14ac:dyDescent="0.3">
      <c r="A23" s="7" t="s">
        <v>210</v>
      </c>
      <c r="B23" s="135" t="s">
        <v>209</v>
      </c>
      <c r="C23" s="7" t="s">
        <v>35</v>
      </c>
      <c r="D23" s="8">
        <v>5189</v>
      </c>
      <c r="E23" s="8">
        <v>19195</v>
      </c>
      <c r="F23" s="8">
        <v>369</v>
      </c>
      <c r="G23" s="8">
        <v>24753</v>
      </c>
      <c r="H23" s="136">
        <f t="shared" si="0"/>
        <v>7.7864108210128968</v>
      </c>
      <c r="I23" s="136">
        <f t="shared" si="1"/>
        <v>16.08382066276803</v>
      </c>
      <c r="J23" s="136">
        <f t="shared" si="2"/>
        <v>0.75910819430814525</v>
      </c>
      <c r="K23" s="8">
        <v>9074</v>
      </c>
      <c r="L23" s="137">
        <f t="shared" si="3"/>
        <v>2.8543567159484113</v>
      </c>
      <c r="M23" s="8">
        <v>79</v>
      </c>
      <c r="N23" s="8">
        <v>416</v>
      </c>
      <c r="O23" s="8">
        <v>22158</v>
      </c>
      <c r="P23" s="137">
        <f t="shared" si="4"/>
        <v>6.9701163888015101</v>
      </c>
      <c r="Q23" s="137">
        <f t="shared" si="5"/>
        <v>14.397660818713451</v>
      </c>
      <c r="R23" s="8">
        <v>1994</v>
      </c>
      <c r="S23" s="7" t="s">
        <v>847</v>
      </c>
      <c r="T23" s="139">
        <v>1630</v>
      </c>
      <c r="U23" s="8">
        <v>61</v>
      </c>
      <c r="V23" s="8">
        <v>16387</v>
      </c>
      <c r="W23" s="8">
        <v>16221</v>
      </c>
      <c r="X23" s="137">
        <f t="shared" si="6"/>
        <v>5.1025479710600816</v>
      </c>
      <c r="Y23" s="8">
        <v>32608</v>
      </c>
      <c r="Z23" s="8">
        <v>1539</v>
      </c>
      <c r="AA23" s="8">
        <v>3179</v>
      </c>
    </row>
    <row r="24" spans="1:27" ht="13.8" thickBot="1" x14ac:dyDescent="0.3">
      <c r="A24" s="7" t="s">
        <v>222</v>
      </c>
      <c r="B24" s="135" t="s">
        <v>221</v>
      </c>
      <c r="C24" s="7" t="s">
        <v>35</v>
      </c>
      <c r="D24" s="8">
        <v>1357</v>
      </c>
      <c r="E24" s="8">
        <v>1285</v>
      </c>
      <c r="F24" s="8">
        <v>807</v>
      </c>
      <c r="G24" s="8">
        <v>3449</v>
      </c>
      <c r="H24" s="136">
        <f t="shared" si="0"/>
        <v>1.5748858447488585</v>
      </c>
      <c r="I24" s="136">
        <f t="shared" si="1"/>
        <v>7.750561797752809</v>
      </c>
      <c r="J24" s="136">
        <f t="shared" si="2"/>
        <v>0.14423117132940241</v>
      </c>
      <c r="K24" s="8">
        <v>1227</v>
      </c>
      <c r="L24" s="137">
        <f t="shared" si="3"/>
        <v>0.5602739726027397</v>
      </c>
      <c r="M24" s="8">
        <v>0</v>
      </c>
      <c r="N24" s="8">
        <v>1</v>
      </c>
      <c r="O24" s="8">
        <v>7876</v>
      </c>
      <c r="P24" s="137">
        <f t="shared" si="4"/>
        <v>3.5963470319634703</v>
      </c>
      <c r="Q24" s="137">
        <f t="shared" si="5"/>
        <v>17.698876404494381</v>
      </c>
      <c r="R24" s="8">
        <v>1502</v>
      </c>
      <c r="S24" s="7" t="s">
        <v>847</v>
      </c>
      <c r="T24" s="139">
        <v>1687</v>
      </c>
      <c r="U24" s="8">
        <v>21</v>
      </c>
      <c r="V24" s="8">
        <v>15586</v>
      </c>
      <c r="W24" s="8">
        <v>8327</v>
      </c>
      <c r="X24" s="137">
        <f t="shared" si="6"/>
        <v>3.802283105022831</v>
      </c>
      <c r="Y24" s="8">
        <v>23913</v>
      </c>
      <c r="Z24" s="8">
        <v>445</v>
      </c>
      <c r="AA24" s="8">
        <v>2190</v>
      </c>
    </row>
    <row r="25" spans="1:27" ht="13.8" thickBot="1" x14ac:dyDescent="0.3">
      <c r="A25" s="7" t="s">
        <v>258</v>
      </c>
      <c r="B25" s="135" t="s">
        <v>257</v>
      </c>
      <c r="C25" s="7" t="s">
        <v>35</v>
      </c>
      <c r="D25" s="8">
        <v>2171</v>
      </c>
      <c r="E25" s="8">
        <v>3970</v>
      </c>
      <c r="F25" s="8">
        <v>0</v>
      </c>
      <c r="G25" s="8">
        <v>6141</v>
      </c>
      <c r="H25" s="136">
        <f t="shared" si="0"/>
        <v>2.2177681473456121</v>
      </c>
      <c r="I25" s="136">
        <f t="shared" si="1"/>
        <v>2.4963414634146344</v>
      </c>
      <c r="J25" s="136">
        <f t="shared" si="2"/>
        <v>0.39400744257667136</v>
      </c>
      <c r="K25" s="8">
        <v>130</v>
      </c>
      <c r="L25" s="137">
        <f t="shared" si="3"/>
        <v>4.6948356807511735E-2</v>
      </c>
      <c r="M25" s="8">
        <v>80</v>
      </c>
      <c r="N25" s="8">
        <v>119</v>
      </c>
      <c r="O25" s="8">
        <v>5730</v>
      </c>
      <c r="P25" s="137">
        <f t="shared" si="4"/>
        <v>2.0693391115926327</v>
      </c>
      <c r="Q25" s="137">
        <f t="shared" si="5"/>
        <v>2.3292682926829267</v>
      </c>
      <c r="R25" s="8">
        <v>600</v>
      </c>
      <c r="S25" s="7" t="s">
        <v>847</v>
      </c>
      <c r="T25" s="139">
        <v>201</v>
      </c>
      <c r="U25" s="8">
        <v>21</v>
      </c>
      <c r="V25" s="8">
        <v>15586</v>
      </c>
      <c r="W25" s="8">
        <v>0</v>
      </c>
      <c r="X25" s="137">
        <f t="shared" si="6"/>
        <v>0</v>
      </c>
      <c r="Y25" s="8">
        <v>15586</v>
      </c>
      <c r="Z25" s="8">
        <v>2460</v>
      </c>
      <c r="AA25" s="8">
        <v>2769</v>
      </c>
    </row>
    <row r="26" spans="1:27" ht="13.8" thickBot="1" x14ac:dyDescent="0.3">
      <c r="A26" s="7" t="s">
        <v>260</v>
      </c>
      <c r="B26" s="135" t="s">
        <v>259</v>
      </c>
      <c r="C26" s="7" t="s">
        <v>35</v>
      </c>
      <c r="D26" s="8">
        <v>4416</v>
      </c>
      <c r="E26" s="8">
        <v>7343</v>
      </c>
      <c r="F26" s="8">
        <v>0</v>
      </c>
      <c r="G26" s="8">
        <v>11759</v>
      </c>
      <c r="H26" s="136">
        <f t="shared" si="0"/>
        <v>3.1457998929909041</v>
      </c>
      <c r="I26" s="136">
        <f t="shared" si="1"/>
        <v>7.7874172185430464</v>
      </c>
      <c r="J26" s="136">
        <f t="shared" si="2"/>
        <v>0.43292099256313971</v>
      </c>
      <c r="K26" s="8">
        <v>4522</v>
      </c>
      <c r="L26" s="137">
        <f t="shared" si="3"/>
        <v>1.2097378277153559</v>
      </c>
      <c r="M26" s="8">
        <v>496</v>
      </c>
      <c r="N26" s="8">
        <v>496</v>
      </c>
      <c r="O26" s="8">
        <v>11759</v>
      </c>
      <c r="P26" s="137">
        <f t="shared" si="4"/>
        <v>3.1457998929909041</v>
      </c>
      <c r="Q26" s="137">
        <f t="shared" si="5"/>
        <v>7.7874172185430464</v>
      </c>
      <c r="R26" s="8">
        <v>3020</v>
      </c>
      <c r="S26" s="7" t="s">
        <v>847</v>
      </c>
      <c r="T26" s="139">
        <v>1887</v>
      </c>
      <c r="U26" s="8">
        <v>83</v>
      </c>
      <c r="V26" s="8">
        <v>27162</v>
      </c>
      <c r="W26" s="8">
        <v>0</v>
      </c>
      <c r="X26" s="137">
        <f t="shared" si="6"/>
        <v>0</v>
      </c>
      <c r="Y26" s="8">
        <v>27162</v>
      </c>
      <c r="Z26" s="8">
        <v>1510</v>
      </c>
      <c r="AA26" s="8">
        <v>3738</v>
      </c>
    </row>
    <row r="27" spans="1:27" ht="13.8" thickBot="1" x14ac:dyDescent="0.3">
      <c r="A27" s="7" t="s">
        <v>266</v>
      </c>
      <c r="B27" s="135" t="s">
        <v>265</v>
      </c>
      <c r="C27" s="7" t="s">
        <v>35</v>
      </c>
      <c r="D27" s="8">
        <v>1527</v>
      </c>
      <c r="E27" s="8">
        <v>12646</v>
      </c>
      <c r="F27" s="8">
        <v>0</v>
      </c>
      <c r="G27" s="8">
        <v>14173</v>
      </c>
      <c r="H27" s="136">
        <f t="shared" si="0"/>
        <v>4.5543059125964014</v>
      </c>
      <c r="I27" s="136">
        <f t="shared" si="1"/>
        <v>24.103741496598641</v>
      </c>
      <c r="J27" s="136">
        <f t="shared" si="2"/>
        <v>0.63747582422525073</v>
      </c>
      <c r="K27" s="8">
        <v>1820</v>
      </c>
      <c r="L27" s="137">
        <f t="shared" si="3"/>
        <v>0.58483290488431872</v>
      </c>
      <c r="M27" s="8">
        <v>105</v>
      </c>
      <c r="N27" s="8">
        <v>146</v>
      </c>
      <c r="O27" s="8">
        <v>2080</v>
      </c>
      <c r="P27" s="137">
        <f t="shared" si="4"/>
        <v>0.66838046272493579</v>
      </c>
      <c r="Q27" s="137">
        <f t="shared" si="5"/>
        <v>3.5374149659863945</v>
      </c>
      <c r="R27" s="8">
        <v>1560</v>
      </c>
      <c r="S27" s="7" t="s">
        <v>847</v>
      </c>
      <c r="T27" s="140" t="s">
        <v>3890</v>
      </c>
      <c r="U27" s="8">
        <v>1</v>
      </c>
      <c r="V27" s="8">
        <v>22233</v>
      </c>
      <c r="W27" s="8">
        <v>0</v>
      </c>
      <c r="X27" s="137">
        <f t="shared" si="6"/>
        <v>0</v>
      </c>
      <c r="Y27" s="8">
        <v>22233</v>
      </c>
      <c r="Z27" s="8">
        <v>588</v>
      </c>
      <c r="AA27" s="8">
        <v>3112</v>
      </c>
    </row>
    <row r="28" spans="1:27" ht="13.8" thickBot="1" x14ac:dyDescent="0.3">
      <c r="A28" s="7" t="s">
        <v>274</v>
      </c>
      <c r="B28" s="135" t="s">
        <v>273</v>
      </c>
      <c r="C28" s="7" t="s">
        <v>35</v>
      </c>
      <c r="D28" s="8">
        <v>5361</v>
      </c>
      <c r="E28" s="8">
        <v>16316</v>
      </c>
      <c r="F28" s="140" t="s">
        <v>3890</v>
      </c>
      <c r="G28" s="8">
        <v>21677</v>
      </c>
      <c r="H28" s="136">
        <f t="shared" si="0"/>
        <v>7.7667502687208883</v>
      </c>
      <c r="I28" s="136">
        <f t="shared" si="1"/>
        <v>0.34982086950908564</v>
      </c>
      <c r="J28" s="136">
        <f t="shared" si="2"/>
        <v>4.1313288787073708E-2</v>
      </c>
      <c r="K28" s="8">
        <v>9000</v>
      </c>
      <c r="L28" s="137">
        <f t="shared" si="3"/>
        <v>3.2246506628448586</v>
      </c>
      <c r="M28" s="8">
        <v>5006</v>
      </c>
      <c r="N28" s="8">
        <v>7219</v>
      </c>
      <c r="O28" s="8">
        <v>28000</v>
      </c>
      <c r="P28" s="137">
        <f t="shared" si="4"/>
        <v>10.032246506628448</v>
      </c>
      <c r="Q28" s="137">
        <f t="shared" si="5"/>
        <v>0.45186069780202048</v>
      </c>
      <c r="R28" s="8">
        <v>4818</v>
      </c>
      <c r="S28" s="7" t="s">
        <v>847</v>
      </c>
      <c r="T28" s="139">
        <v>9241</v>
      </c>
      <c r="U28" s="8">
        <v>39</v>
      </c>
      <c r="V28" s="8">
        <v>19202</v>
      </c>
      <c r="W28" s="8">
        <v>505496</v>
      </c>
      <c r="X28" s="137">
        <f t="shared" si="6"/>
        <v>181.1164457183805</v>
      </c>
      <c r="Y28" s="8">
        <v>524698</v>
      </c>
      <c r="Z28" s="8">
        <v>61966</v>
      </c>
      <c r="AA28" s="8">
        <v>2791</v>
      </c>
    </row>
    <row r="29" spans="1:27" ht="13.8" thickBot="1" x14ac:dyDescent="0.3">
      <c r="A29" s="7" t="s">
        <v>288</v>
      </c>
      <c r="B29" s="135" t="s">
        <v>287</v>
      </c>
      <c r="C29" s="7" t="s">
        <v>35</v>
      </c>
      <c r="D29" s="8">
        <v>6253</v>
      </c>
      <c r="E29" s="8">
        <v>15785</v>
      </c>
      <c r="F29" s="8">
        <v>1146</v>
      </c>
      <c r="G29" s="8">
        <v>23184</v>
      </c>
      <c r="H29" s="136">
        <f t="shared" si="0"/>
        <v>7.36</v>
      </c>
      <c r="I29" s="136">
        <f t="shared" si="1"/>
        <v>15.074122236671002</v>
      </c>
      <c r="J29" s="136">
        <f t="shared" si="2"/>
        <v>0.68785046728971966</v>
      </c>
      <c r="K29" s="8">
        <v>1528</v>
      </c>
      <c r="L29" s="137">
        <f t="shared" si="3"/>
        <v>0.48507936507936505</v>
      </c>
      <c r="M29" s="8">
        <v>2030</v>
      </c>
      <c r="N29" s="8">
        <v>2317</v>
      </c>
      <c r="O29" s="8">
        <v>12771</v>
      </c>
      <c r="P29" s="137">
        <f t="shared" si="4"/>
        <v>4.0542857142857143</v>
      </c>
      <c r="Q29" s="137">
        <f t="shared" si="5"/>
        <v>8.3036410923276982</v>
      </c>
      <c r="R29" s="8">
        <v>686</v>
      </c>
      <c r="S29" s="7" t="s">
        <v>847</v>
      </c>
      <c r="T29" s="139">
        <v>633</v>
      </c>
      <c r="U29" s="8">
        <v>51</v>
      </c>
      <c r="V29" s="8">
        <v>16697</v>
      </c>
      <c r="W29" s="8">
        <v>17008</v>
      </c>
      <c r="X29" s="137">
        <f t="shared" si="6"/>
        <v>5.3993650793650794</v>
      </c>
      <c r="Y29" s="8">
        <v>33705</v>
      </c>
      <c r="Z29" s="8">
        <v>1538</v>
      </c>
      <c r="AA29" s="8">
        <v>3150</v>
      </c>
    </row>
    <row r="30" spans="1:27" ht="13.8" thickBot="1" x14ac:dyDescent="0.3">
      <c r="A30" s="7" t="s">
        <v>298</v>
      </c>
      <c r="B30" s="135" t="s">
        <v>297</v>
      </c>
      <c r="C30" s="7" t="s">
        <v>35</v>
      </c>
      <c r="D30" s="8">
        <v>3514</v>
      </c>
      <c r="E30" s="8">
        <v>5027</v>
      </c>
      <c r="F30" s="8">
        <v>0</v>
      </c>
      <c r="G30" s="8">
        <v>8541</v>
      </c>
      <c r="H30" s="136">
        <f t="shared" si="0"/>
        <v>2.8067696352283931</v>
      </c>
      <c r="I30" s="136">
        <f t="shared" si="1"/>
        <v>4.7715083798882683</v>
      </c>
      <c r="J30" s="136">
        <f t="shared" si="2"/>
        <v>0.21792712798530312</v>
      </c>
      <c r="K30" s="8">
        <v>209</v>
      </c>
      <c r="L30" s="137">
        <f t="shared" si="3"/>
        <v>6.8682221491948733E-2</v>
      </c>
      <c r="M30" s="8">
        <v>146</v>
      </c>
      <c r="N30" s="8">
        <v>703</v>
      </c>
      <c r="O30" s="8">
        <v>7500</v>
      </c>
      <c r="P30" s="137">
        <f t="shared" si="4"/>
        <v>2.4646730200460074</v>
      </c>
      <c r="Q30" s="137">
        <f t="shared" si="5"/>
        <v>4.1899441340782122</v>
      </c>
      <c r="R30" s="8">
        <v>2569</v>
      </c>
      <c r="S30" s="7" t="s">
        <v>847</v>
      </c>
      <c r="T30" s="139">
        <v>580</v>
      </c>
      <c r="U30" s="8">
        <v>40</v>
      </c>
      <c r="V30" s="8">
        <v>39192</v>
      </c>
      <c r="W30" s="8">
        <v>0</v>
      </c>
      <c r="X30" s="137">
        <f t="shared" si="6"/>
        <v>0</v>
      </c>
      <c r="Y30" s="8">
        <v>39192</v>
      </c>
      <c r="Z30" s="8">
        <v>1790</v>
      </c>
      <c r="AA30" s="8">
        <v>3043</v>
      </c>
    </row>
    <row r="31" spans="1:27" ht="13.8" thickBot="1" x14ac:dyDescent="0.3">
      <c r="A31" s="7" t="s">
        <v>306</v>
      </c>
      <c r="B31" s="135" t="s">
        <v>305</v>
      </c>
      <c r="C31" s="7" t="s">
        <v>35</v>
      </c>
      <c r="D31" s="8">
        <v>2071</v>
      </c>
      <c r="E31" s="8">
        <v>1451</v>
      </c>
      <c r="F31" s="8">
        <v>0</v>
      </c>
      <c r="G31" s="8">
        <v>3522</v>
      </c>
      <c r="H31" s="136">
        <f t="shared" si="0"/>
        <v>1.7205666829506594</v>
      </c>
      <c r="I31" s="136">
        <f t="shared" si="1"/>
        <v>20.358381502890172</v>
      </c>
      <c r="J31" s="136">
        <f t="shared" si="2"/>
        <v>0.30525221008840353</v>
      </c>
      <c r="K31" s="8">
        <v>0</v>
      </c>
      <c r="L31" s="137">
        <f t="shared" si="3"/>
        <v>0</v>
      </c>
      <c r="M31" s="8">
        <v>0</v>
      </c>
      <c r="N31" s="8">
        <v>0</v>
      </c>
      <c r="O31" s="8">
        <v>2763</v>
      </c>
      <c r="P31" s="137">
        <f t="shared" si="4"/>
        <v>1.349780166096727</v>
      </c>
      <c r="Q31" s="137">
        <f t="shared" si="5"/>
        <v>15.971098265895954</v>
      </c>
      <c r="R31" s="8">
        <v>235</v>
      </c>
      <c r="S31" s="7" t="s">
        <v>847</v>
      </c>
      <c r="T31" s="139">
        <v>2035</v>
      </c>
      <c r="U31" s="8">
        <v>5</v>
      </c>
      <c r="V31" s="8">
        <v>11538</v>
      </c>
      <c r="W31" s="8">
        <v>0</v>
      </c>
      <c r="X31" s="137">
        <f t="shared" si="6"/>
        <v>0</v>
      </c>
      <c r="Y31" s="8">
        <v>11538</v>
      </c>
      <c r="Z31" s="8">
        <v>173</v>
      </c>
      <c r="AA31" s="8">
        <v>2047</v>
      </c>
    </row>
    <row r="32" spans="1:27" ht="13.8" thickBot="1" x14ac:dyDescent="0.3">
      <c r="A32" s="7" t="s">
        <v>314</v>
      </c>
      <c r="B32" s="135" t="s">
        <v>313</v>
      </c>
      <c r="C32" s="7" t="s">
        <v>35</v>
      </c>
      <c r="D32" s="8">
        <v>4099</v>
      </c>
      <c r="E32" s="8">
        <v>18675</v>
      </c>
      <c r="F32" s="8">
        <v>2902</v>
      </c>
      <c r="G32" s="8">
        <v>25676</v>
      </c>
      <c r="H32" s="136">
        <f t="shared" si="0"/>
        <v>7.0345205479452053</v>
      </c>
      <c r="I32" s="136">
        <f t="shared" si="1"/>
        <v>27.141649048625794</v>
      </c>
      <c r="J32" s="136">
        <f t="shared" si="2"/>
        <v>0.54200793717807982</v>
      </c>
      <c r="K32" s="8">
        <v>300</v>
      </c>
      <c r="L32" s="137">
        <f t="shared" si="3"/>
        <v>8.2191780821917804E-2</v>
      </c>
      <c r="M32" s="8">
        <v>540</v>
      </c>
      <c r="N32" s="8">
        <v>525</v>
      </c>
      <c r="O32" s="8">
        <v>15837</v>
      </c>
      <c r="P32" s="137">
        <f t="shared" si="4"/>
        <v>4.3389041095890413</v>
      </c>
      <c r="Q32" s="137">
        <f t="shared" si="5"/>
        <v>16.741014799154335</v>
      </c>
      <c r="R32" s="8">
        <v>2600</v>
      </c>
      <c r="S32" s="7" t="s">
        <v>847</v>
      </c>
      <c r="T32" s="139">
        <v>891</v>
      </c>
      <c r="U32" s="8">
        <v>50</v>
      </c>
      <c r="V32" s="8">
        <v>32899</v>
      </c>
      <c r="W32" s="8">
        <v>14473</v>
      </c>
      <c r="X32" s="137">
        <f t="shared" si="6"/>
        <v>3.9652054794520546</v>
      </c>
      <c r="Y32" s="8">
        <v>47372</v>
      </c>
      <c r="Z32" s="8">
        <v>946</v>
      </c>
      <c r="AA32" s="8">
        <v>3650</v>
      </c>
    </row>
    <row r="33" spans="1:27" ht="13.8" thickBot="1" x14ac:dyDescent="0.3">
      <c r="A33" s="7" t="s">
        <v>316</v>
      </c>
      <c r="B33" s="135" t="s">
        <v>315</v>
      </c>
      <c r="C33" s="7" t="s">
        <v>35</v>
      </c>
      <c r="D33" s="8">
        <v>97</v>
      </c>
      <c r="E33" s="8">
        <v>406</v>
      </c>
      <c r="F33" s="140" t="s">
        <v>3890</v>
      </c>
      <c r="G33" s="8">
        <v>513</v>
      </c>
      <c r="H33" s="136">
        <f t="shared" si="0"/>
        <v>0.28063457330415753</v>
      </c>
      <c r="I33" s="136">
        <f t="shared" si="1"/>
        <v>3.7720588235294117</v>
      </c>
      <c r="J33" s="136">
        <f t="shared" si="2"/>
        <v>7.7015463143672122E-2</v>
      </c>
      <c r="K33" s="8">
        <v>211</v>
      </c>
      <c r="L33" s="137">
        <f t="shared" si="3"/>
        <v>0.11542669584245077</v>
      </c>
      <c r="M33" s="8">
        <v>0</v>
      </c>
      <c r="N33" s="8">
        <v>0</v>
      </c>
      <c r="O33" s="8">
        <v>4549</v>
      </c>
      <c r="P33" s="137">
        <f t="shared" si="4"/>
        <v>2.4885120350109409</v>
      </c>
      <c r="Q33" s="137">
        <f t="shared" si="5"/>
        <v>33.448529411764703</v>
      </c>
      <c r="R33" s="8">
        <v>96</v>
      </c>
      <c r="S33" s="7" t="s">
        <v>847</v>
      </c>
      <c r="T33" s="139">
        <v>29</v>
      </c>
      <c r="U33" s="8">
        <v>0</v>
      </c>
      <c r="V33" s="8">
        <v>6660</v>
      </c>
      <c r="W33" s="140" t="s">
        <v>3890</v>
      </c>
      <c r="X33" s="140" t="s">
        <v>3890</v>
      </c>
      <c r="Y33" s="8">
        <v>6661</v>
      </c>
      <c r="Z33" s="8">
        <v>136</v>
      </c>
      <c r="AA33" s="8">
        <v>1828</v>
      </c>
    </row>
    <row r="34" spans="1:27" ht="13.8" thickBot="1" x14ac:dyDescent="0.3">
      <c r="A34" s="7" t="s">
        <v>366</v>
      </c>
      <c r="B34" s="135" t="s">
        <v>365</v>
      </c>
      <c r="C34" s="7" t="s">
        <v>35</v>
      </c>
      <c r="D34" s="8">
        <v>11018</v>
      </c>
      <c r="E34" s="8">
        <v>21185</v>
      </c>
      <c r="F34" s="8">
        <v>0</v>
      </c>
      <c r="G34" s="8">
        <v>32203</v>
      </c>
      <c r="H34" s="136">
        <f t="shared" si="0"/>
        <v>8.2024961793173716</v>
      </c>
      <c r="I34" s="136">
        <f t="shared" si="1"/>
        <v>8.5874666666666659</v>
      </c>
      <c r="J34" s="136">
        <f t="shared" si="2"/>
        <v>1.0973930822968139</v>
      </c>
      <c r="K34" s="8">
        <v>4000</v>
      </c>
      <c r="L34" s="137">
        <f t="shared" si="3"/>
        <v>1.0188487009679064</v>
      </c>
      <c r="M34" s="8">
        <v>2369</v>
      </c>
      <c r="N34" s="8">
        <v>2393</v>
      </c>
      <c r="O34" s="8">
        <v>39450</v>
      </c>
      <c r="P34" s="137">
        <f t="shared" si="4"/>
        <v>10.048395313295975</v>
      </c>
      <c r="Q34" s="137">
        <f t="shared" si="5"/>
        <v>10.52</v>
      </c>
      <c r="R34" s="8">
        <v>6482</v>
      </c>
      <c r="S34" s="7" t="s">
        <v>847</v>
      </c>
      <c r="T34" s="139">
        <v>1780</v>
      </c>
      <c r="U34" s="8">
        <v>30</v>
      </c>
      <c r="V34" s="8">
        <v>29345</v>
      </c>
      <c r="W34" s="8">
        <v>0</v>
      </c>
      <c r="X34" s="137">
        <f t="shared" ref="X34:X73" si="7">W34/AA34</f>
        <v>0</v>
      </c>
      <c r="Y34" s="8">
        <v>29345</v>
      </c>
      <c r="Z34" s="8">
        <v>3750</v>
      </c>
      <c r="AA34" s="8">
        <v>3926</v>
      </c>
    </row>
    <row r="35" spans="1:27" ht="13.8" thickBot="1" x14ac:dyDescent="0.3">
      <c r="A35" s="7" t="s">
        <v>382</v>
      </c>
      <c r="B35" s="135" t="s">
        <v>381</v>
      </c>
      <c r="C35" s="7" t="s">
        <v>35</v>
      </c>
      <c r="D35" s="8">
        <v>4090</v>
      </c>
      <c r="E35" s="8">
        <v>15659</v>
      </c>
      <c r="F35" s="8">
        <v>160</v>
      </c>
      <c r="G35" s="8">
        <v>19909</v>
      </c>
      <c r="H35" s="136">
        <f t="shared" si="0"/>
        <v>6.553324555628703</v>
      </c>
      <c r="I35" s="136">
        <f t="shared" si="1"/>
        <v>6.7763784887678691</v>
      </c>
      <c r="J35" s="136">
        <f t="shared" si="2"/>
        <v>0.25345317055161615</v>
      </c>
      <c r="K35" s="8">
        <v>2824</v>
      </c>
      <c r="L35" s="137">
        <f t="shared" si="3"/>
        <v>0.92955892034233045</v>
      </c>
      <c r="M35" s="8">
        <v>1764</v>
      </c>
      <c r="N35" s="8">
        <v>36</v>
      </c>
      <c r="O35" s="8">
        <v>33700</v>
      </c>
      <c r="P35" s="137">
        <f t="shared" si="4"/>
        <v>11.09282422646478</v>
      </c>
      <c r="Q35" s="137">
        <f t="shared" si="5"/>
        <v>11.470388019060586</v>
      </c>
      <c r="R35" s="8">
        <v>5500</v>
      </c>
      <c r="S35" s="7" t="s">
        <v>847</v>
      </c>
      <c r="T35" s="139">
        <v>3526</v>
      </c>
      <c r="U35" s="8">
        <v>150</v>
      </c>
      <c r="V35" s="8">
        <v>48551</v>
      </c>
      <c r="W35" s="8">
        <v>30000</v>
      </c>
      <c r="X35" s="137">
        <f t="shared" si="7"/>
        <v>9.8749177090190923</v>
      </c>
      <c r="Y35" s="8">
        <v>78551</v>
      </c>
      <c r="Z35" s="8">
        <v>2938</v>
      </c>
      <c r="AA35" s="8">
        <v>3038</v>
      </c>
    </row>
    <row r="36" spans="1:27" ht="13.8" thickBot="1" x14ac:dyDescent="0.3">
      <c r="A36" s="7" t="s">
        <v>414</v>
      </c>
      <c r="B36" s="135" t="s">
        <v>413</v>
      </c>
      <c r="C36" s="7" t="s">
        <v>35</v>
      </c>
      <c r="D36" s="8">
        <v>6199</v>
      </c>
      <c r="E36" s="8">
        <v>3289</v>
      </c>
      <c r="F36" s="8">
        <v>562</v>
      </c>
      <c r="G36" s="8">
        <v>10050</v>
      </c>
      <c r="H36" s="136">
        <f t="shared" si="0"/>
        <v>2.6943699731903483</v>
      </c>
      <c r="I36" s="136">
        <f t="shared" si="1"/>
        <v>10.523560209424083</v>
      </c>
      <c r="J36" s="136">
        <f t="shared" ref="J36:J67" si="8">G36/Y36</f>
        <v>0.38809082483781276</v>
      </c>
      <c r="K36" s="8">
        <v>126</v>
      </c>
      <c r="L36" s="137">
        <f t="shared" si="3"/>
        <v>3.3780160857908845E-2</v>
      </c>
      <c r="M36" s="8">
        <v>139</v>
      </c>
      <c r="N36" s="8">
        <v>113</v>
      </c>
      <c r="O36" s="8">
        <v>10490</v>
      </c>
      <c r="P36" s="137">
        <f t="shared" si="4"/>
        <v>2.8123324396782841</v>
      </c>
      <c r="Q36" s="137">
        <f t="shared" si="5"/>
        <v>10.984293193717278</v>
      </c>
      <c r="R36" s="8">
        <v>1014</v>
      </c>
      <c r="S36" s="7" t="s">
        <v>847</v>
      </c>
      <c r="T36" s="139">
        <v>20</v>
      </c>
      <c r="U36" s="8">
        <v>24</v>
      </c>
      <c r="V36" s="8">
        <v>17569</v>
      </c>
      <c r="W36" s="8">
        <v>8327</v>
      </c>
      <c r="X36" s="137">
        <f t="shared" si="7"/>
        <v>2.2324396782841824</v>
      </c>
      <c r="Y36" s="8">
        <v>25896</v>
      </c>
      <c r="Z36" s="8">
        <v>955</v>
      </c>
      <c r="AA36" s="8">
        <v>3730</v>
      </c>
    </row>
    <row r="37" spans="1:27" ht="13.8" thickBot="1" x14ac:dyDescent="0.3">
      <c r="A37" s="7" t="s">
        <v>420</v>
      </c>
      <c r="B37" s="135" t="s">
        <v>419</v>
      </c>
      <c r="C37" s="7" t="s">
        <v>35</v>
      </c>
      <c r="D37" s="8">
        <v>2119</v>
      </c>
      <c r="E37" s="8">
        <v>3116</v>
      </c>
      <c r="F37" s="8">
        <v>0</v>
      </c>
      <c r="G37" s="8">
        <v>5235</v>
      </c>
      <c r="H37" s="136">
        <f t="shared" si="0"/>
        <v>1.9140767824497258</v>
      </c>
      <c r="I37" s="136">
        <f t="shared" si="1"/>
        <v>8.7395659432387305</v>
      </c>
      <c r="J37" s="136">
        <f t="shared" si="8"/>
        <v>0.3322754681053634</v>
      </c>
      <c r="K37" s="8">
        <v>0</v>
      </c>
      <c r="L37" s="137">
        <f t="shared" si="3"/>
        <v>0</v>
      </c>
      <c r="M37" s="8">
        <v>0</v>
      </c>
      <c r="N37" s="8">
        <v>0</v>
      </c>
      <c r="O37" s="8">
        <v>2347</v>
      </c>
      <c r="P37" s="137">
        <f t="shared" si="4"/>
        <v>0.85813528336380251</v>
      </c>
      <c r="Q37" s="137">
        <f t="shared" si="5"/>
        <v>3.9181969949916526</v>
      </c>
      <c r="R37" s="8">
        <v>819</v>
      </c>
      <c r="S37" s="7" t="s">
        <v>847</v>
      </c>
      <c r="T37" s="139">
        <v>1092</v>
      </c>
      <c r="U37" s="8">
        <v>8</v>
      </c>
      <c r="V37" s="8">
        <v>15755</v>
      </c>
      <c r="W37" s="8">
        <v>0</v>
      </c>
      <c r="X37" s="137">
        <f t="shared" si="7"/>
        <v>0</v>
      </c>
      <c r="Y37" s="8">
        <v>15755</v>
      </c>
      <c r="Z37" s="8">
        <v>599</v>
      </c>
      <c r="AA37" s="8">
        <v>2735</v>
      </c>
    </row>
    <row r="38" spans="1:27" ht="13.8" thickBot="1" x14ac:dyDescent="0.3">
      <c r="A38" s="7" t="s">
        <v>422</v>
      </c>
      <c r="B38" s="135" t="s">
        <v>421</v>
      </c>
      <c r="C38" s="7" t="s">
        <v>35</v>
      </c>
      <c r="D38" s="8">
        <v>4355</v>
      </c>
      <c r="E38" s="8">
        <v>13236</v>
      </c>
      <c r="F38" s="8">
        <v>1260</v>
      </c>
      <c r="G38" s="8">
        <v>18851</v>
      </c>
      <c r="H38" s="136">
        <f t="shared" si="0"/>
        <v>9.9215789473684204</v>
      </c>
      <c r="I38" s="136">
        <f t="shared" si="1"/>
        <v>9.3183391003460212</v>
      </c>
      <c r="J38" s="136">
        <f t="shared" si="8"/>
        <v>0.44342773805043284</v>
      </c>
      <c r="K38" s="8">
        <v>183</v>
      </c>
      <c r="L38" s="137">
        <f t="shared" si="3"/>
        <v>9.6315789473684216E-2</v>
      </c>
      <c r="M38" s="8">
        <v>587</v>
      </c>
      <c r="N38" s="8">
        <v>598</v>
      </c>
      <c r="O38" s="8">
        <v>11679</v>
      </c>
      <c r="P38" s="137">
        <f t="shared" si="4"/>
        <v>6.1468421052631577</v>
      </c>
      <c r="Q38" s="137">
        <f t="shared" si="5"/>
        <v>5.7731092436974789</v>
      </c>
      <c r="R38" s="8">
        <v>3911</v>
      </c>
      <c r="S38" s="7" t="s">
        <v>847</v>
      </c>
      <c r="T38" s="139">
        <v>1750</v>
      </c>
      <c r="U38" s="8">
        <v>32</v>
      </c>
      <c r="V38" s="8">
        <v>32043</v>
      </c>
      <c r="W38" s="8">
        <v>10469</v>
      </c>
      <c r="X38" s="137">
        <f t="shared" si="7"/>
        <v>5.51</v>
      </c>
      <c r="Y38" s="8">
        <v>42512</v>
      </c>
      <c r="Z38" s="8">
        <v>2023</v>
      </c>
      <c r="AA38" s="8">
        <v>1900</v>
      </c>
    </row>
    <row r="39" spans="1:27" ht="13.8" thickBot="1" x14ac:dyDescent="0.3">
      <c r="A39" s="7" t="s">
        <v>427</v>
      </c>
      <c r="B39" s="135" t="s">
        <v>426</v>
      </c>
      <c r="C39" s="7" t="s">
        <v>35</v>
      </c>
      <c r="D39" s="8">
        <v>4684</v>
      </c>
      <c r="E39" s="8">
        <v>22128</v>
      </c>
      <c r="F39" s="8">
        <v>2294</v>
      </c>
      <c r="G39" s="8">
        <v>29106</v>
      </c>
      <c r="H39" s="136">
        <f t="shared" si="0"/>
        <v>14.359151455352738</v>
      </c>
      <c r="I39" s="136">
        <f t="shared" si="1"/>
        <v>6.5895404120443741</v>
      </c>
      <c r="J39" s="136">
        <f t="shared" si="8"/>
        <v>0.6034332628436373</v>
      </c>
      <c r="K39" s="8">
        <v>2215</v>
      </c>
      <c r="L39" s="137">
        <f t="shared" si="3"/>
        <v>1.0927479033053773</v>
      </c>
      <c r="M39" s="8">
        <v>623</v>
      </c>
      <c r="N39" s="8">
        <v>1045</v>
      </c>
      <c r="O39" s="8">
        <v>24711</v>
      </c>
      <c r="P39" s="137">
        <f t="shared" si="4"/>
        <v>12.190922545633942</v>
      </c>
      <c r="Q39" s="137">
        <f t="shared" si="5"/>
        <v>5.5945211682137197</v>
      </c>
      <c r="R39" s="8">
        <v>4079</v>
      </c>
      <c r="S39" s="7" t="s">
        <v>847</v>
      </c>
      <c r="T39" s="139">
        <v>7220</v>
      </c>
      <c r="U39" s="8">
        <v>71</v>
      </c>
      <c r="V39" s="8">
        <v>27023</v>
      </c>
      <c r="W39" s="8">
        <v>21211</v>
      </c>
      <c r="X39" s="137">
        <f t="shared" si="7"/>
        <v>10.464232856438086</v>
      </c>
      <c r="Y39" s="8">
        <v>48234</v>
      </c>
      <c r="Z39" s="8">
        <v>4417</v>
      </c>
      <c r="AA39" s="8">
        <v>2027</v>
      </c>
    </row>
    <row r="40" spans="1:27" ht="13.8" thickBot="1" x14ac:dyDescent="0.3">
      <c r="A40" s="7" t="s">
        <v>437</v>
      </c>
      <c r="B40" s="135" t="s">
        <v>436</v>
      </c>
      <c r="C40" s="7" t="s">
        <v>35</v>
      </c>
      <c r="D40" s="8">
        <v>3140</v>
      </c>
      <c r="E40" s="8">
        <v>9561</v>
      </c>
      <c r="F40" s="8">
        <v>396</v>
      </c>
      <c r="G40" s="8">
        <v>13097</v>
      </c>
      <c r="H40" s="136">
        <f t="shared" si="0"/>
        <v>4.6197530864197534</v>
      </c>
      <c r="I40" s="136">
        <f t="shared" si="1"/>
        <v>30.962174940898347</v>
      </c>
      <c r="J40" s="136">
        <f t="shared" si="8"/>
        <v>0.58219238975817922</v>
      </c>
      <c r="K40" s="8">
        <v>229</v>
      </c>
      <c r="L40" s="137">
        <f t="shared" si="3"/>
        <v>8.0776014109347441E-2</v>
      </c>
      <c r="M40" s="8">
        <v>45</v>
      </c>
      <c r="N40" s="8">
        <v>27</v>
      </c>
      <c r="O40" s="8">
        <v>2134</v>
      </c>
      <c r="P40" s="137">
        <f t="shared" si="4"/>
        <v>0.7527336860670194</v>
      </c>
      <c r="Q40" s="137">
        <f t="shared" si="5"/>
        <v>5.0449172576832151</v>
      </c>
      <c r="R40" s="8">
        <v>543</v>
      </c>
      <c r="S40" s="7" t="s">
        <v>847</v>
      </c>
      <c r="T40" s="139">
        <v>354</v>
      </c>
      <c r="U40" s="8">
        <v>42</v>
      </c>
      <c r="V40" s="8">
        <v>22471</v>
      </c>
      <c r="W40" s="8">
        <v>25</v>
      </c>
      <c r="X40" s="137">
        <f t="shared" si="7"/>
        <v>8.8183421516754845E-3</v>
      </c>
      <c r="Y40" s="8">
        <v>22496</v>
      </c>
      <c r="Z40" s="8">
        <v>423</v>
      </c>
      <c r="AA40" s="8">
        <v>2835</v>
      </c>
    </row>
    <row r="41" spans="1:27" ht="13.8" thickBot="1" x14ac:dyDescent="0.3">
      <c r="A41" s="7" t="s">
        <v>443</v>
      </c>
      <c r="B41" s="135" t="s">
        <v>442</v>
      </c>
      <c r="C41" s="7" t="s">
        <v>35</v>
      </c>
      <c r="D41" s="8">
        <v>4361</v>
      </c>
      <c r="E41" s="8">
        <v>12898</v>
      </c>
      <c r="F41" s="8">
        <v>12335</v>
      </c>
      <c r="G41" s="8">
        <v>29594</v>
      </c>
      <c r="H41" s="136">
        <f t="shared" si="0"/>
        <v>12.476391231028668</v>
      </c>
      <c r="I41" s="136">
        <f t="shared" si="1"/>
        <v>29.594000000000001</v>
      </c>
      <c r="J41" s="136">
        <f t="shared" si="8"/>
        <v>0.99258762367935605</v>
      </c>
      <c r="K41" s="8">
        <v>746</v>
      </c>
      <c r="L41" s="137">
        <f t="shared" si="3"/>
        <v>0.31450252951096119</v>
      </c>
      <c r="M41" s="8">
        <v>210</v>
      </c>
      <c r="N41" s="8">
        <v>758</v>
      </c>
      <c r="O41" s="8">
        <v>12407</v>
      </c>
      <c r="P41" s="137">
        <f t="shared" si="4"/>
        <v>5.2306070826306916</v>
      </c>
      <c r="Q41" s="137">
        <f t="shared" si="5"/>
        <v>12.407</v>
      </c>
      <c r="R41" s="8">
        <v>1868</v>
      </c>
      <c r="S41" s="7" t="s">
        <v>847</v>
      </c>
      <c r="T41" s="139">
        <v>3320</v>
      </c>
      <c r="U41" s="8">
        <v>4</v>
      </c>
      <c r="V41" s="8">
        <v>17480</v>
      </c>
      <c r="W41" s="8">
        <v>12335</v>
      </c>
      <c r="X41" s="137">
        <f t="shared" si="7"/>
        <v>5.2002529510961217</v>
      </c>
      <c r="Y41" s="8">
        <v>29815</v>
      </c>
      <c r="Z41" s="8">
        <v>1000</v>
      </c>
      <c r="AA41" s="8">
        <v>2372</v>
      </c>
    </row>
    <row r="42" spans="1:27" ht="13.8" thickBot="1" x14ac:dyDescent="0.3">
      <c r="A42" s="7" t="s">
        <v>455</v>
      </c>
      <c r="B42" s="135" t="s">
        <v>454</v>
      </c>
      <c r="C42" s="7" t="s">
        <v>35</v>
      </c>
      <c r="D42" s="8">
        <v>3872</v>
      </c>
      <c r="E42" s="8">
        <v>13051</v>
      </c>
      <c r="F42" s="8">
        <v>0</v>
      </c>
      <c r="G42" s="8">
        <v>16923</v>
      </c>
      <c r="H42" s="136">
        <f t="shared" si="0"/>
        <v>4.6149440959912731</v>
      </c>
      <c r="I42" s="136">
        <f t="shared" si="1"/>
        <v>7.9938592347661785</v>
      </c>
      <c r="J42" s="136">
        <f t="shared" si="8"/>
        <v>0.88592817506020316</v>
      </c>
      <c r="K42" s="8">
        <v>1144</v>
      </c>
      <c r="L42" s="137">
        <f t="shared" si="3"/>
        <v>0.31197163894191438</v>
      </c>
      <c r="M42" s="8">
        <v>302</v>
      </c>
      <c r="N42" s="8">
        <v>1787</v>
      </c>
      <c r="O42" s="8">
        <v>10242</v>
      </c>
      <c r="P42" s="137">
        <f t="shared" si="4"/>
        <v>2.7930188164712297</v>
      </c>
      <c r="Q42" s="137">
        <f t="shared" si="5"/>
        <v>4.8379782711384038</v>
      </c>
      <c r="R42" s="8">
        <v>2440</v>
      </c>
      <c r="S42" s="7" t="s">
        <v>847</v>
      </c>
      <c r="T42" s="139">
        <v>3750</v>
      </c>
      <c r="U42" s="8">
        <v>35</v>
      </c>
      <c r="V42" s="8">
        <v>19102</v>
      </c>
      <c r="W42" s="8">
        <v>0</v>
      </c>
      <c r="X42" s="137">
        <f t="shared" si="7"/>
        <v>0</v>
      </c>
      <c r="Y42" s="8">
        <v>19102</v>
      </c>
      <c r="Z42" s="8">
        <v>2117</v>
      </c>
      <c r="AA42" s="8">
        <v>3667</v>
      </c>
    </row>
    <row r="43" spans="1:27" ht="13.8" thickBot="1" x14ac:dyDescent="0.3">
      <c r="A43" s="7" t="s">
        <v>461</v>
      </c>
      <c r="B43" s="135" t="s">
        <v>460</v>
      </c>
      <c r="C43" s="7" t="s">
        <v>35</v>
      </c>
      <c r="D43" s="8">
        <v>653</v>
      </c>
      <c r="E43" s="8">
        <v>2997</v>
      </c>
      <c r="F43" s="8">
        <v>488</v>
      </c>
      <c r="G43" s="8">
        <v>4138</v>
      </c>
      <c r="H43" s="136">
        <f t="shared" si="0"/>
        <v>8.4105691056910565</v>
      </c>
      <c r="I43" s="136">
        <f t="shared" si="1"/>
        <v>4.1713709677419351</v>
      </c>
      <c r="J43" s="136">
        <f t="shared" si="8"/>
        <v>0.18912248628884826</v>
      </c>
      <c r="K43" s="8">
        <v>979</v>
      </c>
      <c r="L43" s="137">
        <f t="shared" si="3"/>
        <v>1.9898373983739837</v>
      </c>
      <c r="M43" s="8">
        <v>2</v>
      </c>
      <c r="N43" s="8">
        <v>6</v>
      </c>
      <c r="O43" s="8">
        <v>20351</v>
      </c>
      <c r="P43" s="137">
        <f t="shared" si="4"/>
        <v>41.363821138211385</v>
      </c>
      <c r="Q43" s="137">
        <f t="shared" si="5"/>
        <v>20.515120967741936</v>
      </c>
      <c r="R43" s="8">
        <v>1325</v>
      </c>
      <c r="S43" s="7" t="s">
        <v>847</v>
      </c>
      <c r="T43" s="139">
        <v>2112</v>
      </c>
      <c r="U43" s="8">
        <v>24</v>
      </c>
      <c r="V43" s="8">
        <v>14233</v>
      </c>
      <c r="W43" s="8">
        <v>7647</v>
      </c>
      <c r="X43" s="137">
        <f t="shared" si="7"/>
        <v>15.542682926829269</v>
      </c>
      <c r="Y43" s="8">
        <v>21880</v>
      </c>
      <c r="Z43" s="8">
        <v>992</v>
      </c>
      <c r="AA43" s="8">
        <v>492</v>
      </c>
    </row>
    <row r="44" spans="1:27" ht="13.8" thickBot="1" x14ac:dyDescent="0.3">
      <c r="A44" s="7" t="s">
        <v>477</v>
      </c>
      <c r="B44" s="135" t="s">
        <v>476</v>
      </c>
      <c r="C44" s="7" t="s">
        <v>35</v>
      </c>
      <c r="D44" s="8">
        <v>4533</v>
      </c>
      <c r="E44" s="8">
        <v>6413</v>
      </c>
      <c r="F44" s="8">
        <v>0</v>
      </c>
      <c r="G44" s="8">
        <v>10946</v>
      </c>
      <c r="H44" s="136">
        <f t="shared" si="0"/>
        <v>3.291040288634997</v>
      </c>
      <c r="I44" s="136">
        <f t="shared" si="1"/>
        <v>5.3213417598444339</v>
      </c>
      <c r="J44" s="136">
        <f t="shared" si="8"/>
        <v>0.93348115299334811</v>
      </c>
      <c r="K44" s="8">
        <v>0</v>
      </c>
      <c r="L44" s="137">
        <f t="shared" si="3"/>
        <v>0</v>
      </c>
      <c r="M44" s="8">
        <v>0</v>
      </c>
      <c r="N44" s="8">
        <v>634</v>
      </c>
      <c r="O44" s="8">
        <v>7409</v>
      </c>
      <c r="P44" s="137">
        <f t="shared" si="4"/>
        <v>2.2276007215874927</v>
      </c>
      <c r="Q44" s="137">
        <f t="shared" si="5"/>
        <v>3.601847350510452</v>
      </c>
      <c r="R44" s="8">
        <v>835</v>
      </c>
      <c r="S44" s="7" t="s">
        <v>847</v>
      </c>
      <c r="T44" s="140" t="s">
        <v>3890</v>
      </c>
      <c r="U44" s="8">
        <v>30</v>
      </c>
      <c r="V44" s="8">
        <v>11726</v>
      </c>
      <c r="W44" s="8">
        <v>0</v>
      </c>
      <c r="X44" s="137">
        <f t="shared" si="7"/>
        <v>0</v>
      </c>
      <c r="Y44" s="8">
        <v>11726</v>
      </c>
      <c r="Z44" s="8">
        <v>2057</v>
      </c>
      <c r="AA44" s="8">
        <v>3326</v>
      </c>
    </row>
    <row r="45" spans="1:27" ht="13.8" thickBot="1" x14ac:dyDescent="0.3">
      <c r="A45" s="7" t="s">
        <v>494</v>
      </c>
      <c r="B45" s="135" t="s">
        <v>493</v>
      </c>
      <c r="C45" s="7" t="s">
        <v>35</v>
      </c>
      <c r="D45" s="8">
        <v>987</v>
      </c>
      <c r="E45" s="8">
        <v>25000</v>
      </c>
      <c r="F45" s="8">
        <v>357</v>
      </c>
      <c r="G45" s="8">
        <v>26344</v>
      </c>
      <c r="H45" s="136">
        <f t="shared" si="0"/>
        <v>10.796721311475411</v>
      </c>
      <c r="I45" s="136">
        <f t="shared" si="1"/>
        <v>102.90625</v>
      </c>
      <c r="J45" s="136">
        <f t="shared" si="8"/>
        <v>1.0820668693009119</v>
      </c>
      <c r="K45" s="8">
        <v>1253</v>
      </c>
      <c r="L45" s="137">
        <f t="shared" si="3"/>
        <v>0.51352459016393448</v>
      </c>
      <c r="M45" s="8">
        <v>53</v>
      </c>
      <c r="N45" s="8">
        <v>6</v>
      </c>
      <c r="O45" s="8">
        <v>23000</v>
      </c>
      <c r="P45" s="137">
        <f t="shared" si="4"/>
        <v>9.4262295081967213</v>
      </c>
      <c r="Q45" s="137">
        <f t="shared" si="5"/>
        <v>89.84375</v>
      </c>
      <c r="R45" s="8">
        <v>975</v>
      </c>
      <c r="S45" s="7" t="s">
        <v>847</v>
      </c>
      <c r="T45" s="139">
        <v>536</v>
      </c>
      <c r="U45" s="8">
        <v>14</v>
      </c>
      <c r="V45" s="8">
        <v>18528</v>
      </c>
      <c r="W45" s="8">
        <v>5818</v>
      </c>
      <c r="X45" s="137">
        <f t="shared" si="7"/>
        <v>2.3844262295081968</v>
      </c>
      <c r="Y45" s="8">
        <v>24346</v>
      </c>
      <c r="Z45" s="8">
        <v>256</v>
      </c>
      <c r="AA45" s="8">
        <v>2440</v>
      </c>
    </row>
    <row r="46" spans="1:27" ht="13.8" thickBot="1" x14ac:dyDescent="0.3">
      <c r="A46" s="7" t="s">
        <v>501</v>
      </c>
      <c r="B46" s="135" t="s">
        <v>500</v>
      </c>
      <c r="C46" s="7" t="s">
        <v>35</v>
      </c>
      <c r="D46" s="8">
        <v>5460</v>
      </c>
      <c r="E46" s="8">
        <v>9973</v>
      </c>
      <c r="F46" s="8">
        <v>0</v>
      </c>
      <c r="G46" s="8">
        <v>15433</v>
      </c>
      <c r="H46" s="136">
        <f t="shared" si="0"/>
        <v>4.4954849985435477</v>
      </c>
      <c r="I46" s="136">
        <f t="shared" si="1"/>
        <v>8.3557119653492151</v>
      </c>
      <c r="J46" s="136">
        <f t="shared" si="8"/>
        <v>0.92507342804052028</v>
      </c>
      <c r="K46" s="8">
        <v>2080</v>
      </c>
      <c r="L46" s="137">
        <f t="shared" si="3"/>
        <v>0.60588406641421499</v>
      </c>
      <c r="M46" s="8">
        <v>964</v>
      </c>
      <c r="N46" s="8">
        <v>1127</v>
      </c>
      <c r="O46" s="8">
        <v>12968</v>
      </c>
      <c r="P46" s="137">
        <f t="shared" si="4"/>
        <v>3.7774541217593942</v>
      </c>
      <c r="Q46" s="137">
        <f t="shared" si="5"/>
        <v>7.0211153221440172</v>
      </c>
      <c r="R46" s="8">
        <v>5025</v>
      </c>
      <c r="S46" s="7" t="s">
        <v>847</v>
      </c>
      <c r="T46" s="139">
        <v>2500</v>
      </c>
      <c r="U46" s="8">
        <v>25</v>
      </c>
      <c r="V46" s="8">
        <v>16683</v>
      </c>
      <c r="W46" s="8">
        <v>0</v>
      </c>
      <c r="X46" s="137">
        <f t="shared" si="7"/>
        <v>0</v>
      </c>
      <c r="Y46" s="8">
        <v>16683</v>
      </c>
      <c r="Z46" s="8">
        <v>1847</v>
      </c>
      <c r="AA46" s="8">
        <v>3433</v>
      </c>
    </row>
    <row r="47" spans="1:27" ht="13.8" thickBot="1" x14ac:dyDescent="0.3">
      <c r="A47" s="7" t="s">
        <v>521</v>
      </c>
      <c r="B47" s="135" t="s">
        <v>520</v>
      </c>
      <c r="C47" s="7" t="s">
        <v>35</v>
      </c>
      <c r="D47" s="8">
        <v>1072</v>
      </c>
      <c r="E47" s="8">
        <v>5680</v>
      </c>
      <c r="F47" s="8">
        <v>0</v>
      </c>
      <c r="G47" s="8">
        <v>6752</v>
      </c>
      <c r="H47" s="136">
        <f t="shared" si="0"/>
        <v>3.6536796536796539</v>
      </c>
      <c r="I47" s="136">
        <f t="shared" si="1"/>
        <v>3.2776699029126215</v>
      </c>
      <c r="J47" s="136">
        <f t="shared" si="8"/>
        <v>0.5134210326210934</v>
      </c>
      <c r="K47" s="8">
        <v>100</v>
      </c>
      <c r="L47" s="137">
        <f t="shared" si="3"/>
        <v>5.4112554112554112E-2</v>
      </c>
      <c r="M47" s="8">
        <v>273</v>
      </c>
      <c r="N47" s="8">
        <v>508</v>
      </c>
      <c r="O47" s="8">
        <v>4700</v>
      </c>
      <c r="P47" s="137">
        <f t="shared" si="4"/>
        <v>2.5432900432900434</v>
      </c>
      <c r="Q47" s="137">
        <f t="shared" si="5"/>
        <v>2.2815533980582523</v>
      </c>
      <c r="R47" s="8">
        <v>485</v>
      </c>
      <c r="S47" s="7" t="s">
        <v>847</v>
      </c>
      <c r="T47" s="139">
        <v>50</v>
      </c>
      <c r="U47" s="8">
        <v>31</v>
      </c>
      <c r="V47" s="8">
        <v>13151</v>
      </c>
      <c r="W47" s="8">
        <v>0</v>
      </c>
      <c r="X47" s="137">
        <f t="shared" si="7"/>
        <v>0</v>
      </c>
      <c r="Y47" s="8">
        <v>13151</v>
      </c>
      <c r="Z47" s="8">
        <v>2060</v>
      </c>
      <c r="AA47" s="8">
        <v>1848</v>
      </c>
    </row>
    <row r="48" spans="1:27" ht="13.8" thickBot="1" x14ac:dyDescent="0.3">
      <c r="A48" s="7" t="s">
        <v>537</v>
      </c>
      <c r="B48" s="135" t="s">
        <v>536</v>
      </c>
      <c r="C48" s="7" t="s">
        <v>35</v>
      </c>
      <c r="D48" s="8">
        <v>17526</v>
      </c>
      <c r="E48" s="8">
        <v>19312</v>
      </c>
      <c r="F48" s="8">
        <v>2137</v>
      </c>
      <c r="G48" s="8">
        <v>38975</v>
      </c>
      <c r="H48" s="136">
        <f t="shared" si="0"/>
        <v>10.692729766803842</v>
      </c>
      <c r="I48" s="136">
        <f t="shared" si="1"/>
        <v>7.0301226551226552</v>
      </c>
      <c r="J48" s="136">
        <f t="shared" si="8"/>
        <v>0.71701896719833691</v>
      </c>
      <c r="K48" s="8">
        <v>6240</v>
      </c>
      <c r="L48" s="137">
        <f t="shared" si="3"/>
        <v>1.7119341563786008</v>
      </c>
      <c r="M48" s="8">
        <v>3065</v>
      </c>
      <c r="N48" s="8">
        <v>3184</v>
      </c>
      <c r="O48" s="8">
        <v>54600</v>
      </c>
      <c r="P48" s="137">
        <f t="shared" si="4"/>
        <v>14.979423868312757</v>
      </c>
      <c r="Q48" s="137">
        <f t="shared" si="5"/>
        <v>9.8484848484848477</v>
      </c>
      <c r="R48" s="8">
        <v>5875</v>
      </c>
      <c r="S48" s="7" t="s">
        <v>847</v>
      </c>
      <c r="T48" s="139">
        <v>5000</v>
      </c>
      <c r="U48" s="8">
        <v>75</v>
      </c>
      <c r="V48" s="8">
        <v>39610</v>
      </c>
      <c r="W48" s="8">
        <v>14747</v>
      </c>
      <c r="X48" s="137">
        <f t="shared" si="7"/>
        <v>4.0458161865569275</v>
      </c>
      <c r="Y48" s="8">
        <v>54357</v>
      </c>
      <c r="Z48" s="8">
        <v>5544</v>
      </c>
      <c r="AA48" s="8">
        <v>3645</v>
      </c>
    </row>
    <row r="49" spans="1:28" ht="13.8" thickBot="1" x14ac:dyDescent="0.3">
      <c r="A49" s="7" t="s">
        <v>549</v>
      </c>
      <c r="B49" s="135" t="s">
        <v>548</v>
      </c>
      <c r="C49" s="7" t="s">
        <v>35</v>
      </c>
      <c r="D49" s="8">
        <v>0</v>
      </c>
      <c r="E49" s="8">
        <v>5827</v>
      </c>
      <c r="F49" s="8">
        <v>0</v>
      </c>
      <c r="G49" s="8">
        <v>5827</v>
      </c>
      <c r="J49" s="136">
        <f t="shared" si="8"/>
        <v>0.23114760601372525</v>
      </c>
      <c r="K49" s="8">
        <v>16589</v>
      </c>
      <c r="L49" s="137"/>
      <c r="M49" s="8">
        <v>42</v>
      </c>
      <c r="N49" s="8">
        <v>13</v>
      </c>
      <c r="O49" s="8">
        <v>30611</v>
      </c>
      <c r="P49" s="137"/>
      <c r="Q49" s="137"/>
      <c r="R49" s="8">
        <v>4739</v>
      </c>
      <c r="S49" s="7" t="s">
        <v>847</v>
      </c>
      <c r="T49" s="140" t="s">
        <v>3890</v>
      </c>
      <c r="U49" s="8">
        <v>321</v>
      </c>
      <c r="V49" s="8">
        <v>25209</v>
      </c>
      <c r="W49" s="8">
        <v>0</v>
      </c>
      <c r="X49" s="137">
        <f t="shared" si="7"/>
        <v>0</v>
      </c>
      <c r="Y49" s="8">
        <v>25209</v>
      </c>
      <c r="Z49" s="8">
        <v>241</v>
      </c>
      <c r="AA49" s="8">
        <v>19</v>
      </c>
      <c r="AB49" t="s">
        <v>3900</v>
      </c>
    </row>
    <row r="50" spans="1:28" ht="13.8" thickBot="1" x14ac:dyDescent="0.3">
      <c r="A50" s="7" t="s">
        <v>553</v>
      </c>
      <c r="B50" s="135" t="s">
        <v>552</v>
      </c>
      <c r="C50" s="7" t="s">
        <v>35</v>
      </c>
      <c r="D50" s="8">
        <v>4649</v>
      </c>
      <c r="E50" s="8">
        <v>14430</v>
      </c>
      <c r="F50" s="8">
        <v>1356</v>
      </c>
      <c r="G50" s="8">
        <v>20435</v>
      </c>
      <c r="H50" s="136">
        <f t="shared" ref="H50:H73" si="9">G50/AA50</f>
        <v>5.5544985050285405</v>
      </c>
      <c r="I50" s="136">
        <f t="shared" ref="I50:I73" si="10">G50/Z50</f>
        <v>19.424904942965778</v>
      </c>
      <c r="J50" s="136">
        <f t="shared" si="8"/>
        <v>0.50565412119862418</v>
      </c>
      <c r="K50" s="8">
        <v>2052</v>
      </c>
      <c r="L50" s="137">
        <f t="shared" ref="L50:L73" si="11">K50/AA50</f>
        <v>0.55776026094047293</v>
      </c>
      <c r="M50" s="8">
        <v>1039</v>
      </c>
      <c r="N50" s="8">
        <v>1394</v>
      </c>
      <c r="O50" s="8">
        <v>15902</v>
      </c>
      <c r="P50" s="137">
        <f t="shared" ref="P50:P73" si="12">O50/AA50</f>
        <v>4.3223702092960039</v>
      </c>
      <c r="Q50" s="137">
        <f t="shared" ref="Q50:Q73" si="13">O50/Z50</f>
        <v>15.115969581749049</v>
      </c>
      <c r="R50" s="8">
        <v>4825</v>
      </c>
      <c r="S50" s="7" t="s">
        <v>847</v>
      </c>
      <c r="T50" s="139">
        <v>1250</v>
      </c>
      <c r="U50" s="8">
        <v>39</v>
      </c>
      <c r="V50" s="8">
        <v>32766</v>
      </c>
      <c r="W50" s="8">
        <v>7647</v>
      </c>
      <c r="X50" s="137">
        <f t="shared" si="7"/>
        <v>2.0785539548790433</v>
      </c>
      <c r="Y50" s="8">
        <v>40413</v>
      </c>
      <c r="Z50" s="8">
        <v>1052</v>
      </c>
      <c r="AA50" s="8">
        <v>3679</v>
      </c>
    </row>
    <row r="51" spans="1:28" ht="13.8" thickBot="1" x14ac:dyDescent="0.3">
      <c r="A51" s="7" t="s">
        <v>557</v>
      </c>
      <c r="B51" s="135" t="s">
        <v>556</v>
      </c>
      <c r="C51" s="7" t="s">
        <v>35</v>
      </c>
      <c r="D51" s="8">
        <v>1669</v>
      </c>
      <c r="E51" s="8">
        <v>610</v>
      </c>
      <c r="F51" s="8">
        <v>0</v>
      </c>
      <c r="G51" s="8">
        <v>2279</v>
      </c>
      <c r="H51" s="136">
        <f t="shared" si="9"/>
        <v>1.2453551912568306</v>
      </c>
      <c r="I51" s="136">
        <f t="shared" si="10"/>
        <v>4.0915619389587077</v>
      </c>
      <c r="J51" s="136">
        <f t="shared" si="8"/>
        <v>0.25815586769370186</v>
      </c>
      <c r="K51" s="8">
        <v>90</v>
      </c>
      <c r="L51" s="137">
        <f t="shared" si="11"/>
        <v>4.9180327868852458E-2</v>
      </c>
      <c r="M51" s="8">
        <v>0</v>
      </c>
      <c r="N51" s="8">
        <v>0</v>
      </c>
      <c r="O51" s="8">
        <v>1200</v>
      </c>
      <c r="P51" s="137">
        <f t="shared" si="12"/>
        <v>0.65573770491803274</v>
      </c>
      <c r="Q51" s="137">
        <f t="shared" si="13"/>
        <v>2.1543985637342908</v>
      </c>
      <c r="R51" s="8">
        <v>188</v>
      </c>
      <c r="S51" s="7" t="s">
        <v>847</v>
      </c>
      <c r="T51" s="139">
        <v>188</v>
      </c>
      <c r="U51" s="8">
        <v>3</v>
      </c>
      <c r="V51" s="8">
        <v>8828</v>
      </c>
      <c r="W51" s="8">
        <v>0</v>
      </c>
      <c r="X51" s="137">
        <f t="shared" si="7"/>
        <v>0</v>
      </c>
      <c r="Y51" s="8">
        <v>8828</v>
      </c>
      <c r="Z51" s="8">
        <v>557</v>
      </c>
      <c r="AA51" s="8">
        <v>1830</v>
      </c>
    </row>
    <row r="52" spans="1:28" ht="13.8" thickBot="1" x14ac:dyDescent="0.3">
      <c r="A52" s="7" t="s">
        <v>579</v>
      </c>
      <c r="B52" s="135" t="s">
        <v>578</v>
      </c>
      <c r="C52" s="7" t="s">
        <v>35</v>
      </c>
      <c r="D52" s="8">
        <v>5940</v>
      </c>
      <c r="E52" s="8">
        <v>21579</v>
      </c>
      <c r="F52" s="8">
        <v>3521</v>
      </c>
      <c r="G52" s="8">
        <v>31040</v>
      </c>
      <c r="H52" s="136">
        <f t="shared" si="9"/>
        <v>16.008251676121713</v>
      </c>
      <c r="I52" s="136">
        <f t="shared" si="10"/>
        <v>13.938033228558599</v>
      </c>
      <c r="J52" s="136">
        <f t="shared" si="8"/>
        <v>1.1616766467065869</v>
      </c>
      <c r="K52" s="8">
        <v>256</v>
      </c>
      <c r="L52" s="137">
        <f t="shared" si="11"/>
        <v>0.13202681794739557</v>
      </c>
      <c r="M52" s="8">
        <v>312</v>
      </c>
      <c r="N52" s="8">
        <v>841</v>
      </c>
      <c r="O52" s="8">
        <v>23922</v>
      </c>
      <c r="P52" s="137">
        <f t="shared" si="12"/>
        <v>12.337287261474987</v>
      </c>
      <c r="Q52" s="137">
        <f t="shared" si="13"/>
        <v>10.741805118994163</v>
      </c>
      <c r="R52" s="8">
        <v>4744</v>
      </c>
      <c r="S52" s="7" t="s">
        <v>847</v>
      </c>
      <c r="T52" s="139">
        <v>2268</v>
      </c>
      <c r="U52" s="8">
        <v>115</v>
      </c>
      <c r="V52" s="8">
        <v>12879</v>
      </c>
      <c r="W52" s="8">
        <v>13841</v>
      </c>
      <c r="X52" s="137">
        <f t="shared" si="7"/>
        <v>7.1382155750386795</v>
      </c>
      <c r="Y52" s="8">
        <v>26720</v>
      </c>
      <c r="Z52" s="8">
        <v>2227</v>
      </c>
      <c r="AA52" s="8">
        <v>1939</v>
      </c>
    </row>
    <row r="53" spans="1:28" ht="13.8" thickBot="1" x14ac:dyDescent="0.3">
      <c r="A53" s="7" t="s">
        <v>617</v>
      </c>
      <c r="B53" s="135" t="s">
        <v>616</v>
      </c>
      <c r="C53" s="7" t="s">
        <v>35</v>
      </c>
      <c r="D53" s="8">
        <v>2475</v>
      </c>
      <c r="E53" s="8">
        <v>5135</v>
      </c>
      <c r="F53" s="8">
        <v>4974</v>
      </c>
      <c r="G53" s="8">
        <v>12584</v>
      </c>
      <c r="H53" s="136">
        <f t="shared" si="9"/>
        <v>3.3656057769457073</v>
      </c>
      <c r="I53" s="136">
        <f t="shared" si="10"/>
        <v>13.358811040339702</v>
      </c>
      <c r="J53" s="136">
        <f t="shared" si="8"/>
        <v>0.93756519147668005</v>
      </c>
      <c r="K53" s="8">
        <v>1210</v>
      </c>
      <c r="L53" s="137">
        <f t="shared" si="11"/>
        <v>0.32361594009093342</v>
      </c>
      <c r="M53" s="8">
        <v>3823</v>
      </c>
      <c r="N53" s="8">
        <v>3414</v>
      </c>
      <c r="O53" s="8">
        <v>7989</v>
      </c>
      <c r="P53" s="137">
        <f t="shared" si="12"/>
        <v>2.1366675581706338</v>
      </c>
      <c r="Q53" s="137">
        <f t="shared" si="13"/>
        <v>8.4808917197452232</v>
      </c>
      <c r="R53" s="8">
        <v>1146</v>
      </c>
      <c r="S53" s="7" t="s">
        <v>847</v>
      </c>
      <c r="T53" s="139">
        <v>1540</v>
      </c>
      <c r="U53" s="8">
        <v>4</v>
      </c>
      <c r="V53" s="8">
        <v>9558</v>
      </c>
      <c r="W53" s="8">
        <v>3864</v>
      </c>
      <c r="X53" s="137">
        <f t="shared" si="7"/>
        <v>1.0334313987697246</v>
      </c>
      <c r="Y53" s="8">
        <v>13422</v>
      </c>
      <c r="Z53" s="8">
        <v>942</v>
      </c>
      <c r="AA53" s="8">
        <v>3739</v>
      </c>
    </row>
    <row r="54" spans="1:28" ht="13.8" thickBot="1" x14ac:dyDescent="0.3">
      <c r="A54" s="7" t="s">
        <v>627</v>
      </c>
      <c r="B54" s="135" t="s">
        <v>626</v>
      </c>
      <c r="C54" s="7" t="s">
        <v>35</v>
      </c>
      <c r="D54" s="8">
        <v>1447</v>
      </c>
      <c r="E54" s="8">
        <v>850</v>
      </c>
      <c r="F54" s="8">
        <v>0</v>
      </c>
      <c r="G54" s="8">
        <v>2297</v>
      </c>
      <c r="H54" s="136">
        <f t="shared" si="9"/>
        <v>1.523209549071618</v>
      </c>
      <c r="I54" s="136">
        <f t="shared" si="10"/>
        <v>4.584830339321357</v>
      </c>
      <c r="J54" s="136">
        <f t="shared" si="8"/>
        <v>0.18377470197615808</v>
      </c>
      <c r="K54" s="8">
        <v>35</v>
      </c>
      <c r="L54" s="137">
        <f t="shared" si="11"/>
        <v>2.3209549071618037E-2</v>
      </c>
      <c r="M54" s="8">
        <v>0</v>
      </c>
      <c r="N54" s="8">
        <v>17</v>
      </c>
      <c r="O54" s="8">
        <v>3286</v>
      </c>
      <c r="P54" s="137">
        <f t="shared" si="12"/>
        <v>2.1790450928381961</v>
      </c>
      <c r="Q54" s="137">
        <f t="shared" si="13"/>
        <v>6.5588822355289418</v>
      </c>
      <c r="R54" s="8">
        <v>311</v>
      </c>
      <c r="S54" s="7" t="s">
        <v>847</v>
      </c>
      <c r="T54" s="139">
        <v>147</v>
      </c>
      <c r="U54" s="8">
        <v>34</v>
      </c>
      <c r="V54" s="8">
        <v>12499</v>
      </c>
      <c r="W54" s="8">
        <v>0</v>
      </c>
      <c r="X54" s="137">
        <f t="shared" si="7"/>
        <v>0</v>
      </c>
      <c r="Y54" s="8">
        <v>12499</v>
      </c>
      <c r="Z54" s="8">
        <v>501</v>
      </c>
      <c r="AA54" s="8">
        <v>1508</v>
      </c>
    </row>
    <row r="55" spans="1:28" ht="13.8" thickBot="1" x14ac:dyDescent="0.3">
      <c r="A55" s="7" t="s">
        <v>629</v>
      </c>
      <c r="B55" s="135" t="s">
        <v>628</v>
      </c>
      <c r="C55" s="7" t="s">
        <v>35</v>
      </c>
      <c r="D55" s="8">
        <v>2631</v>
      </c>
      <c r="E55" s="8">
        <v>13652</v>
      </c>
      <c r="F55" s="8">
        <v>0</v>
      </c>
      <c r="G55" s="8">
        <v>16283</v>
      </c>
      <c r="H55" s="136">
        <f t="shared" si="9"/>
        <v>4.364245510586974</v>
      </c>
      <c r="I55" s="136">
        <f t="shared" si="10"/>
        <v>6.1468478671196678</v>
      </c>
      <c r="J55" s="136">
        <f t="shared" si="8"/>
        <v>0.92748917748917747</v>
      </c>
      <c r="K55" s="8">
        <v>770</v>
      </c>
      <c r="L55" s="137">
        <f t="shared" si="11"/>
        <v>0.20637898686679174</v>
      </c>
      <c r="M55" s="8">
        <v>1</v>
      </c>
      <c r="N55" s="8">
        <v>360</v>
      </c>
      <c r="O55" s="8">
        <v>16283</v>
      </c>
      <c r="P55" s="137">
        <f t="shared" si="12"/>
        <v>4.364245510586974</v>
      </c>
      <c r="Q55" s="137">
        <f t="shared" si="13"/>
        <v>6.1468478671196678</v>
      </c>
      <c r="R55" s="8">
        <v>2983</v>
      </c>
      <c r="S55" s="7" t="s">
        <v>847</v>
      </c>
      <c r="T55" s="139">
        <v>830</v>
      </c>
      <c r="U55" s="8">
        <v>31</v>
      </c>
      <c r="V55" s="8">
        <v>17556</v>
      </c>
      <c r="W55" s="8">
        <v>0</v>
      </c>
      <c r="X55" s="137">
        <f t="shared" si="7"/>
        <v>0</v>
      </c>
      <c r="Y55" s="8">
        <v>17556</v>
      </c>
      <c r="Z55" s="8">
        <v>2649</v>
      </c>
      <c r="AA55" s="8">
        <v>3731</v>
      </c>
    </row>
    <row r="56" spans="1:28" ht="13.8" thickBot="1" x14ac:dyDescent="0.3">
      <c r="A56" s="7" t="s">
        <v>633</v>
      </c>
      <c r="B56" s="135" t="s">
        <v>632</v>
      </c>
      <c r="C56" s="7" t="s">
        <v>35</v>
      </c>
      <c r="D56" s="8">
        <v>3770</v>
      </c>
      <c r="E56" s="8">
        <v>9666</v>
      </c>
      <c r="F56" s="8">
        <v>0</v>
      </c>
      <c r="G56" s="8">
        <v>13436</v>
      </c>
      <c r="H56" s="136">
        <f t="shared" si="9"/>
        <v>3.6570495372890583</v>
      </c>
      <c r="I56" s="136">
        <f t="shared" si="10"/>
        <v>5.556658395368073</v>
      </c>
      <c r="J56" s="136">
        <f t="shared" si="8"/>
        <v>0.75053066696458492</v>
      </c>
      <c r="K56" s="8">
        <v>2020</v>
      </c>
      <c r="L56" s="137">
        <f t="shared" si="11"/>
        <v>0.54980947196516061</v>
      </c>
      <c r="M56" s="8">
        <v>43</v>
      </c>
      <c r="N56" s="8">
        <v>51</v>
      </c>
      <c r="O56" s="8">
        <v>18280</v>
      </c>
      <c r="P56" s="137">
        <f t="shared" si="12"/>
        <v>4.9755035383777901</v>
      </c>
      <c r="Q56" s="137">
        <f t="shared" si="13"/>
        <v>7.5599669148056243</v>
      </c>
      <c r="R56" s="8">
        <v>1844</v>
      </c>
      <c r="S56" s="7" t="s">
        <v>847</v>
      </c>
      <c r="T56" s="139">
        <v>572</v>
      </c>
      <c r="U56" s="8">
        <v>45</v>
      </c>
      <c r="V56" s="8">
        <v>17902</v>
      </c>
      <c r="W56" s="8">
        <v>0</v>
      </c>
      <c r="X56" s="137">
        <f t="shared" si="7"/>
        <v>0</v>
      </c>
      <c r="Y56" s="8">
        <v>17902</v>
      </c>
      <c r="Z56" s="8">
        <v>2418</v>
      </c>
      <c r="AA56" s="8">
        <v>3674</v>
      </c>
    </row>
    <row r="57" spans="1:28" ht="13.8" thickBot="1" x14ac:dyDescent="0.3">
      <c r="A57" s="7" t="s">
        <v>635</v>
      </c>
      <c r="B57" s="135" t="s">
        <v>634</v>
      </c>
      <c r="C57" s="7" t="s">
        <v>35</v>
      </c>
      <c r="D57" s="8">
        <v>1040</v>
      </c>
      <c r="E57" s="8">
        <v>1906</v>
      </c>
      <c r="F57" s="8">
        <v>133</v>
      </c>
      <c r="G57" s="8">
        <v>3079</v>
      </c>
      <c r="H57" s="136">
        <f t="shared" si="9"/>
        <v>3.4909297052154193</v>
      </c>
      <c r="I57" s="136">
        <f t="shared" si="10"/>
        <v>5.3454861111111107</v>
      </c>
      <c r="J57" s="136">
        <f t="shared" si="8"/>
        <v>0.13778135767664562</v>
      </c>
      <c r="K57" s="8">
        <v>593</v>
      </c>
      <c r="L57" s="137">
        <f t="shared" si="11"/>
        <v>0.67233560090702948</v>
      </c>
      <c r="M57" s="8">
        <v>0</v>
      </c>
      <c r="N57" s="8">
        <v>2</v>
      </c>
      <c r="O57" s="8">
        <v>4038</v>
      </c>
      <c r="P57" s="137">
        <f t="shared" si="12"/>
        <v>4.5782312925170068</v>
      </c>
      <c r="Q57" s="137">
        <f t="shared" si="13"/>
        <v>7.010416666666667</v>
      </c>
      <c r="R57" s="8">
        <v>1621</v>
      </c>
      <c r="S57" s="7" t="s">
        <v>847</v>
      </c>
      <c r="T57" s="139">
        <v>286</v>
      </c>
      <c r="U57" s="8">
        <v>33</v>
      </c>
      <c r="V57" s="8">
        <v>14910</v>
      </c>
      <c r="W57" s="8">
        <v>7437</v>
      </c>
      <c r="X57" s="137">
        <f t="shared" si="7"/>
        <v>8.4319727891156457</v>
      </c>
      <c r="Y57" s="8">
        <v>22347</v>
      </c>
      <c r="Z57" s="8">
        <v>576</v>
      </c>
      <c r="AA57" s="8">
        <v>882</v>
      </c>
    </row>
    <row r="58" spans="1:28" ht="13.8" thickBot="1" x14ac:dyDescent="0.3">
      <c r="A58" s="7" t="s">
        <v>655</v>
      </c>
      <c r="B58" s="135" t="s">
        <v>654</v>
      </c>
      <c r="C58" s="7" t="s">
        <v>35</v>
      </c>
      <c r="D58" s="8">
        <v>200</v>
      </c>
      <c r="E58" s="8">
        <v>650</v>
      </c>
      <c r="F58" s="8">
        <v>0</v>
      </c>
      <c r="G58" s="8">
        <v>850</v>
      </c>
      <c r="H58" s="136">
        <f t="shared" si="9"/>
        <v>0.35138486978090122</v>
      </c>
      <c r="I58" s="136">
        <f t="shared" si="10"/>
        <v>0.42478760619690153</v>
      </c>
      <c r="J58" s="136">
        <f t="shared" si="8"/>
        <v>6.9438771342210603E-2</v>
      </c>
      <c r="K58" s="8">
        <v>50</v>
      </c>
      <c r="L58" s="137">
        <f t="shared" si="11"/>
        <v>2.0669698222405952E-2</v>
      </c>
      <c r="M58" s="8">
        <v>0</v>
      </c>
      <c r="N58" s="8">
        <v>0</v>
      </c>
      <c r="O58" s="8">
        <v>5000</v>
      </c>
      <c r="P58" s="137">
        <f t="shared" si="12"/>
        <v>2.0669698222405954</v>
      </c>
      <c r="Q58" s="137">
        <f t="shared" si="13"/>
        <v>2.4987506246876561</v>
      </c>
      <c r="R58" s="8">
        <v>3500</v>
      </c>
      <c r="S58" s="7" t="s">
        <v>847</v>
      </c>
      <c r="T58" s="139">
        <v>350</v>
      </c>
      <c r="U58" s="8">
        <v>0</v>
      </c>
      <c r="V58" s="8">
        <v>12241</v>
      </c>
      <c r="W58" s="8">
        <v>0</v>
      </c>
      <c r="X58" s="137">
        <f t="shared" si="7"/>
        <v>0</v>
      </c>
      <c r="Y58" s="8">
        <v>12241</v>
      </c>
      <c r="Z58" s="8">
        <v>2001</v>
      </c>
      <c r="AA58" s="8">
        <v>2419</v>
      </c>
    </row>
    <row r="59" spans="1:28" ht="13.8" thickBot="1" x14ac:dyDescent="0.3">
      <c r="A59" s="7" t="s">
        <v>681</v>
      </c>
      <c r="B59" s="135" t="s">
        <v>680</v>
      </c>
      <c r="C59" s="7" t="s">
        <v>35</v>
      </c>
      <c r="D59" s="8">
        <v>9792</v>
      </c>
      <c r="E59" s="8">
        <v>9341</v>
      </c>
      <c r="F59" s="8">
        <v>1250</v>
      </c>
      <c r="G59" s="8">
        <v>20383</v>
      </c>
      <c r="H59" s="136">
        <f t="shared" si="9"/>
        <v>5.3994701986754965</v>
      </c>
      <c r="I59" s="136">
        <f t="shared" si="10"/>
        <v>9.6237016052880069</v>
      </c>
      <c r="J59" s="136">
        <f t="shared" si="8"/>
        <v>0.43861763250199048</v>
      </c>
      <c r="K59" s="8">
        <v>563</v>
      </c>
      <c r="L59" s="137">
        <f t="shared" si="11"/>
        <v>0.14913907284768213</v>
      </c>
      <c r="M59" s="8">
        <v>1129</v>
      </c>
      <c r="N59" s="8">
        <v>1603</v>
      </c>
      <c r="O59" s="8">
        <v>15310</v>
      </c>
      <c r="P59" s="137">
        <f t="shared" si="12"/>
        <v>4.0556291390728481</v>
      </c>
      <c r="Q59" s="137">
        <f t="shared" si="13"/>
        <v>7.2285174693106704</v>
      </c>
      <c r="R59" s="8">
        <v>1603</v>
      </c>
      <c r="S59" s="7" t="s">
        <v>847</v>
      </c>
      <c r="T59" s="139">
        <v>245</v>
      </c>
      <c r="U59" s="8">
        <v>37</v>
      </c>
      <c r="V59" s="8">
        <v>35780</v>
      </c>
      <c r="W59" s="8">
        <v>10691</v>
      </c>
      <c r="X59" s="137">
        <f t="shared" si="7"/>
        <v>2.8320529801324503</v>
      </c>
      <c r="Y59" s="8">
        <v>46471</v>
      </c>
      <c r="Z59" s="8">
        <v>2118</v>
      </c>
      <c r="AA59" s="8">
        <v>3775</v>
      </c>
    </row>
    <row r="60" spans="1:28" ht="13.8" thickBot="1" x14ac:dyDescent="0.3">
      <c r="A60" s="7" t="s">
        <v>687</v>
      </c>
      <c r="B60" s="135" t="s">
        <v>686</v>
      </c>
      <c r="C60" s="7" t="s">
        <v>35</v>
      </c>
      <c r="D60" s="8">
        <v>1211</v>
      </c>
      <c r="E60" s="8">
        <v>9000</v>
      </c>
      <c r="F60" s="8">
        <v>0</v>
      </c>
      <c r="G60" s="8">
        <v>10211</v>
      </c>
      <c r="H60" s="136">
        <f t="shared" si="9"/>
        <v>3.2539834289356278</v>
      </c>
      <c r="I60" s="136">
        <f t="shared" si="10"/>
        <v>10.211</v>
      </c>
      <c r="J60" s="136">
        <f t="shared" si="8"/>
        <v>0.78335251246643656</v>
      </c>
      <c r="K60" s="8">
        <v>4280</v>
      </c>
      <c r="L60" s="137">
        <f t="shared" si="11"/>
        <v>1.3639260675589548</v>
      </c>
      <c r="M60" s="8">
        <v>0</v>
      </c>
      <c r="N60" s="8">
        <v>20</v>
      </c>
      <c r="O60" s="8">
        <v>5300</v>
      </c>
      <c r="P60" s="137">
        <f t="shared" si="12"/>
        <v>1.6889738687061824</v>
      </c>
      <c r="Q60" s="137">
        <f t="shared" si="13"/>
        <v>5.3</v>
      </c>
      <c r="R60" s="8">
        <v>1168</v>
      </c>
      <c r="S60" s="7" t="s">
        <v>847</v>
      </c>
      <c r="T60" s="139">
        <v>2600</v>
      </c>
      <c r="U60" s="8">
        <v>20</v>
      </c>
      <c r="V60" s="8">
        <v>13035</v>
      </c>
      <c r="W60" s="8">
        <v>0</v>
      </c>
      <c r="X60" s="137">
        <f t="shared" si="7"/>
        <v>0</v>
      </c>
      <c r="Y60" s="8">
        <v>13035</v>
      </c>
      <c r="Z60" s="8">
        <v>1000</v>
      </c>
      <c r="AA60" s="8">
        <v>3138</v>
      </c>
    </row>
    <row r="61" spans="1:28" ht="13.8" thickBot="1" x14ac:dyDescent="0.3">
      <c r="A61" s="7" t="s">
        <v>697</v>
      </c>
      <c r="B61" s="135" t="s">
        <v>696</v>
      </c>
      <c r="C61" s="7" t="s">
        <v>35</v>
      </c>
      <c r="D61" s="8">
        <v>6389</v>
      </c>
      <c r="E61" s="8">
        <v>21061</v>
      </c>
      <c r="F61" s="8">
        <v>757</v>
      </c>
      <c r="G61" s="8">
        <v>28207</v>
      </c>
      <c r="H61" s="136">
        <f t="shared" si="9"/>
        <v>8.2284130688448069</v>
      </c>
      <c r="I61" s="136">
        <f t="shared" si="10"/>
        <v>22.140502354788069</v>
      </c>
      <c r="J61" s="136">
        <f t="shared" si="8"/>
        <v>1.4905411118156837</v>
      </c>
      <c r="K61" s="8">
        <v>1480</v>
      </c>
      <c r="L61" s="137">
        <f t="shared" si="11"/>
        <v>0.43173862310385064</v>
      </c>
      <c r="M61" s="8">
        <v>522</v>
      </c>
      <c r="N61" s="8">
        <v>767</v>
      </c>
      <c r="O61" s="8">
        <v>24960</v>
      </c>
      <c r="P61" s="137">
        <f t="shared" si="12"/>
        <v>7.2812135355892647</v>
      </c>
      <c r="Q61" s="137">
        <f t="shared" si="13"/>
        <v>19.591836734693878</v>
      </c>
      <c r="R61" s="8">
        <v>3098</v>
      </c>
      <c r="S61" s="7" t="s">
        <v>847</v>
      </c>
      <c r="T61" s="139">
        <v>1260</v>
      </c>
      <c r="U61" s="8">
        <v>58</v>
      </c>
      <c r="V61" s="8">
        <v>13953</v>
      </c>
      <c r="W61" s="8">
        <v>4971</v>
      </c>
      <c r="X61" s="137">
        <f t="shared" si="7"/>
        <v>1.4501166861143524</v>
      </c>
      <c r="Y61" s="8">
        <v>18924</v>
      </c>
      <c r="Z61" s="8">
        <v>1274</v>
      </c>
      <c r="AA61" s="8">
        <v>3428</v>
      </c>
    </row>
    <row r="62" spans="1:28" ht="13.8" thickBot="1" x14ac:dyDescent="0.3">
      <c r="A62" s="7" t="s">
        <v>699</v>
      </c>
      <c r="B62" s="135" t="s">
        <v>698</v>
      </c>
      <c r="C62" s="7" t="s">
        <v>35</v>
      </c>
      <c r="D62" s="8">
        <v>2200</v>
      </c>
      <c r="E62" s="8">
        <v>4525</v>
      </c>
      <c r="F62" s="8">
        <v>0</v>
      </c>
      <c r="G62" s="8">
        <v>6725</v>
      </c>
      <c r="H62" s="136">
        <f t="shared" si="9"/>
        <v>3.4808488612836439</v>
      </c>
      <c r="I62" s="136">
        <f t="shared" si="10"/>
        <v>13.585858585858587</v>
      </c>
      <c r="J62" s="136">
        <f t="shared" si="8"/>
        <v>0.44398230672740474</v>
      </c>
      <c r="K62" s="8">
        <v>330</v>
      </c>
      <c r="L62" s="137">
        <f t="shared" si="11"/>
        <v>0.17080745341614906</v>
      </c>
      <c r="M62" s="8">
        <v>112</v>
      </c>
      <c r="N62" s="8">
        <v>293</v>
      </c>
      <c r="O62" s="8">
        <v>4688</v>
      </c>
      <c r="P62" s="137">
        <f t="shared" si="12"/>
        <v>2.4265010351966874</v>
      </c>
      <c r="Q62" s="137">
        <f t="shared" si="13"/>
        <v>9.4707070707070713</v>
      </c>
      <c r="R62" s="8">
        <v>1113</v>
      </c>
      <c r="S62" s="7" t="s">
        <v>847</v>
      </c>
      <c r="T62" s="139">
        <v>750</v>
      </c>
      <c r="U62" s="8">
        <v>25</v>
      </c>
      <c r="V62" s="8">
        <v>15147</v>
      </c>
      <c r="W62" s="8">
        <v>0</v>
      </c>
      <c r="X62" s="137">
        <f t="shared" si="7"/>
        <v>0</v>
      </c>
      <c r="Y62" s="8">
        <v>15147</v>
      </c>
      <c r="Z62" s="8">
        <v>495</v>
      </c>
      <c r="AA62" s="8">
        <v>1932</v>
      </c>
    </row>
    <row r="63" spans="1:28" ht="13.8" thickBot="1" x14ac:dyDescent="0.3">
      <c r="A63" s="7" t="s">
        <v>721</v>
      </c>
      <c r="B63" s="135" t="s">
        <v>720</v>
      </c>
      <c r="C63" s="7" t="s">
        <v>35</v>
      </c>
      <c r="D63" s="8">
        <v>4745</v>
      </c>
      <c r="E63" s="8">
        <v>10514</v>
      </c>
      <c r="F63" s="8">
        <v>456</v>
      </c>
      <c r="G63" s="8">
        <v>15715</v>
      </c>
      <c r="H63" s="136">
        <f t="shared" si="9"/>
        <v>6.583577712609971</v>
      </c>
      <c r="I63" s="136">
        <f t="shared" si="10"/>
        <v>12.76604386677498</v>
      </c>
      <c r="J63" s="136">
        <f t="shared" si="8"/>
        <v>0.33352434313850332</v>
      </c>
      <c r="K63" s="8">
        <v>1154</v>
      </c>
      <c r="L63" s="137">
        <f t="shared" si="11"/>
        <v>0.4834520318391286</v>
      </c>
      <c r="M63" s="8">
        <v>922</v>
      </c>
      <c r="N63" s="8">
        <v>1611</v>
      </c>
      <c r="O63" s="8">
        <v>11452</v>
      </c>
      <c r="P63" s="137">
        <f t="shared" si="12"/>
        <v>4.7976539589442817</v>
      </c>
      <c r="Q63" s="137">
        <f t="shared" si="13"/>
        <v>9.303005686433794</v>
      </c>
      <c r="R63" s="8">
        <v>569</v>
      </c>
      <c r="S63" s="7" t="s">
        <v>847</v>
      </c>
      <c r="T63" s="139">
        <v>117</v>
      </c>
      <c r="U63" s="8">
        <v>49</v>
      </c>
      <c r="V63" s="8">
        <v>23083</v>
      </c>
      <c r="W63" s="8">
        <v>24035</v>
      </c>
      <c r="X63" s="137">
        <f t="shared" si="7"/>
        <v>10.069124423963133</v>
      </c>
      <c r="Y63" s="8">
        <v>47118</v>
      </c>
      <c r="Z63" s="8">
        <v>1231</v>
      </c>
      <c r="AA63" s="8">
        <v>2387</v>
      </c>
    </row>
    <row r="64" spans="1:28" ht="13.8" thickBot="1" x14ac:dyDescent="0.3">
      <c r="A64" s="7" t="s">
        <v>739</v>
      </c>
      <c r="B64" s="135" t="s">
        <v>738</v>
      </c>
      <c r="C64" s="7" t="s">
        <v>35</v>
      </c>
      <c r="D64" s="8">
        <v>1277</v>
      </c>
      <c r="E64" s="8">
        <v>3373</v>
      </c>
      <c r="F64" s="8">
        <v>441</v>
      </c>
      <c r="G64" s="8">
        <v>5091</v>
      </c>
      <c r="H64" s="136">
        <f t="shared" si="9"/>
        <v>2.7180993059263212</v>
      </c>
      <c r="I64" s="136">
        <f t="shared" si="10"/>
        <v>4.7314126394052041</v>
      </c>
      <c r="J64" s="136">
        <f t="shared" si="8"/>
        <v>0.15858824995327395</v>
      </c>
      <c r="K64" s="8">
        <v>585</v>
      </c>
      <c r="L64" s="137">
        <f t="shared" si="11"/>
        <v>0.31233315536572342</v>
      </c>
      <c r="M64" s="8">
        <v>223</v>
      </c>
      <c r="N64" s="8">
        <v>745</v>
      </c>
      <c r="O64" s="8">
        <v>8748</v>
      </c>
      <c r="P64" s="137">
        <f t="shared" si="12"/>
        <v>4.6705819540843567</v>
      </c>
      <c r="Q64" s="137">
        <f t="shared" si="13"/>
        <v>8.1301115241635689</v>
      </c>
      <c r="R64" s="8">
        <v>1683</v>
      </c>
      <c r="S64" s="7" t="s">
        <v>847</v>
      </c>
      <c r="T64" s="139">
        <v>1500</v>
      </c>
      <c r="U64" s="8">
        <v>2</v>
      </c>
      <c r="V64" s="8">
        <v>18337</v>
      </c>
      <c r="W64" s="8">
        <v>13765</v>
      </c>
      <c r="X64" s="137">
        <f t="shared" si="7"/>
        <v>7.3491724506139882</v>
      </c>
      <c r="Y64" s="8">
        <v>32102</v>
      </c>
      <c r="Z64" s="8">
        <v>1076</v>
      </c>
      <c r="AA64" s="8">
        <v>1873</v>
      </c>
    </row>
    <row r="65" spans="1:27" ht="13.8" thickBot="1" x14ac:dyDescent="0.3">
      <c r="A65" s="7" t="s">
        <v>757</v>
      </c>
      <c r="B65" s="135" t="s">
        <v>756</v>
      </c>
      <c r="C65" s="7" t="s">
        <v>35</v>
      </c>
      <c r="D65" s="8">
        <v>5000</v>
      </c>
      <c r="E65" s="8">
        <v>9000</v>
      </c>
      <c r="F65" s="8">
        <v>2190</v>
      </c>
      <c r="G65" s="8">
        <v>16190</v>
      </c>
      <c r="H65" s="136">
        <f t="shared" si="9"/>
        <v>9.8002421307506058</v>
      </c>
      <c r="I65" s="136">
        <f t="shared" si="10"/>
        <v>21.878378378378379</v>
      </c>
      <c r="J65" s="136">
        <f t="shared" si="8"/>
        <v>0.55180640763462852</v>
      </c>
      <c r="K65" s="8">
        <v>352</v>
      </c>
      <c r="L65" s="137">
        <f t="shared" si="11"/>
        <v>0.21307506053268765</v>
      </c>
      <c r="M65" s="8">
        <v>12</v>
      </c>
      <c r="N65" s="8">
        <v>47</v>
      </c>
      <c r="O65" s="8">
        <v>4200</v>
      </c>
      <c r="P65" s="137">
        <f t="shared" si="12"/>
        <v>2.5423728813559321</v>
      </c>
      <c r="Q65" s="137">
        <f t="shared" si="13"/>
        <v>5.6756756756756754</v>
      </c>
      <c r="R65" s="8">
        <v>1625</v>
      </c>
      <c r="S65" s="7" t="s">
        <v>847</v>
      </c>
      <c r="T65" s="139">
        <v>950</v>
      </c>
      <c r="U65" s="8">
        <v>25</v>
      </c>
      <c r="V65" s="8">
        <v>11090</v>
      </c>
      <c r="W65" s="8">
        <v>18250</v>
      </c>
      <c r="X65" s="137">
        <f t="shared" si="7"/>
        <v>11.04721549636804</v>
      </c>
      <c r="Y65" s="8">
        <v>29340</v>
      </c>
      <c r="Z65" s="8">
        <v>740</v>
      </c>
      <c r="AA65" s="8">
        <v>1652</v>
      </c>
    </row>
    <row r="66" spans="1:27" ht="13.8" thickBot="1" x14ac:dyDescent="0.3">
      <c r="A66" s="7" t="s">
        <v>769</v>
      </c>
      <c r="B66" s="135" t="s">
        <v>768</v>
      </c>
      <c r="C66" s="7" t="s">
        <v>35</v>
      </c>
      <c r="D66" s="8">
        <v>2507</v>
      </c>
      <c r="E66" s="8">
        <v>6298</v>
      </c>
      <c r="F66" s="8">
        <v>1577</v>
      </c>
      <c r="G66" s="8">
        <v>10382</v>
      </c>
      <c r="H66" s="136">
        <f t="shared" si="9"/>
        <v>2.6654685494223362</v>
      </c>
      <c r="I66" s="136">
        <f t="shared" si="10"/>
        <v>4.6224398931433663</v>
      </c>
      <c r="J66" s="136">
        <f t="shared" si="8"/>
        <v>0.29525353354378181</v>
      </c>
      <c r="K66" s="8">
        <v>1095</v>
      </c>
      <c r="L66" s="137">
        <f t="shared" si="11"/>
        <v>0.28112965340179719</v>
      </c>
      <c r="M66" s="8">
        <v>641</v>
      </c>
      <c r="N66" s="8">
        <v>949</v>
      </c>
      <c r="O66" s="8">
        <v>10140</v>
      </c>
      <c r="P66" s="137">
        <f t="shared" si="12"/>
        <v>2.6033376123234917</v>
      </c>
      <c r="Q66" s="137">
        <f t="shared" si="13"/>
        <v>4.5146927871772036</v>
      </c>
      <c r="R66" s="8">
        <v>1522</v>
      </c>
      <c r="S66" s="7" t="s">
        <v>847</v>
      </c>
      <c r="T66" s="139">
        <v>4609</v>
      </c>
      <c r="U66" s="8">
        <v>36</v>
      </c>
      <c r="V66" s="8">
        <v>24239</v>
      </c>
      <c r="W66" s="8">
        <v>10924</v>
      </c>
      <c r="X66" s="137">
        <f t="shared" si="7"/>
        <v>2.8046213093709884</v>
      </c>
      <c r="Y66" s="8">
        <v>35163</v>
      </c>
      <c r="Z66" s="8">
        <v>2246</v>
      </c>
      <c r="AA66" s="8">
        <v>3895</v>
      </c>
    </row>
    <row r="67" spans="1:27" ht="13.8" thickBot="1" x14ac:dyDescent="0.3">
      <c r="A67" s="7" t="s">
        <v>775</v>
      </c>
      <c r="B67" s="135" t="s">
        <v>774</v>
      </c>
      <c r="C67" s="7" t="s">
        <v>35</v>
      </c>
      <c r="D67" s="8">
        <v>2206</v>
      </c>
      <c r="E67" s="8">
        <v>9788</v>
      </c>
      <c r="F67" s="8">
        <v>514</v>
      </c>
      <c r="G67" s="8">
        <v>12508</v>
      </c>
      <c r="H67" s="136">
        <f t="shared" si="9"/>
        <v>5.8014842300556584</v>
      </c>
      <c r="I67" s="136">
        <f t="shared" si="10"/>
        <v>23.824761904761903</v>
      </c>
      <c r="J67" s="136">
        <f t="shared" si="8"/>
        <v>0.53033707865168545</v>
      </c>
      <c r="K67" s="8">
        <v>126</v>
      </c>
      <c r="L67" s="137">
        <f t="shared" si="11"/>
        <v>5.844155844155844E-2</v>
      </c>
      <c r="M67" s="8">
        <v>527</v>
      </c>
      <c r="N67" s="8">
        <v>424</v>
      </c>
      <c r="O67" s="8">
        <v>5876</v>
      </c>
      <c r="P67" s="137">
        <f t="shared" si="12"/>
        <v>2.7254174397031541</v>
      </c>
      <c r="Q67" s="137">
        <f t="shared" si="13"/>
        <v>11.192380952380953</v>
      </c>
      <c r="R67" s="8">
        <v>2277</v>
      </c>
      <c r="S67" s="7" t="s">
        <v>847</v>
      </c>
      <c r="T67" s="139">
        <v>2235</v>
      </c>
      <c r="U67" s="8">
        <v>14</v>
      </c>
      <c r="V67" s="8">
        <v>15258</v>
      </c>
      <c r="W67" s="8">
        <v>8327</v>
      </c>
      <c r="X67" s="137">
        <f t="shared" si="7"/>
        <v>3.8622448979591835</v>
      </c>
      <c r="Y67" s="8">
        <v>23585</v>
      </c>
      <c r="Z67" s="8">
        <v>525</v>
      </c>
      <c r="AA67" s="8">
        <v>2156</v>
      </c>
    </row>
    <row r="68" spans="1:27" ht="13.8" thickBot="1" x14ac:dyDescent="0.3">
      <c r="A68" s="7" t="s">
        <v>777</v>
      </c>
      <c r="B68" s="135" t="s">
        <v>776</v>
      </c>
      <c r="C68" s="7" t="s">
        <v>35</v>
      </c>
      <c r="D68" s="8">
        <v>3182</v>
      </c>
      <c r="E68" s="8">
        <v>6039</v>
      </c>
      <c r="F68" s="8">
        <v>329</v>
      </c>
      <c r="G68" s="8">
        <v>9550</v>
      </c>
      <c r="H68" s="136">
        <f t="shared" si="9"/>
        <v>3.8585858585858586</v>
      </c>
      <c r="I68" s="136">
        <f t="shared" si="10"/>
        <v>14.535768645357686</v>
      </c>
      <c r="J68" s="136">
        <f t="shared" ref="J68:J73" si="14">G68/Y68</f>
        <v>0.26723004169348297</v>
      </c>
      <c r="K68" s="8">
        <v>5312</v>
      </c>
      <c r="L68" s="137">
        <f t="shared" si="11"/>
        <v>2.1462626262626263</v>
      </c>
      <c r="M68" s="8">
        <v>697</v>
      </c>
      <c r="N68" s="8">
        <v>777</v>
      </c>
      <c r="O68" s="8">
        <v>7017</v>
      </c>
      <c r="P68" s="137">
        <f t="shared" si="12"/>
        <v>2.835151515151515</v>
      </c>
      <c r="Q68" s="137">
        <f t="shared" si="13"/>
        <v>10.680365296803654</v>
      </c>
      <c r="R68" s="8">
        <v>2440</v>
      </c>
      <c r="S68" s="7" t="s">
        <v>847</v>
      </c>
      <c r="T68" s="139">
        <v>459</v>
      </c>
      <c r="U68" s="8">
        <v>5</v>
      </c>
      <c r="V68" s="8">
        <v>20728</v>
      </c>
      <c r="W68" s="8">
        <v>15009</v>
      </c>
      <c r="X68" s="137">
        <f t="shared" si="7"/>
        <v>6.0642424242424244</v>
      </c>
      <c r="Y68" s="8">
        <v>35737</v>
      </c>
      <c r="Z68" s="8">
        <v>657</v>
      </c>
      <c r="AA68" s="8">
        <v>2475</v>
      </c>
    </row>
    <row r="69" spans="1:27" ht="13.8" thickBot="1" x14ac:dyDescent="0.3">
      <c r="A69" s="7" t="s">
        <v>779</v>
      </c>
      <c r="B69" s="135" t="s">
        <v>778</v>
      </c>
      <c r="C69" s="7" t="s">
        <v>35</v>
      </c>
      <c r="D69" s="8">
        <v>5236</v>
      </c>
      <c r="E69" s="8">
        <v>265</v>
      </c>
      <c r="F69" s="8">
        <v>0</v>
      </c>
      <c r="G69" s="8">
        <v>5501</v>
      </c>
      <c r="H69" s="136">
        <f t="shared" si="9"/>
        <v>2.7952235772357725</v>
      </c>
      <c r="I69" s="136">
        <f t="shared" si="10"/>
        <v>1833.6666666666667</v>
      </c>
      <c r="J69" s="136">
        <f t="shared" si="14"/>
        <v>0.36899651193989802</v>
      </c>
      <c r="K69" s="8">
        <v>0</v>
      </c>
      <c r="L69" s="137">
        <f t="shared" si="11"/>
        <v>0</v>
      </c>
      <c r="M69" s="8">
        <v>0</v>
      </c>
      <c r="N69" s="8">
        <v>40</v>
      </c>
      <c r="O69" s="8">
        <v>824</v>
      </c>
      <c r="P69" s="137">
        <f t="shared" si="12"/>
        <v>0.41869918699186992</v>
      </c>
      <c r="Q69" s="137">
        <f t="shared" si="13"/>
        <v>274.66666666666669</v>
      </c>
      <c r="R69" s="8">
        <v>104</v>
      </c>
      <c r="S69" s="7" t="s">
        <v>847</v>
      </c>
      <c r="T69" s="140" t="s">
        <v>3890</v>
      </c>
      <c r="U69" s="8">
        <v>8</v>
      </c>
      <c r="V69" s="8">
        <v>14908</v>
      </c>
      <c r="W69" s="8">
        <v>0</v>
      </c>
      <c r="X69" s="137">
        <f t="shared" si="7"/>
        <v>0</v>
      </c>
      <c r="Y69" s="8">
        <v>14908</v>
      </c>
      <c r="Z69" s="8">
        <v>3</v>
      </c>
      <c r="AA69" s="8">
        <v>1968</v>
      </c>
    </row>
    <row r="70" spans="1:27" ht="13.8" thickBot="1" x14ac:dyDescent="0.3">
      <c r="A70" s="7" t="s">
        <v>789</v>
      </c>
      <c r="B70" s="135" t="s">
        <v>788</v>
      </c>
      <c r="C70" s="7" t="s">
        <v>35</v>
      </c>
      <c r="D70" s="8">
        <v>713</v>
      </c>
      <c r="E70" s="8">
        <v>4410</v>
      </c>
      <c r="F70" s="8">
        <v>0</v>
      </c>
      <c r="G70" s="8">
        <v>5123</v>
      </c>
      <c r="H70" s="136">
        <f t="shared" si="9"/>
        <v>2.3265213442325159</v>
      </c>
      <c r="I70" s="136">
        <f t="shared" si="10"/>
        <v>12.936868686868687</v>
      </c>
      <c r="J70" s="136">
        <f t="shared" si="14"/>
        <v>0.51373846770958687</v>
      </c>
      <c r="K70" s="8">
        <v>125</v>
      </c>
      <c r="L70" s="137">
        <f t="shared" si="11"/>
        <v>5.6766575840145321E-2</v>
      </c>
      <c r="M70" s="8">
        <v>1</v>
      </c>
      <c r="N70" s="8">
        <v>90</v>
      </c>
      <c r="O70" s="8">
        <v>5123</v>
      </c>
      <c r="P70" s="137">
        <f t="shared" si="12"/>
        <v>2.3265213442325159</v>
      </c>
      <c r="Q70" s="137">
        <f t="shared" si="13"/>
        <v>12.936868686868687</v>
      </c>
      <c r="R70" s="8">
        <v>409</v>
      </c>
      <c r="S70" s="7" t="s">
        <v>847</v>
      </c>
      <c r="T70" s="140" t="s">
        <v>3890</v>
      </c>
      <c r="U70" s="8">
        <v>4</v>
      </c>
      <c r="V70" s="8">
        <v>9972</v>
      </c>
      <c r="W70" s="8">
        <v>0</v>
      </c>
      <c r="X70" s="137">
        <f t="shared" si="7"/>
        <v>0</v>
      </c>
      <c r="Y70" s="8">
        <v>9972</v>
      </c>
      <c r="Z70" s="8">
        <v>396</v>
      </c>
      <c r="AA70" s="8">
        <v>2202</v>
      </c>
    </row>
    <row r="71" spans="1:27" ht="13.8" thickBot="1" x14ac:dyDescent="0.3">
      <c r="A71" s="7" t="s">
        <v>801</v>
      </c>
      <c r="B71" s="135" t="s">
        <v>800</v>
      </c>
      <c r="C71" s="7" t="s">
        <v>35</v>
      </c>
      <c r="D71" s="8">
        <v>960</v>
      </c>
      <c r="E71" s="8">
        <v>2462</v>
      </c>
      <c r="F71" s="8">
        <v>0</v>
      </c>
      <c r="G71" s="8">
        <v>3422</v>
      </c>
      <c r="H71" s="136">
        <f t="shared" si="9"/>
        <v>1.1747339512530037</v>
      </c>
      <c r="I71" s="136">
        <f t="shared" si="10"/>
        <v>1.4530785562632695</v>
      </c>
      <c r="J71" s="136">
        <f t="shared" si="14"/>
        <v>0.19182689612646447</v>
      </c>
      <c r="K71" s="8">
        <v>348</v>
      </c>
      <c r="L71" s="137">
        <f t="shared" si="11"/>
        <v>0.11946446961894953</v>
      </c>
      <c r="M71" s="8">
        <v>0</v>
      </c>
      <c r="N71" s="8">
        <v>90</v>
      </c>
      <c r="O71" s="8">
        <v>5630</v>
      </c>
      <c r="P71" s="137">
        <f t="shared" si="12"/>
        <v>1.9327154136628906</v>
      </c>
      <c r="Q71" s="137">
        <f t="shared" si="13"/>
        <v>2.3906581740976645</v>
      </c>
      <c r="R71" s="8">
        <v>1030</v>
      </c>
      <c r="S71" s="7" t="s">
        <v>848</v>
      </c>
      <c r="T71" s="139">
        <v>151</v>
      </c>
      <c r="U71" s="8">
        <v>0</v>
      </c>
      <c r="V71" s="8">
        <v>17839</v>
      </c>
      <c r="W71" s="8">
        <v>0</v>
      </c>
      <c r="X71" s="137">
        <f t="shared" si="7"/>
        <v>0</v>
      </c>
      <c r="Y71" s="8">
        <v>17839</v>
      </c>
      <c r="Z71" s="8">
        <v>2355</v>
      </c>
      <c r="AA71" s="8">
        <v>2913</v>
      </c>
    </row>
    <row r="72" spans="1:27" ht="13.8" thickBot="1" x14ac:dyDescent="0.3">
      <c r="A72" s="7" t="s">
        <v>813</v>
      </c>
      <c r="B72" s="135" t="s">
        <v>812</v>
      </c>
      <c r="C72" s="7" t="s">
        <v>35</v>
      </c>
      <c r="D72" s="8">
        <v>1190</v>
      </c>
      <c r="E72" s="8">
        <v>6123</v>
      </c>
      <c r="F72" s="8">
        <v>1088</v>
      </c>
      <c r="G72" s="8">
        <v>8401</v>
      </c>
      <c r="H72" s="136">
        <f t="shared" si="9"/>
        <v>14.610434782608696</v>
      </c>
      <c r="I72" s="136">
        <f t="shared" si="10"/>
        <v>11.849083215796897</v>
      </c>
      <c r="J72" s="136">
        <f t="shared" si="14"/>
        <v>0.30415263748597082</v>
      </c>
      <c r="K72" s="8">
        <v>39</v>
      </c>
      <c r="L72" s="137">
        <f t="shared" si="11"/>
        <v>6.7826086956521744E-2</v>
      </c>
      <c r="M72" s="8">
        <v>3</v>
      </c>
      <c r="N72" s="8">
        <v>40</v>
      </c>
      <c r="O72" s="8">
        <v>7099</v>
      </c>
      <c r="P72" s="137">
        <f t="shared" si="12"/>
        <v>12.34608695652174</v>
      </c>
      <c r="Q72" s="137">
        <f t="shared" si="13"/>
        <v>10.012693935119888</v>
      </c>
      <c r="R72" s="8">
        <v>505</v>
      </c>
      <c r="S72" s="7" t="s">
        <v>847</v>
      </c>
      <c r="T72" s="139">
        <v>111</v>
      </c>
      <c r="U72" s="8">
        <v>44</v>
      </c>
      <c r="V72" s="8">
        <v>19294</v>
      </c>
      <c r="W72" s="8">
        <v>8327</v>
      </c>
      <c r="X72" s="137">
        <f t="shared" si="7"/>
        <v>14.481739130434782</v>
      </c>
      <c r="Y72" s="8">
        <v>27621</v>
      </c>
      <c r="Z72" s="8">
        <v>709</v>
      </c>
      <c r="AA72" s="8">
        <v>575</v>
      </c>
    </row>
    <row r="73" spans="1:27" ht="13.8" thickBot="1" x14ac:dyDescent="0.3">
      <c r="A73" s="7" t="s">
        <v>821</v>
      </c>
      <c r="B73" s="135" t="s">
        <v>820</v>
      </c>
      <c r="C73" s="7" t="s">
        <v>35</v>
      </c>
      <c r="D73" s="8">
        <v>6710</v>
      </c>
      <c r="E73" s="8">
        <v>5735</v>
      </c>
      <c r="F73" s="8">
        <v>0</v>
      </c>
      <c r="G73" s="8">
        <v>12445</v>
      </c>
      <c r="H73" s="136">
        <f t="shared" si="9"/>
        <v>4.545288531775018</v>
      </c>
      <c r="I73" s="136">
        <f t="shared" si="10"/>
        <v>31.828644501278774</v>
      </c>
      <c r="J73" s="136">
        <f t="shared" si="14"/>
        <v>0.36983655274888561</v>
      </c>
      <c r="K73" s="8">
        <v>2509</v>
      </c>
      <c r="L73" s="137">
        <f t="shared" si="11"/>
        <v>0.91636230825420018</v>
      </c>
      <c r="M73" s="8">
        <v>2</v>
      </c>
      <c r="N73" s="8">
        <v>146</v>
      </c>
      <c r="O73" s="8">
        <v>15340</v>
      </c>
      <c r="P73" s="137">
        <f t="shared" si="12"/>
        <v>5.6026296566837104</v>
      </c>
      <c r="Q73" s="137">
        <f t="shared" si="13"/>
        <v>39.232736572890026</v>
      </c>
      <c r="R73" s="8">
        <v>1526</v>
      </c>
      <c r="S73" s="7" t="s">
        <v>848</v>
      </c>
      <c r="T73" s="141">
        <v>0</v>
      </c>
      <c r="U73" s="8">
        <v>36</v>
      </c>
      <c r="V73" s="8">
        <v>33650</v>
      </c>
      <c r="W73" s="8">
        <v>0</v>
      </c>
      <c r="X73" s="137">
        <f t="shared" si="7"/>
        <v>0</v>
      </c>
      <c r="Y73" s="8">
        <v>33650</v>
      </c>
      <c r="Z73" s="8">
        <v>391</v>
      </c>
      <c r="AA73" s="8">
        <v>2738</v>
      </c>
    </row>
    <row r="74" spans="1:27" x14ac:dyDescent="0.25">
      <c r="A74" s="7"/>
      <c r="B74" s="81" t="s">
        <v>3875</v>
      </c>
      <c r="C74" s="82"/>
      <c r="D74" s="113">
        <f>SUM(D4:D73)</f>
        <v>268136</v>
      </c>
      <c r="E74" s="113">
        <f>SUM(E4:E73)</f>
        <v>693504</v>
      </c>
      <c r="F74" s="64">
        <f>SUM(F4:F73)</f>
        <v>72457</v>
      </c>
      <c r="G74" s="64">
        <f t="shared" ref="G74:AA74" si="15">SUM(G4:G73)</f>
        <v>1034107</v>
      </c>
      <c r="H74" s="64"/>
      <c r="I74" s="64"/>
      <c r="J74" s="64"/>
      <c r="K74" s="64">
        <f t="shared" si="15"/>
        <v>120783</v>
      </c>
      <c r="L74" s="64"/>
      <c r="M74" s="64">
        <f t="shared" si="15"/>
        <v>44341</v>
      </c>
      <c r="N74" s="64">
        <f t="shared" si="15"/>
        <v>55773</v>
      </c>
      <c r="O74" s="64">
        <f t="shared" si="15"/>
        <v>945818</v>
      </c>
      <c r="P74" s="64"/>
      <c r="Q74" s="64"/>
      <c r="R74" s="64">
        <f t="shared" si="15"/>
        <v>169477</v>
      </c>
      <c r="S74" s="64"/>
      <c r="T74" s="64">
        <f t="shared" si="15"/>
        <v>106655</v>
      </c>
      <c r="U74" s="64">
        <f t="shared" si="15"/>
        <v>3478</v>
      </c>
      <c r="V74" s="64">
        <f t="shared" si="15"/>
        <v>1387057</v>
      </c>
      <c r="W74" s="64">
        <f t="shared" si="15"/>
        <v>1061594</v>
      </c>
      <c r="X74" s="64"/>
      <c r="Y74" s="64">
        <f t="shared" si="15"/>
        <v>2448652</v>
      </c>
      <c r="Z74" s="64">
        <f t="shared" si="15"/>
        <v>167964</v>
      </c>
      <c r="AA74" s="65">
        <f t="shared" si="15"/>
        <v>186634</v>
      </c>
    </row>
    <row r="75" spans="1:27" ht="13.8" thickBot="1" x14ac:dyDescent="0.3">
      <c r="A75" s="7"/>
      <c r="B75" s="90" t="s">
        <v>3876</v>
      </c>
      <c r="C75" s="84"/>
      <c r="D75" s="114">
        <f>AVERAGE(D4:D73)</f>
        <v>3830.5142857142855</v>
      </c>
      <c r="E75" s="114">
        <f>AVERAGE(E4:E73)</f>
        <v>9907.2000000000007</v>
      </c>
      <c r="F75" s="114">
        <f t="shared" ref="F75:AA75" si="16">AVERAGE(F4:F73)</f>
        <v>1065.5441176470588</v>
      </c>
      <c r="G75" s="114">
        <f t="shared" si="16"/>
        <v>14772.957142857143</v>
      </c>
      <c r="H75" s="115">
        <f t="shared" si="16"/>
        <v>5.7866851691353558</v>
      </c>
      <c r="I75" s="115">
        <f t="shared" si="16"/>
        <v>38.900788071889359</v>
      </c>
      <c r="J75" s="115">
        <f t="shared" si="16"/>
        <v>0.51883192060700523</v>
      </c>
      <c r="K75" s="114">
        <f t="shared" si="16"/>
        <v>1725.4714285714285</v>
      </c>
      <c r="L75" s="115">
        <f t="shared" si="16"/>
        <v>0.52837202498689007</v>
      </c>
      <c r="M75" s="114">
        <f t="shared" si="16"/>
        <v>633.44285714285718</v>
      </c>
      <c r="N75" s="114">
        <f t="shared" si="16"/>
        <v>796.75714285714287</v>
      </c>
      <c r="O75" s="114">
        <f t="shared" si="16"/>
        <v>13511.685714285713</v>
      </c>
      <c r="P75" s="115">
        <f t="shared" si="16"/>
        <v>5.4934598843898694</v>
      </c>
      <c r="Q75" s="115">
        <f t="shared" si="16"/>
        <v>14.64520603113408</v>
      </c>
      <c r="R75" s="114">
        <f t="shared" si="16"/>
        <v>2421.1</v>
      </c>
      <c r="S75" s="142">
        <v>0.95699999999999996</v>
      </c>
      <c r="T75" s="114">
        <f t="shared" si="16"/>
        <v>1692.936507936508</v>
      </c>
      <c r="U75" s="114">
        <f t="shared" si="16"/>
        <v>49.685714285714283</v>
      </c>
      <c r="V75" s="114">
        <f t="shared" si="16"/>
        <v>19815.099999999999</v>
      </c>
      <c r="W75" s="114">
        <f t="shared" si="16"/>
        <v>15385.420289855072</v>
      </c>
      <c r="X75" s="115">
        <f t="shared" si="16"/>
        <v>6.4384849463401386</v>
      </c>
      <c r="Y75" s="114">
        <f t="shared" si="16"/>
        <v>34980.742857142854</v>
      </c>
      <c r="Z75" s="114">
        <f t="shared" si="16"/>
        <v>2399.4857142857145</v>
      </c>
      <c r="AA75" s="120">
        <f t="shared" si="16"/>
        <v>2666.2</v>
      </c>
    </row>
    <row r="76" spans="1:27" ht="13.8" thickBot="1" x14ac:dyDescent="0.3">
      <c r="A76" s="7"/>
      <c r="B76" s="74"/>
      <c r="C76" s="144"/>
      <c r="D76" s="145"/>
      <c r="E76" s="145"/>
      <c r="F76" s="145"/>
      <c r="G76" s="145"/>
      <c r="H76" s="146"/>
      <c r="I76" s="146"/>
      <c r="J76" s="146"/>
      <c r="K76" s="145"/>
      <c r="L76" s="147"/>
      <c r="M76" s="145"/>
      <c r="N76" s="145"/>
      <c r="O76" s="145"/>
      <c r="P76" s="147"/>
      <c r="Q76" s="147"/>
      <c r="R76" s="145"/>
      <c r="S76" s="144"/>
      <c r="T76" s="148"/>
      <c r="U76" s="145"/>
      <c r="V76" s="145"/>
      <c r="W76" s="145"/>
      <c r="X76" s="147"/>
      <c r="Y76" s="145"/>
      <c r="Z76" s="145"/>
      <c r="AA76" s="145"/>
    </row>
    <row r="77" spans="1:27" ht="13.8" thickBot="1" x14ac:dyDescent="0.3">
      <c r="A77" s="7" t="s">
        <v>15</v>
      </c>
      <c r="B77" s="143" t="s">
        <v>14</v>
      </c>
      <c r="C77" s="7" t="s">
        <v>18</v>
      </c>
      <c r="D77" s="8">
        <v>8188</v>
      </c>
      <c r="E77" s="8">
        <v>16643</v>
      </c>
      <c r="F77" s="8">
        <v>3251</v>
      </c>
      <c r="G77" s="8">
        <v>28082</v>
      </c>
      <c r="H77" s="136">
        <f t="shared" ref="H77:H108" si="17">G77/AA77</f>
        <v>4.4216658793890726</v>
      </c>
      <c r="I77" s="136">
        <f t="shared" ref="I77:I108" si="18">G77/Z77</f>
        <v>12.822831050228311</v>
      </c>
      <c r="J77" s="136">
        <f t="shared" ref="J77:J108" si="19">G77/Y77</f>
        <v>0.70731953050224172</v>
      </c>
      <c r="K77" s="8">
        <v>2000</v>
      </c>
      <c r="L77" s="137">
        <f t="shared" ref="L77:L108" si="20">K77/AA77</f>
        <v>0.31491103763186901</v>
      </c>
      <c r="M77" s="8">
        <v>6019</v>
      </c>
      <c r="N77" s="8">
        <v>8226</v>
      </c>
      <c r="O77" s="8">
        <v>15200</v>
      </c>
      <c r="P77" s="137">
        <f t="shared" ref="P77:P108" si="21">O77/AA77</f>
        <v>2.3933238860022046</v>
      </c>
      <c r="Q77" s="137">
        <f t="shared" ref="Q77:Q108" si="22">O77/Z77</f>
        <v>6.9406392694063923</v>
      </c>
      <c r="R77" s="8">
        <v>1164</v>
      </c>
      <c r="S77" s="7" t="s">
        <v>847</v>
      </c>
      <c r="T77" s="139">
        <v>600</v>
      </c>
      <c r="U77" s="8">
        <v>2</v>
      </c>
      <c r="V77" s="8">
        <v>24944</v>
      </c>
      <c r="W77" s="8">
        <v>14758</v>
      </c>
      <c r="X77" s="137">
        <f>W77/AA77</f>
        <v>2.3237285466855613</v>
      </c>
      <c r="Y77" s="8">
        <v>39702</v>
      </c>
      <c r="Z77" s="8">
        <v>2190</v>
      </c>
      <c r="AA77" s="8">
        <v>6351</v>
      </c>
    </row>
    <row r="78" spans="1:27" ht="13.8" thickBot="1" x14ac:dyDescent="0.3">
      <c r="A78" s="7" t="s">
        <v>46</v>
      </c>
      <c r="B78" s="135" t="s">
        <v>45</v>
      </c>
      <c r="C78" s="7" t="s">
        <v>18</v>
      </c>
      <c r="D78" s="8">
        <v>10836</v>
      </c>
      <c r="E78" s="8">
        <v>25912</v>
      </c>
      <c r="F78" s="8">
        <v>2272</v>
      </c>
      <c r="G78" s="8">
        <v>39020</v>
      </c>
      <c r="H78" s="136">
        <f t="shared" si="17"/>
        <v>5.9273887285432174</v>
      </c>
      <c r="I78" s="136">
        <f t="shared" si="18"/>
        <v>11.232009211283822</v>
      </c>
      <c r="J78" s="136">
        <f t="shared" si="19"/>
        <v>0.71231676372332464</v>
      </c>
      <c r="K78" s="8">
        <v>3120</v>
      </c>
      <c r="L78" s="137">
        <f t="shared" si="20"/>
        <v>0.47394804800243051</v>
      </c>
      <c r="M78" s="8">
        <v>3077</v>
      </c>
      <c r="N78" s="8">
        <v>4077</v>
      </c>
      <c r="O78" s="8">
        <v>30000</v>
      </c>
      <c r="P78" s="137">
        <f t="shared" si="21"/>
        <v>4.5571927692541392</v>
      </c>
      <c r="Q78" s="137">
        <f t="shared" si="22"/>
        <v>8.6355785837651116</v>
      </c>
      <c r="R78" s="8">
        <v>2769</v>
      </c>
      <c r="S78" s="7" t="s">
        <v>847</v>
      </c>
      <c r="T78" s="139">
        <v>6240</v>
      </c>
      <c r="U78" s="8">
        <v>100</v>
      </c>
      <c r="V78" s="8">
        <v>43375</v>
      </c>
      <c r="W78" s="8">
        <v>11404</v>
      </c>
      <c r="X78" s="137">
        <f>W78/AA78</f>
        <v>1.7323408780191403</v>
      </c>
      <c r="Y78" s="8">
        <v>54779</v>
      </c>
      <c r="Z78" s="8">
        <v>3474</v>
      </c>
      <c r="AA78" s="8">
        <v>6583</v>
      </c>
    </row>
    <row r="79" spans="1:27" ht="13.8" thickBot="1" x14ac:dyDescent="0.3">
      <c r="A79" s="7" t="s">
        <v>57</v>
      </c>
      <c r="B79" s="135" t="s">
        <v>56</v>
      </c>
      <c r="C79" s="7" t="s">
        <v>18</v>
      </c>
      <c r="D79" s="8">
        <v>10075</v>
      </c>
      <c r="E79" s="8">
        <v>20871</v>
      </c>
      <c r="F79" s="8">
        <v>1169</v>
      </c>
      <c r="G79" s="8">
        <v>32115</v>
      </c>
      <c r="H79" s="136">
        <f t="shared" si="17"/>
        <v>5.9704406023424426</v>
      </c>
      <c r="I79" s="136">
        <f t="shared" si="18"/>
        <v>14.637648131267092</v>
      </c>
      <c r="J79" s="136">
        <f t="shared" si="19"/>
        <v>0.87466296266034804</v>
      </c>
      <c r="K79" s="8">
        <v>1677</v>
      </c>
      <c r="L79" s="137">
        <f t="shared" si="20"/>
        <v>0.31176798661461236</v>
      </c>
      <c r="M79" s="8">
        <v>2072</v>
      </c>
      <c r="N79" s="8">
        <v>3586</v>
      </c>
      <c r="O79" s="8">
        <v>19507</v>
      </c>
      <c r="P79" s="137">
        <f t="shared" si="21"/>
        <v>3.6265105038111174</v>
      </c>
      <c r="Q79" s="137">
        <f t="shared" si="22"/>
        <v>8.8910665451230635</v>
      </c>
      <c r="R79" s="8">
        <v>486</v>
      </c>
      <c r="S79" s="7" t="s">
        <v>847</v>
      </c>
      <c r="T79" s="139">
        <v>4840</v>
      </c>
      <c r="U79" s="8">
        <v>55</v>
      </c>
      <c r="V79" s="8">
        <v>29197</v>
      </c>
      <c r="W79" s="8">
        <v>7520</v>
      </c>
      <c r="X79" s="137">
        <f>W79/AA79</f>
        <v>1.3980293734894962</v>
      </c>
      <c r="Y79" s="8">
        <v>36717</v>
      </c>
      <c r="Z79" s="8">
        <v>2194</v>
      </c>
      <c r="AA79" s="8">
        <v>5379</v>
      </c>
    </row>
    <row r="80" spans="1:27" ht="13.8" thickBot="1" x14ac:dyDescent="0.3">
      <c r="A80" s="7" t="s">
        <v>61</v>
      </c>
      <c r="B80" s="135" t="s">
        <v>60</v>
      </c>
      <c r="C80" s="7" t="s">
        <v>18</v>
      </c>
      <c r="D80" s="8">
        <v>3010</v>
      </c>
      <c r="E80" s="8">
        <v>3876</v>
      </c>
      <c r="F80" s="8">
        <v>151</v>
      </c>
      <c r="G80" s="8">
        <v>7037</v>
      </c>
      <c r="H80" s="136">
        <f t="shared" si="17"/>
        <v>1.6499413833528722</v>
      </c>
      <c r="I80" s="136">
        <f t="shared" si="18"/>
        <v>5.2203264094955486</v>
      </c>
      <c r="J80" s="136">
        <f t="shared" si="19"/>
        <v>0.84630186410102226</v>
      </c>
      <c r="K80" s="8">
        <v>4009</v>
      </c>
      <c r="L80" s="137">
        <f t="shared" si="20"/>
        <v>0.93997655334114893</v>
      </c>
      <c r="M80" s="8">
        <v>88</v>
      </c>
      <c r="N80" s="8">
        <v>195</v>
      </c>
      <c r="O80" s="8">
        <v>8338</v>
      </c>
      <c r="P80" s="137">
        <f t="shared" si="21"/>
        <v>1.9549824150058617</v>
      </c>
      <c r="Q80" s="137">
        <f t="shared" si="22"/>
        <v>6.1854599406528186</v>
      </c>
      <c r="R80" s="8">
        <v>1909</v>
      </c>
      <c r="S80" s="7" t="s">
        <v>847</v>
      </c>
      <c r="T80" s="139">
        <v>151</v>
      </c>
      <c r="U80" s="8">
        <v>25</v>
      </c>
      <c r="V80" s="8">
        <v>8315</v>
      </c>
      <c r="W80" s="140" t="s">
        <v>3890</v>
      </c>
      <c r="X80" s="140" t="s">
        <v>3890</v>
      </c>
      <c r="Y80" s="8">
        <v>8315</v>
      </c>
      <c r="Z80" s="8">
        <v>1348</v>
      </c>
      <c r="AA80" s="8">
        <v>4265</v>
      </c>
    </row>
    <row r="81" spans="1:27" ht="13.8" thickBot="1" x14ac:dyDescent="0.3">
      <c r="A81" s="7" t="s">
        <v>71</v>
      </c>
      <c r="B81" s="135" t="s">
        <v>70</v>
      </c>
      <c r="C81" s="7" t="s">
        <v>18</v>
      </c>
      <c r="D81" s="8">
        <v>11116</v>
      </c>
      <c r="E81" s="8">
        <v>31327</v>
      </c>
      <c r="F81" s="8">
        <v>2388</v>
      </c>
      <c r="G81" s="8">
        <v>44831</v>
      </c>
      <c r="H81" s="136">
        <f t="shared" si="17"/>
        <v>6.7710315662286664</v>
      </c>
      <c r="I81" s="136">
        <f t="shared" si="18"/>
        <v>8.8076620825147351</v>
      </c>
      <c r="J81" s="136">
        <f t="shared" si="19"/>
        <v>0.88528830963665084</v>
      </c>
      <c r="K81" s="8">
        <v>1000</v>
      </c>
      <c r="L81" s="137">
        <f t="shared" si="20"/>
        <v>0.15103458692040478</v>
      </c>
      <c r="M81" s="8">
        <v>2276</v>
      </c>
      <c r="N81" s="8">
        <v>1804</v>
      </c>
      <c r="O81" s="8">
        <v>38193</v>
      </c>
      <c r="P81" s="137">
        <f t="shared" si="21"/>
        <v>5.7684639782510194</v>
      </c>
      <c r="Q81" s="137">
        <f t="shared" si="22"/>
        <v>7.5035363457760313</v>
      </c>
      <c r="R81" s="8">
        <v>5915</v>
      </c>
      <c r="S81" s="7" t="s">
        <v>847</v>
      </c>
      <c r="T81" s="139">
        <v>15000</v>
      </c>
      <c r="U81" s="8">
        <v>100</v>
      </c>
      <c r="V81" s="8">
        <v>37779</v>
      </c>
      <c r="W81" s="8">
        <v>12861</v>
      </c>
      <c r="X81" s="137">
        <f t="shared" ref="X81:X112" si="23">W81/AA81</f>
        <v>1.9424558223833257</v>
      </c>
      <c r="Y81" s="8">
        <v>50640</v>
      </c>
      <c r="Z81" s="8">
        <v>5090</v>
      </c>
      <c r="AA81" s="8">
        <v>6621</v>
      </c>
    </row>
    <row r="82" spans="1:27" ht="13.8" thickBot="1" x14ac:dyDescent="0.3">
      <c r="A82" s="7" t="s">
        <v>75</v>
      </c>
      <c r="B82" s="135" t="s">
        <v>74</v>
      </c>
      <c r="C82" s="7" t="s">
        <v>18</v>
      </c>
      <c r="D82" s="8">
        <v>4873</v>
      </c>
      <c r="E82" s="8">
        <v>12429</v>
      </c>
      <c r="F82" s="8">
        <v>897</v>
      </c>
      <c r="G82" s="8">
        <v>18199</v>
      </c>
      <c r="H82" s="136">
        <f t="shared" si="17"/>
        <v>4.4660122699386502</v>
      </c>
      <c r="I82" s="136">
        <f t="shared" si="18"/>
        <v>8.8905715681485091</v>
      </c>
      <c r="J82" s="136">
        <f t="shared" si="19"/>
        <v>0.55971090266031065</v>
      </c>
      <c r="K82" s="8">
        <v>530</v>
      </c>
      <c r="L82" s="137">
        <f t="shared" si="20"/>
        <v>0.13006134969325153</v>
      </c>
      <c r="M82" s="8">
        <v>495</v>
      </c>
      <c r="N82" s="8">
        <v>1305</v>
      </c>
      <c r="O82" s="8">
        <v>13298</v>
      </c>
      <c r="P82" s="137">
        <f t="shared" si="21"/>
        <v>3.2633128834355829</v>
      </c>
      <c r="Q82" s="137">
        <f t="shared" si="22"/>
        <v>6.4963361016121155</v>
      </c>
      <c r="R82" s="8">
        <v>6495</v>
      </c>
      <c r="S82" s="7" t="s">
        <v>847</v>
      </c>
      <c r="T82" s="139">
        <v>4037</v>
      </c>
      <c r="U82" s="8">
        <v>35</v>
      </c>
      <c r="V82" s="8">
        <v>22075</v>
      </c>
      <c r="W82" s="8">
        <v>10440</v>
      </c>
      <c r="X82" s="137">
        <f t="shared" si="23"/>
        <v>2.5619631901840489</v>
      </c>
      <c r="Y82" s="8">
        <v>32515</v>
      </c>
      <c r="Z82" s="8">
        <v>2047</v>
      </c>
      <c r="AA82" s="8">
        <v>4075</v>
      </c>
    </row>
    <row r="83" spans="1:27" ht="13.8" thickBot="1" x14ac:dyDescent="0.3">
      <c r="A83" s="7" t="s">
        <v>98</v>
      </c>
      <c r="B83" s="135" t="s">
        <v>97</v>
      </c>
      <c r="C83" s="7" t="s">
        <v>18</v>
      </c>
      <c r="D83" s="8">
        <v>8987</v>
      </c>
      <c r="E83" s="8">
        <v>11858</v>
      </c>
      <c r="F83" s="8">
        <v>1376</v>
      </c>
      <c r="G83" s="8">
        <v>22221</v>
      </c>
      <c r="H83" s="136">
        <f t="shared" si="17"/>
        <v>4.1043590690801626</v>
      </c>
      <c r="I83" s="136">
        <f t="shared" si="18"/>
        <v>18.228876127973749</v>
      </c>
      <c r="J83" s="136">
        <f t="shared" si="19"/>
        <v>0.96907980811164418</v>
      </c>
      <c r="K83" s="8">
        <v>2193</v>
      </c>
      <c r="L83" s="137">
        <f t="shared" si="20"/>
        <v>0.4050609530845955</v>
      </c>
      <c r="M83" s="8">
        <v>1078</v>
      </c>
      <c r="N83" s="8">
        <v>826</v>
      </c>
      <c r="O83" s="8">
        <v>12343</v>
      </c>
      <c r="P83" s="137">
        <f t="shared" si="21"/>
        <v>2.2798300701884004</v>
      </c>
      <c r="Q83" s="137">
        <f t="shared" si="22"/>
        <v>10.125512715340443</v>
      </c>
      <c r="R83" s="8">
        <v>2248</v>
      </c>
      <c r="S83" s="7" t="s">
        <v>847</v>
      </c>
      <c r="T83" s="139">
        <v>528</v>
      </c>
      <c r="U83" s="8">
        <v>50</v>
      </c>
      <c r="V83" s="8">
        <v>14603</v>
      </c>
      <c r="W83" s="8">
        <v>8327</v>
      </c>
      <c r="X83" s="137">
        <f t="shared" si="23"/>
        <v>1.5380495012929443</v>
      </c>
      <c r="Y83" s="8">
        <v>22930</v>
      </c>
      <c r="Z83" s="8">
        <v>1219</v>
      </c>
      <c r="AA83" s="8">
        <v>5414</v>
      </c>
    </row>
    <row r="84" spans="1:27" ht="13.8" thickBot="1" x14ac:dyDescent="0.3">
      <c r="A84" s="7" t="s">
        <v>120</v>
      </c>
      <c r="B84" s="135" t="s">
        <v>119</v>
      </c>
      <c r="C84" s="7" t="s">
        <v>18</v>
      </c>
      <c r="D84" s="8">
        <v>18165</v>
      </c>
      <c r="E84" s="8">
        <v>30781</v>
      </c>
      <c r="F84" s="8">
        <v>6179</v>
      </c>
      <c r="G84" s="8">
        <v>55125</v>
      </c>
      <c r="H84" s="136">
        <f t="shared" si="17"/>
        <v>9.3702192758796539</v>
      </c>
      <c r="I84" s="136">
        <f t="shared" si="18"/>
        <v>9.741120339282558</v>
      </c>
      <c r="J84" s="136">
        <f t="shared" si="19"/>
        <v>1.1349131186691921</v>
      </c>
      <c r="K84" s="8">
        <v>4553</v>
      </c>
      <c r="L84" s="137">
        <f t="shared" si="20"/>
        <v>0.77392486826449092</v>
      </c>
      <c r="M84" s="8">
        <v>460</v>
      </c>
      <c r="N84" s="8">
        <v>1926</v>
      </c>
      <c r="O84" s="8">
        <v>75610</v>
      </c>
      <c r="P84" s="137">
        <f t="shared" si="21"/>
        <v>12.852286248512664</v>
      </c>
      <c r="Q84" s="137">
        <f t="shared" si="22"/>
        <v>13.361017847676267</v>
      </c>
      <c r="R84" s="8">
        <v>12529</v>
      </c>
      <c r="S84" s="7" t="s">
        <v>847</v>
      </c>
      <c r="T84" s="139">
        <v>5507</v>
      </c>
      <c r="U84" s="8">
        <v>100</v>
      </c>
      <c r="V84" s="8">
        <v>36640</v>
      </c>
      <c r="W84" s="8">
        <v>11932</v>
      </c>
      <c r="X84" s="137">
        <f t="shared" si="23"/>
        <v>2.0282168961414246</v>
      </c>
      <c r="Y84" s="8">
        <v>48572</v>
      </c>
      <c r="Z84" s="8">
        <v>5659</v>
      </c>
      <c r="AA84" s="8">
        <v>5883</v>
      </c>
    </row>
    <row r="85" spans="1:27" ht="13.8" thickBot="1" x14ac:dyDescent="0.3">
      <c r="A85" s="7" t="s">
        <v>126</v>
      </c>
      <c r="B85" s="135" t="s">
        <v>125</v>
      </c>
      <c r="C85" s="7" t="s">
        <v>18</v>
      </c>
      <c r="D85" s="8">
        <v>2950</v>
      </c>
      <c r="E85" s="8">
        <v>5300</v>
      </c>
      <c r="F85" s="8">
        <v>0</v>
      </c>
      <c r="G85" s="8">
        <v>8250</v>
      </c>
      <c r="H85" s="136">
        <f t="shared" si="17"/>
        <v>2.0599250936329589</v>
      </c>
      <c r="I85" s="136">
        <f t="shared" si="18"/>
        <v>6.4705882352941178</v>
      </c>
      <c r="J85" s="136">
        <f t="shared" si="19"/>
        <v>0.55796023265250916</v>
      </c>
      <c r="K85" s="8">
        <v>300</v>
      </c>
      <c r="L85" s="137">
        <f t="shared" si="20"/>
        <v>7.4906367041198504E-2</v>
      </c>
      <c r="M85" s="8">
        <v>416</v>
      </c>
      <c r="N85" s="8">
        <v>806</v>
      </c>
      <c r="O85" s="8">
        <v>3550</v>
      </c>
      <c r="P85" s="137">
        <f t="shared" si="21"/>
        <v>0.88639200998751555</v>
      </c>
      <c r="Q85" s="137">
        <f t="shared" si="22"/>
        <v>2.784313725490196</v>
      </c>
      <c r="R85" s="8">
        <v>1540</v>
      </c>
      <c r="S85" s="7" t="s">
        <v>847</v>
      </c>
      <c r="T85" s="139">
        <v>250</v>
      </c>
      <c r="U85" s="8">
        <v>42</v>
      </c>
      <c r="V85" s="8">
        <v>14786</v>
      </c>
      <c r="W85" s="8">
        <v>0</v>
      </c>
      <c r="X85" s="137">
        <f t="shared" si="23"/>
        <v>0</v>
      </c>
      <c r="Y85" s="8">
        <v>14786</v>
      </c>
      <c r="Z85" s="8">
        <v>1275</v>
      </c>
      <c r="AA85" s="8">
        <v>4005</v>
      </c>
    </row>
    <row r="86" spans="1:27" ht="13.8" thickBot="1" x14ac:dyDescent="0.3">
      <c r="A86" s="7" t="s">
        <v>138</v>
      </c>
      <c r="B86" s="135" t="s">
        <v>137</v>
      </c>
      <c r="C86" s="7" t="s">
        <v>18</v>
      </c>
      <c r="D86" s="8">
        <v>6071</v>
      </c>
      <c r="E86" s="8">
        <v>7548</v>
      </c>
      <c r="F86" s="8">
        <v>1226</v>
      </c>
      <c r="G86" s="8">
        <v>14845</v>
      </c>
      <c r="H86" s="136">
        <f t="shared" si="17"/>
        <v>3.5421140539250775</v>
      </c>
      <c r="I86" s="136">
        <f t="shared" si="18"/>
        <v>31.720085470085468</v>
      </c>
      <c r="J86" s="136">
        <f t="shared" si="19"/>
        <v>0.88121809331592071</v>
      </c>
      <c r="K86" s="8">
        <v>1500</v>
      </c>
      <c r="L86" s="137">
        <f t="shared" si="20"/>
        <v>0.35790980672870437</v>
      </c>
      <c r="M86" s="8">
        <v>2306</v>
      </c>
      <c r="N86" s="8">
        <v>1794</v>
      </c>
      <c r="O86" s="8">
        <v>7618</v>
      </c>
      <c r="P86" s="137">
        <f t="shared" si="21"/>
        <v>1.8177046051061798</v>
      </c>
      <c r="Q86" s="137">
        <f t="shared" si="22"/>
        <v>16.277777777777779</v>
      </c>
      <c r="R86" s="8">
        <v>1687</v>
      </c>
      <c r="S86" s="7" t="s">
        <v>847</v>
      </c>
      <c r="T86" s="139">
        <v>520</v>
      </c>
      <c r="U86" s="8">
        <v>44</v>
      </c>
      <c r="V86" s="8">
        <v>14242</v>
      </c>
      <c r="W86" s="8">
        <v>2604</v>
      </c>
      <c r="X86" s="137">
        <f t="shared" si="23"/>
        <v>0.62133142448103074</v>
      </c>
      <c r="Y86" s="8">
        <v>16846</v>
      </c>
      <c r="Z86" s="8">
        <v>468</v>
      </c>
      <c r="AA86" s="8">
        <v>4191</v>
      </c>
    </row>
    <row r="87" spans="1:27" ht="13.8" thickBot="1" x14ac:dyDescent="0.3">
      <c r="A87" s="7" t="s">
        <v>180</v>
      </c>
      <c r="B87" s="135" t="s">
        <v>179</v>
      </c>
      <c r="C87" s="7" t="s">
        <v>18</v>
      </c>
      <c r="D87" s="8">
        <v>3489</v>
      </c>
      <c r="E87" s="8">
        <v>12972</v>
      </c>
      <c r="F87" s="8">
        <v>2353</v>
      </c>
      <c r="G87" s="8">
        <v>18814</v>
      </c>
      <c r="H87" s="136">
        <f t="shared" si="17"/>
        <v>4.0705322371267849</v>
      </c>
      <c r="I87" s="136">
        <f t="shared" si="18"/>
        <v>6.9940520446096652</v>
      </c>
      <c r="J87" s="136">
        <f t="shared" si="19"/>
        <v>0.5381425016446898</v>
      </c>
      <c r="K87" s="8">
        <v>276</v>
      </c>
      <c r="L87" s="137">
        <f t="shared" si="20"/>
        <v>5.9714409346603201E-2</v>
      </c>
      <c r="M87" s="8">
        <v>2424</v>
      </c>
      <c r="N87" s="8">
        <v>1471</v>
      </c>
      <c r="O87" s="8">
        <v>23925</v>
      </c>
      <c r="P87" s="137">
        <f t="shared" si="21"/>
        <v>5.1763305928169627</v>
      </c>
      <c r="Q87" s="137">
        <f t="shared" si="22"/>
        <v>8.8940520446096656</v>
      </c>
      <c r="R87" s="8">
        <v>3981</v>
      </c>
      <c r="S87" s="7" t="s">
        <v>847</v>
      </c>
      <c r="T87" s="139">
        <v>606</v>
      </c>
      <c r="U87" s="8">
        <v>34</v>
      </c>
      <c r="V87" s="8">
        <v>26554</v>
      </c>
      <c r="W87" s="8">
        <v>8407</v>
      </c>
      <c r="X87" s="137">
        <f t="shared" si="23"/>
        <v>1.8189095629597576</v>
      </c>
      <c r="Y87" s="8">
        <v>34961</v>
      </c>
      <c r="Z87" s="8">
        <v>2690</v>
      </c>
      <c r="AA87" s="8">
        <v>4622</v>
      </c>
    </row>
    <row r="88" spans="1:27" ht="13.8" thickBot="1" x14ac:dyDescent="0.3">
      <c r="A88" s="7" t="s">
        <v>194</v>
      </c>
      <c r="B88" s="135" t="s">
        <v>193</v>
      </c>
      <c r="C88" s="7" t="s">
        <v>18</v>
      </c>
      <c r="D88" s="8">
        <v>11548</v>
      </c>
      <c r="E88" s="8">
        <v>14114</v>
      </c>
      <c r="F88" s="8">
        <v>1213</v>
      </c>
      <c r="G88" s="8">
        <v>26875</v>
      </c>
      <c r="H88" s="136">
        <f t="shared" si="17"/>
        <v>5.3900922583233051</v>
      </c>
      <c r="I88" s="136">
        <f t="shared" si="18"/>
        <v>9.4730348960169195</v>
      </c>
      <c r="J88" s="136">
        <f t="shared" si="19"/>
        <v>0.76748436473712767</v>
      </c>
      <c r="K88" s="8">
        <v>2352</v>
      </c>
      <c r="L88" s="137">
        <f t="shared" si="20"/>
        <v>0.47172081829121543</v>
      </c>
      <c r="M88" s="8">
        <v>757</v>
      </c>
      <c r="N88" s="8">
        <v>877</v>
      </c>
      <c r="O88" s="8">
        <v>13776</v>
      </c>
      <c r="P88" s="137">
        <f t="shared" si="21"/>
        <v>2.762936221419976</v>
      </c>
      <c r="Q88" s="137">
        <f t="shared" si="22"/>
        <v>4.8558336270708491</v>
      </c>
      <c r="R88" s="8">
        <v>9123</v>
      </c>
      <c r="S88" s="7" t="s">
        <v>847</v>
      </c>
      <c r="T88" s="139">
        <v>737</v>
      </c>
      <c r="U88" s="8">
        <v>48</v>
      </c>
      <c r="V88" s="8">
        <v>21719</v>
      </c>
      <c r="W88" s="8">
        <v>13298</v>
      </c>
      <c r="X88" s="137">
        <f t="shared" si="23"/>
        <v>2.6670677898114721</v>
      </c>
      <c r="Y88" s="8">
        <v>35017</v>
      </c>
      <c r="Z88" s="8">
        <v>2837</v>
      </c>
      <c r="AA88" s="8">
        <v>4986</v>
      </c>
    </row>
    <row r="89" spans="1:27" ht="13.8" thickBot="1" x14ac:dyDescent="0.3">
      <c r="A89" s="7" t="s">
        <v>216</v>
      </c>
      <c r="B89" s="135" t="s">
        <v>215</v>
      </c>
      <c r="C89" s="7" t="s">
        <v>18</v>
      </c>
      <c r="D89" s="8">
        <v>5966</v>
      </c>
      <c r="E89" s="8">
        <v>11504</v>
      </c>
      <c r="F89" s="8">
        <v>0</v>
      </c>
      <c r="G89" s="8">
        <v>17470</v>
      </c>
      <c r="H89" s="136">
        <f t="shared" si="17"/>
        <v>3.8701816570669028</v>
      </c>
      <c r="I89" s="136">
        <f t="shared" si="18"/>
        <v>11.001259445843829</v>
      </c>
      <c r="J89" s="136">
        <f t="shared" si="19"/>
        <v>2.0009162753407397</v>
      </c>
      <c r="K89" s="8">
        <v>2988</v>
      </c>
      <c r="L89" s="137">
        <f t="shared" si="20"/>
        <v>0.66194062915374385</v>
      </c>
      <c r="M89" s="8">
        <v>746</v>
      </c>
      <c r="N89" s="8">
        <v>1392</v>
      </c>
      <c r="O89" s="8">
        <v>15021</v>
      </c>
      <c r="P89" s="137">
        <f t="shared" si="21"/>
        <v>3.3276473194505982</v>
      </c>
      <c r="Q89" s="137">
        <f t="shared" si="22"/>
        <v>9.4590680100755673</v>
      </c>
      <c r="R89" s="8">
        <v>670</v>
      </c>
      <c r="S89" s="7" t="s">
        <v>847</v>
      </c>
      <c r="T89" s="139">
        <v>1290</v>
      </c>
      <c r="U89" s="8">
        <v>41</v>
      </c>
      <c r="V89" s="8">
        <v>8731</v>
      </c>
      <c r="W89" s="8">
        <v>0</v>
      </c>
      <c r="X89" s="137">
        <f t="shared" si="23"/>
        <v>0</v>
      </c>
      <c r="Y89" s="8">
        <v>8731</v>
      </c>
      <c r="Z89" s="8">
        <v>1588</v>
      </c>
      <c r="AA89" s="8">
        <v>4514</v>
      </c>
    </row>
    <row r="90" spans="1:27" ht="13.8" thickBot="1" x14ac:dyDescent="0.3">
      <c r="A90" s="7" t="s">
        <v>232</v>
      </c>
      <c r="B90" s="135" t="s">
        <v>231</v>
      </c>
      <c r="C90" s="7" t="s">
        <v>18</v>
      </c>
      <c r="D90" s="8">
        <v>2200</v>
      </c>
      <c r="E90" s="8">
        <v>9300</v>
      </c>
      <c r="F90" s="8">
        <v>1817</v>
      </c>
      <c r="G90" s="8">
        <v>13317</v>
      </c>
      <c r="H90" s="136">
        <f t="shared" si="17"/>
        <v>1.9474992687920445</v>
      </c>
      <c r="I90" s="136">
        <f t="shared" si="18"/>
        <v>7.9838129496402876</v>
      </c>
      <c r="J90" s="136">
        <f t="shared" si="19"/>
        <v>0.47613429153705888</v>
      </c>
      <c r="K90" s="8">
        <v>720</v>
      </c>
      <c r="L90" s="137">
        <f t="shared" si="20"/>
        <v>0.1052939455981281</v>
      </c>
      <c r="M90" s="8">
        <v>0</v>
      </c>
      <c r="N90" s="8">
        <v>0</v>
      </c>
      <c r="O90" s="8">
        <v>9694</v>
      </c>
      <c r="P90" s="137">
        <f t="shared" si="21"/>
        <v>1.4176659842059081</v>
      </c>
      <c r="Q90" s="137">
        <f t="shared" si="22"/>
        <v>5.8117505995203835</v>
      </c>
      <c r="R90" s="8">
        <v>1188</v>
      </c>
      <c r="S90" s="7" t="s">
        <v>847</v>
      </c>
      <c r="T90" s="139">
        <v>390</v>
      </c>
      <c r="U90" s="8">
        <v>47</v>
      </c>
      <c r="V90" s="8">
        <v>17427</v>
      </c>
      <c r="W90" s="8">
        <v>10542</v>
      </c>
      <c r="X90" s="137">
        <f t="shared" si="23"/>
        <v>1.5416788534659258</v>
      </c>
      <c r="Y90" s="8">
        <v>27969</v>
      </c>
      <c r="Z90" s="8">
        <v>1668</v>
      </c>
      <c r="AA90" s="8">
        <v>6838</v>
      </c>
    </row>
    <row r="91" spans="1:27" ht="13.8" thickBot="1" x14ac:dyDescent="0.3">
      <c r="A91" s="7" t="s">
        <v>238</v>
      </c>
      <c r="B91" s="135" t="s">
        <v>237</v>
      </c>
      <c r="C91" s="7" t="s">
        <v>18</v>
      </c>
      <c r="D91" s="8">
        <v>879</v>
      </c>
      <c r="E91" s="8">
        <v>7342</v>
      </c>
      <c r="F91" s="8">
        <v>1051</v>
      </c>
      <c r="G91" s="8">
        <v>9272</v>
      </c>
      <c r="H91" s="136">
        <f t="shared" si="17"/>
        <v>1.9042924625179709</v>
      </c>
      <c r="I91" s="136">
        <f t="shared" si="18"/>
        <v>5.2060640089837174</v>
      </c>
      <c r="J91" s="136">
        <f t="shared" si="19"/>
        <v>0.33843121509654339</v>
      </c>
      <c r="K91" s="8">
        <v>201</v>
      </c>
      <c r="L91" s="137">
        <f t="shared" si="20"/>
        <v>4.1281577325939615E-2</v>
      </c>
      <c r="M91" s="8">
        <v>1200</v>
      </c>
      <c r="N91" s="8">
        <v>1500</v>
      </c>
      <c r="O91" s="8">
        <v>7139</v>
      </c>
      <c r="P91" s="137">
        <f t="shared" si="21"/>
        <v>1.4662148285068803</v>
      </c>
      <c r="Q91" s="137">
        <f t="shared" si="22"/>
        <v>4.0084222346996068</v>
      </c>
      <c r="R91" s="8">
        <v>1651</v>
      </c>
      <c r="S91" s="7" t="s">
        <v>847</v>
      </c>
      <c r="T91" s="139">
        <v>310</v>
      </c>
      <c r="U91" s="8">
        <v>30</v>
      </c>
      <c r="V91" s="8">
        <v>17528</v>
      </c>
      <c r="W91" s="8">
        <v>9869</v>
      </c>
      <c r="X91" s="137">
        <f t="shared" si="23"/>
        <v>2.0269049086054634</v>
      </c>
      <c r="Y91" s="8">
        <v>27397</v>
      </c>
      <c r="Z91" s="8">
        <v>1781</v>
      </c>
      <c r="AA91" s="8">
        <v>4869</v>
      </c>
    </row>
    <row r="92" spans="1:27" ht="13.8" thickBot="1" x14ac:dyDescent="0.3">
      <c r="A92" s="7" t="s">
        <v>240</v>
      </c>
      <c r="B92" s="135" t="s">
        <v>239</v>
      </c>
      <c r="C92" s="7" t="s">
        <v>18</v>
      </c>
      <c r="D92" s="8">
        <v>3411</v>
      </c>
      <c r="E92" s="8">
        <v>11894</v>
      </c>
      <c r="F92" s="8">
        <v>1701</v>
      </c>
      <c r="G92" s="8">
        <v>17006</v>
      </c>
      <c r="H92" s="136">
        <f t="shared" si="17"/>
        <v>3.5666946308724832</v>
      </c>
      <c r="I92" s="136">
        <f t="shared" si="18"/>
        <v>11.158792650918635</v>
      </c>
      <c r="J92" s="136">
        <f t="shared" si="19"/>
        <v>0.40980288206660564</v>
      </c>
      <c r="K92" s="8">
        <v>1961</v>
      </c>
      <c r="L92" s="137">
        <f t="shared" si="20"/>
        <v>0.41128355704697989</v>
      </c>
      <c r="M92" s="8">
        <v>3654</v>
      </c>
      <c r="N92" s="8">
        <v>2218</v>
      </c>
      <c r="O92" s="8">
        <v>25992</v>
      </c>
      <c r="P92" s="137">
        <f t="shared" si="21"/>
        <v>5.451342281879195</v>
      </c>
      <c r="Q92" s="137">
        <f t="shared" si="22"/>
        <v>17.055118110236222</v>
      </c>
      <c r="R92" s="8">
        <v>1639</v>
      </c>
      <c r="S92" s="7" t="s">
        <v>847</v>
      </c>
      <c r="T92" s="139">
        <v>459</v>
      </c>
      <c r="U92" s="8">
        <v>74</v>
      </c>
      <c r="V92" s="8">
        <v>26751</v>
      </c>
      <c r="W92" s="8">
        <v>14747</v>
      </c>
      <c r="X92" s="137">
        <f t="shared" si="23"/>
        <v>3.0929110738255035</v>
      </c>
      <c r="Y92" s="8">
        <v>41498</v>
      </c>
      <c r="Z92" s="8">
        <v>1524</v>
      </c>
      <c r="AA92" s="8">
        <v>4768</v>
      </c>
    </row>
    <row r="93" spans="1:27" ht="13.8" thickBot="1" x14ac:dyDescent="0.3">
      <c r="A93" s="7" t="s">
        <v>254</v>
      </c>
      <c r="B93" s="135" t="s">
        <v>253</v>
      </c>
      <c r="C93" s="7" t="s">
        <v>18</v>
      </c>
      <c r="D93" s="8">
        <v>8962</v>
      </c>
      <c r="E93" s="8">
        <v>28081</v>
      </c>
      <c r="F93" s="8">
        <v>5405</v>
      </c>
      <c r="G93" s="8">
        <v>42448</v>
      </c>
      <c r="H93" s="136">
        <f t="shared" si="17"/>
        <v>7.8144329896907214</v>
      </c>
      <c r="I93" s="136">
        <f t="shared" si="18"/>
        <v>14.978122794636556</v>
      </c>
      <c r="J93" s="136">
        <f t="shared" si="19"/>
        <v>1.1059638883822724</v>
      </c>
      <c r="K93" s="8">
        <v>312</v>
      </c>
      <c r="L93" s="137">
        <f t="shared" si="20"/>
        <v>5.7437407952871868E-2</v>
      </c>
      <c r="M93" s="8">
        <v>232</v>
      </c>
      <c r="N93" s="8">
        <v>992</v>
      </c>
      <c r="O93" s="8">
        <v>58188</v>
      </c>
      <c r="P93" s="137">
        <f t="shared" si="21"/>
        <v>10.712076583210603</v>
      </c>
      <c r="Q93" s="137">
        <f t="shared" si="22"/>
        <v>20.532110091743121</v>
      </c>
      <c r="R93" s="8">
        <v>6366</v>
      </c>
      <c r="S93" s="7" t="s">
        <v>847</v>
      </c>
      <c r="T93" s="139">
        <v>9981</v>
      </c>
      <c r="U93" s="8">
        <v>62</v>
      </c>
      <c r="V93" s="8">
        <v>17994</v>
      </c>
      <c r="W93" s="8">
        <v>20387</v>
      </c>
      <c r="X93" s="137">
        <f t="shared" si="23"/>
        <v>3.7531296023564065</v>
      </c>
      <c r="Y93" s="8">
        <v>38381</v>
      </c>
      <c r="Z93" s="8">
        <v>2834</v>
      </c>
      <c r="AA93" s="8">
        <v>5432</v>
      </c>
    </row>
    <row r="94" spans="1:27" ht="13.8" thickBot="1" x14ac:dyDescent="0.3">
      <c r="A94" s="7" t="s">
        <v>282</v>
      </c>
      <c r="B94" s="135" t="s">
        <v>281</v>
      </c>
      <c r="C94" s="7" t="s">
        <v>18</v>
      </c>
      <c r="D94" s="8">
        <v>7517</v>
      </c>
      <c r="E94" s="8">
        <v>19901</v>
      </c>
      <c r="F94" s="8">
        <v>1697</v>
      </c>
      <c r="G94" s="8">
        <v>29115</v>
      </c>
      <c r="H94" s="136">
        <f t="shared" si="17"/>
        <v>4.7233939000648926</v>
      </c>
      <c r="I94" s="136">
        <f t="shared" si="18"/>
        <v>11.236974141258202</v>
      </c>
      <c r="J94" s="136">
        <f t="shared" si="19"/>
        <v>1.1905053974484789</v>
      </c>
      <c r="K94" s="8">
        <v>3876</v>
      </c>
      <c r="L94" s="137">
        <f t="shared" si="20"/>
        <v>0.62881245944192088</v>
      </c>
      <c r="M94" s="8">
        <v>2873</v>
      </c>
      <c r="N94" s="8">
        <v>3573</v>
      </c>
      <c r="O94" s="8">
        <v>30420</v>
      </c>
      <c r="P94" s="137">
        <f t="shared" si="21"/>
        <v>4.9351070733290072</v>
      </c>
      <c r="Q94" s="137">
        <f t="shared" si="22"/>
        <v>11.740640679274412</v>
      </c>
      <c r="R94" s="8">
        <v>5800</v>
      </c>
      <c r="S94" s="7" t="s">
        <v>847</v>
      </c>
      <c r="T94" s="139">
        <v>3119</v>
      </c>
      <c r="U94" s="8">
        <v>30</v>
      </c>
      <c r="V94" s="8">
        <v>16809</v>
      </c>
      <c r="W94" s="8">
        <v>7647</v>
      </c>
      <c r="X94" s="137">
        <f t="shared" si="23"/>
        <v>1.2405905256327061</v>
      </c>
      <c r="Y94" s="8">
        <v>24456</v>
      </c>
      <c r="Z94" s="8">
        <v>2591</v>
      </c>
      <c r="AA94" s="8">
        <v>6164</v>
      </c>
    </row>
    <row r="95" spans="1:27" ht="13.8" thickBot="1" x14ac:dyDescent="0.3">
      <c r="A95" s="7" t="s">
        <v>292</v>
      </c>
      <c r="B95" s="135" t="s">
        <v>291</v>
      </c>
      <c r="C95" s="7" t="s">
        <v>18</v>
      </c>
      <c r="D95" s="8">
        <v>5995</v>
      </c>
      <c r="E95" s="8">
        <v>11363</v>
      </c>
      <c r="F95" s="8">
        <v>1346</v>
      </c>
      <c r="G95" s="8">
        <v>18704</v>
      </c>
      <c r="H95" s="136">
        <f t="shared" si="17"/>
        <v>3.3157241623825562</v>
      </c>
      <c r="I95" s="136">
        <f t="shared" si="18"/>
        <v>20.851727982162764</v>
      </c>
      <c r="J95" s="136">
        <f t="shared" si="19"/>
        <v>0.64982802348608548</v>
      </c>
      <c r="K95" s="8">
        <v>271</v>
      </c>
      <c r="L95" s="137">
        <f t="shared" si="20"/>
        <v>4.804112745967027E-2</v>
      </c>
      <c r="M95" s="8">
        <v>2115</v>
      </c>
      <c r="N95" s="8">
        <v>1668</v>
      </c>
      <c r="O95" s="8">
        <v>7557</v>
      </c>
      <c r="P95" s="137">
        <f t="shared" si="21"/>
        <v>1.3396560893458607</v>
      </c>
      <c r="Q95" s="137">
        <f t="shared" si="22"/>
        <v>8.4247491638795982</v>
      </c>
      <c r="R95" s="8">
        <v>642</v>
      </c>
      <c r="S95" s="7" t="s">
        <v>847</v>
      </c>
      <c r="T95" s="139">
        <v>4700</v>
      </c>
      <c r="U95" s="8">
        <v>11</v>
      </c>
      <c r="V95" s="8">
        <v>20504</v>
      </c>
      <c r="W95" s="8">
        <v>8279</v>
      </c>
      <c r="X95" s="137">
        <f t="shared" si="23"/>
        <v>1.4676475802162736</v>
      </c>
      <c r="Y95" s="8">
        <v>28783</v>
      </c>
      <c r="Z95" s="8">
        <v>897</v>
      </c>
      <c r="AA95" s="8">
        <v>5641</v>
      </c>
    </row>
    <row r="96" spans="1:27" ht="13.8" thickBot="1" x14ac:dyDescent="0.3">
      <c r="A96" s="7" t="s">
        <v>334</v>
      </c>
      <c r="B96" s="135" t="s">
        <v>333</v>
      </c>
      <c r="C96" s="7" t="s">
        <v>18</v>
      </c>
      <c r="D96" s="8">
        <v>6347</v>
      </c>
      <c r="E96" s="8">
        <v>3123</v>
      </c>
      <c r="F96" s="8">
        <v>942</v>
      </c>
      <c r="G96" s="8">
        <v>10412</v>
      </c>
      <c r="H96" s="136">
        <f t="shared" si="17"/>
        <v>1.5242277850973502</v>
      </c>
      <c r="I96" s="136">
        <f t="shared" si="18"/>
        <v>13.43483870967742</v>
      </c>
      <c r="J96" s="136">
        <f t="shared" si="19"/>
        <v>0.37583020502454517</v>
      </c>
      <c r="K96" s="8">
        <v>1678</v>
      </c>
      <c r="L96" s="137">
        <f t="shared" si="20"/>
        <v>0.24564485434050651</v>
      </c>
      <c r="M96" s="8">
        <v>519</v>
      </c>
      <c r="N96" s="8">
        <v>601</v>
      </c>
      <c r="O96" s="8">
        <v>7125</v>
      </c>
      <c r="P96" s="137">
        <f t="shared" si="21"/>
        <v>1.0430390865173473</v>
      </c>
      <c r="Q96" s="137">
        <f t="shared" si="22"/>
        <v>9.193548387096774</v>
      </c>
      <c r="R96" s="8">
        <v>175</v>
      </c>
      <c r="S96" s="7" t="s">
        <v>847</v>
      </c>
      <c r="T96" s="139">
        <v>45</v>
      </c>
      <c r="U96" s="8">
        <v>27</v>
      </c>
      <c r="V96" s="8">
        <v>19377</v>
      </c>
      <c r="W96" s="8">
        <v>8327</v>
      </c>
      <c r="X96" s="137">
        <f t="shared" si="23"/>
        <v>1.2190016103059582</v>
      </c>
      <c r="Y96" s="8">
        <v>27704</v>
      </c>
      <c r="Z96" s="8">
        <v>775</v>
      </c>
      <c r="AA96" s="8">
        <v>6831</v>
      </c>
    </row>
    <row r="97" spans="1:27" ht="13.8" thickBot="1" x14ac:dyDescent="0.3">
      <c r="A97" s="7" t="s">
        <v>336</v>
      </c>
      <c r="B97" s="135" t="s">
        <v>335</v>
      </c>
      <c r="C97" s="7" t="s">
        <v>18</v>
      </c>
      <c r="D97" s="8">
        <v>5872</v>
      </c>
      <c r="E97" s="8">
        <v>15634</v>
      </c>
      <c r="F97" s="8">
        <v>1862</v>
      </c>
      <c r="G97" s="8">
        <v>23368</v>
      </c>
      <c r="H97" s="136">
        <f t="shared" si="17"/>
        <v>3.8189246608923026</v>
      </c>
      <c r="I97" s="136">
        <f t="shared" si="18"/>
        <v>11.928534966819806</v>
      </c>
      <c r="J97" s="136">
        <f t="shared" si="19"/>
        <v>0.68765817197339774</v>
      </c>
      <c r="K97" s="8">
        <v>868</v>
      </c>
      <c r="L97" s="137">
        <f t="shared" si="20"/>
        <v>0.1418532439941167</v>
      </c>
      <c r="M97" s="8">
        <v>1231</v>
      </c>
      <c r="N97" s="8">
        <v>1171</v>
      </c>
      <c r="O97" s="8">
        <v>15682</v>
      </c>
      <c r="P97" s="137">
        <f t="shared" si="21"/>
        <v>2.5628370648798824</v>
      </c>
      <c r="Q97" s="137">
        <f t="shared" si="22"/>
        <v>8.0051046452271564</v>
      </c>
      <c r="R97" s="8">
        <v>3270</v>
      </c>
      <c r="S97" s="7" t="s">
        <v>847</v>
      </c>
      <c r="T97" s="139">
        <v>271</v>
      </c>
      <c r="U97" s="8">
        <v>52</v>
      </c>
      <c r="V97" s="8">
        <v>25036</v>
      </c>
      <c r="W97" s="8">
        <v>8946</v>
      </c>
      <c r="X97" s="137">
        <f t="shared" si="23"/>
        <v>1.4620035953587187</v>
      </c>
      <c r="Y97" s="8">
        <v>33982</v>
      </c>
      <c r="Z97" s="8">
        <v>1959</v>
      </c>
      <c r="AA97" s="8">
        <v>6119</v>
      </c>
    </row>
    <row r="98" spans="1:27" ht="13.8" thickBot="1" x14ac:dyDescent="0.3">
      <c r="A98" s="7" t="s">
        <v>346</v>
      </c>
      <c r="B98" s="135" t="s">
        <v>345</v>
      </c>
      <c r="C98" s="7" t="s">
        <v>18</v>
      </c>
      <c r="D98" s="8">
        <v>21814</v>
      </c>
      <c r="E98" s="8">
        <v>16704</v>
      </c>
      <c r="F98" s="8">
        <v>325</v>
      </c>
      <c r="G98" s="8">
        <v>38843</v>
      </c>
      <c r="H98" s="136">
        <f t="shared" si="17"/>
        <v>5.90139775144333</v>
      </c>
      <c r="I98" s="136">
        <f t="shared" si="18"/>
        <v>16.851626898047723</v>
      </c>
      <c r="J98" s="136">
        <f t="shared" si="19"/>
        <v>0.71742824424661078</v>
      </c>
      <c r="K98" s="8">
        <v>1890</v>
      </c>
      <c r="L98" s="137">
        <f t="shared" si="20"/>
        <v>0.2871467639015497</v>
      </c>
      <c r="M98" s="8">
        <v>738</v>
      </c>
      <c r="N98" s="8">
        <v>2405</v>
      </c>
      <c r="O98" s="8">
        <v>33992</v>
      </c>
      <c r="P98" s="137">
        <f t="shared" si="21"/>
        <v>5.1643877240960192</v>
      </c>
      <c r="Q98" s="137">
        <f t="shared" si="22"/>
        <v>14.747071583514099</v>
      </c>
      <c r="R98" s="8">
        <v>10132</v>
      </c>
      <c r="S98" s="7" t="s">
        <v>847</v>
      </c>
      <c r="T98" s="139">
        <v>125</v>
      </c>
      <c r="U98" s="8">
        <v>22</v>
      </c>
      <c r="V98" s="8">
        <v>54022</v>
      </c>
      <c r="W98" s="8">
        <v>120</v>
      </c>
      <c r="X98" s="137">
        <f t="shared" si="23"/>
        <v>1.8231540565177756E-2</v>
      </c>
      <c r="Y98" s="8">
        <v>54142</v>
      </c>
      <c r="Z98" s="8">
        <v>2305</v>
      </c>
      <c r="AA98" s="8">
        <v>6582</v>
      </c>
    </row>
    <row r="99" spans="1:27" ht="13.8" thickBot="1" x14ac:dyDescent="0.3">
      <c r="A99" s="7" t="s">
        <v>356</v>
      </c>
      <c r="B99" s="135" t="s">
        <v>355</v>
      </c>
      <c r="C99" s="7" t="s">
        <v>18</v>
      </c>
      <c r="D99" s="8">
        <v>13211</v>
      </c>
      <c r="E99" s="8">
        <v>30262</v>
      </c>
      <c r="F99" s="8">
        <v>2023</v>
      </c>
      <c r="G99" s="8">
        <v>45496</v>
      </c>
      <c r="H99" s="136">
        <f t="shared" si="17"/>
        <v>7.6682959716838024</v>
      </c>
      <c r="I99" s="136">
        <f t="shared" si="18"/>
        <v>28.667926906112161</v>
      </c>
      <c r="J99" s="136">
        <f t="shared" si="19"/>
        <v>1.1580715776612533</v>
      </c>
      <c r="K99" s="8">
        <v>4862</v>
      </c>
      <c r="L99" s="137">
        <f t="shared" si="20"/>
        <v>0.81948424068767911</v>
      </c>
      <c r="M99" s="8">
        <v>2711</v>
      </c>
      <c r="N99" s="8">
        <v>1925</v>
      </c>
      <c r="O99" s="8">
        <v>23995</v>
      </c>
      <c r="P99" s="137">
        <f t="shared" si="21"/>
        <v>4.0443283330524187</v>
      </c>
      <c r="Q99" s="137">
        <f t="shared" si="22"/>
        <v>15.11972274732199</v>
      </c>
      <c r="R99" s="8">
        <v>5472</v>
      </c>
      <c r="S99" s="7" t="s">
        <v>847</v>
      </c>
      <c r="T99" s="139">
        <v>11431</v>
      </c>
      <c r="U99" s="8">
        <v>19</v>
      </c>
      <c r="V99" s="8">
        <v>31006</v>
      </c>
      <c r="W99" s="8">
        <v>8280</v>
      </c>
      <c r="X99" s="137">
        <f t="shared" si="23"/>
        <v>1.3955840215742457</v>
      </c>
      <c r="Y99" s="8">
        <v>39286</v>
      </c>
      <c r="Z99" s="8">
        <v>1587</v>
      </c>
      <c r="AA99" s="8">
        <v>5933</v>
      </c>
    </row>
    <row r="100" spans="1:27" ht="13.8" thickBot="1" x14ac:dyDescent="0.3">
      <c r="A100" s="7" t="s">
        <v>364</v>
      </c>
      <c r="B100" s="135" t="s">
        <v>363</v>
      </c>
      <c r="C100" s="7" t="s">
        <v>18</v>
      </c>
      <c r="D100" s="8">
        <v>7051</v>
      </c>
      <c r="E100" s="8">
        <v>14795</v>
      </c>
      <c r="F100" s="8">
        <v>1125</v>
      </c>
      <c r="G100" s="8">
        <v>22971</v>
      </c>
      <c r="H100" s="136">
        <f t="shared" si="17"/>
        <v>5.4433649289099524</v>
      </c>
      <c r="I100" s="136">
        <f t="shared" si="18"/>
        <v>20.185413005272409</v>
      </c>
      <c r="J100" s="136">
        <f t="shared" si="19"/>
        <v>0.84557903261429723</v>
      </c>
      <c r="K100" s="8">
        <v>3950</v>
      </c>
      <c r="L100" s="137">
        <f t="shared" si="20"/>
        <v>0.93601895734597151</v>
      </c>
      <c r="M100" s="8">
        <v>2744</v>
      </c>
      <c r="N100" s="8">
        <v>1491</v>
      </c>
      <c r="O100" s="8">
        <v>20352</v>
      </c>
      <c r="P100" s="137">
        <f t="shared" si="21"/>
        <v>4.8227488151658768</v>
      </c>
      <c r="Q100" s="137">
        <f t="shared" si="22"/>
        <v>17.884007029876976</v>
      </c>
      <c r="R100" s="8">
        <v>4460</v>
      </c>
      <c r="S100" s="7" t="s">
        <v>847</v>
      </c>
      <c r="T100" s="139">
        <v>370</v>
      </c>
      <c r="U100" s="8">
        <v>21</v>
      </c>
      <c r="V100" s="8">
        <v>17853</v>
      </c>
      <c r="W100" s="8">
        <v>9313</v>
      </c>
      <c r="X100" s="137">
        <f t="shared" si="23"/>
        <v>2.206872037914692</v>
      </c>
      <c r="Y100" s="8">
        <v>27166</v>
      </c>
      <c r="Z100" s="8">
        <v>1138</v>
      </c>
      <c r="AA100" s="8">
        <v>4220</v>
      </c>
    </row>
    <row r="101" spans="1:27" ht="13.8" thickBot="1" x14ac:dyDescent="0.3">
      <c r="A101" s="7" t="s">
        <v>368</v>
      </c>
      <c r="B101" s="135" t="s">
        <v>367</v>
      </c>
      <c r="C101" s="7" t="s">
        <v>18</v>
      </c>
      <c r="D101" s="8">
        <v>12458</v>
      </c>
      <c r="E101" s="8">
        <v>18691</v>
      </c>
      <c r="F101" s="8">
        <v>6250</v>
      </c>
      <c r="G101" s="8">
        <v>37399</v>
      </c>
      <c r="H101" s="136">
        <f t="shared" si="17"/>
        <v>8.1125813449023862</v>
      </c>
      <c r="I101" s="136">
        <f t="shared" si="18"/>
        <v>13.928864059590316</v>
      </c>
      <c r="J101" s="136">
        <f t="shared" si="19"/>
        <v>0.73918371380571202</v>
      </c>
      <c r="K101" s="8">
        <v>3685</v>
      </c>
      <c r="L101" s="137">
        <f t="shared" si="20"/>
        <v>0.79934924078091107</v>
      </c>
      <c r="M101" s="8">
        <v>2435</v>
      </c>
      <c r="N101" s="8">
        <v>2036</v>
      </c>
      <c r="O101" s="8">
        <v>28597</v>
      </c>
      <c r="P101" s="137">
        <f t="shared" si="21"/>
        <v>6.2032537960954448</v>
      </c>
      <c r="Q101" s="137">
        <f t="shared" si="22"/>
        <v>10.650651769087522</v>
      </c>
      <c r="R101" s="8">
        <v>6219</v>
      </c>
      <c r="S101" s="7" t="s">
        <v>847</v>
      </c>
      <c r="T101" s="139">
        <v>1035</v>
      </c>
      <c r="U101" s="8">
        <v>25</v>
      </c>
      <c r="V101" s="8">
        <v>26354</v>
      </c>
      <c r="W101" s="8">
        <v>24241</v>
      </c>
      <c r="X101" s="137">
        <f t="shared" si="23"/>
        <v>5.2583514099783084</v>
      </c>
      <c r="Y101" s="8">
        <v>50595</v>
      </c>
      <c r="Z101" s="8">
        <v>2685</v>
      </c>
      <c r="AA101" s="8">
        <v>4610</v>
      </c>
    </row>
    <row r="102" spans="1:27" ht="13.8" thickBot="1" x14ac:dyDescent="0.3">
      <c r="A102" s="7" t="s">
        <v>374</v>
      </c>
      <c r="B102" s="135" t="s">
        <v>373</v>
      </c>
      <c r="C102" s="7" t="s">
        <v>18</v>
      </c>
      <c r="D102" s="8">
        <v>1590</v>
      </c>
      <c r="E102" s="8">
        <v>5888</v>
      </c>
      <c r="F102" s="8">
        <v>0</v>
      </c>
      <c r="G102" s="8">
        <v>7478</v>
      </c>
      <c r="H102" s="136">
        <f t="shared" si="17"/>
        <v>1.3520159103236304</v>
      </c>
      <c r="I102" s="136">
        <f t="shared" si="18"/>
        <v>2.9199531433033972</v>
      </c>
      <c r="J102" s="136">
        <f t="shared" si="19"/>
        <v>0.36038554216867469</v>
      </c>
      <c r="K102" s="8">
        <v>1307</v>
      </c>
      <c r="L102" s="137">
        <f t="shared" si="20"/>
        <v>0.23630446573856445</v>
      </c>
      <c r="M102" s="8">
        <v>1171</v>
      </c>
      <c r="N102" s="8">
        <v>1400</v>
      </c>
      <c r="O102" s="8">
        <v>9472</v>
      </c>
      <c r="P102" s="137">
        <f t="shared" si="21"/>
        <v>1.7125293798589767</v>
      </c>
      <c r="Q102" s="137">
        <f t="shared" si="22"/>
        <v>3.6985552518547444</v>
      </c>
      <c r="R102" s="8">
        <v>1437</v>
      </c>
      <c r="S102" s="7" t="s">
        <v>847</v>
      </c>
      <c r="T102" s="139">
        <v>401</v>
      </c>
      <c r="U102" s="8">
        <v>0</v>
      </c>
      <c r="V102" s="8">
        <v>20750</v>
      </c>
      <c r="W102" s="8">
        <v>0</v>
      </c>
      <c r="X102" s="137">
        <f t="shared" si="23"/>
        <v>0</v>
      </c>
      <c r="Y102" s="8">
        <v>20750</v>
      </c>
      <c r="Z102" s="8">
        <v>2561</v>
      </c>
      <c r="AA102" s="8">
        <v>5531</v>
      </c>
    </row>
    <row r="103" spans="1:27" ht="13.8" thickBot="1" x14ac:dyDescent="0.3">
      <c r="A103" s="7" t="s">
        <v>378</v>
      </c>
      <c r="B103" s="135" t="s">
        <v>377</v>
      </c>
      <c r="C103" s="7" t="s">
        <v>18</v>
      </c>
      <c r="D103" s="8">
        <v>4484</v>
      </c>
      <c r="E103" s="8">
        <v>8535</v>
      </c>
      <c r="F103" s="8">
        <v>1285</v>
      </c>
      <c r="G103" s="8">
        <v>14304</v>
      </c>
      <c r="H103" s="136">
        <f t="shared" si="17"/>
        <v>2.8008615625611903</v>
      </c>
      <c r="I103" s="136">
        <f t="shared" si="18"/>
        <v>9.5359999999999996</v>
      </c>
      <c r="J103" s="136">
        <f t="shared" si="19"/>
        <v>0.25635327431090721</v>
      </c>
      <c r="K103" s="8">
        <v>3887</v>
      </c>
      <c r="L103" s="137">
        <f t="shared" si="20"/>
        <v>0.76111219894262772</v>
      </c>
      <c r="M103" s="8">
        <v>177</v>
      </c>
      <c r="N103" s="8">
        <v>507</v>
      </c>
      <c r="O103" s="8">
        <v>12135</v>
      </c>
      <c r="P103" s="137">
        <f t="shared" si="21"/>
        <v>2.3761503818288623</v>
      </c>
      <c r="Q103" s="137">
        <f t="shared" si="22"/>
        <v>8.09</v>
      </c>
      <c r="R103" s="8">
        <v>3333</v>
      </c>
      <c r="S103" s="7" t="s">
        <v>847</v>
      </c>
      <c r="T103" s="139">
        <v>950</v>
      </c>
      <c r="U103" s="8">
        <v>55</v>
      </c>
      <c r="V103" s="8">
        <v>44741</v>
      </c>
      <c r="W103" s="8">
        <v>11057</v>
      </c>
      <c r="X103" s="137">
        <f t="shared" si="23"/>
        <v>2.1650675543371842</v>
      </c>
      <c r="Y103" s="8">
        <v>55798</v>
      </c>
      <c r="Z103" s="8">
        <v>1500</v>
      </c>
      <c r="AA103" s="8">
        <v>5107</v>
      </c>
    </row>
    <row r="104" spans="1:27" ht="13.8" thickBot="1" x14ac:dyDescent="0.3">
      <c r="A104" s="7" t="s">
        <v>384</v>
      </c>
      <c r="B104" s="135" t="s">
        <v>383</v>
      </c>
      <c r="C104" s="7" t="s">
        <v>18</v>
      </c>
      <c r="D104" s="8">
        <v>25831</v>
      </c>
      <c r="E104" s="8">
        <v>40134</v>
      </c>
      <c r="F104" s="8">
        <v>0</v>
      </c>
      <c r="G104" s="8">
        <v>65965</v>
      </c>
      <c r="H104" s="136">
        <f t="shared" si="17"/>
        <v>11.404737206085754</v>
      </c>
      <c r="I104" s="136">
        <f t="shared" si="18"/>
        <v>1.0645353903753672</v>
      </c>
      <c r="J104" s="136">
        <f t="shared" si="19"/>
        <v>0.12289363129116093</v>
      </c>
      <c r="K104" s="8">
        <v>4680</v>
      </c>
      <c r="L104" s="137">
        <f t="shared" si="20"/>
        <v>0.8091286307053942</v>
      </c>
      <c r="M104" s="8">
        <v>6431</v>
      </c>
      <c r="N104" s="8">
        <v>21171</v>
      </c>
      <c r="O104" s="8">
        <v>57748</v>
      </c>
      <c r="P104" s="137">
        <f t="shared" si="21"/>
        <v>9.9840940525587829</v>
      </c>
      <c r="Q104" s="137">
        <f t="shared" si="22"/>
        <v>0.93193041345253846</v>
      </c>
      <c r="R104" s="8">
        <v>7775</v>
      </c>
      <c r="S104" s="7" t="s">
        <v>847</v>
      </c>
      <c r="T104" s="139">
        <v>8929</v>
      </c>
      <c r="U104" s="8">
        <v>63</v>
      </c>
      <c r="V104" s="8">
        <v>31269</v>
      </c>
      <c r="W104" s="8">
        <v>505496</v>
      </c>
      <c r="X104" s="137">
        <f t="shared" si="23"/>
        <v>87.395573997233754</v>
      </c>
      <c r="Y104" s="8">
        <v>536765</v>
      </c>
      <c r="Z104" s="8">
        <v>61966</v>
      </c>
      <c r="AA104" s="8">
        <v>5784</v>
      </c>
    </row>
    <row r="105" spans="1:27" ht="13.8" thickBot="1" x14ac:dyDescent="0.3">
      <c r="A105" s="7" t="s">
        <v>390</v>
      </c>
      <c r="B105" s="135" t="s">
        <v>389</v>
      </c>
      <c r="C105" s="7" t="s">
        <v>18</v>
      </c>
      <c r="D105" s="8">
        <v>6567</v>
      </c>
      <c r="E105" s="8">
        <v>17786</v>
      </c>
      <c r="F105" s="8">
        <v>2052</v>
      </c>
      <c r="G105" s="8">
        <v>26405</v>
      </c>
      <c r="H105" s="136">
        <f t="shared" si="17"/>
        <v>4.6219149308594432</v>
      </c>
      <c r="I105" s="136">
        <f t="shared" si="18"/>
        <v>14.726715002788623</v>
      </c>
      <c r="J105" s="136">
        <f t="shared" si="19"/>
        <v>0.66337554014671896</v>
      </c>
      <c r="K105" s="8">
        <v>1664</v>
      </c>
      <c r="L105" s="137">
        <f t="shared" si="20"/>
        <v>0.29126553474531769</v>
      </c>
      <c r="M105" s="8">
        <v>1968</v>
      </c>
      <c r="N105" s="8">
        <v>2190</v>
      </c>
      <c r="O105" s="8">
        <v>33020</v>
      </c>
      <c r="P105" s="137">
        <f t="shared" si="21"/>
        <v>5.7798004551023983</v>
      </c>
      <c r="Q105" s="137">
        <f t="shared" si="22"/>
        <v>18.416062465142218</v>
      </c>
      <c r="R105" s="8">
        <v>3248</v>
      </c>
      <c r="S105" s="7" t="s">
        <v>847</v>
      </c>
      <c r="T105" s="139">
        <v>3361</v>
      </c>
      <c r="U105" s="8">
        <v>32</v>
      </c>
      <c r="V105" s="8">
        <v>31422</v>
      </c>
      <c r="W105" s="8">
        <v>8382</v>
      </c>
      <c r="X105" s="137">
        <f t="shared" si="23"/>
        <v>1.4671801155259934</v>
      </c>
      <c r="Y105" s="8">
        <v>39804</v>
      </c>
      <c r="Z105" s="8">
        <v>1793</v>
      </c>
      <c r="AA105" s="8">
        <v>5713</v>
      </c>
    </row>
    <row r="106" spans="1:27" ht="13.8" thickBot="1" x14ac:dyDescent="0.3">
      <c r="A106" s="7" t="s">
        <v>394</v>
      </c>
      <c r="B106" s="135" t="s">
        <v>393</v>
      </c>
      <c r="C106" s="7" t="s">
        <v>18</v>
      </c>
      <c r="D106" s="8">
        <v>5579</v>
      </c>
      <c r="E106" s="8">
        <v>4947</v>
      </c>
      <c r="F106" s="8">
        <v>1682</v>
      </c>
      <c r="G106" s="8">
        <v>12208</v>
      </c>
      <c r="H106" s="136">
        <f t="shared" si="17"/>
        <v>1.8947695173056029</v>
      </c>
      <c r="I106" s="136">
        <f t="shared" si="18"/>
        <v>4.4522246535375638</v>
      </c>
      <c r="J106" s="136">
        <f t="shared" si="19"/>
        <v>0.41394276413942765</v>
      </c>
      <c r="K106" s="8">
        <v>1250</v>
      </c>
      <c r="L106" s="137">
        <f t="shared" si="20"/>
        <v>0.19400900201769361</v>
      </c>
      <c r="M106" s="8">
        <v>1416</v>
      </c>
      <c r="N106" s="8">
        <v>3402</v>
      </c>
      <c r="O106" s="8">
        <v>12450</v>
      </c>
      <c r="P106" s="137">
        <f t="shared" si="21"/>
        <v>1.9323296600962285</v>
      </c>
      <c r="Q106" s="137">
        <f t="shared" si="22"/>
        <v>4.5404814004376366</v>
      </c>
      <c r="R106" s="8">
        <v>1335</v>
      </c>
      <c r="S106" s="7" t="s">
        <v>847</v>
      </c>
      <c r="T106" s="139">
        <v>1820</v>
      </c>
      <c r="U106" s="8">
        <v>25</v>
      </c>
      <c r="V106" s="8">
        <v>17615</v>
      </c>
      <c r="W106" s="8">
        <v>11877</v>
      </c>
      <c r="X106" s="137">
        <f t="shared" si="23"/>
        <v>1.8433959335713177</v>
      </c>
      <c r="Y106" s="8">
        <v>29492</v>
      </c>
      <c r="Z106" s="8">
        <v>2742</v>
      </c>
      <c r="AA106" s="8">
        <v>6443</v>
      </c>
    </row>
    <row r="107" spans="1:27" ht="13.8" thickBot="1" x14ac:dyDescent="0.3">
      <c r="A107" s="7" t="s">
        <v>398</v>
      </c>
      <c r="B107" s="135" t="s">
        <v>397</v>
      </c>
      <c r="C107" s="7" t="s">
        <v>18</v>
      </c>
      <c r="D107" s="8">
        <v>475</v>
      </c>
      <c r="E107" s="8">
        <v>7367</v>
      </c>
      <c r="F107" s="8">
        <v>6</v>
      </c>
      <c r="G107" s="8">
        <v>7848</v>
      </c>
      <c r="H107" s="136">
        <f t="shared" si="17"/>
        <v>1.9235294117647059</v>
      </c>
      <c r="I107" s="136">
        <f t="shared" si="18"/>
        <v>7.4037735849056601</v>
      </c>
      <c r="J107" s="136">
        <f t="shared" si="19"/>
        <v>0.19771748167183131</v>
      </c>
      <c r="K107" s="8">
        <v>1505</v>
      </c>
      <c r="L107" s="137">
        <f t="shared" si="20"/>
        <v>0.36887254901960786</v>
      </c>
      <c r="M107" s="8">
        <v>857</v>
      </c>
      <c r="N107" s="8">
        <v>1383</v>
      </c>
      <c r="O107" s="8">
        <v>7842</v>
      </c>
      <c r="P107" s="137">
        <f t="shared" si="21"/>
        <v>1.9220588235294118</v>
      </c>
      <c r="Q107" s="137">
        <f t="shared" si="22"/>
        <v>7.3981132075471701</v>
      </c>
      <c r="R107" s="8">
        <v>2004</v>
      </c>
      <c r="S107" s="7" t="s">
        <v>847</v>
      </c>
      <c r="T107" s="139">
        <v>280</v>
      </c>
      <c r="U107" s="8">
        <v>27</v>
      </c>
      <c r="V107" s="8">
        <v>24942</v>
      </c>
      <c r="W107" s="8">
        <v>14751</v>
      </c>
      <c r="X107" s="137">
        <f t="shared" si="23"/>
        <v>3.615441176470588</v>
      </c>
      <c r="Y107" s="8">
        <v>39693</v>
      </c>
      <c r="Z107" s="8">
        <v>1060</v>
      </c>
      <c r="AA107" s="8">
        <v>4080</v>
      </c>
    </row>
    <row r="108" spans="1:27" ht="13.8" thickBot="1" x14ac:dyDescent="0.3">
      <c r="A108" s="7" t="s">
        <v>400</v>
      </c>
      <c r="B108" s="135" t="s">
        <v>399</v>
      </c>
      <c r="C108" s="7" t="s">
        <v>18</v>
      </c>
      <c r="D108" s="8">
        <v>6688</v>
      </c>
      <c r="E108" s="8">
        <v>18103</v>
      </c>
      <c r="F108" s="8">
        <v>1076</v>
      </c>
      <c r="G108" s="8">
        <v>25867</v>
      </c>
      <c r="H108" s="136">
        <f t="shared" si="17"/>
        <v>4.9648752399232245</v>
      </c>
      <c r="I108" s="136">
        <f t="shared" si="18"/>
        <v>7.8456172277828324</v>
      </c>
      <c r="J108" s="136">
        <f t="shared" si="19"/>
        <v>0.50329798618542665</v>
      </c>
      <c r="K108" s="8">
        <v>14000</v>
      </c>
      <c r="L108" s="137">
        <f t="shared" si="20"/>
        <v>2.6871401151631478</v>
      </c>
      <c r="M108" s="8">
        <v>975</v>
      </c>
      <c r="N108" s="8">
        <v>1253</v>
      </c>
      <c r="O108" s="8">
        <v>19556</v>
      </c>
      <c r="P108" s="137">
        <f t="shared" si="21"/>
        <v>3.7535508637236084</v>
      </c>
      <c r="Q108" s="137">
        <f t="shared" si="22"/>
        <v>5.9314528359114345</v>
      </c>
      <c r="R108" s="8">
        <v>2985</v>
      </c>
      <c r="S108" s="7" t="s">
        <v>847</v>
      </c>
      <c r="T108" s="139">
        <v>480</v>
      </c>
      <c r="U108" s="8">
        <v>27</v>
      </c>
      <c r="V108" s="8">
        <v>41627</v>
      </c>
      <c r="W108" s="8">
        <v>9768</v>
      </c>
      <c r="X108" s="137">
        <f t="shared" si="23"/>
        <v>1.874856046065259</v>
      </c>
      <c r="Y108" s="8">
        <v>51395</v>
      </c>
      <c r="Z108" s="8">
        <v>3297</v>
      </c>
      <c r="AA108" s="8">
        <v>5210</v>
      </c>
    </row>
    <row r="109" spans="1:27" ht="13.8" thickBot="1" x14ac:dyDescent="0.3">
      <c r="A109" s="7" t="s">
        <v>402</v>
      </c>
      <c r="B109" s="135" t="s">
        <v>401</v>
      </c>
      <c r="C109" s="7" t="s">
        <v>18</v>
      </c>
      <c r="D109" s="8">
        <v>4745</v>
      </c>
      <c r="E109" s="8">
        <v>21601</v>
      </c>
      <c r="F109" s="8">
        <v>2906</v>
      </c>
      <c r="G109" s="8">
        <v>29252</v>
      </c>
      <c r="H109" s="136">
        <f t="shared" ref="H109:H140" si="24">G109/AA109</f>
        <v>4.1806488495069312</v>
      </c>
      <c r="I109" s="136">
        <f t="shared" ref="I109:I140" si="25">G109/Z109</f>
        <v>6.0139802631578947</v>
      </c>
      <c r="J109" s="136">
        <f t="shared" ref="J109:J140" si="26">G109/Y109</f>
        <v>0.37572892850720579</v>
      </c>
      <c r="K109" s="8">
        <v>8215</v>
      </c>
      <c r="L109" s="137">
        <f t="shared" ref="L109:L140" si="27">K109/AA109</f>
        <v>1.1740746034014578</v>
      </c>
      <c r="M109" s="8">
        <v>1432</v>
      </c>
      <c r="N109" s="8">
        <v>2257</v>
      </c>
      <c r="O109" s="8">
        <v>18661</v>
      </c>
      <c r="P109" s="137">
        <f t="shared" ref="P109:P140" si="28">O109/AA109</f>
        <v>2.6670001429183934</v>
      </c>
      <c r="Q109" s="137">
        <f t="shared" ref="Q109:Q140" si="29">O109/Z109</f>
        <v>3.8365542763157894</v>
      </c>
      <c r="R109" s="8">
        <v>4991</v>
      </c>
      <c r="S109" s="7" t="s">
        <v>847</v>
      </c>
      <c r="T109" s="140" t="s">
        <v>3890</v>
      </c>
      <c r="U109" s="8">
        <v>103</v>
      </c>
      <c r="V109" s="8">
        <v>38796</v>
      </c>
      <c r="W109" s="8">
        <v>39058</v>
      </c>
      <c r="X109" s="137">
        <f t="shared" si="23"/>
        <v>5.5821066171216236</v>
      </c>
      <c r="Y109" s="8">
        <v>77854</v>
      </c>
      <c r="Z109" s="8">
        <v>4864</v>
      </c>
      <c r="AA109" s="8">
        <v>6997</v>
      </c>
    </row>
    <row r="110" spans="1:27" ht="13.8" thickBot="1" x14ac:dyDescent="0.3">
      <c r="A110" s="7" t="s">
        <v>416</v>
      </c>
      <c r="B110" s="135" t="s">
        <v>415</v>
      </c>
      <c r="C110" s="7" t="s">
        <v>18</v>
      </c>
      <c r="D110" s="8">
        <v>16874</v>
      </c>
      <c r="E110" s="8">
        <v>18968</v>
      </c>
      <c r="F110" s="8">
        <v>1350</v>
      </c>
      <c r="G110" s="8">
        <v>37192</v>
      </c>
      <c r="H110" s="136">
        <f t="shared" si="24"/>
        <v>8.9232245681381954</v>
      </c>
      <c r="I110" s="136">
        <f t="shared" si="25"/>
        <v>22.337537537537539</v>
      </c>
      <c r="J110" s="136">
        <f t="shared" si="26"/>
        <v>0.97783620349677924</v>
      </c>
      <c r="K110" s="8">
        <v>3750</v>
      </c>
      <c r="L110" s="137">
        <f t="shared" si="27"/>
        <v>0.89971209213051828</v>
      </c>
      <c r="M110" s="8">
        <v>3160</v>
      </c>
      <c r="N110" s="8">
        <v>1614</v>
      </c>
      <c r="O110" s="8">
        <v>13000</v>
      </c>
      <c r="P110" s="137">
        <f t="shared" si="28"/>
        <v>3.1190019193857967</v>
      </c>
      <c r="Q110" s="137">
        <f t="shared" si="29"/>
        <v>7.8078078078078077</v>
      </c>
      <c r="R110" s="8">
        <v>4303</v>
      </c>
      <c r="S110" s="7" t="s">
        <v>847</v>
      </c>
      <c r="T110" s="139">
        <v>4160</v>
      </c>
      <c r="U110" s="8">
        <v>54</v>
      </c>
      <c r="V110" s="8">
        <v>30537</v>
      </c>
      <c r="W110" s="8">
        <v>7498</v>
      </c>
      <c r="X110" s="137">
        <f t="shared" si="23"/>
        <v>1.7989443378119001</v>
      </c>
      <c r="Y110" s="8">
        <v>38035</v>
      </c>
      <c r="Z110" s="8">
        <v>1665</v>
      </c>
      <c r="AA110" s="8">
        <v>4168</v>
      </c>
    </row>
    <row r="111" spans="1:27" ht="13.8" thickBot="1" x14ac:dyDescent="0.3">
      <c r="A111" s="7" t="s">
        <v>429</v>
      </c>
      <c r="B111" s="135" t="s">
        <v>428</v>
      </c>
      <c r="C111" s="7" t="s">
        <v>18</v>
      </c>
      <c r="D111" s="8">
        <v>26880</v>
      </c>
      <c r="E111" s="8">
        <v>41982</v>
      </c>
      <c r="F111" s="8">
        <v>2804</v>
      </c>
      <c r="G111" s="8">
        <v>71666</v>
      </c>
      <c r="H111" s="136">
        <f t="shared" si="24"/>
        <v>14.524929063640048</v>
      </c>
      <c r="I111" s="136">
        <f t="shared" si="25"/>
        <v>42.760143198090695</v>
      </c>
      <c r="J111" s="136">
        <f t="shared" si="26"/>
        <v>1.8231448268844286</v>
      </c>
      <c r="K111" s="8">
        <v>1050</v>
      </c>
      <c r="L111" s="137">
        <f t="shared" si="27"/>
        <v>0.21280907985407377</v>
      </c>
      <c r="M111" s="8">
        <v>3687</v>
      </c>
      <c r="N111" s="8">
        <v>3126</v>
      </c>
      <c r="O111" s="8">
        <v>30345</v>
      </c>
      <c r="P111" s="137">
        <f t="shared" si="28"/>
        <v>6.1501824077827321</v>
      </c>
      <c r="Q111" s="137">
        <f t="shared" si="29"/>
        <v>18.105608591885442</v>
      </c>
      <c r="R111" s="8">
        <v>4264</v>
      </c>
      <c r="S111" s="7" t="s">
        <v>847</v>
      </c>
      <c r="T111" s="139">
        <v>884</v>
      </c>
      <c r="U111" s="8">
        <v>43</v>
      </c>
      <c r="V111" s="8">
        <v>31346</v>
      </c>
      <c r="W111" s="8">
        <v>7963</v>
      </c>
      <c r="X111" s="137">
        <f t="shared" si="23"/>
        <v>1.6139035265504662</v>
      </c>
      <c r="Y111" s="8">
        <v>39309</v>
      </c>
      <c r="Z111" s="8">
        <v>1676</v>
      </c>
      <c r="AA111" s="8">
        <v>4934</v>
      </c>
    </row>
    <row r="112" spans="1:27" ht="13.8" thickBot="1" x14ac:dyDescent="0.3">
      <c r="A112" s="7" t="s">
        <v>431</v>
      </c>
      <c r="B112" s="135" t="s">
        <v>430</v>
      </c>
      <c r="C112" s="7" t="s">
        <v>18</v>
      </c>
      <c r="D112" s="8">
        <v>7191</v>
      </c>
      <c r="E112" s="8">
        <v>25573</v>
      </c>
      <c r="F112" s="8">
        <v>2686</v>
      </c>
      <c r="G112" s="8">
        <v>35450</v>
      </c>
      <c r="H112" s="136">
        <f t="shared" si="24"/>
        <v>6.0525866484548407</v>
      </c>
      <c r="I112" s="136">
        <f t="shared" si="25"/>
        <v>8.6295034079844211</v>
      </c>
      <c r="J112" s="136">
        <f t="shared" si="26"/>
        <v>0.78366787514369085</v>
      </c>
      <c r="K112" s="8">
        <v>6500</v>
      </c>
      <c r="L112" s="137">
        <f t="shared" si="27"/>
        <v>1.1097831654430597</v>
      </c>
      <c r="M112" s="8">
        <v>440</v>
      </c>
      <c r="N112" s="8">
        <v>1059</v>
      </c>
      <c r="O112" s="8">
        <v>36872</v>
      </c>
      <c r="P112" s="137">
        <f t="shared" si="28"/>
        <v>6.2953730578794609</v>
      </c>
      <c r="Q112" s="137">
        <f t="shared" si="29"/>
        <v>8.975657254138266</v>
      </c>
      <c r="R112" s="8">
        <v>9022</v>
      </c>
      <c r="S112" s="7" t="s">
        <v>847</v>
      </c>
      <c r="T112" s="139">
        <v>4089</v>
      </c>
      <c r="U112" s="8">
        <v>75</v>
      </c>
      <c r="V112" s="8">
        <v>29227</v>
      </c>
      <c r="W112" s="8">
        <v>16009</v>
      </c>
      <c r="X112" s="137">
        <f t="shared" si="23"/>
        <v>2.7333105685504524</v>
      </c>
      <c r="Y112" s="8">
        <v>45236</v>
      </c>
      <c r="Z112" s="8">
        <v>4108</v>
      </c>
      <c r="AA112" s="8">
        <v>5857</v>
      </c>
    </row>
    <row r="113" spans="1:27" ht="13.8" thickBot="1" x14ac:dyDescent="0.3">
      <c r="A113" s="7" t="s">
        <v>451</v>
      </c>
      <c r="B113" s="135" t="s">
        <v>450</v>
      </c>
      <c r="C113" s="7" t="s">
        <v>18</v>
      </c>
      <c r="D113" s="8">
        <v>490</v>
      </c>
      <c r="E113" s="8">
        <v>5290</v>
      </c>
      <c r="F113" s="8">
        <v>0</v>
      </c>
      <c r="G113" s="8">
        <v>5780</v>
      </c>
      <c r="H113" s="136">
        <f t="shared" si="24"/>
        <v>1.3957981163970055</v>
      </c>
      <c r="I113" s="136">
        <f t="shared" si="25"/>
        <v>3.8533333333333335</v>
      </c>
      <c r="J113" s="136">
        <f t="shared" si="26"/>
        <v>0.30126133639111852</v>
      </c>
      <c r="K113" s="8">
        <v>365</v>
      </c>
      <c r="L113" s="137">
        <f t="shared" si="27"/>
        <v>8.8142960637527162E-2</v>
      </c>
      <c r="M113" s="8">
        <v>37</v>
      </c>
      <c r="N113" s="8">
        <v>8</v>
      </c>
      <c r="O113" s="8">
        <v>9261</v>
      </c>
      <c r="P113" s="137">
        <f t="shared" si="28"/>
        <v>2.2364163245592854</v>
      </c>
      <c r="Q113" s="137">
        <f t="shared" si="29"/>
        <v>6.1740000000000004</v>
      </c>
      <c r="R113" s="8">
        <v>2961</v>
      </c>
      <c r="S113" s="7" t="s">
        <v>847</v>
      </c>
      <c r="T113" s="139">
        <v>1672</v>
      </c>
      <c r="U113" s="8">
        <v>0</v>
      </c>
      <c r="V113" s="8">
        <v>19186</v>
      </c>
      <c r="W113" s="8">
        <v>0</v>
      </c>
      <c r="X113" s="137">
        <f t="shared" ref="X113:X131" si="30">W113/AA113</f>
        <v>0</v>
      </c>
      <c r="Y113" s="8">
        <v>19186</v>
      </c>
      <c r="Z113" s="8">
        <v>1500</v>
      </c>
      <c r="AA113" s="8">
        <v>4141</v>
      </c>
    </row>
    <row r="114" spans="1:27" ht="13.8" thickBot="1" x14ac:dyDescent="0.3">
      <c r="A114" s="7" t="s">
        <v>457</v>
      </c>
      <c r="B114" s="135" t="s">
        <v>456</v>
      </c>
      <c r="C114" s="7" t="s">
        <v>18</v>
      </c>
      <c r="D114" s="8">
        <v>3851</v>
      </c>
      <c r="E114" s="8">
        <v>11251</v>
      </c>
      <c r="F114" s="8">
        <v>0</v>
      </c>
      <c r="G114" s="8">
        <v>15102</v>
      </c>
      <c r="H114" s="136">
        <f t="shared" si="24"/>
        <v>3.5982844889206578</v>
      </c>
      <c r="I114" s="136">
        <f t="shared" si="25"/>
        <v>4.8450433108758419</v>
      </c>
      <c r="J114" s="136">
        <f t="shared" si="26"/>
        <v>0.69703683190252008</v>
      </c>
      <c r="K114" s="8">
        <v>584</v>
      </c>
      <c r="L114" s="137">
        <f t="shared" si="27"/>
        <v>0.13914700976888253</v>
      </c>
      <c r="M114" s="8">
        <v>5</v>
      </c>
      <c r="N114" s="8">
        <v>54</v>
      </c>
      <c r="O114" s="8">
        <v>14251</v>
      </c>
      <c r="P114" s="137">
        <f t="shared" si="28"/>
        <v>3.3955206099594948</v>
      </c>
      <c r="Q114" s="137">
        <f t="shared" si="29"/>
        <v>4.5720243824189923</v>
      </c>
      <c r="R114" s="8">
        <v>4680</v>
      </c>
      <c r="S114" s="7" t="s">
        <v>847</v>
      </c>
      <c r="T114" s="139">
        <v>3100</v>
      </c>
      <c r="U114" s="8">
        <v>0</v>
      </c>
      <c r="V114" s="8">
        <v>21666</v>
      </c>
      <c r="W114" s="8">
        <v>0</v>
      </c>
      <c r="X114" s="137">
        <f t="shared" si="30"/>
        <v>0</v>
      </c>
      <c r="Y114" s="8">
        <v>21666</v>
      </c>
      <c r="Z114" s="8">
        <v>3117</v>
      </c>
      <c r="AA114" s="8">
        <v>4197</v>
      </c>
    </row>
    <row r="115" spans="1:27" ht="13.8" thickBot="1" x14ac:dyDescent="0.3">
      <c r="A115" s="7" t="s">
        <v>463</v>
      </c>
      <c r="B115" s="135" t="s">
        <v>462</v>
      </c>
      <c r="C115" s="7" t="s">
        <v>18</v>
      </c>
      <c r="D115" s="8">
        <v>10876</v>
      </c>
      <c r="E115" s="8">
        <v>16520</v>
      </c>
      <c r="F115" s="8">
        <v>2070</v>
      </c>
      <c r="G115" s="8">
        <v>29466</v>
      </c>
      <c r="H115" s="136">
        <f t="shared" si="24"/>
        <v>5.8141278610891867</v>
      </c>
      <c r="I115" s="136">
        <f t="shared" si="25"/>
        <v>13.730661696178938</v>
      </c>
      <c r="J115" s="136">
        <f t="shared" si="26"/>
        <v>0.44164992955424326</v>
      </c>
      <c r="K115" s="8">
        <v>3499</v>
      </c>
      <c r="L115" s="137">
        <f t="shared" si="27"/>
        <v>0.69041041831097083</v>
      </c>
      <c r="M115" s="8">
        <v>4075</v>
      </c>
      <c r="N115" s="8">
        <v>2061</v>
      </c>
      <c r="O115" s="8">
        <v>27000</v>
      </c>
      <c r="P115" s="137">
        <f t="shared" si="28"/>
        <v>5.3275453827940016</v>
      </c>
      <c r="Q115" s="137">
        <f t="shared" si="29"/>
        <v>12.581547064305685</v>
      </c>
      <c r="R115" s="8">
        <v>2837</v>
      </c>
      <c r="S115" s="7" t="s">
        <v>847</v>
      </c>
      <c r="T115" s="139">
        <v>1295</v>
      </c>
      <c r="U115" s="8">
        <v>40</v>
      </c>
      <c r="V115" s="8">
        <v>51208</v>
      </c>
      <c r="W115" s="8">
        <v>15510</v>
      </c>
      <c r="X115" s="137">
        <f t="shared" si="30"/>
        <v>3.0603788476716653</v>
      </c>
      <c r="Y115" s="8">
        <v>66718</v>
      </c>
      <c r="Z115" s="8">
        <v>2146</v>
      </c>
      <c r="AA115" s="8">
        <v>5068</v>
      </c>
    </row>
    <row r="116" spans="1:27" ht="13.8" thickBot="1" x14ac:dyDescent="0.3">
      <c r="A116" s="7" t="s">
        <v>467</v>
      </c>
      <c r="B116" s="135" t="s">
        <v>466</v>
      </c>
      <c r="C116" s="7" t="s">
        <v>18</v>
      </c>
      <c r="D116" s="8">
        <v>2097</v>
      </c>
      <c r="E116" s="8">
        <v>7510</v>
      </c>
      <c r="F116" s="8">
        <v>0</v>
      </c>
      <c r="G116" s="8">
        <v>9607</v>
      </c>
      <c r="H116" s="136">
        <f t="shared" si="24"/>
        <v>1.9337761674718197</v>
      </c>
      <c r="I116" s="136">
        <f t="shared" si="25"/>
        <v>3.4007079646017697</v>
      </c>
      <c r="J116" s="136">
        <f t="shared" si="26"/>
        <v>0.56438726354129953</v>
      </c>
      <c r="K116" s="8">
        <v>1745</v>
      </c>
      <c r="L116" s="137">
        <f t="shared" si="27"/>
        <v>0.35124798711755234</v>
      </c>
      <c r="M116" s="8">
        <v>0</v>
      </c>
      <c r="N116" s="8">
        <v>0</v>
      </c>
      <c r="O116" s="8">
        <v>11810</v>
      </c>
      <c r="P116" s="137">
        <f t="shared" si="28"/>
        <v>2.3772141706924317</v>
      </c>
      <c r="Q116" s="137">
        <f t="shared" si="29"/>
        <v>4.1805309734513276</v>
      </c>
      <c r="R116" s="8">
        <v>2825</v>
      </c>
      <c r="S116" s="7" t="s">
        <v>847</v>
      </c>
      <c r="T116" s="139">
        <v>638</v>
      </c>
      <c r="U116" s="8">
        <v>11</v>
      </c>
      <c r="V116" s="8">
        <v>17022</v>
      </c>
      <c r="W116" s="8">
        <v>0</v>
      </c>
      <c r="X116" s="137">
        <f t="shared" si="30"/>
        <v>0</v>
      </c>
      <c r="Y116" s="8">
        <v>17022</v>
      </c>
      <c r="Z116" s="8">
        <v>2825</v>
      </c>
      <c r="AA116" s="8">
        <v>4968</v>
      </c>
    </row>
    <row r="117" spans="1:27" ht="13.8" thickBot="1" x14ac:dyDescent="0.3">
      <c r="A117" s="7" t="s">
        <v>479</v>
      </c>
      <c r="B117" s="135" t="s">
        <v>478</v>
      </c>
      <c r="C117" s="7" t="s">
        <v>18</v>
      </c>
      <c r="D117" s="8">
        <v>7643</v>
      </c>
      <c r="E117" s="8">
        <v>7413</v>
      </c>
      <c r="F117" s="8">
        <v>1213</v>
      </c>
      <c r="G117" s="8">
        <v>16269</v>
      </c>
      <c r="H117" s="136">
        <f t="shared" si="24"/>
        <v>3.9670811997073883</v>
      </c>
      <c r="I117" s="136">
        <f t="shared" si="25"/>
        <v>3.674119241192412</v>
      </c>
      <c r="J117" s="136">
        <f t="shared" si="26"/>
        <v>0.39975919600953386</v>
      </c>
      <c r="K117" s="8">
        <v>1996</v>
      </c>
      <c r="L117" s="137">
        <f t="shared" si="27"/>
        <v>0.48671055840039013</v>
      </c>
      <c r="M117" s="8">
        <v>465</v>
      </c>
      <c r="N117" s="8">
        <v>556</v>
      </c>
      <c r="O117" s="8">
        <v>27734</v>
      </c>
      <c r="P117" s="137">
        <f t="shared" si="28"/>
        <v>6.7627407949280665</v>
      </c>
      <c r="Q117" s="137">
        <f t="shared" si="29"/>
        <v>6.2633242999096659</v>
      </c>
      <c r="R117" s="8">
        <v>4719</v>
      </c>
      <c r="S117" s="7" t="s">
        <v>847</v>
      </c>
      <c r="T117" s="139">
        <v>4680</v>
      </c>
      <c r="U117" s="8">
        <v>14</v>
      </c>
      <c r="V117" s="8">
        <v>28730</v>
      </c>
      <c r="W117" s="8">
        <v>11967</v>
      </c>
      <c r="X117" s="137">
        <f t="shared" si="30"/>
        <v>2.9180687637161666</v>
      </c>
      <c r="Y117" s="8">
        <v>40697</v>
      </c>
      <c r="Z117" s="8">
        <v>4428</v>
      </c>
      <c r="AA117" s="8">
        <v>4101</v>
      </c>
    </row>
    <row r="118" spans="1:27" ht="13.8" thickBot="1" x14ac:dyDescent="0.3">
      <c r="A118" s="7" t="s">
        <v>482</v>
      </c>
      <c r="B118" s="135" t="s">
        <v>481</v>
      </c>
      <c r="C118" s="7" t="s">
        <v>18</v>
      </c>
      <c r="D118" s="8">
        <v>7571</v>
      </c>
      <c r="E118" s="8">
        <v>25895</v>
      </c>
      <c r="F118" s="8">
        <v>1190</v>
      </c>
      <c r="G118" s="8">
        <v>34656</v>
      </c>
      <c r="H118" s="136">
        <f t="shared" si="24"/>
        <v>6.6124785346307959</v>
      </c>
      <c r="I118" s="136">
        <f t="shared" si="25"/>
        <v>8.7692307692307701</v>
      </c>
      <c r="J118" s="136">
        <f t="shared" si="26"/>
        <v>1.216640337019484</v>
      </c>
      <c r="K118" s="8">
        <v>4368</v>
      </c>
      <c r="L118" s="137">
        <f t="shared" si="27"/>
        <v>0.83342873497424153</v>
      </c>
      <c r="M118" s="8">
        <v>1279</v>
      </c>
      <c r="N118" s="8">
        <v>1776</v>
      </c>
      <c r="O118" s="8">
        <v>25000</v>
      </c>
      <c r="P118" s="137">
        <f t="shared" si="28"/>
        <v>4.770082045411181</v>
      </c>
      <c r="Q118" s="137">
        <f t="shared" si="29"/>
        <v>6.3259109311740893</v>
      </c>
      <c r="R118" s="8">
        <v>9167</v>
      </c>
      <c r="S118" s="7" t="s">
        <v>847</v>
      </c>
      <c r="T118" s="139">
        <v>6821</v>
      </c>
      <c r="U118" s="8">
        <v>50</v>
      </c>
      <c r="V118" s="8">
        <v>22324</v>
      </c>
      <c r="W118" s="8">
        <v>6161</v>
      </c>
      <c r="X118" s="137">
        <f t="shared" si="30"/>
        <v>1.1755390192711315</v>
      </c>
      <c r="Y118" s="8">
        <v>28485</v>
      </c>
      <c r="Z118" s="8">
        <v>3952</v>
      </c>
      <c r="AA118" s="8">
        <v>5241</v>
      </c>
    </row>
    <row r="119" spans="1:27" ht="13.8" thickBot="1" x14ac:dyDescent="0.3">
      <c r="A119" s="7" t="s">
        <v>490</v>
      </c>
      <c r="B119" s="135" t="s">
        <v>489</v>
      </c>
      <c r="C119" s="7" t="s">
        <v>18</v>
      </c>
      <c r="D119" s="8">
        <v>8680</v>
      </c>
      <c r="E119" s="8">
        <v>34989</v>
      </c>
      <c r="F119" s="8">
        <v>476</v>
      </c>
      <c r="G119" s="8">
        <v>44145</v>
      </c>
      <c r="H119" s="136">
        <f t="shared" si="24"/>
        <v>8.5552325581395348</v>
      </c>
      <c r="I119" s="136">
        <f t="shared" si="25"/>
        <v>12.526958002270147</v>
      </c>
      <c r="J119" s="136">
        <f t="shared" si="26"/>
        <v>1.3034042930113083</v>
      </c>
      <c r="K119" s="8">
        <v>1836</v>
      </c>
      <c r="L119" s="137">
        <f t="shared" si="27"/>
        <v>0.35581395348837208</v>
      </c>
      <c r="M119" s="8">
        <v>1486</v>
      </c>
      <c r="N119" s="8">
        <v>1440</v>
      </c>
      <c r="O119" s="8">
        <v>16017</v>
      </c>
      <c r="P119" s="137">
        <f t="shared" si="28"/>
        <v>3.1040697674418603</v>
      </c>
      <c r="Q119" s="137">
        <f t="shared" si="29"/>
        <v>4.5451191827468786</v>
      </c>
      <c r="R119" s="8">
        <v>5339</v>
      </c>
      <c r="S119" s="7" t="s">
        <v>847</v>
      </c>
      <c r="T119" s="139">
        <v>12924</v>
      </c>
      <c r="U119" s="8">
        <v>69</v>
      </c>
      <c r="V119" s="8">
        <v>25896</v>
      </c>
      <c r="W119" s="8">
        <v>7973</v>
      </c>
      <c r="X119" s="137">
        <f t="shared" si="30"/>
        <v>1.54515503875969</v>
      </c>
      <c r="Y119" s="8">
        <v>33869</v>
      </c>
      <c r="Z119" s="8">
        <v>3524</v>
      </c>
      <c r="AA119" s="8">
        <v>5160</v>
      </c>
    </row>
    <row r="120" spans="1:27" ht="13.8" thickBot="1" x14ac:dyDescent="0.3">
      <c r="A120" s="7" t="s">
        <v>492</v>
      </c>
      <c r="B120" s="135" t="s">
        <v>491</v>
      </c>
      <c r="C120" s="7" t="s">
        <v>18</v>
      </c>
      <c r="D120" s="8">
        <v>43187</v>
      </c>
      <c r="E120" s="8">
        <v>7230</v>
      </c>
      <c r="F120" s="8">
        <v>4334</v>
      </c>
      <c r="G120" s="8">
        <v>54751</v>
      </c>
      <c r="H120" s="136">
        <f t="shared" si="24"/>
        <v>9.3735661701763391</v>
      </c>
      <c r="I120" s="136">
        <f t="shared" si="25"/>
        <v>11.746620896803261</v>
      </c>
      <c r="J120" s="136">
        <f t="shared" si="26"/>
        <v>1.4410812518095439</v>
      </c>
      <c r="K120" s="8">
        <v>1829</v>
      </c>
      <c r="L120" s="137">
        <f t="shared" si="27"/>
        <v>0.31313131313131315</v>
      </c>
      <c r="M120" s="8">
        <v>376</v>
      </c>
      <c r="N120" s="8">
        <v>1022</v>
      </c>
      <c r="O120" s="8">
        <v>32483</v>
      </c>
      <c r="P120" s="137">
        <f t="shared" si="28"/>
        <v>5.5612052730696799</v>
      </c>
      <c r="Q120" s="137">
        <f t="shared" si="29"/>
        <v>6.9691053422012441</v>
      </c>
      <c r="R120" s="8">
        <v>1620</v>
      </c>
      <c r="S120" s="7" t="s">
        <v>847</v>
      </c>
      <c r="T120" s="139">
        <v>685</v>
      </c>
      <c r="U120" s="8">
        <v>52</v>
      </c>
      <c r="V120" s="8">
        <v>23013</v>
      </c>
      <c r="W120" s="8">
        <v>14980</v>
      </c>
      <c r="X120" s="137">
        <f t="shared" si="30"/>
        <v>2.5646293442903612</v>
      </c>
      <c r="Y120" s="8">
        <v>37993</v>
      </c>
      <c r="Z120" s="8">
        <v>4661</v>
      </c>
      <c r="AA120" s="8">
        <v>5841</v>
      </c>
    </row>
    <row r="121" spans="1:27" ht="13.8" thickBot="1" x14ac:dyDescent="0.3">
      <c r="A121" s="7" t="s">
        <v>497</v>
      </c>
      <c r="B121" s="135" t="s">
        <v>496</v>
      </c>
      <c r="C121" s="7" t="s">
        <v>18</v>
      </c>
      <c r="D121" s="8">
        <v>2633</v>
      </c>
      <c r="E121" s="8">
        <v>8640</v>
      </c>
      <c r="F121" s="8">
        <v>0</v>
      </c>
      <c r="G121" s="8">
        <v>11273</v>
      </c>
      <c r="H121" s="136">
        <f t="shared" si="24"/>
        <v>2.3832980972515858</v>
      </c>
      <c r="I121" s="136">
        <f t="shared" si="25"/>
        <v>3.5206121174266083</v>
      </c>
      <c r="J121" s="136">
        <f t="shared" si="26"/>
        <v>0.32579983237478688</v>
      </c>
      <c r="K121" s="8">
        <v>1416</v>
      </c>
      <c r="L121" s="137">
        <f t="shared" si="27"/>
        <v>0.29936575052854125</v>
      </c>
      <c r="M121" s="8">
        <v>0</v>
      </c>
      <c r="N121" s="8">
        <v>653</v>
      </c>
      <c r="O121" s="8">
        <v>8353</v>
      </c>
      <c r="P121" s="137">
        <f t="shared" si="28"/>
        <v>1.7659619450317126</v>
      </c>
      <c r="Q121" s="137">
        <f t="shared" si="29"/>
        <v>2.6086820737039349</v>
      </c>
      <c r="R121" s="8">
        <v>1606</v>
      </c>
      <c r="S121" s="7" t="s">
        <v>847</v>
      </c>
      <c r="T121" s="140" t="s">
        <v>3890</v>
      </c>
      <c r="U121" s="8">
        <v>25</v>
      </c>
      <c r="V121" s="8">
        <v>34601</v>
      </c>
      <c r="W121" s="8">
        <v>0</v>
      </c>
      <c r="X121" s="137">
        <f t="shared" si="30"/>
        <v>0</v>
      </c>
      <c r="Y121" s="8">
        <v>34601</v>
      </c>
      <c r="Z121" s="8">
        <v>3202</v>
      </c>
      <c r="AA121" s="8">
        <v>4730</v>
      </c>
    </row>
    <row r="122" spans="1:27" ht="13.8" thickBot="1" x14ac:dyDescent="0.3">
      <c r="A122" s="7" t="s">
        <v>515</v>
      </c>
      <c r="B122" s="135" t="s">
        <v>514</v>
      </c>
      <c r="C122" s="7" t="s">
        <v>18</v>
      </c>
      <c r="D122" s="8">
        <v>4121</v>
      </c>
      <c r="E122" s="8">
        <v>14749</v>
      </c>
      <c r="F122" s="8">
        <v>1480</v>
      </c>
      <c r="G122" s="8">
        <v>20350</v>
      </c>
      <c r="H122" s="136">
        <f t="shared" si="24"/>
        <v>4.0122239747634065</v>
      </c>
      <c r="I122" s="136">
        <f t="shared" si="25"/>
        <v>6.9311989100817435</v>
      </c>
      <c r="J122" s="136">
        <f t="shared" si="26"/>
        <v>0.6770244194557189</v>
      </c>
      <c r="K122" s="8">
        <v>509</v>
      </c>
      <c r="L122" s="137">
        <f t="shared" si="27"/>
        <v>0.10035488958990536</v>
      </c>
      <c r="M122" s="8">
        <v>2927</v>
      </c>
      <c r="N122" s="8">
        <v>2619</v>
      </c>
      <c r="O122" s="8">
        <v>11792</v>
      </c>
      <c r="P122" s="137">
        <f t="shared" si="28"/>
        <v>2.3249211356466879</v>
      </c>
      <c r="Q122" s="137">
        <f t="shared" si="29"/>
        <v>4.0163487738419619</v>
      </c>
      <c r="R122" s="8">
        <v>3144</v>
      </c>
      <c r="S122" s="7" t="s">
        <v>847</v>
      </c>
      <c r="T122" s="139">
        <v>4233</v>
      </c>
      <c r="U122" s="8">
        <v>52</v>
      </c>
      <c r="V122" s="8">
        <v>22874</v>
      </c>
      <c r="W122" s="8">
        <v>7184</v>
      </c>
      <c r="X122" s="137">
        <f t="shared" si="30"/>
        <v>1.4164037854889591</v>
      </c>
      <c r="Y122" s="8">
        <v>30058</v>
      </c>
      <c r="Z122" s="8">
        <v>2936</v>
      </c>
      <c r="AA122" s="8">
        <v>5072</v>
      </c>
    </row>
    <row r="123" spans="1:27" ht="13.8" thickBot="1" x14ac:dyDescent="0.3">
      <c r="A123" s="7" t="s">
        <v>517</v>
      </c>
      <c r="B123" s="135" t="s">
        <v>516</v>
      </c>
      <c r="C123" s="7" t="s">
        <v>18</v>
      </c>
      <c r="D123" s="8">
        <v>9665</v>
      </c>
      <c r="E123" s="8">
        <v>33240</v>
      </c>
      <c r="F123" s="8">
        <v>6518</v>
      </c>
      <c r="G123" s="8">
        <v>49423</v>
      </c>
      <c r="H123" s="136">
        <f t="shared" si="24"/>
        <v>7.4499547784142299</v>
      </c>
      <c r="I123" s="136">
        <f t="shared" si="25"/>
        <v>6.2919159770846598</v>
      </c>
      <c r="J123" s="136">
        <f t="shared" si="26"/>
        <v>1.6012116892373485</v>
      </c>
      <c r="K123" s="8">
        <v>664</v>
      </c>
      <c r="L123" s="137">
        <f t="shared" si="27"/>
        <v>0.10009044317154055</v>
      </c>
      <c r="M123" s="8">
        <v>421</v>
      </c>
      <c r="N123" s="8">
        <v>1605</v>
      </c>
      <c r="O123" s="8">
        <v>49423</v>
      </c>
      <c r="P123" s="137">
        <f t="shared" si="28"/>
        <v>7.4499547784142299</v>
      </c>
      <c r="Q123" s="137">
        <f t="shared" si="29"/>
        <v>6.2919159770846598</v>
      </c>
      <c r="R123" s="8">
        <v>4171</v>
      </c>
      <c r="S123" s="7" t="s">
        <v>847</v>
      </c>
      <c r="T123" s="139">
        <v>825</v>
      </c>
      <c r="U123" s="8">
        <v>110</v>
      </c>
      <c r="V123" s="8">
        <v>30506</v>
      </c>
      <c r="W123" s="8">
        <v>360</v>
      </c>
      <c r="X123" s="137">
        <f t="shared" si="30"/>
        <v>5.4265902924329215E-2</v>
      </c>
      <c r="Y123" s="8">
        <v>30866</v>
      </c>
      <c r="Z123" s="8">
        <v>7855</v>
      </c>
      <c r="AA123" s="8">
        <v>6634</v>
      </c>
    </row>
    <row r="124" spans="1:27" ht="13.8" thickBot="1" x14ac:dyDescent="0.3">
      <c r="A124" s="7" t="s">
        <v>529</v>
      </c>
      <c r="B124" s="135" t="s">
        <v>528</v>
      </c>
      <c r="C124" s="7" t="s">
        <v>18</v>
      </c>
      <c r="D124" s="8">
        <v>14212</v>
      </c>
      <c r="E124" s="8">
        <v>36006</v>
      </c>
      <c r="F124" s="8">
        <v>6594</v>
      </c>
      <c r="G124" s="8">
        <v>56812</v>
      </c>
      <c r="H124" s="136">
        <f t="shared" si="24"/>
        <v>10.312579415501906</v>
      </c>
      <c r="I124" s="136">
        <f t="shared" si="25"/>
        <v>14.883940267225571</v>
      </c>
      <c r="J124" s="136">
        <f t="shared" si="26"/>
        <v>1.1894562736846512</v>
      </c>
      <c r="K124" s="8">
        <v>4250</v>
      </c>
      <c r="L124" s="137">
        <f t="shared" si="27"/>
        <v>0.77146487565801414</v>
      </c>
      <c r="M124" s="8">
        <v>906</v>
      </c>
      <c r="N124" s="8">
        <v>866</v>
      </c>
      <c r="O124" s="8">
        <v>66555</v>
      </c>
      <c r="P124" s="137">
        <f t="shared" si="28"/>
        <v>12.081139952804502</v>
      </c>
      <c r="Q124" s="137">
        <f t="shared" si="29"/>
        <v>17.436468430704743</v>
      </c>
      <c r="R124" s="8">
        <v>8245</v>
      </c>
      <c r="S124" s="7" t="s">
        <v>847</v>
      </c>
      <c r="T124" s="139">
        <v>6200</v>
      </c>
      <c r="U124" s="8">
        <v>120</v>
      </c>
      <c r="V124" s="8">
        <v>35886</v>
      </c>
      <c r="W124" s="8">
        <v>11877</v>
      </c>
      <c r="X124" s="137">
        <f t="shared" si="30"/>
        <v>2.1559266654565259</v>
      </c>
      <c r="Y124" s="8">
        <v>47763</v>
      </c>
      <c r="Z124" s="8">
        <v>3817</v>
      </c>
      <c r="AA124" s="8">
        <v>5509</v>
      </c>
    </row>
    <row r="125" spans="1:27" ht="13.8" thickBot="1" x14ac:dyDescent="0.3">
      <c r="A125" s="7" t="s">
        <v>531</v>
      </c>
      <c r="B125" s="135" t="s">
        <v>530</v>
      </c>
      <c r="C125" s="7" t="s">
        <v>18</v>
      </c>
      <c r="D125" s="8">
        <v>16756</v>
      </c>
      <c r="E125" s="8">
        <v>17152</v>
      </c>
      <c r="F125" s="8">
        <v>1430</v>
      </c>
      <c r="G125" s="8">
        <v>35338</v>
      </c>
      <c r="H125" s="136">
        <f t="shared" si="24"/>
        <v>5.1709101551068191</v>
      </c>
      <c r="I125" s="136">
        <f t="shared" si="25"/>
        <v>19.491450634307778</v>
      </c>
      <c r="J125" s="136">
        <f t="shared" si="26"/>
        <v>0.85867716382368664</v>
      </c>
      <c r="K125" s="8">
        <v>780</v>
      </c>
      <c r="L125" s="137">
        <f t="shared" si="27"/>
        <v>0.1141352063213345</v>
      </c>
      <c r="M125" s="8">
        <v>3853</v>
      </c>
      <c r="N125" s="8">
        <v>2882</v>
      </c>
      <c r="O125" s="8">
        <v>50427</v>
      </c>
      <c r="P125" s="137">
        <f t="shared" si="28"/>
        <v>7.3788410886742755</v>
      </c>
      <c r="Q125" s="137">
        <f t="shared" si="29"/>
        <v>27.814120242691672</v>
      </c>
      <c r="R125" s="8">
        <v>5980</v>
      </c>
      <c r="S125" s="7" t="s">
        <v>847</v>
      </c>
      <c r="T125" s="139">
        <v>3700</v>
      </c>
      <c r="U125" s="8">
        <v>55</v>
      </c>
      <c r="V125" s="8">
        <v>24443</v>
      </c>
      <c r="W125" s="8">
        <v>16711</v>
      </c>
      <c r="X125" s="137">
        <f t="shared" si="30"/>
        <v>2.4452736318407959</v>
      </c>
      <c r="Y125" s="8">
        <v>41154</v>
      </c>
      <c r="Z125" s="8">
        <v>1813</v>
      </c>
      <c r="AA125" s="8">
        <v>6834</v>
      </c>
    </row>
    <row r="126" spans="1:27" ht="13.8" thickBot="1" x14ac:dyDescent="0.3">
      <c r="A126" s="7" t="s">
        <v>535</v>
      </c>
      <c r="B126" s="135" t="s">
        <v>534</v>
      </c>
      <c r="C126" s="7" t="s">
        <v>18</v>
      </c>
      <c r="D126" s="8">
        <v>1243</v>
      </c>
      <c r="E126" s="8">
        <v>2242</v>
      </c>
      <c r="F126" s="8">
        <v>597</v>
      </c>
      <c r="G126" s="8">
        <v>4082</v>
      </c>
      <c r="H126" s="136">
        <f t="shared" si="24"/>
        <v>0.91340344596106515</v>
      </c>
      <c r="I126" s="136">
        <f t="shared" si="25"/>
        <v>8.539748953974895</v>
      </c>
      <c r="J126" s="136">
        <f t="shared" si="26"/>
        <v>0.15558181194496323</v>
      </c>
      <c r="K126" s="8">
        <v>624</v>
      </c>
      <c r="L126" s="137">
        <f t="shared" si="27"/>
        <v>0.13962855224882523</v>
      </c>
      <c r="M126" s="8">
        <v>39</v>
      </c>
      <c r="N126" s="8">
        <v>596</v>
      </c>
      <c r="O126" s="8">
        <v>2934</v>
      </c>
      <c r="P126" s="137">
        <f t="shared" si="28"/>
        <v>0.65652271201611101</v>
      </c>
      <c r="Q126" s="137">
        <f t="shared" si="29"/>
        <v>6.1380753138075317</v>
      </c>
      <c r="R126" s="8">
        <v>542</v>
      </c>
      <c r="S126" s="7" t="s">
        <v>847</v>
      </c>
      <c r="T126" s="139">
        <v>542</v>
      </c>
      <c r="U126" s="8">
        <v>24</v>
      </c>
      <c r="V126" s="8">
        <v>14940</v>
      </c>
      <c r="W126" s="8">
        <v>11297</v>
      </c>
      <c r="X126" s="137">
        <f t="shared" si="30"/>
        <v>2.5278585813381071</v>
      </c>
      <c r="Y126" s="8">
        <v>26237</v>
      </c>
      <c r="Z126" s="8">
        <v>478</v>
      </c>
      <c r="AA126" s="8">
        <v>4469</v>
      </c>
    </row>
    <row r="127" spans="1:27" ht="13.8" thickBot="1" x14ac:dyDescent="0.3">
      <c r="A127" s="7" t="s">
        <v>543</v>
      </c>
      <c r="B127" s="135" t="s">
        <v>542</v>
      </c>
      <c r="C127" s="7" t="s">
        <v>18</v>
      </c>
      <c r="D127" s="8">
        <v>27912</v>
      </c>
      <c r="E127" s="8">
        <v>31593</v>
      </c>
      <c r="F127" s="8">
        <v>2339</v>
      </c>
      <c r="G127" s="8">
        <v>61844</v>
      </c>
      <c r="H127" s="136">
        <f t="shared" si="24"/>
        <v>10.016844833171364</v>
      </c>
      <c r="I127" s="136">
        <f t="shared" si="25"/>
        <v>29.948668280871672</v>
      </c>
      <c r="J127" s="136">
        <f t="shared" si="26"/>
        <v>1.4890686699412501</v>
      </c>
      <c r="K127" s="8">
        <v>622</v>
      </c>
      <c r="L127" s="137">
        <f t="shared" si="27"/>
        <v>0.10074505992873339</v>
      </c>
      <c r="M127" s="8">
        <v>1185</v>
      </c>
      <c r="N127" s="8">
        <v>2556</v>
      </c>
      <c r="O127" s="8">
        <v>41946</v>
      </c>
      <c r="P127" s="137">
        <f t="shared" si="28"/>
        <v>6.7939747327502431</v>
      </c>
      <c r="Q127" s="137">
        <f t="shared" si="29"/>
        <v>20.312832929782083</v>
      </c>
      <c r="R127" s="8">
        <v>3839</v>
      </c>
      <c r="S127" s="7" t="s">
        <v>847</v>
      </c>
      <c r="T127" s="139">
        <v>1820</v>
      </c>
      <c r="U127" s="8">
        <v>39</v>
      </c>
      <c r="V127" s="8">
        <v>30497</v>
      </c>
      <c r="W127" s="8">
        <v>11035</v>
      </c>
      <c r="X127" s="137">
        <f t="shared" si="30"/>
        <v>1.7873339812115323</v>
      </c>
      <c r="Y127" s="8">
        <v>41532</v>
      </c>
      <c r="Z127" s="8">
        <v>2065</v>
      </c>
      <c r="AA127" s="8">
        <v>6174</v>
      </c>
    </row>
    <row r="128" spans="1:27" ht="13.8" thickBot="1" x14ac:dyDescent="0.3">
      <c r="A128" s="7" t="s">
        <v>565</v>
      </c>
      <c r="B128" s="135" t="s">
        <v>564</v>
      </c>
      <c r="C128" s="7" t="s">
        <v>18</v>
      </c>
      <c r="D128" s="8">
        <v>9814</v>
      </c>
      <c r="E128" s="8">
        <v>19869</v>
      </c>
      <c r="F128" s="8">
        <v>477</v>
      </c>
      <c r="G128" s="8">
        <v>30160</v>
      </c>
      <c r="H128" s="136">
        <f t="shared" si="24"/>
        <v>5.6852026390197929</v>
      </c>
      <c r="I128" s="136">
        <f t="shared" si="25"/>
        <v>13.0168321104877</v>
      </c>
      <c r="J128" s="136">
        <f t="shared" si="26"/>
        <v>1.1271816720858092</v>
      </c>
      <c r="K128" s="8">
        <v>4080</v>
      </c>
      <c r="L128" s="137">
        <f t="shared" si="27"/>
        <v>0.76908576814326113</v>
      </c>
      <c r="M128" s="8">
        <v>599</v>
      </c>
      <c r="N128" s="8">
        <v>3318</v>
      </c>
      <c r="O128" s="8">
        <v>25134</v>
      </c>
      <c r="P128" s="137">
        <f t="shared" si="28"/>
        <v>4.7377945334590006</v>
      </c>
      <c r="Q128" s="137">
        <f t="shared" si="29"/>
        <v>10.847647820457489</v>
      </c>
      <c r="R128" s="8">
        <v>2074</v>
      </c>
      <c r="S128" s="7" t="s">
        <v>847</v>
      </c>
      <c r="T128" s="139">
        <v>1205</v>
      </c>
      <c r="U128" s="8">
        <v>56</v>
      </c>
      <c r="V128" s="8">
        <v>19268</v>
      </c>
      <c r="W128" s="8">
        <v>7489</v>
      </c>
      <c r="X128" s="137">
        <f t="shared" si="30"/>
        <v>1.4116870876531573</v>
      </c>
      <c r="Y128" s="8">
        <v>26757</v>
      </c>
      <c r="Z128" s="8">
        <v>2317</v>
      </c>
      <c r="AA128" s="8">
        <v>5305</v>
      </c>
    </row>
    <row r="129" spans="1:27" ht="13.8" thickBot="1" x14ac:dyDescent="0.3">
      <c r="A129" s="7" t="s">
        <v>571</v>
      </c>
      <c r="B129" s="135" t="s">
        <v>570</v>
      </c>
      <c r="C129" s="7" t="s">
        <v>18</v>
      </c>
      <c r="D129" s="8">
        <v>10650</v>
      </c>
      <c r="E129" s="8">
        <v>81125</v>
      </c>
      <c r="F129" s="8">
        <v>0</v>
      </c>
      <c r="G129" s="8">
        <v>91775</v>
      </c>
      <c r="H129" s="136">
        <f t="shared" si="24"/>
        <v>14.473269200441571</v>
      </c>
      <c r="I129" s="136">
        <f t="shared" si="25"/>
        <v>28.195084485407065</v>
      </c>
      <c r="J129" s="136">
        <f t="shared" si="26"/>
        <v>2.6932445122666979</v>
      </c>
      <c r="K129" s="8">
        <v>2945</v>
      </c>
      <c r="L129" s="137">
        <f t="shared" si="27"/>
        <v>0.46443778583819589</v>
      </c>
      <c r="M129" s="8">
        <v>478</v>
      </c>
      <c r="N129" s="8">
        <v>690</v>
      </c>
      <c r="O129" s="8">
        <v>53650</v>
      </c>
      <c r="P129" s="137">
        <f t="shared" si="28"/>
        <v>8.4608105976975239</v>
      </c>
      <c r="Q129" s="137">
        <f t="shared" si="29"/>
        <v>16.482334869431643</v>
      </c>
      <c r="R129" s="8">
        <v>8425</v>
      </c>
      <c r="S129" s="7" t="s">
        <v>847</v>
      </c>
      <c r="T129" s="139">
        <v>3150</v>
      </c>
      <c r="U129" s="8">
        <v>0</v>
      </c>
      <c r="V129" s="8">
        <v>34076</v>
      </c>
      <c r="W129" s="8">
        <v>0</v>
      </c>
      <c r="X129" s="137">
        <f t="shared" si="30"/>
        <v>0</v>
      </c>
      <c r="Y129" s="8">
        <v>34076</v>
      </c>
      <c r="Z129" s="8">
        <v>3255</v>
      </c>
      <c r="AA129" s="8">
        <v>6341</v>
      </c>
    </row>
    <row r="130" spans="1:27" ht="13.8" thickBot="1" x14ac:dyDescent="0.3">
      <c r="A130" s="7" t="s">
        <v>577</v>
      </c>
      <c r="B130" s="135" t="s">
        <v>576</v>
      </c>
      <c r="C130" s="7" t="s">
        <v>18</v>
      </c>
      <c r="D130" s="8">
        <v>16441</v>
      </c>
      <c r="E130" s="8">
        <v>23787</v>
      </c>
      <c r="F130" s="8">
        <v>0</v>
      </c>
      <c r="G130" s="8">
        <v>40228</v>
      </c>
      <c r="H130" s="136">
        <f t="shared" si="24"/>
        <v>7.4043806368488863</v>
      </c>
      <c r="I130" s="136">
        <f t="shared" si="25"/>
        <v>0.62503690122900513</v>
      </c>
      <c r="J130" s="136">
        <f t="shared" si="26"/>
        <v>1.3960299833425875</v>
      </c>
      <c r="K130" s="8">
        <v>3701</v>
      </c>
      <c r="L130" s="137">
        <f t="shared" si="27"/>
        <v>0.68120743603902079</v>
      </c>
      <c r="M130" s="8">
        <v>9766</v>
      </c>
      <c r="N130" s="8">
        <v>4559</v>
      </c>
      <c r="O130" s="8">
        <v>28601</v>
      </c>
      <c r="P130" s="137">
        <f t="shared" si="28"/>
        <v>5.2643106939076016</v>
      </c>
      <c r="Q130" s="137">
        <f t="shared" si="29"/>
        <v>0.4443840213794068</v>
      </c>
      <c r="R130" s="8">
        <v>1434</v>
      </c>
      <c r="S130" s="7" t="s">
        <v>847</v>
      </c>
      <c r="T130" s="139">
        <v>3936</v>
      </c>
      <c r="U130" s="8">
        <v>93</v>
      </c>
      <c r="V130" s="8">
        <v>28816</v>
      </c>
      <c r="W130" s="8">
        <v>0</v>
      </c>
      <c r="X130" s="137">
        <f t="shared" si="30"/>
        <v>0</v>
      </c>
      <c r="Y130" s="8">
        <v>28816</v>
      </c>
      <c r="Z130" s="8">
        <v>64361</v>
      </c>
      <c r="AA130" s="8">
        <v>5433</v>
      </c>
    </row>
    <row r="131" spans="1:27" ht="13.8" thickBot="1" x14ac:dyDescent="0.3">
      <c r="A131" s="7" t="s">
        <v>587</v>
      </c>
      <c r="B131" s="135" t="s">
        <v>586</v>
      </c>
      <c r="C131" s="7" t="s">
        <v>18</v>
      </c>
      <c r="D131" s="8">
        <v>11558</v>
      </c>
      <c r="E131" s="8">
        <v>21267</v>
      </c>
      <c r="F131" s="8">
        <v>1871</v>
      </c>
      <c r="G131" s="8">
        <v>34696</v>
      </c>
      <c r="H131" s="136">
        <f t="shared" si="24"/>
        <v>5.2143071836489332</v>
      </c>
      <c r="I131" s="136">
        <f t="shared" si="25"/>
        <v>7.315201349356947</v>
      </c>
      <c r="J131" s="136">
        <f t="shared" si="26"/>
        <v>0.88494401509934451</v>
      </c>
      <c r="K131" s="8">
        <v>4945</v>
      </c>
      <c r="L131" s="137">
        <f t="shared" si="27"/>
        <v>0.7431620078148482</v>
      </c>
      <c r="M131" s="8">
        <v>2756</v>
      </c>
      <c r="N131" s="8">
        <v>3876</v>
      </c>
      <c r="O131" s="8">
        <v>53914</v>
      </c>
      <c r="P131" s="137">
        <f t="shared" si="28"/>
        <v>8.1024947400060121</v>
      </c>
      <c r="Q131" s="137">
        <f t="shared" si="29"/>
        <v>11.367067257010332</v>
      </c>
      <c r="R131" s="8">
        <v>2063</v>
      </c>
      <c r="S131" s="7" t="s">
        <v>847</v>
      </c>
      <c r="T131" s="139">
        <v>256</v>
      </c>
      <c r="U131" s="8">
        <v>73</v>
      </c>
      <c r="V131" s="8">
        <v>31144</v>
      </c>
      <c r="W131" s="8">
        <v>8063</v>
      </c>
      <c r="X131" s="137">
        <f t="shared" si="30"/>
        <v>1.2117523294259092</v>
      </c>
      <c r="Y131" s="8">
        <v>39207</v>
      </c>
      <c r="Z131" s="8">
        <v>4743</v>
      </c>
      <c r="AA131" s="8">
        <v>6654</v>
      </c>
    </row>
    <row r="132" spans="1:27" ht="13.8" thickBot="1" x14ac:dyDescent="0.3">
      <c r="A132" s="7" t="s">
        <v>591</v>
      </c>
      <c r="B132" s="135" t="s">
        <v>590</v>
      </c>
      <c r="C132" s="7" t="s">
        <v>18</v>
      </c>
      <c r="D132" s="8">
        <v>1516</v>
      </c>
      <c r="E132" s="8">
        <v>5566</v>
      </c>
      <c r="F132" s="8">
        <v>691</v>
      </c>
      <c r="G132" s="8">
        <v>7773</v>
      </c>
      <c r="H132" s="136">
        <f t="shared" si="24"/>
        <v>1.8935444579780756</v>
      </c>
      <c r="I132" s="136">
        <f t="shared" si="25"/>
        <v>2.6145307769929365</v>
      </c>
      <c r="J132" s="136">
        <f t="shared" si="26"/>
        <v>0.37214535356920575</v>
      </c>
      <c r="K132" s="8">
        <v>1236</v>
      </c>
      <c r="L132" s="137">
        <f t="shared" si="27"/>
        <v>0.3010962241169306</v>
      </c>
      <c r="M132" s="8">
        <v>249</v>
      </c>
      <c r="N132" s="8">
        <v>512</v>
      </c>
      <c r="O132" s="8">
        <v>4054</v>
      </c>
      <c r="P132" s="137">
        <f t="shared" si="28"/>
        <v>0.98757612667478689</v>
      </c>
      <c r="Q132" s="137">
        <f t="shared" si="29"/>
        <v>1.363605785401951</v>
      </c>
      <c r="R132" s="8">
        <v>1049</v>
      </c>
      <c r="S132" s="7" t="s">
        <v>847</v>
      </c>
      <c r="T132" s="139">
        <v>150</v>
      </c>
      <c r="U132" s="8">
        <v>30</v>
      </c>
      <c r="V132" s="8">
        <v>20887</v>
      </c>
      <c r="W132" s="140" t="s">
        <v>3890</v>
      </c>
      <c r="X132" s="140" t="s">
        <v>3890</v>
      </c>
      <c r="Y132" s="8">
        <v>20887</v>
      </c>
      <c r="Z132" s="8">
        <v>2973</v>
      </c>
      <c r="AA132" s="8">
        <v>4105</v>
      </c>
    </row>
    <row r="133" spans="1:27" ht="13.8" thickBot="1" x14ac:dyDescent="0.3">
      <c r="A133" s="7" t="s">
        <v>597</v>
      </c>
      <c r="B133" s="135" t="s">
        <v>596</v>
      </c>
      <c r="C133" s="7" t="s">
        <v>18</v>
      </c>
      <c r="D133" s="8">
        <v>2413</v>
      </c>
      <c r="E133" s="8">
        <v>13238</v>
      </c>
      <c r="F133" s="8">
        <v>210</v>
      </c>
      <c r="G133" s="8">
        <v>15861</v>
      </c>
      <c r="H133" s="136">
        <f t="shared" si="24"/>
        <v>3.1514007550168883</v>
      </c>
      <c r="I133" s="136">
        <f t="shared" si="25"/>
        <v>23.497777777777777</v>
      </c>
      <c r="J133" s="136">
        <f t="shared" si="26"/>
        <v>0.5169817470664928</v>
      </c>
      <c r="K133" s="8">
        <v>60</v>
      </c>
      <c r="L133" s="137">
        <f t="shared" si="27"/>
        <v>1.1921319292668389E-2</v>
      </c>
      <c r="M133" s="8">
        <v>200</v>
      </c>
      <c r="N133" s="8">
        <v>1700</v>
      </c>
      <c r="O133" s="8">
        <v>28000</v>
      </c>
      <c r="P133" s="137">
        <f t="shared" si="28"/>
        <v>5.5632823365785811</v>
      </c>
      <c r="Q133" s="137">
        <f t="shared" si="29"/>
        <v>41.481481481481481</v>
      </c>
      <c r="R133" s="8">
        <v>3200</v>
      </c>
      <c r="S133" s="7" t="s">
        <v>847</v>
      </c>
      <c r="T133" s="139">
        <v>800</v>
      </c>
      <c r="U133" s="8">
        <v>60</v>
      </c>
      <c r="V133" s="8">
        <v>19886</v>
      </c>
      <c r="W133" s="8">
        <v>10794</v>
      </c>
      <c r="X133" s="137">
        <f t="shared" ref="X133:X155" si="31">W133/AA133</f>
        <v>2.1446453407510431</v>
      </c>
      <c r="Y133" s="8">
        <v>30680</v>
      </c>
      <c r="Z133" s="8">
        <v>675</v>
      </c>
      <c r="AA133" s="8">
        <v>5033</v>
      </c>
    </row>
    <row r="134" spans="1:27" ht="13.8" thickBot="1" x14ac:dyDescent="0.3">
      <c r="A134" s="7" t="s">
        <v>605</v>
      </c>
      <c r="B134" s="135" t="s">
        <v>604</v>
      </c>
      <c r="C134" s="7" t="s">
        <v>18</v>
      </c>
      <c r="D134" s="8">
        <v>7184</v>
      </c>
      <c r="E134" s="8">
        <v>7986</v>
      </c>
      <c r="F134" s="8">
        <v>2627</v>
      </c>
      <c r="G134" s="8">
        <v>17797</v>
      </c>
      <c r="H134" s="136">
        <f t="shared" si="24"/>
        <v>3.2878256050249401</v>
      </c>
      <c r="I134" s="136">
        <f t="shared" si="25"/>
        <v>14.457351746547522</v>
      </c>
      <c r="J134" s="136">
        <f t="shared" si="26"/>
        <v>0.67209214501510572</v>
      </c>
      <c r="K134" s="8">
        <v>1560</v>
      </c>
      <c r="L134" s="137">
        <f t="shared" si="27"/>
        <v>0.28819508590430443</v>
      </c>
      <c r="M134" s="8">
        <v>1158</v>
      </c>
      <c r="N134" s="8">
        <v>1720</v>
      </c>
      <c r="O134" s="8">
        <v>11850</v>
      </c>
      <c r="P134" s="137">
        <f t="shared" si="28"/>
        <v>2.1891742102346203</v>
      </c>
      <c r="Q134" s="137">
        <f t="shared" si="29"/>
        <v>9.626320064987814</v>
      </c>
      <c r="R134" s="8">
        <v>1410</v>
      </c>
      <c r="S134" s="7" t="s">
        <v>847</v>
      </c>
      <c r="T134" s="139">
        <v>140</v>
      </c>
      <c r="U134" s="8">
        <v>15</v>
      </c>
      <c r="V134" s="8">
        <v>15183</v>
      </c>
      <c r="W134" s="8">
        <v>11297</v>
      </c>
      <c r="X134" s="137">
        <f t="shared" si="31"/>
        <v>2.0870127470903381</v>
      </c>
      <c r="Y134" s="8">
        <v>26480</v>
      </c>
      <c r="Z134" s="8">
        <v>1231</v>
      </c>
      <c r="AA134" s="8">
        <v>5413</v>
      </c>
    </row>
    <row r="135" spans="1:27" ht="13.8" thickBot="1" x14ac:dyDescent="0.3">
      <c r="A135" s="7" t="s">
        <v>611</v>
      </c>
      <c r="B135" s="135" t="s">
        <v>610</v>
      </c>
      <c r="C135" s="7" t="s">
        <v>18</v>
      </c>
      <c r="D135" s="8">
        <v>4879</v>
      </c>
      <c r="E135" s="8">
        <v>8907</v>
      </c>
      <c r="F135" s="8">
        <v>2015</v>
      </c>
      <c r="G135" s="8">
        <v>15801</v>
      </c>
      <c r="H135" s="136">
        <f t="shared" si="24"/>
        <v>2.3077260113918503</v>
      </c>
      <c r="I135" s="136">
        <f t="shared" si="25"/>
        <v>10.919834139599171</v>
      </c>
      <c r="J135" s="136">
        <f t="shared" si="26"/>
        <v>0.49913131376946646</v>
      </c>
      <c r="K135" s="8">
        <v>745</v>
      </c>
      <c r="L135" s="137">
        <f t="shared" si="27"/>
        <v>0.1088067766905214</v>
      </c>
      <c r="M135" s="8">
        <v>723</v>
      </c>
      <c r="N135" s="8">
        <v>2139</v>
      </c>
      <c r="O135" s="8">
        <v>17426</v>
      </c>
      <c r="P135" s="137">
        <f t="shared" si="28"/>
        <v>2.5450562290054037</v>
      </c>
      <c r="Q135" s="137">
        <f t="shared" si="29"/>
        <v>12.042847270214237</v>
      </c>
      <c r="R135" s="8">
        <v>4589</v>
      </c>
      <c r="S135" s="7" t="s">
        <v>847</v>
      </c>
      <c r="T135" s="139">
        <v>972</v>
      </c>
      <c r="U135" s="8">
        <v>0</v>
      </c>
      <c r="V135" s="8">
        <v>17892</v>
      </c>
      <c r="W135" s="8">
        <v>13765</v>
      </c>
      <c r="X135" s="137">
        <f t="shared" si="31"/>
        <v>2.0103695048926538</v>
      </c>
      <c r="Y135" s="8">
        <v>31657</v>
      </c>
      <c r="Z135" s="8">
        <v>1447</v>
      </c>
      <c r="AA135" s="8">
        <v>6847</v>
      </c>
    </row>
    <row r="136" spans="1:27" ht="13.8" thickBot="1" x14ac:dyDescent="0.3">
      <c r="A136" s="7" t="s">
        <v>613</v>
      </c>
      <c r="B136" s="135" t="s">
        <v>612</v>
      </c>
      <c r="C136" s="7" t="s">
        <v>18</v>
      </c>
      <c r="D136" s="8">
        <v>14120</v>
      </c>
      <c r="E136" s="8">
        <v>21482</v>
      </c>
      <c r="F136" s="8">
        <v>1108</v>
      </c>
      <c r="G136" s="8">
        <v>36710</v>
      </c>
      <c r="H136" s="136">
        <f t="shared" si="24"/>
        <v>5.8830128205128203</v>
      </c>
      <c r="I136" s="136">
        <f t="shared" si="25"/>
        <v>19.832522960561857</v>
      </c>
      <c r="J136" s="136">
        <f t="shared" si="26"/>
        <v>0.97809868911861875</v>
      </c>
      <c r="K136" s="8">
        <v>1560</v>
      </c>
      <c r="L136" s="137">
        <f t="shared" si="27"/>
        <v>0.25</v>
      </c>
      <c r="M136" s="8">
        <v>1309</v>
      </c>
      <c r="N136" s="8">
        <v>1564</v>
      </c>
      <c r="O136" s="8">
        <v>11492</v>
      </c>
      <c r="P136" s="137">
        <f t="shared" si="28"/>
        <v>1.8416666666666666</v>
      </c>
      <c r="Q136" s="137">
        <f t="shared" si="29"/>
        <v>6.2085359265262019</v>
      </c>
      <c r="R136" s="8">
        <v>2961</v>
      </c>
      <c r="S136" s="7" t="s">
        <v>847</v>
      </c>
      <c r="T136" s="139">
        <v>1340</v>
      </c>
      <c r="U136" s="8">
        <v>25</v>
      </c>
      <c r="V136" s="8">
        <v>28231</v>
      </c>
      <c r="W136" s="8">
        <v>9301</v>
      </c>
      <c r="X136" s="137">
        <f t="shared" si="31"/>
        <v>1.4905448717948717</v>
      </c>
      <c r="Y136" s="8">
        <v>37532</v>
      </c>
      <c r="Z136" s="8">
        <v>1851</v>
      </c>
      <c r="AA136" s="8">
        <v>6240</v>
      </c>
    </row>
    <row r="137" spans="1:27" ht="13.8" thickBot="1" x14ac:dyDescent="0.3">
      <c r="A137" s="7" t="s">
        <v>619</v>
      </c>
      <c r="B137" s="135" t="s">
        <v>618</v>
      </c>
      <c r="C137" s="7" t="s">
        <v>18</v>
      </c>
      <c r="D137" s="8">
        <v>3478</v>
      </c>
      <c r="E137" s="8">
        <v>5688</v>
      </c>
      <c r="F137" s="8">
        <v>851</v>
      </c>
      <c r="G137" s="8">
        <v>10017</v>
      </c>
      <c r="H137" s="136">
        <f t="shared" si="24"/>
        <v>1.86328125</v>
      </c>
      <c r="I137" s="136">
        <f t="shared" si="25"/>
        <v>17.390625</v>
      </c>
      <c r="J137" s="136">
        <f t="shared" si="26"/>
        <v>0.33713651050080773</v>
      </c>
      <c r="K137" s="8">
        <v>1560</v>
      </c>
      <c r="L137" s="137">
        <f t="shared" si="27"/>
        <v>0.29017857142857145</v>
      </c>
      <c r="M137" s="8">
        <v>579</v>
      </c>
      <c r="N137" s="8">
        <v>823</v>
      </c>
      <c r="O137" s="8">
        <v>7273</v>
      </c>
      <c r="P137" s="137">
        <f t="shared" si="28"/>
        <v>1.3528645833333333</v>
      </c>
      <c r="Q137" s="137">
        <f t="shared" si="29"/>
        <v>12.626736111111111</v>
      </c>
      <c r="R137" s="8">
        <v>2701</v>
      </c>
      <c r="S137" s="7" t="s">
        <v>847</v>
      </c>
      <c r="T137" s="139">
        <v>1200</v>
      </c>
      <c r="U137" s="8">
        <v>35</v>
      </c>
      <c r="V137" s="8">
        <v>15559</v>
      </c>
      <c r="W137" s="8">
        <v>14153</v>
      </c>
      <c r="X137" s="137">
        <f t="shared" si="31"/>
        <v>2.6326264880952381</v>
      </c>
      <c r="Y137" s="8">
        <v>29712</v>
      </c>
      <c r="Z137" s="8">
        <v>576</v>
      </c>
      <c r="AA137" s="8">
        <v>5376</v>
      </c>
    </row>
    <row r="138" spans="1:27" ht="13.8" thickBot="1" x14ac:dyDescent="0.3">
      <c r="A138" s="7" t="s">
        <v>625</v>
      </c>
      <c r="B138" s="135" t="s">
        <v>624</v>
      </c>
      <c r="C138" s="7" t="s">
        <v>18</v>
      </c>
      <c r="D138" s="8">
        <v>6941</v>
      </c>
      <c r="E138" s="8">
        <v>14002</v>
      </c>
      <c r="F138" s="8">
        <v>2524</v>
      </c>
      <c r="G138" s="8">
        <v>23467</v>
      </c>
      <c r="H138" s="136">
        <f t="shared" si="24"/>
        <v>4.248958899149013</v>
      </c>
      <c r="I138" s="136">
        <f t="shared" si="25"/>
        <v>12.908140814081408</v>
      </c>
      <c r="J138" s="136">
        <f t="shared" si="26"/>
        <v>0.89408313331047362</v>
      </c>
      <c r="K138" s="8">
        <v>0</v>
      </c>
      <c r="L138" s="137">
        <f t="shared" si="27"/>
        <v>0</v>
      </c>
      <c r="M138" s="8">
        <v>1516</v>
      </c>
      <c r="N138" s="8">
        <v>1840</v>
      </c>
      <c r="O138" s="8">
        <v>3282</v>
      </c>
      <c r="P138" s="137">
        <f t="shared" si="28"/>
        <v>0.59424225964149924</v>
      </c>
      <c r="Q138" s="137">
        <f t="shared" si="29"/>
        <v>1.8052805280528053</v>
      </c>
      <c r="R138" s="8">
        <v>1817</v>
      </c>
      <c r="S138" s="7" t="s">
        <v>847</v>
      </c>
      <c r="T138" s="139">
        <v>289</v>
      </c>
      <c r="U138" s="8">
        <v>48</v>
      </c>
      <c r="V138" s="8">
        <v>20042</v>
      </c>
      <c r="W138" s="8">
        <v>6205</v>
      </c>
      <c r="X138" s="137">
        <f t="shared" si="31"/>
        <v>1.1234836139779105</v>
      </c>
      <c r="Y138" s="8">
        <v>26247</v>
      </c>
      <c r="Z138" s="8">
        <v>1818</v>
      </c>
      <c r="AA138" s="8">
        <v>5523</v>
      </c>
    </row>
    <row r="139" spans="1:27" ht="13.8" thickBot="1" x14ac:dyDescent="0.3">
      <c r="A139" s="7" t="s">
        <v>637</v>
      </c>
      <c r="B139" s="135" t="s">
        <v>636</v>
      </c>
      <c r="C139" s="7" t="s">
        <v>18</v>
      </c>
      <c r="D139" s="8">
        <v>8243</v>
      </c>
      <c r="E139" s="8">
        <v>12579</v>
      </c>
      <c r="F139" s="8">
        <v>1699</v>
      </c>
      <c r="G139" s="8">
        <v>22521</v>
      </c>
      <c r="H139" s="136">
        <f t="shared" si="24"/>
        <v>4.8338699291693494</v>
      </c>
      <c r="I139" s="136">
        <f t="shared" si="25"/>
        <v>7.5145145145145147</v>
      </c>
      <c r="J139" s="136">
        <f t="shared" si="26"/>
        <v>0.72303197637087457</v>
      </c>
      <c r="K139" s="8">
        <v>2350</v>
      </c>
      <c r="L139" s="137">
        <f t="shared" si="27"/>
        <v>0.5044000858553338</v>
      </c>
      <c r="M139" s="8">
        <v>3910</v>
      </c>
      <c r="N139" s="8">
        <v>3406</v>
      </c>
      <c r="O139" s="8">
        <v>28650</v>
      </c>
      <c r="P139" s="137">
        <f t="shared" si="28"/>
        <v>6.1493882807469413</v>
      </c>
      <c r="Q139" s="137">
        <f t="shared" si="29"/>
        <v>9.5595595595595597</v>
      </c>
      <c r="R139" s="8">
        <v>3525</v>
      </c>
      <c r="S139" s="7" t="s">
        <v>847</v>
      </c>
      <c r="T139" s="139">
        <v>2850</v>
      </c>
      <c r="U139" s="8">
        <v>51</v>
      </c>
      <c r="V139" s="8">
        <v>23964</v>
      </c>
      <c r="W139" s="8">
        <v>7184</v>
      </c>
      <c r="X139" s="137">
        <f t="shared" si="31"/>
        <v>1.5419617943764756</v>
      </c>
      <c r="Y139" s="8">
        <v>31148</v>
      </c>
      <c r="Z139" s="8">
        <v>2997</v>
      </c>
      <c r="AA139" s="8">
        <v>4659</v>
      </c>
    </row>
    <row r="140" spans="1:27" ht="13.8" thickBot="1" x14ac:dyDescent="0.3">
      <c r="A140" s="7" t="s">
        <v>649</v>
      </c>
      <c r="B140" s="135" t="s">
        <v>648</v>
      </c>
      <c r="C140" s="7" t="s">
        <v>18</v>
      </c>
      <c r="D140" s="8">
        <v>9743</v>
      </c>
      <c r="E140" s="8">
        <v>43695</v>
      </c>
      <c r="F140" s="8">
        <v>2149</v>
      </c>
      <c r="G140" s="8">
        <v>55587</v>
      </c>
      <c r="H140" s="136">
        <f t="shared" si="24"/>
        <v>8.8303415409054811</v>
      </c>
      <c r="I140" s="136">
        <f t="shared" si="25"/>
        <v>11.695139911634756</v>
      </c>
      <c r="J140" s="136">
        <f t="shared" si="26"/>
        <v>1.0473095184264074</v>
      </c>
      <c r="K140" s="8">
        <v>0</v>
      </c>
      <c r="L140" s="137">
        <f t="shared" si="27"/>
        <v>0</v>
      </c>
      <c r="M140" s="8">
        <v>4499</v>
      </c>
      <c r="N140" s="8">
        <v>3606</v>
      </c>
      <c r="O140" s="8">
        <v>35290</v>
      </c>
      <c r="P140" s="137">
        <f t="shared" si="28"/>
        <v>5.6060365369340746</v>
      </c>
      <c r="Q140" s="137">
        <f t="shared" si="29"/>
        <v>7.4247843467283818</v>
      </c>
      <c r="R140" s="8">
        <v>11051</v>
      </c>
      <c r="S140" s="7" t="s">
        <v>847</v>
      </c>
      <c r="T140" s="140" t="s">
        <v>3890</v>
      </c>
      <c r="U140" s="8">
        <v>19</v>
      </c>
      <c r="V140" s="8">
        <v>44358</v>
      </c>
      <c r="W140" s="8">
        <v>8718</v>
      </c>
      <c r="X140" s="137">
        <f t="shared" si="31"/>
        <v>1.3849086576648133</v>
      </c>
      <c r="Y140" s="8">
        <v>53076</v>
      </c>
      <c r="Z140" s="8">
        <v>4753</v>
      </c>
      <c r="AA140" s="8">
        <v>6295</v>
      </c>
    </row>
    <row r="141" spans="1:27" ht="13.8" thickBot="1" x14ac:dyDescent="0.3">
      <c r="A141" s="7" t="s">
        <v>665</v>
      </c>
      <c r="B141" s="135" t="s">
        <v>664</v>
      </c>
      <c r="C141" s="7" t="s">
        <v>18</v>
      </c>
      <c r="D141" s="8">
        <v>2120</v>
      </c>
      <c r="E141" s="8">
        <v>12562</v>
      </c>
      <c r="F141" s="8">
        <v>1854</v>
      </c>
      <c r="G141" s="8">
        <v>16536</v>
      </c>
      <c r="H141" s="136">
        <f t="shared" ref="H141:H155" si="32">G141/AA141</f>
        <v>3.72936400541272</v>
      </c>
      <c r="I141" s="136">
        <f t="shared" ref="I141:I155" si="33">G141/Z141</f>
        <v>7.9576515880654473</v>
      </c>
      <c r="J141" s="136">
        <f t="shared" ref="J141:J155" si="34">G141/Y141</f>
        <v>0.46784552270476731</v>
      </c>
      <c r="K141" s="8">
        <v>642</v>
      </c>
      <c r="L141" s="137">
        <f t="shared" ref="L141:L155" si="35">K141/AA141</f>
        <v>0.14479025710419485</v>
      </c>
      <c r="M141" s="8">
        <v>1141</v>
      </c>
      <c r="N141" s="8">
        <v>1306</v>
      </c>
      <c r="O141" s="8">
        <v>19181</v>
      </c>
      <c r="P141" s="137">
        <f t="shared" ref="P141:P155" si="36">O141/AA141</f>
        <v>4.325890843482183</v>
      </c>
      <c r="Q141" s="137">
        <f t="shared" ref="Q141:Q155" si="37">O141/Z141</f>
        <v>9.2305101058710299</v>
      </c>
      <c r="R141" s="8">
        <v>5854</v>
      </c>
      <c r="S141" s="7" t="s">
        <v>847</v>
      </c>
      <c r="T141" s="139">
        <v>5173</v>
      </c>
      <c r="U141" s="8">
        <v>70</v>
      </c>
      <c r="V141" s="8">
        <v>28408</v>
      </c>
      <c r="W141" s="8">
        <v>6937</v>
      </c>
      <c r="X141" s="137">
        <f t="shared" si="31"/>
        <v>1.5645015787099685</v>
      </c>
      <c r="Y141" s="8">
        <v>35345</v>
      </c>
      <c r="Z141" s="8">
        <v>2078</v>
      </c>
      <c r="AA141" s="8">
        <v>4434</v>
      </c>
    </row>
    <row r="142" spans="1:27" ht="13.8" thickBot="1" x14ac:dyDescent="0.3">
      <c r="A142" s="7" t="s">
        <v>675</v>
      </c>
      <c r="B142" s="135" t="s">
        <v>674</v>
      </c>
      <c r="C142" s="7" t="s">
        <v>18</v>
      </c>
      <c r="D142" s="8">
        <v>6323</v>
      </c>
      <c r="E142" s="8">
        <v>48710</v>
      </c>
      <c r="F142" s="8">
        <v>1291</v>
      </c>
      <c r="G142" s="8">
        <v>56324</v>
      </c>
      <c r="H142" s="136">
        <f t="shared" si="32"/>
        <v>12.874057142857144</v>
      </c>
      <c r="I142" s="136">
        <f t="shared" si="33"/>
        <v>8.653249347057919</v>
      </c>
      <c r="J142" s="136">
        <f t="shared" si="34"/>
        <v>1.3471740534334713</v>
      </c>
      <c r="K142" s="8">
        <v>1891</v>
      </c>
      <c r="L142" s="137">
        <f t="shared" si="35"/>
        <v>0.43222857142857141</v>
      </c>
      <c r="M142" s="8">
        <v>557</v>
      </c>
      <c r="N142" s="8">
        <v>702</v>
      </c>
      <c r="O142" s="8">
        <v>15894</v>
      </c>
      <c r="P142" s="137">
        <f t="shared" si="36"/>
        <v>3.6329142857142855</v>
      </c>
      <c r="Q142" s="137">
        <f t="shared" si="37"/>
        <v>2.4418497465048397</v>
      </c>
      <c r="R142" s="8">
        <v>4888</v>
      </c>
      <c r="S142" s="7" t="s">
        <v>847</v>
      </c>
      <c r="T142" s="139">
        <v>14621</v>
      </c>
      <c r="U142" s="8">
        <v>76</v>
      </c>
      <c r="V142" s="8">
        <v>34091</v>
      </c>
      <c r="W142" s="8">
        <v>7718</v>
      </c>
      <c r="X142" s="137">
        <f t="shared" si="31"/>
        <v>1.7641142857142857</v>
      </c>
      <c r="Y142" s="8">
        <v>41809</v>
      </c>
      <c r="Z142" s="8">
        <v>6509</v>
      </c>
      <c r="AA142" s="8">
        <v>4375</v>
      </c>
    </row>
    <row r="143" spans="1:27" ht="13.8" thickBot="1" x14ac:dyDescent="0.3">
      <c r="A143" s="7" t="s">
        <v>679</v>
      </c>
      <c r="B143" s="135" t="s">
        <v>678</v>
      </c>
      <c r="C143" s="7" t="s">
        <v>18</v>
      </c>
      <c r="D143" s="8">
        <v>21910</v>
      </c>
      <c r="E143" s="8">
        <v>31056</v>
      </c>
      <c r="F143" s="8">
        <v>5439</v>
      </c>
      <c r="G143" s="8">
        <v>58405</v>
      </c>
      <c r="H143" s="136">
        <f t="shared" si="32"/>
        <v>11.449715742011371</v>
      </c>
      <c r="I143" s="136">
        <f t="shared" si="33"/>
        <v>22.249523809523808</v>
      </c>
      <c r="J143" s="136">
        <f t="shared" si="34"/>
        <v>1.6249791330476879</v>
      </c>
      <c r="K143" s="8">
        <v>3900</v>
      </c>
      <c r="L143" s="137">
        <f t="shared" si="35"/>
        <v>0.76455596941776127</v>
      </c>
      <c r="M143" s="8">
        <v>3922</v>
      </c>
      <c r="N143" s="8">
        <v>4944</v>
      </c>
      <c r="O143" s="8">
        <v>54535</v>
      </c>
      <c r="P143" s="137">
        <f t="shared" si="36"/>
        <v>10.691040972358362</v>
      </c>
      <c r="Q143" s="137">
        <f t="shared" si="37"/>
        <v>20.775238095238095</v>
      </c>
      <c r="R143" s="8">
        <v>7042</v>
      </c>
      <c r="S143" s="7" t="s">
        <v>847</v>
      </c>
      <c r="T143" s="139">
        <v>10126</v>
      </c>
      <c r="U143" s="8">
        <v>53</v>
      </c>
      <c r="V143" s="8">
        <v>26737</v>
      </c>
      <c r="W143" s="8">
        <v>9205</v>
      </c>
      <c r="X143" s="137">
        <f t="shared" si="31"/>
        <v>1.8045481278180748</v>
      </c>
      <c r="Y143" s="8">
        <v>35942</v>
      </c>
      <c r="Z143" s="8">
        <v>2625</v>
      </c>
      <c r="AA143" s="8">
        <v>5101</v>
      </c>
    </row>
    <row r="144" spans="1:27" ht="13.8" thickBot="1" x14ac:dyDescent="0.3">
      <c r="A144" s="7" t="s">
        <v>685</v>
      </c>
      <c r="B144" s="135" t="s">
        <v>684</v>
      </c>
      <c r="C144" s="7" t="s">
        <v>18</v>
      </c>
      <c r="D144" s="8">
        <v>6416</v>
      </c>
      <c r="E144" s="8">
        <v>14326</v>
      </c>
      <c r="F144" s="8">
        <v>786</v>
      </c>
      <c r="G144" s="8">
        <v>21528</v>
      </c>
      <c r="H144" s="136">
        <f t="shared" si="32"/>
        <v>5.3313521545319462</v>
      </c>
      <c r="I144" s="136">
        <f t="shared" si="33"/>
        <v>13.183098591549296</v>
      </c>
      <c r="J144" s="136">
        <f t="shared" si="34"/>
        <v>0.64970574920778634</v>
      </c>
      <c r="K144" s="8">
        <v>2400</v>
      </c>
      <c r="L144" s="137">
        <f t="shared" si="35"/>
        <v>0.59435364041604755</v>
      </c>
      <c r="M144" s="8">
        <v>1236</v>
      </c>
      <c r="N144" s="8">
        <v>3459</v>
      </c>
      <c r="O144" s="8">
        <v>26000</v>
      </c>
      <c r="P144" s="137">
        <f t="shared" si="36"/>
        <v>6.438831104507182</v>
      </c>
      <c r="Q144" s="137">
        <f t="shared" si="37"/>
        <v>15.921616656460502</v>
      </c>
      <c r="R144" s="8">
        <v>2354</v>
      </c>
      <c r="S144" s="7" t="s">
        <v>847</v>
      </c>
      <c r="T144" s="139">
        <v>770</v>
      </c>
      <c r="U144" s="8">
        <v>69</v>
      </c>
      <c r="V144" s="8">
        <v>26974</v>
      </c>
      <c r="W144" s="8">
        <v>6161</v>
      </c>
      <c r="X144" s="137">
        <f t="shared" si="31"/>
        <v>1.5257553244180286</v>
      </c>
      <c r="Y144" s="8">
        <v>33135</v>
      </c>
      <c r="Z144" s="8">
        <v>1633</v>
      </c>
      <c r="AA144" s="8">
        <v>4038</v>
      </c>
    </row>
    <row r="145" spans="1:27" ht="13.8" thickBot="1" x14ac:dyDescent="0.3">
      <c r="A145" s="7" t="s">
        <v>693</v>
      </c>
      <c r="B145" s="135" t="s">
        <v>692</v>
      </c>
      <c r="C145" s="7" t="s">
        <v>18</v>
      </c>
      <c r="D145" s="8">
        <v>10353</v>
      </c>
      <c r="E145" s="8">
        <v>19707</v>
      </c>
      <c r="F145" s="8">
        <v>866</v>
      </c>
      <c r="G145" s="8">
        <v>30926</v>
      </c>
      <c r="H145" s="136">
        <f t="shared" si="32"/>
        <v>5.8951582157834537</v>
      </c>
      <c r="I145" s="136">
        <f t="shared" si="33"/>
        <v>22.73970588235294</v>
      </c>
      <c r="J145" s="136">
        <f t="shared" si="34"/>
        <v>1.4545198005832001</v>
      </c>
      <c r="K145" s="8">
        <v>3284</v>
      </c>
      <c r="L145" s="137">
        <f t="shared" si="35"/>
        <v>0.62600076248570335</v>
      </c>
      <c r="M145" s="8">
        <v>572</v>
      </c>
      <c r="N145" s="8">
        <v>871</v>
      </c>
      <c r="O145" s="8">
        <v>9981</v>
      </c>
      <c r="P145" s="137">
        <f t="shared" si="36"/>
        <v>1.9025924513915364</v>
      </c>
      <c r="Q145" s="137">
        <f t="shared" si="37"/>
        <v>7.338970588235294</v>
      </c>
      <c r="R145" s="8">
        <v>2148</v>
      </c>
      <c r="S145" s="7" t="s">
        <v>847</v>
      </c>
      <c r="T145" s="139">
        <v>1893</v>
      </c>
      <c r="U145" s="8">
        <v>32</v>
      </c>
      <c r="V145" s="8">
        <v>15567</v>
      </c>
      <c r="W145" s="8">
        <v>5695</v>
      </c>
      <c r="X145" s="137">
        <f t="shared" si="31"/>
        <v>1.0855890202058711</v>
      </c>
      <c r="Y145" s="8">
        <v>21262</v>
      </c>
      <c r="Z145" s="8">
        <v>1360</v>
      </c>
      <c r="AA145" s="8">
        <v>5246</v>
      </c>
    </row>
    <row r="146" spans="1:27" ht="13.8" thickBot="1" x14ac:dyDescent="0.3">
      <c r="A146" s="7" t="s">
        <v>715</v>
      </c>
      <c r="B146" s="135" t="s">
        <v>714</v>
      </c>
      <c r="C146" s="7" t="s">
        <v>18</v>
      </c>
      <c r="D146" s="8">
        <v>5643</v>
      </c>
      <c r="E146" s="8">
        <v>12713</v>
      </c>
      <c r="F146" s="8">
        <v>551</v>
      </c>
      <c r="G146" s="8">
        <v>18907</v>
      </c>
      <c r="H146" s="136">
        <f t="shared" si="32"/>
        <v>4.6730103806228378</v>
      </c>
      <c r="I146" s="136">
        <f t="shared" si="33"/>
        <v>5.6371496720333933</v>
      </c>
      <c r="J146" s="136">
        <f t="shared" si="34"/>
        <v>0.55149782691129712</v>
      </c>
      <c r="K146" s="8">
        <v>1613</v>
      </c>
      <c r="L146" s="137">
        <f t="shared" si="35"/>
        <v>0.39866534849233809</v>
      </c>
      <c r="M146" s="8">
        <v>1375</v>
      </c>
      <c r="N146" s="8">
        <v>868</v>
      </c>
      <c r="O146" s="8">
        <v>15993</v>
      </c>
      <c r="P146" s="137">
        <f t="shared" si="36"/>
        <v>3.9527928818586258</v>
      </c>
      <c r="Q146" s="137">
        <f t="shared" si="37"/>
        <v>4.768336314847943</v>
      </c>
      <c r="R146" s="8">
        <v>3562</v>
      </c>
      <c r="S146" s="7" t="s">
        <v>847</v>
      </c>
      <c r="T146" s="139">
        <v>2195</v>
      </c>
      <c r="U146" s="8">
        <v>92</v>
      </c>
      <c r="V146" s="8">
        <v>23226</v>
      </c>
      <c r="W146" s="8">
        <v>11057</v>
      </c>
      <c r="X146" s="137">
        <f t="shared" si="31"/>
        <v>2.7328225407810183</v>
      </c>
      <c r="Y146" s="8">
        <v>34283</v>
      </c>
      <c r="Z146" s="8">
        <v>3354</v>
      </c>
      <c r="AA146" s="8">
        <v>4046</v>
      </c>
    </row>
    <row r="147" spans="1:27" ht="13.8" thickBot="1" x14ac:dyDescent="0.3">
      <c r="A147" s="7" t="s">
        <v>727</v>
      </c>
      <c r="B147" s="135" t="s">
        <v>726</v>
      </c>
      <c r="C147" s="7" t="s">
        <v>18</v>
      </c>
      <c r="D147" s="8">
        <v>7526</v>
      </c>
      <c r="E147" s="8">
        <v>16622</v>
      </c>
      <c r="F147" s="8">
        <v>1252</v>
      </c>
      <c r="G147" s="8">
        <v>25400</v>
      </c>
      <c r="H147" s="136">
        <f t="shared" si="32"/>
        <v>4.6358824603029749</v>
      </c>
      <c r="I147" s="136">
        <f t="shared" si="33"/>
        <v>6.248462484624846</v>
      </c>
      <c r="J147" s="136">
        <f t="shared" si="34"/>
        <v>0.45289209043577489</v>
      </c>
      <c r="K147" s="8">
        <v>6100</v>
      </c>
      <c r="L147" s="137">
        <f t="shared" si="35"/>
        <v>1.1133418507026829</v>
      </c>
      <c r="M147" s="8">
        <v>887</v>
      </c>
      <c r="N147" s="8">
        <v>753</v>
      </c>
      <c r="O147" s="8">
        <v>24992</v>
      </c>
      <c r="P147" s="137">
        <f t="shared" si="36"/>
        <v>4.5614163168461399</v>
      </c>
      <c r="Q147" s="137">
        <f t="shared" si="37"/>
        <v>6.1480934809348096</v>
      </c>
      <c r="R147" s="8">
        <v>3150</v>
      </c>
      <c r="S147" s="7" t="s">
        <v>847</v>
      </c>
      <c r="T147" s="139">
        <v>1096</v>
      </c>
      <c r="U147" s="8">
        <v>55</v>
      </c>
      <c r="V147" s="8">
        <v>24765</v>
      </c>
      <c r="W147" s="8">
        <v>31319</v>
      </c>
      <c r="X147" s="137">
        <f t="shared" si="31"/>
        <v>5.7161890855995621</v>
      </c>
      <c r="Y147" s="8">
        <v>56084</v>
      </c>
      <c r="Z147" s="8">
        <v>4065</v>
      </c>
      <c r="AA147" s="8">
        <v>5479</v>
      </c>
    </row>
    <row r="148" spans="1:27" ht="13.8" thickBot="1" x14ac:dyDescent="0.3">
      <c r="A148" s="7" t="s">
        <v>735</v>
      </c>
      <c r="B148" s="135" t="s">
        <v>734</v>
      </c>
      <c r="C148" s="7" t="s">
        <v>18</v>
      </c>
      <c r="D148" s="8">
        <v>2916</v>
      </c>
      <c r="E148" s="8">
        <v>4155</v>
      </c>
      <c r="F148" s="8">
        <v>0</v>
      </c>
      <c r="G148" s="8">
        <v>7071</v>
      </c>
      <c r="H148" s="136">
        <f t="shared" si="32"/>
        <v>1.0585329341317364</v>
      </c>
      <c r="I148" s="136">
        <f t="shared" si="33"/>
        <v>1.6835714285714285</v>
      </c>
      <c r="J148" s="136">
        <f t="shared" si="34"/>
        <v>0.23258338267219261</v>
      </c>
      <c r="K148" s="8">
        <v>2420</v>
      </c>
      <c r="L148" s="137">
        <f t="shared" si="35"/>
        <v>0.36227544910179643</v>
      </c>
      <c r="M148" s="8">
        <v>648</v>
      </c>
      <c r="N148" s="8">
        <v>878</v>
      </c>
      <c r="O148" s="8">
        <v>5257</v>
      </c>
      <c r="P148" s="137">
        <f t="shared" si="36"/>
        <v>0.78697604790419162</v>
      </c>
      <c r="Q148" s="137">
        <f t="shared" si="37"/>
        <v>1.2516666666666667</v>
      </c>
      <c r="R148" s="8">
        <v>834</v>
      </c>
      <c r="S148" s="7" t="s">
        <v>847</v>
      </c>
      <c r="T148" s="139">
        <v>150</v>
      </c>
      <c r="U148" s="8">
        <v>22</v>
      </c>
      <c r="V148" s="8">
        <v>30402</v>
      </c>
      <c r="W148" s="8">
        <v>0</v>
      </c>
      <c r="X148" s="137">
        <f t="shared" si="31"/>
        <v>0</v>
      </c>
      <c r="Y148" s="8">
        <v>30402</v>
      </c>
      <c r="Z148" s="8">
        <v>4200</v>
      </c>
      <c r="AA148" s="8">
        <v>6680</v>
      </c>
    </row>
    <row r="149" spans="1:27" ht="13.8" thickBot="1" x14ac:dyDescent="0.3">
      <c r="A149" s="7" t="s">
        <v>743</v>
      </c>
      <c r="B149" s="135" t="s">
        <v>742</v>
      </c>
      <c r="C149" s="7" t="s">
        <v>18</v>
      </c>
      <c r="D149" s="8">
        <v>17880</v>
      </c>
      <c r="E149" s="8">
        <v>22752</v>
      </c>
      <c r="F149" s="8">
        <v>518</v>
      </c>
      <c r="G149" s="8">
        <v>41150</v>
      </c>
      <c r="H149" s="136">
        <f t="shared" si="32"/>
        <v>6.8208188297696006</v>
      </c>
      <c r="I149" s="136">
        <f t="shared" si="33"/>
        <v>5.5465696185469744</v>
      </c>
      <c r="J149" s="136">
        <f t="shared" si="34"/>
        <v>0.84908385605810499</v>
      </c>
      <c r="K149" s="8">
        <v>864</v>
      </c>
      <c r="L149" s="137">
        <f t="shared" si="35"/>
        <v>0.14321233217304824</v>
      </c>
      <c r="M149" s="8">
        <v>763</v>
      </c>
      <c r="N149" s="8">
        <v>1479</v>
      </c>
      <c r="O149" s="8">
        <v>24492</v>
      </c>
      <c r="P149" s="137">
        <f t="shared" si="36"/>
        <v>4.059671805072103</v>
      </c>
      <c r="Q149" s="137">
        <f t="shared" si="37"/>
        <v>3.3012535382126971</v>
      </c>
      <c r="R149" s="8">
        <v>6156</v>
      </c>
      <c r="S149" s="7" t="s">
        <v>847</v>
      </c>
      <c r="T149" s="139">
        <v>1311</v>
      </c>
      <c r="U149" s="8">
        <v>7</v>
      </c>
      <c r="V149" s="8">
        <v>37872</v>
      </c>
      <c r="W149" s="8">
        <v>10592</v>
      </c>
      <c r="X149" s="137">
        <f t="shared" si="31"/>
        <v>1.7556771092325543</v>
      </c>
      <c r="Y149" s="8">
        <v>48464</v>
      </c>
      <c r="Z149" s="8">
        <v>7419</v>
      </c>
      <c r="AA149" s="8">
        <v>6033</v>
      </c>
    </row>
    <row r="150" spans="1:27" ht="13.8" thickBot="1" x14ac:dyDescent="0.3">
      <c r="A150" s="7" t="s">
        <v>751</v>
      </c>
      <c r="B150" s="135" t="s">
        <v>750</v>
      </c>
      <c r="C150" s="7" t="s">
        <v>18</v>
      </c>
      <c r="D150" s="8">
        <v>2363</v>
      </c>
      <c r="E150" s="8">
        <v>12704</v>
      </c>
      <c r="F150" s="8">
        <v>1349</v>
      </c>
      <c r="G150" s="8">
        <v>16416</v>
      </c>
      <c r="H150" s="136">
        <f t="shared" si="32"/>
        <v>3.4328732747804267</v>
      </c>
      <c r="I150" s="136">
        <f t="shared" si="33"/>
        <v>9.0297029702970288</v>
      </c>
      <c r="J150" s="136">
        <f t="shared" si="34"/>
        <v>0.41844459738472128</v>
      </c>
      <c r="K150" s="8">
        <v>988</v>
      </c>
      <c r="L150" s="137">
        <f t="shared" si="35"/>
        <v>0.20660811375993307</v>
      </c>
      <c r="M150" s="8">
        <v>189</v>
      </c>
      <c r="N150" s="8">
        <v>232</v>
      </c>
      <c r="O150" s="8">
        <v>4962</v>
      </c>
      <c r="P150" s="137">
        <f t="shared" si="36"/>
        <v>1.0376411543287327</v>
      </c>
      <c r="Q150" s="137">
        <f t="shared" si="37"/>
        <v>2.7293729372937294</v>
      </c>
      <c r="R150" s="8">
        <v>5316</v>
      </c>
      <c r="S150" s="7" t="s">
        <v>847</v>
      </c>
      <c r="T150" s="139">
        <v>5200</v>
      </c>
      <c r="U150" s="8">
        <v>119</v>
      </c>
      <c r="V150" s="8">
        <v>27354</v>
      </c>
      <c r="W150" s="8">
        <v>11877</v>
      </c>
      <c r="X150" s="137">
        <f t="shared" si="31"/>
        <v>2.4836888331242157</v>
      </c>
      <c r="Y150" s="8">
        <v>39231</v>
      </c>
      <c r="Z150" s="8">
        <v>1818</v>
      </c>
      <c r="AA150" s="8">
        <v>4782</v>
      </c>
    </row>
    <row r="151" spans="1:27" ht="13.8" thickBot="1" x14ac:dyDescent="0.3">
      <c r="A151" s="7" t="s">
        <v>765</v>
      </c>
      <c r="B151" s="135" t="s">
        <v>764</v>
      </c>
      <c r="C151" s="7" t="s">
        <v>18</v>
      </c>
      <c r="D151" s="8">
        <v>8400</v>
      </c>
      <c r="E151" s="8">
        <v>23240</v>
      </c>
      <c r="F151" s="8">
        <v>2871</v>
      </c>
      <c r="G151" s="8">
        <v>34511</v>
      </c>
      <c r="H151" s="136">
        <f t="shared" si="32"/>
        <v>7.2547824258986759</v>
      </c>
      <c r="I151" s="136">
        <f t="shared" si="33"/>
        <v>14.817947617003005</v>
      </c>
      <c r="J151" s="136">
        <f t="shared" si="34"/>
        <v>1.0439846326042896</v>
      </c>
      <c r="K151" s="8">
        <v>2965</v>
      </c>
      <c r="L151" s="137">
        <f t="shared" si="35"/>
        <v>0.62329199075047304</v>
      </c>
      <c r="M151" s="8">
        <v>4544</v>
      </c>
      <c r="N151" s="8">
        <v>4219</v>
      </c>
      <c r="O151" s="8">
        <v>33116</v>
      </c>
      <c r="P151" s="137">
        <f t="shared" si="36"/>
        <v>6.961530376287576</v>
      </c>
      <c r="Q151" s="137">
        <f t="shared" si="37"/>
        <v>14.218978102189782</v>
      </c>
      <c r="R151" s="8">
        <v>2416</v>
      </c>
      <c r="S151" s="7" t="s">
        <v>847</v>
      </c>
      <c r="T151" s="139">
        <v>3669</v>
      </c>
      <c r="U151" s="8">
        <v>29</v>
      </c>
      <c r="V151" s="8">
        <v>23661</v>
      </c>
      <c r="W151" s="8">
        <v>9396</v>
      </c>
      <c r="X151" s="137">
        <f t="shared" si="31"/>
        <v>1.9751944502837924</v>
      </c>
      <c r="Y151" s="8">
        <v>33057</v>
      </c>
      <c r="Z151" s="8">
        <v>2329</v>
      </c>
      <c r="AA151" s="8">
        <v>4757</v>
      </c>
    </row>
    <row r="152" spans="1:27" ht="13.8" thickBot="1" x14ac:dyDescent="0.3">
      <c r="A152" s="7" t="s">
        <v>771</v>
      </c>
      <c r="B152" s="135" t="s">
        <v>770</v>
      </c>
      <c r="C152" s="7" t="s">
        <v>18</v>
      </c>
      <c r="D152" s="8">
        <v>2350</v>
      </c>
      <c r="E152" s="8">
        <v>5953</v>
      </c>
      <c r="F152" s="8">
        <v>3500</v>
      </c>
      <c r="G152" s="8">
        <v>11803</v>
      </c>
      <c r="H152" s="136">
        <f t="shared" si="32"/>
        <v>2.5580840918942349</v>
      </c>
      <c r="I152" s="136">
        <f t="shared" si="33"/>
        <v>15.633112582781457</v>
      </c>
      <c r="J152" s="136">
        <f t="shared" si="34"/>
        <v>0.50576338004027943</v>
      </c>
      <c r="K152" s="8">
        <v>515</v>
      </c>
      <c r="L152" s="137">
        <f t="shared" si="35"/>
        <v>0.11161681837884699</v>
      </c>
      <c r="M152" s="8">
        <v>450</v>
      </c>
      <c r="N152" s="8">
        <v>815</v>
      </c>
      <c r="O152" s="8">
        <v>3112</v>
      </c>
      <c r="P152" s="137">
        <f t="shared" si="36"/>
        <v>0.67446900736887738</v>
      </c>
      <c r="Q152" s="137">
        <f t="shared" si="37"/>
        <v>4.1218543046357619</v>
      </c>
      <c r="R152" s="8">
        <v>1920</v>
      </c>
      <c r="S152" s="7" t="s">
        <v>847</v>
      </c>
      <c r="T152" s="139">
        <v>1100</v>
      </c>
      <c r="U152" s="8">
        <v>15</v>
      </c>
      <c r="V152" s="8">
        <v>15636</v>
      </c>
      <c r="W152" s="8">
        <v>7701</v>
      </c>
      <c r="X152" s="137">
        <f t="shared" si="31"/>
        <v>1.6690507152145644</v>
      </c>
      <c r="Y152" s="8">
        <v>23337</v>
      </c>
      <c r="Z152" s="8">
        <v>755</v>
      </c>
      <c r="AA152" s="8">
        <v>4614</v>
      </c>
    </row>
    <row r="153" spans="1:27" ht="13.8" thickBot="1" x14ac:dyDescent="0.3">
      <c r="A153" s="7" t="s">
        <v>781</v>
      </c>
      <c r="B153" s="135" t="s">
        <v>780</v>
      </c>
      <c r="C153" s="7" t="s">
        <v>18</v>
      </c>
      <c r="D153" s="8">
        <v>12195</v>
      </c>
      <c r="E153" s="8">
        <v>22269</v>
      </c>
      <c r="F153" s="8">
        <v>3794</v>
      </c>
      <c r="G153" s="8">
        <v>38258</v>
      </c>
      <c r="H153" s="136">
        <f t="shared" si="32"/>
        <v>5.4662094584940704</v>
      </c>
      <c r="I153" s="136">
        <f t="shared" si="33"/>
        <v>11.681832061068702</v>
      </c>
      <c r="J153" s="136">
        <f t="shared" si="34"/>
        <v>0.63696452058671726</v>
      </c>
      <c r="K153" s="8">
        <v>1339</v>
      </c>
      <c r="L153" s="137">
        <f t="shared" si="35"/>
        <v>0.19131304472067437</v>
      </c>
      <c r="M153" s="8">
        <v>8673</v>
      </c>
      <c r="N153" s="8">
        <v>7726</v>
      </c>
      <c r="O153" s="8">
        <v>29074</v>
      </c>
      <c r="P153" s="137">
        <f t="shared" si="36"/>
        <v>4.1540220031433064</v>
      </c>
      <c r="Q153" s="137">
        <f t="shared" si="37"/>
        <v>8.8775572519083976</v>
      </c>
      <c r="R153" s="8">
        <v>10789</v>
      </c>
      <c r="S153" s="7" t="s">
        <v>847</v>
      </c>
      <c r="T153" s="139">
        <v>1619</v>
      </c>
      <c r="U153" s="8">
        <v>39</v>
      </c>
      <c r="V153" s="8">
        <v>32340</v>
      </c>
      <c r="W153" s="8">
        <v>27723</v>
      </c>
      <c r="X153" s="137">
        <f t="shared" si="31"/>
        <v>3.9609944277753963</v>
      </c>
      <c r="Y153" s="8">
        <v>60063</v>
      </c>
      <c r="Z153" s="8">
        <v>3275</v>
      </c>
      <c r="AA153" s="8">
        <v>6999</v>
      </c>
    </row>
    <row r="154" spans="1:27" ht="13.8" thickBot="1" x14ac:dyDescent="0.3">
      <c r="A154" s="7" t="s">
        <v>791</v>
      </c>
      <c r="B154" s="135" t="s">
        <v>790</v>
      </c>
      <c r="C154" s="7" t="s">
        <v>18</v>
      </c>
      <c r="D154" s="8">
        <v>6088</v>
      </c>
      <c r="E154" s="8">
        <v>8722</v>
      </c>
      <c r="F154" s="8">
        <v>1074</v>
      </c>
      <c r="G154" s="8">
        <v>15884</v>
      </c>
      <c r="H154" s="136">
        <f t="shared" si="32"/>
        <v>3.2838536282819928</v>
      </c>
      <c r="I154" s="136">
        <f t="shared" si="33"/>
        <v>2.3497041420118343</v>
      </c>
      <c r="J154" s="136">
        <f t="shared" si="34"/>
        <v>0.41479082885047264</v>
      </c>
      <c r="K154" s="8">
        <v>936</v>
      </c>
      <c r="L154" s="137">
        <f t="shared" si="35"/>
        <v>0.19350837295844531</v>
      </c>
      <c r="M154" s="8">
        <v>316</v>
      </c>
      <c r="N154" s="8">
        <v>579</v>
      </c>
      <c r="O154" s="8">
        <v>32411</v>
      </c>
      <c r="P154" s="137">
        <f t="shared" si="36"/>
        <v>6.7006408931155672</v>
      </c>
      <c r="Q154" s="137">
        <f t="shared" si="37"/>
        <v>4.7945266272189349</v>
      </c>
      <c r="R154" s="8">
        <v>10280</v>
      </c>
      <c r="S154" s="7" t="s">
        <v>847</v>
      </c>
      <c r="T154" s="139">
        <v>2172</v>
      </c>
      <c r="U154" s="8">
        <v>52</v>
      </c>
      <c r="V154" s="8">
        <v>28509</v>
      </c>
      <c r="W154" s="8">
        <v>9785</v>
      </c>
      <c r="X154" s="137">
        <f t="shared" si="31"/>
        <v>2.0229481083316103</v>
      </c>
      <c r="Y154" s="8">
        <v>38294</v>
      </c>
      <c r="Z154" s="8">
        <v>6760</v>
      </c>
      <c r="AA154" s="8">
        <v>4837</v>
      </c>
    </row>
    <row r="155" spans="1:27" ht="13.8" thickBot="1" x14ac:dyDescent="0.3">
      <c r="A155" s="7" t="s">
        <v>809</v>
      </c>
      <c r="B155" s="149" t="s">
        <v>808</v>
      </c>
      <c r="C155" s="7" t="s">
        <v>18</v>
      </c>
      <c r="D155" s="8">
        <v>7874</v>
      </c>
      <c r="E155" s="8">
        <v>19639</v>
      </c>
      <c r="F155" s="8">
        <v>3012</v>
      </c>
      <c r="G155" s="8">
        <v>30525</v>
      </c>
      <c r="H155" s="136">
        <f t="shared" si="32"/>
        <v>5.8253816793893129</v>
      </c>
      <c r="I155" s="136">
        <f t="shared" si="33"/>
        <v>13.399912203687444</v>
      </c>
      <c r="J155" s="136">
        <f t="shared" si="34"/>
        <v>0.94460776729073181</v>
      </c>
      <c r="K155" s="8">
        <v>2872</v>
      </c>
      <c r="L155" s="137">
        <f t="shared" si="35"/>
        <v>0.54809160305343507</v>
      </c>
      <c r="M155" s="8">
        <v>1532</v>
      </c>
      <c r="N155" s="8">
        <v>1769</v>
      </c>
      <c r="O155" s="8">
        <v>27471</v>
      </c>
      <c r="P155" s="137">
        <f t="shared" si="36"/>
        <v>5.2425572519083969</v>
      </c>
      <c r="Q155" s="137">
        <f t="shared" si="37"/>
        <v>12.059262510974539</v>
      </c>
      <c r="R155" s="8">
        <v>8594</v>
      </c>
      <c r="S155" s="7" t="s">
        <v>847</v>
      </c>
      <c r="T155" s="139">
        <v>1941</v>
      </c>
      <c r="U155" s="8">
        <v>31</v>
      </c>
      <c r="V155" s="8">
        <v>17637</v>
      </c>
      <c r="W155" s="8">
        <v>14678</v>
      </c>
      <c r="X155" s="137">
        <f t="shared" si="31"/>
        <v>2.801145038167939</v>
      </c>
      <c r="Y155" s="8">
        <v>32315</v>
      </c>
      <c r="Z155" s="8">
        <v>2278</v>
      </c>
      <c r="AA155" s="8">
        <v>5240</v>
      </c>
    </row>
    <row r="156" spans="1:27" x14ac:dyDescent="0.25">
      <c r="A156" s="7"/>
      <c r="B156" s="81" t="s">
        <v>3877</v>
      </c>
      <c r="C156" s="62"/>
      <c r="D156" s="113">
        <f>SUM(D77:D155)</f>
        <v>696169</v>
      </c>
      <c r="E156" s="113">
        <f>SUM(E77:E155)</f>
        <v>1417150</v>
      </c>
      <c r="F156" s="64">
        <f t="shared" ref="F156:AA156" si="38">SUM(F77:F155)</f>
        <v>136486</v>
      </c>
      <c r="G156" s="64">
        <f t="shared" si="38"/>
        <v>2249805</v>
      </c>
      <c r="H156" s="64"/>
      <c r="I156" s="64"/>
      <c r="J156" s="64"/>
      <c r="K156" s="64">
        <f t="shared" si="38"/>
        <v>181138</v>
      </c>
      <c r="L156" s="64"/>
      <c r="M156" s="64">
        <f t="shared" si="38"/>
        <v>135981</v>
      </c>
      <c r="N156" s="64">
        <f t="shared" si="38"/>
        <v>166274</v>
      </c>
      <c r="O156" s="64">
        <f t="shared" si="38"/>
        <v>1826286</v>
      </c>
      <c r="P156" s="64"/>
      <c r="Q156" s="64"/>
      <c r="R156" s="64">
        <f t="shared" si="38"/>
        <v>325504</v>
      </c>
      <c r="S156" s="64"/>
      <c r="T156" s="64">
        <f t="shared" si="38"/>
        <v>216355</v>
      </c>
      <c r="U156" s="64">
        <f t="shared" si="38"/>
        <v>3527</v>
      </c>
      <c r="V156" s="64">
        <f t="shared" si="38"/>
        <v>2051170</v>
      </c>
      <c r="W156" s="64">
        <f t="shared" si="38"/>
        <v>1245976</v>
      </c>
      <c r="X156" s="64"/>
      <c r="Y156" s="64">
        <f t="shared" si="38"/>
        <v>3297146</v>
      </c>
      <c r="Z156" s="64">
        <f t="shared" si="38"/>
        <v>332829</v>
      </c>
      <c r="AA156" s="65">
        <f t="shared" si="38"/>
        <v>422744</v>
      </c>
    </row>
    <row r="157" spans="1:27" ht="13.8" thickBot="1" x14ac:dyDescent="0.3">
      <c r="A157" s="7"/>
      <c r="B157" s="83" t="s">
        <v>3878</v>
      </c>
      <c r="C157" s="67"/>
      <c r="D157" s="114">
        <f>AVERAGE(D77:D155)</f>
        <v>8812.2658227848096</v>
      </c>
      <c r="E157" s="114">
        <f>AVERAGE(E77:E155)</f>
        <v>17938.607594936708</v>
      </c>
      <c r="F157" s="69">
        <f>AVERAGE(F77:F155)</f>
        <v>1727.6708860759493</v>
      </c>
      <c r="G157" s="69">
        <f t="shared" ref="G157:H157" si="39">AVERAGE(G77:G155)</f>
        <v>28478.544303797469</v>
      </c>
      <c r="H157" s="70">
        <f t="shared" si="39"/>
        <v>5.2515770125394452</v>
      </c>
      <c r="I157" s="70">
        <f>AVERAGE(I77:I155)</f>
        <v>11.92773094098043</v>
      </c>
      <c r="J157" s="70">
        <f>AVERAGE(J77:J155)</f>
        <v>0.79754890425948943</v>
      </c>
      <c r="K157" s="69">
        <f>AVERAGE(K77:K155)</f>
        <v>2292.8860759493673</v>
      </c>
      <c r="L157" s="70">
        <f>AVERAGE(L77:L155)</f>
        <v>0.43218859653792069</v>
      </c>
      <c r="M157" s="69">
        <f>AVERAGE(M77:M155)</f>
        <v>1721.2784810126582</v>
      </c>
      <c r="N157" s="70">
        <f t="shared" ref="N157:AA157" si="40">AVERAGE(N77:N155)</f>
        <v>2104.7341772151899</v>
      </c>
      <c r="O157" s="70">
        <f t="shared" si="40"/>
        <v>23117.544303797469</v>
      </c>
      <c r="P157" s="70">
        <f t="shared" si="40"/>
        <v>4.2534865596526359</v>
      </c>
      <c r="Q157" s="70">
        <f t="shared" si="40"/>
        <v>9.3266454552874354</v>
      </c>
      <c r="R157" s="70">
        <f t="shared" si="40"/>
        <v>4120.3037974683548</v>
      </c>
      <c r="S157" s="150">
        <v>1</v>
      </c>
      <c r="T157" s="70">
        <f t="shared" si="40"/>
        <v>2846.7763157894738</v>
      </c>
      <c r="U157" s="70">
        <f t="shared" si="40"/>
        <v>44.645569620253163</v>
      </c>
      <c r="V157" s="70">
        <f t="shared" si="40"/>
        <v>25964.177215189873</v>
      </c>
      <c r="W157" s="70">
        <f t="shared" si="40"/>
        <v>16181.506493506493</v>
      </c>
      <c r="X157" s="70">
        <f t="shared" si="40"/>
        <v>2.9215171982020087</v>
      </c>
      <c r="Y157" s="69">
        <f t="shared" si="40"/>
        <v>41736.0253164557</v>
      </c>
      <c r="Z157" s="69">
        <f t="shared" si="40"/>
        <v>4213.0253164556962</v>
      </c>
      <c r="AA157" s="71">
        <f t="shared" si="40"/>
        <v>5351.1898734177212</v>
      </c>
    </row>
    <row r="158" spans="1:27" ht="13.8" thickBot="1" x14ac:dyDescent="0.3">
      <c r="A158" s="7"/>
      <c r="B158" s="85"/>
      <c r="C158" s="152"/>
      <c r="D158" s="153"/>
      <c r="E158" s="153"/>
      <c r="F158" s="153"/>
      <c r="G158" s="153"/>
      <c r="H158" s="154"/>
      <c r="I158" s="154"/>
      <c r="J158" s="154"/>
      <c r="K158" s="153"/>
      <c r="L158" s="155"/>
      <c r="M158" s="153"/>
      <c r="N158" s="153"/>
      <c r="O158" s="153"/>
      <c r="P158" s="155"/>
      <c r="Q158" s="155"/>
      <c r="R158" s="153"/>
      <c r="S158" s="152"/>
      <c r="T158" s="156"/>
      <c r="U158" s="153"/>
      <c r="V158" s="153"/>
      <c r="W158" s="153"/>
      <c r="X158" s="155"/>
      <c r="Y158" s="153"/>
      <c r="Z158" s="153"/>
      <c r="AA158" s="153"/>
    </row>
    <row r="159" spans="1:27" ht="13.8" thickBot="1" x14ac:dyDescent="0.3">
      <c r="A159" s="7" t="s">
        <v>25</v>
      </c>
      <c r="B159" s="143" t="s">
        <v>24</v>
      </c>
      <c r="C159" s="7" t="s">
        <v>26</v>
      </c>
      <c r="D159" s="8">
        <v>7371</v>
      </c>
      <c r="E159" s="8">
        <v>17521</v>
      </c>
      <c r="F159" s="8">
        <v>4210</v>
      </c>
      <c r="G159" s="8">
        <v>29102</v>
      </c>
      <c r="H159" s="136">
        <f t="shared" ref="H159:H190" si="41">G159/AA159</f>
        <v>3.927395411605938</v>
      </c>
      <c r="I159" s="136">
        <f t="shared" ref="I159:I190" si="42">G159/Z159</f>
        <v>2.9605289928789422</v>
      </c>
      <c r="J159" s="136">
        <f t="shared" ref="J159:J190" si="43">G159/Y159</f>
        <v>0.63353361198188785</v>
      </c>
      <c r="K159" s="8">
        <v>1992</v>
      </c>
      <c r="L159" s="137">
        <f t="shared" ref="L159:L190" si="44">K159/AA159</f>
        <v>0.26882591093117408</v>
      </c>
      <c r="M159" s="8">
        <v>2230</v>
      </c>
      <c r="N159" s="8">
        <v>2561</v>
      </c>
      <c r="O159" s="8">
        <v>23527</v>
      </c>
      <c r="P159" s="137">
        <f t="shared" ref="P159:P190" si="45">O159/AA159</f>
        <v>3.1750337381916331</v>
      </c>
      <c r="Q159" s="137">
        <f t="shared" ref="Q159:Q190" si="46">O159/Z159</f>
        <v>2.393387589013225</v>
      </c>
      <c r="R159" s="8">
        <v>6138</v>
      </c>
      <c r="S159" s="7" t="s">
        <v>847</v>
      </c>
      <c r="T159" s="139">
        <v>25279</v>
      </c>
      <c r="U159" s="8">
        <v>70</v>
      </c>
      <c r="V159" s="8">
        <v>33809</v>
      </c>
      <c r="W159" s="8">
        <v>12127</v>
      </c>
      <c r="X159" s="137">
        <f>W159/AA159</f>
        <v>1.6365721997300944</v>
      </c>
      <c r="Y159" s="8">
        <v>45936</v>
      </c>
      <c r="Z159" s="8">
        <v>9830</v>
      </c>
      <c r="AA159" s="8">
        <v>7410</v>
      </c>
    </row>
    <row r="160" spans="1:27" ht="13.8" thickBot="1" x14ac:dyDescent="0.3">
      <c r="A160" s="7" t="s">
        <v>30</v>
      </c>
      <c r="B160" s="135" t="s">
        <v>29</v>
      </c>
      <c r="C160" s="7" t="s">
        <v>26</v>
      </c>
      <c r="D160" s="8">
        <v>8737</v>
      </c>
      <c r="E160" s="8">
        <v>53812</v>
      </c>
      <c r="F160" s="8">
        <v>3832</v>
      </c>
      <c r="G160" s="8">
        <v>66381</v>
      </c>
      <c r="H160" s="136">
        <f t="shared" si="41"/>
        <v>5.7378338663670156</v>
      </c>
      <c r="I160" s="136">
        <f t="shared" si="42"/>
        <v>21.235124760076776</v>
      </c>
      <c r="J160" s="136">
        <f t="shared" si="43"/>
        <v>0.83164409476440448</v>
      </c>
      <c r="K160" s="8">
        <v>5980</v>
      </c>
      <c r="L160" s="137">
        <f t="shared" si="44"/>
        <v>0.51689860834990065</v>
      </c>
      <c r="M160" s="8">
        <v>4947</v>
      </c>
      <c r="N160" s="8">
        <v>4183</v>
      </c>
      <c r="O160" s="8">
        <v>64583</v>
      </c>
      <c r="P160" s="137">
        <f t="shared" si="45"/>
        <v>5.5824185322845539</v>
      </c>
      <c r="Q160" s="137">
        <f t="shared" si="46"/>
        <v>20.659948816378758</v>
      </c>
      <c r="R160" s="8">
        <v>18888</v>
      </c>
      <c r="S160" s="7" t="s">
        <v>847</v>
      </c>
      <c r="T160" s="140" t="s">
        <v>3890</v>
      </c>
      <c r="U160" s="8">
        <v>31</v>
      </c>
      <c r="V160" s="8">
        <v>36624</v>
      </c>
      <c r="W160" s="8">
        <v>43195</v>
      </c>
      <c r="X160" s="137">
        <f>W160/AA160</f>
        <v>3.7336848474371163</v>
      </c>
      <c r="Y160" s="8">
        <v>79819</v>
      </c>
      <c r="Z160" s="8">
        <v>3126</v>
      </c>
      <c r="AA160" s="8">
        <v>11569</v>
      </c>
    </row>
    <row r="161" spans="1:27" ht="13.8" thickBot="1" x14ac:dyDescent="0.3">
      <c r="A161" s="7" t="s">
        <v>32</v>
      </c>
      <c r="B161" s="135" t="s">
        <v>31</v>
      </c>
      <c r="C161" s="7" t="s">
        <v>26</v>
      </c>
      <c r="D161" s="8">
        <v>7735</v>
      </c>
      <c r="E161" s="8">
        <v>45696</v>
      </c>
      <c r="F161" s="8">
        <v>2161</v>
      </c>
      <c r="G161" s="8">
        <v>55592</v>
      </c>
      <c r="H161" s="136">
        <f t="shared" si="41"/>
        <v>5.7275911807129614</v>
      </c>
      <c r="I161" s="136">
        <f t="shared" si="42"/>
        <v>13.157869822485207</v>
      </c>
      <c r="J161" s="136">
        <f t="shared" si="43"/>
        <v>0.77625111706881145</v>
      </c>
      <c r="K161" s="8">
        <v>1025</v>
      </c>
      <c r="L161" s="137">
        <f t="shared" si="44"/>
        <v>0.10560478054811456</v>
      </c>
      <c r="M161" s="8">
        <v>12276</v>
      </c>
      <c r="N161" s="8">
        <v>9447</v>
      </c>
      <c r="O161" s="8">
        <v>55989</v>
      </c>
      <c r="P161" s="137">
        <f t="shared" si="45"/>
        <v>5.7684937152276943</v>
      </c>
      <c r="Q161" s="137">
        <f t="shared" si="46"/>
        <v>13.251834319526628</v>
      </c>
      <c r="R161" s="8">
        <v>7287</v>
      </c>
      <c r="S161" s="7" t="s">
        <v>847</v>
      </c>
      <c r="T161" s="139">
        <v>12060</v>
      </c>
      <c r="U161" s="8">
        <v>65</v>
      </c>
      <c r="V161" s="8">
        <v>57734</v>
      </c>
      <c r="W161" s="8">
        <v>13882</v>
      </c>
      <c r="X161" s="137">
        <f>W161/AA161</f>
        <v>1.4302493303111476</v>
      </c>
      <c r="Y161" s="8">
        <v>71616</v>
      </c>
      <c r="Z161" s="8">
        <v>4225</v>
      </c>
      <c r="AA161" s="8">
        <v>9706</v>
      </c>
    </row>
    <row r="162" spans="1:27" ht="13.8" thickBot="1" x14ac:dyDescent="0.3">
      <c r="A162" s="7" t="s">
        <v>44</v>
      </c>
      <c r="B162" s="135" t="s">
        <v>43</v>
      </c>
      <c r="C162" s="7" t="s">
        <v>26</v>
      </c>
      <c r="D162" s="8">
        <v>20213</v>
      </c>
      <c r="E162" s="8">
        <v>24594</v>
      </c>
      <c r="F162" s="8">
        <v>1369</v>
      </c>
      <c r="G162" s="8">
        <v>46176</v>
      </c>
      <c r="H162" s="136">
        <f t="shared" si="41"/>
        <v>3.8796840867081164</v>
      </c>
      <c r="I162" s="136">
        <f t="shared" si="42"/>
        <v>3.038094611487598</v>
      </c>
      <c r="J162" s="136">
        <f t="shared" si="43"/>
        <v>0.50677700099871592</v>
      </c>
      <c r="K162" s="8">
        <v>23341</v>
      </c>
      <c r="L162" s="137">
        <f t="shared" si="44"/>
        <v>1.9610989749621912</v>
      </c>
      <c r="M162" s="8">
        <v>793</v>
      </c>
      <c r="N162" s="8">
        <v>1077</v>
      </c>
      <c r="O162" s="8">
        <v>108531</v>
      </c>
      <c r="P162" s="137">
        <f t="shared" si="45"/>
        <v>9.1187195429339614</v>
      </c>
      <c r="Q162" s="137">
        <f t="shared" si="46"/>
        <v>7.1406671491545497</v>
      </c>
      <c r="R162" s="8">
        <v>20246</v>
      </c>
      <c r="S162" s="7" t="s">
        <v>847</v>
      </c>
      <c r="T162" s="139">
        <v>46800</v>
      </c>
      <c r="U162" s="8">
        <v>128</v>
      </c>
      <c r="V162" s="8">
        <v>91117</v>
      </c>
      <c r="W162" s="140" t="s">
        <v>3890</v>
      </c>
      <c r="X162" s="140" t="s">
        <v>3890</v>
      </c>
      <c r="Y162" s="8">
        <v>91117</v>
      </c>
      <c r="Z162" s="8">
        <v>15199</v>
      </c>
      <c r="AA162" s="8">
        <v>11902</v>
      </c>
    </row>
    <row r="163" spans="1:27" ht="13.8" thickBot="1" x14ac:dyDescent="0.3">
      <c r="A163" s="7" t="s">
        <v>52</v>
      </c>
      <c r="B163" s="135" t="s">
        <v>51</v>
      </c>
      <c r="C163" s="7" t="s">
        <v>26</v>
      </c>
      <c r="D163" s="8">
        <v>13792</v>
      </c>
      <c r="E163" s="8">
        <v>14529</v>
      </c>
      <c r="F163" s="8">
        <v>2979</v>
      </c>
      <c r="G163" s="8">
        <v>31300</v>
      </c>
      <c r="H163" s="136">
        <f t="shared" si="41"/>
        <v>2.8454545454545452</v>
      </c>
      <c r="I163" s="136">
        <f t="shared" si="42"/>
        <v>10.955547777388869</v>
      </c>
      <c r="J163" s="136">
        <f t="shared" si="43"/>
        <v>0.49091108706221864</v>
      </c>
      <c r="K163" s="8">
        <v>1160</v>
      </c>
      <c r="L163" s="137">
        <f t="shared" si="44"/>
        <v>0.10545454545454545</v>
      </c>
      <c r="M163" s="8">
        <v>3531</v>
      </c>
      <c r="N163" s="8">
        <v>3714</v>
      </c>
      <c r="O163" s="8">
        <v>38992</v>
      </c>
      <c r="P163" s="137">
        <f t="shared" si="45"/>
        <v>3.5447272727272727</v>
      </c>
      <c r="Q163" s="137">
        <f t="shared" si="46"/>
        <v>13.647882394119707</v>
      </c>
      <c r="R163" s="8">
        <v>5771</v>
      </c>
      <c r="S163" s="7" t="s">
        <v>847</v>
      </c>
      <c r="T163" s="139">
        <v>5159</v>
      </c>
      <c r="U163" s="8">
        <v>66</v>
      </c>
      <c r="V163" s="8">
        <v>55479</v>
      </c>
      <c r="W163" s="8">
        <v>8280</v>
      </c>
      <c r="X163" s="137">
        <f t="shared" ref="X163:X209" si="47">W163/AA163</f>
        <v>0.75272727272727269</v>
      </c>
      <c r="Y163" s="8">
        <v>63759</v>
      </c>
      <c r="Z163" s="8">
        <v>2857</v>
      </c>
      <c r="AA163" s="8">
        <v>11000</v>
      </c>
    </row>
    <row r="164" spans="1:27" ht="13.8" thickBot="1" x14ac:dyDescent="0.3">
      <c r="A164" s="7" t="s">
        <v>67</v>
      </c>
      <c r="B164" s="135" t="s">
        <v>66</v>
      </c>
      <c r="C164" s="7" t="s">
        <v>26</v>
      </c>
      <c r="D164" s="8">
        <v>9431</v>
      </c>
      <c r="E164" s="8">
        <v>18233</v>
      </c>
      <c r="F164" s="8">
        <v>3757</v>
      </c>
      <c r="G164" s="8">
        <v>31421</v>
      </c>
      <c r="H164" s="136">
        <f t="shared" si="41"/>
        <v>4.38106525376464</v>
      </c>
      <c r="I164" s="136">
        <f t="shared" si="42"/>
        <v>10.204936667749269</v>
      </c>
      <c r="J164" s="136">
        <f t="shared" si="43"/>
        <v>0.896513353115727</v>
      </c>
      <c r="K164" s="8">
        <v>1040</v>
      </c>
      <c r="L164" s="137">
        <f t="shared" si="44"/>
        <v>0.14500836586726157</v>
      </c>
      <c r="M164" s="8">
        <v>1675</v>
      </c>
      <c r="N164" s="8">
        <v>2369</v>
      </c>
      <c r="O164" s="8">
        <v>26000</v>
      </c>
      <c r="P164" s="137">
        <f t="shared" si="45"/>
        <v>3.6252091466815393</v>
      </c>
      <c r="Q164" s="137">
        <f t="shared" si="46"/>
        <v>8.4443000974342315</v>
      </c>
      <c r="R164" s="8">
        <v>2340</v>
      </c>
      <c r="S164" s="7" t="s">
        <v>847</v>
      </c>
      <c r="T164" s="139">
        <v>1300</v>
      </c>
      <c r="U164" s="8">
        <v>28</v>
      </c>
      <c r="V164" s="8">
        <v>23116</v>
      </c>
      <c r="W164" s="8">
        <v>11932</v>
      </c>
      <c r="X164" s="137">
        <f t="shared" si="47"/>
        <v>1.6636921360847741</v>
      </c>
      <c r="Y164" s="8">
        <v>35048</v>
      </c>
      <c r="Z164" s="8">
        <v>3079</v>
      </c>
      <c r="AA164" s="8">
        <v>7172</v>
      </c>
    </row>
    <row r="165" spans="1:27" ht="13.8" thickBot="1" x14ac:dyDescent="0.3">
      <c r="A165" s="7" t="s">
        <v>96</v>
      </c>
      <c r="B165" s="135" t="s">
        <v>95</v>
      </c>
      <c r="C165" s="7" t="s">
        <v>26</v>
      </c>
      <c r="D165" s="8">
        <v>40955</v>
      </c>
      <c r="E165" s="8">
        <v>45797</v>
      </c>
      <c r="F165" s="8">
        <v>4592</v>
      </c>
      <c r="G165" s="8">
        <v>91344</v>
      </c>
      <c r="H165" s="136">
        <f t="shared" si="41"/>
        <v>9.9319343264107864</v>
      </c>
      <c r="I165" s="136">
        <f t="shared" si="42"/>
        <v>16.541832669322709</v>
      </c>
      <c r="J165" s="136">
        <f t="shared" si="43"/>
        <v>1.4712021646695013</v>
      </c>
      <c r="K165" s="8">
        <v>9227</v>
      </c>
      <c r="L165" s="137">
        <f t="shared" si="44"/>
        <v>1.0032619332390997</v>
      </c>
      <c r="M165" s="8">
        <v>2546</v>
      </c>
      <c r="N165" s="8">
        <v>4159</v>
      </c>
      <c r="O165" s="8">
        <v>105562</v>
      </c>
      <c r="P165" s="137">
        <f t="shared" si="45"/>
        <v>11.477873219528107</v>
      </c>
      <c r="Q165" s="137">
        <f t="shared" si="46"/>
        <v>19.11662441144513</v>
      </c>
      <c r="R165" s="8">
        <v>18125</v>
      </c>
      <c r="S165" s="7" t="s">
        <v>847</v>
      </c>
      <c r="T165" s="139">
        <v>1482</v>
      </c>
      <c r="U165" s="8">
        <v>107</v>
      </c>
      <c r="V165" s="8">
        <v>51534</v>
      </c>
      <c r="W165" s="8">
        <v>10554</v>
      </c>
      <c r="X165" s="137">
        <f t="shared" si="47"/>
        <v>1.1475481135152767</v>
      </c>
      <c r="Y165" s="8">
        <v>62088</v>
      </c>
      <c r="Z165" s="8">
        <v>5522</v>
      </c>
      <c r="AA165" s="8">
        <v>9197</v>
      </c>
    </row>
    <row r="166" spans="1:27" ht="13.8" thickBot="1" x14ac:dyDescent="0.3">
      <c r="A166" s="7" t="s">
        <v>106</v>
      </c>
      <c r="B166" s="135" t="s">
        <v>105</v>
      </c>
      <c r="C166" s="7" t="s">
        <v>26</v>
      </c>
      <c r="D166" s="8">
        <v>25512</v>
      </c>
      <c r="E166" s="8">
        <v>68139</v>
      </c>
      <c r="F166" s="8">
        <v>6689</v>
      </c>
      <c r="G166" s="8">
        <v>100340</v>
      </c>
      <c r="H166" s="136">
        <f t="shared" si="41"/>
        <v>8.4854122621564478</v>
      </c>
      <c r="I166" s="136">
        <f t="shared" si="42"/>
        <v>19.396868354919775</v>
      </c>
      <c r="J166" s="136">
        <f t="shared" si="43"/>
        <v>1.0133408739736818</v>
      </c>
      <c r="K166" s="8">
        <v>9900</v>
      </c>
      <c r="L166" s="137">
        <f t="shared" si="44"/>
        <v>0.83720930232558144</v>
      </c>
      <c r="M166" s="8">
        <v>18411</v>
      </c>
      <c r="N166" s="8">
        <v>8584</v>
      </c>
      <c r="O166" s="8">
        <v>103717</v>
      </c>
      <c r="P166" s="137">
        <f t="shared" si="45"/>
        <v>8.7709936575052847</v>
      </c>
      <c r="Q166" s="137">
        <f t="shared" si="46"/>
        <v>20.049681036149238</v>
      </c>
      <c r="R166" s="8">
        <v>19253</v>
      </c>
      <c r="S166" s="7" t="s">
        <v>847</v>
      </c>
      <c r="T166" s="139">
        <v>17885</v>
      </c>
      <c r="U166" s="8">
        <v>113</v>
      </c>
      <c r="V166" s="8">
        <v>79976</v>
      </c>
      <c r="W166" s="8">
        <v>19043</v>
      </c>
      <c r="X166" s="137">
        <f t="shared" si="47"/>
        <v>1.6104016913319239</v>
      </c>
      <c r="Y166" s="8">
        <v>99019</v>
      </c>
      <c r="Z166" s="8">
        <v>5173</v>
      </c>
      <c r="AA166" s="8">
        <v>11825</v>
      </c>
    </row>
    <row r="167" spans="1:27" ht="13.8" thickBot="1" x14ac:dyDescent="0.3">
      <c r="A167" s="7" t="s">
        <v>110</v>
      </c>
      <c r="B167" s="135" t="s">
        <v>109</v>
      </c>
      <c r="C167" s="7" t="s">
        <v>26</v>
      </c>
      <c r="D167" s="8">
        <v>31906</v>
      </c>
      <c r="E167" s="8">
        <v>47860</v>
      </c>
      <c r="F167" s="8">
        <v>4600</v>
      </c>
      <c r="G167" s="8">
        <v>84366</v>
      </c>
      <c r="H167" s="136">
        <f t="shared" si="41"/>
        <v>11.675339053418211</v>
      </c>
      <c r="I167" s="136">
        <f t="shared" si="42"/>
        <v>22.301348136399682</v>
      </c>
      <c r="J167" s="136">
        <f t="shared" si="43"/>
        <v>1.5286464939300597</v>
      </c>
      <c r="K167" s="8">
        <v>3920</v>
      </c>
      <c r="L167" s="137">
        <f t="shared" si="44"/>
        <v>0.54248546913921947</v>
      </c>
      <c r="M167" s="8">
        <v>6132</v>
      </c>
      <c r="N167" s="8">
        <v>6636</v>
      </c>
      <c r="O167" s="8">
        <v>79766</v>
      </c>
      <c r="P167" s="137">
        <f t="shared" si="45"/>
        <v>11.038748962081373</v>
      </c>
      <c r="Q167" s="137">
        <f t="shared" si="46"/>
        <v>21.08538197197991</v>
      </c>
      <c r="R167" s="8">
        <v>7896</v>
      </c>
      <c r="S167" s="7" t="s">
        <v>847</v>
      </c>
      <c r="T167" s="139">
        <v>9060</v>
      </c>
      <c r="U167" s="8">
        <v>87</v>
      </c>
      <c r="V167" s="8">
        <v>41265</v>
      </c>
      <c r="W167" s="8">
        <v>13925</v>
      </c>
      <c r="X167" s="137">
        <f t="shared" si="47"/>
        <v>1.9270689177968447</v>
      </c>
      <c r="Y167" s="8">
        <v>55190</v>
      </c>
      <c r="Z167" s="8">
        <v>3783</v>
      </c>
      <c r="AA167" s="8">
        <v>7226</v>
      </c>
    </row>
    <row r="168" spans="1:27" ht="13.8" thickBot="1" x14ac:dyDescent="0.3">
      <c r="A168" s="7" t="s">
        <v>128</v>
      </c>
      <c r="B168" s="135" t="s">
        <v>127</v>
      </c>
      <c r="C168" s="7" t="s">
        <v>26</v>
      </c>
      <c r="D168" s="8">
        <v>14620</v>
      </c>
      <c r="E168" s="8">
        <v>31564</v>
      </c>
      <c r="F168" s="8">
        <v>8206</v>
      </c>
      <c r="G168" s="8">
        <v>54390</v>
      </c>
      <c r="H168" s="136">
        <f t="shared" si="41"/>
        <v>5.3904856293359762</v>
      </c>
      <c r="I168" s="136">
        <f t="shared" si="42"/>
        <v>18.951219512195124</v>
      </c>
      <c r="J168" s="136">
        <f t="shared" si="43"/>
        <v>0.95107365181506609</v>
      </c>
      <c r="K168" s="8">
        <v>2688</v>
      </c>
      <c r="L168" s="137">
        <f t="shared" si="44"/>
        <v>0.26640237859266602</v>
      </c>
      <c r="M168" s="8">
        <v>1038</v>
      </c>
      <c r="N168" s="8">
        <v>1565</v>
      </c>
      <c r="O168" s="8">
        <v>52125</v>
      </c>
      <c r="P168" s="137">
        <f t="shared" si="45"/>
        <v>5.1660059464816648</v>
      </c>
      <c r="Q168" s="137">
        <f t="shared" si="46"/>
        <v>18.162020905923345</v>
      </c>
      <c r="R168" s="8">
        <v>8042</v>
      </c>
      <c r="S168" s="7" t="s">
        <v>847</v>
      </c>
      <c r="T168" s="139">
        <v>13615</v>
      </c>
      <c r="U168" s="8">
        <v>86</v>
      </c>
      <c r="V168" s="8">
        <v>45061</v>
      </c>
      <c r="W168" s="8">
        <v>12127</v>
      </c>
      <c r="X168" s="137">
        <f t="shared" si="47"/>
        <v>1.2018830525272548</v>
      </c>
      <c r="Y168" s="8">
        <v>57188</v>
      </c>
      <c r="Z168" s="8">
        <v>2870</v>
      </c>
      <c r="AA168" s="8">
        <v>10090</v>
      </c>
    </row>
    <row r="169" spans="1:27" ht="13.8" thickBot="1" x14ac:dyDescent="0.3">
      <c r="A169" s="7" t="s">
        <v>130</v>
      </c>
      <c r="B169" s="135" t="s">
        <v>129</v>
      </c>
      <c r="C169" s="7" t="s">
        <v>26</v>
      </c>
      <c r="D169" s="8">
        <v>5776</v>
      </c>
      <c r="E169" s="8">
        <v>24229</v>
      </c>
      <c r="F169" s="8">
        <v>1497</v>
      </c>
      <c r="G169" s="8">
        <v>31502</v>
      </c>
      <c r="H169" s="136">
        <f t="shared" si="41"/>
        <v>3.2459556929417825</v>
      </c>
      <c r="I169" s="136">
        <f t="shared" si="42"/>
        <v>12.339208773991382</v>
      </c>
      <c r="J169" s="136">
        <f t="shared" si="43"/>
        <v>0.64627441326111934</v>
      </c>
      <c r="K169" s="8">
        <v>3900</v>
      </c>
      <c r="L169" s="137">
        <f t="shared" si="44"/>
        <v>0.40185471406491502</v>
      </c>
      <c r="M169" s="8">
        <v>612</v>
      </c>
      <c r="N169" s="8">
        <v>1476</v>
      </c>
      <c r="O169" s="8">
        <v>40969</v>
      </c>
      <c r="P169" s="137">
        <f t="shared" si="45"/>
        <v>4.2214322514167959</v>
      </c>
      <c r="Q169" s="137">
        <f t="shared" si="46"/>
        <v>16.047395221308264</v>
      </c>
      <c r="R169" s="8">
        <v>5074</v>
      </c>
      <c r="S169" s="7" t="s">
        <v>847</v>
      </c>
      <c r="T169" s="139">
        <v>3900</v>
      </c>
      <c r="U169" s="8">
        <v>57</v>
      </c>
      <c r="V169" s="8">
        <v>36247</v>
      </c>
      <c r="W169" s="8">
        <v>12497</v>
      </c>
      <c r="X169" s="137">
        <f t="shared" si="47"/>
        <v>1.28768675940237</v>
      </c>
      <c r="Y169" s="8">
        <v>48744</v>
      </c>
      <c r="Z169" s="8">
        <v>2553</v>
      </c>
      <c r="AA169" s="8">
        <v>9705</v>
      </c>
    </row>
    <row r="170" spans="1:27" ht="13.8" thickBot="1" x14ac:dyDescent="0.3">
      <c r="A170" s="7" t="s">
        <v>136</v>
      </c>
      <c r="B170" s="135" t="s">
        <v>135</v>
      </c>
      <c r="C170" s="7" t="s">
        <v>26</v>
      </c>
      <c r="D170" s="8">
        <v>8227</v>
      </c>
      <c r="E170" s="8">
        <v>18959</v>
      </c>
      <c r="F170" s="8">
        <v>4714</v>
      </c>
      <c r="G170" s="8">
        <v>31900</v>
      </c>
      <c r="H170" s="136">
        <f t="shared" si="41"/>
        <v>3.6700414173953062</v>
      </c>
      <c r="I170" s="136">
        <f t="shared" si="42"/>
        <v>7.4307011413929649</v>
      </c>
      <c r="J170" s="136">
        <f t="shared" si="43"/>
        <v>0.52665466972643671</v>
      </c>
      <c r="K170" s="8">
        <v>2245</v>
      </c>
      <c r="L170" s="137">
        <f t="shared" si="44"/>
        <v>0.25828347906120569</v>
      </c>
      <c r="M170" s="8">
        <v>2593</v>
      </c>
      <c r="N170" s="8">
        <v>2380</v>
      </c>
      <c r="O170" s="8">
        <v>38969</v>
      </c>
      <c r="P170" s="137">
        <f t="shared" si="45"/>
        <v>4.4833179935572938</v>
      </c>
      <c r="Q170" s="137">
        <f t="shared" si="46"/>
        <v>9.0773351968320526</v>
      </c>
      <c r="R170" s="8">
        <v>2506</v>
      </c>
      <c r="S170" s="7" t="s">
        <v>847</v>
      </c>
      <c r="T170" s="140" t="s">
        <v>3890</v>
      </c>
      <c r="U170" s="8">
        <v>52</v>
      </c>
      <c r="V170" s="8">
        <v>52244</v>
      </c>
      <c r="W170" s="8">
        <v>8327</v>
      </c>
      <c r="X170" s="137">
        <f t="shared" si="47"/>
        <v>0.9580073630924989</v>
      </c>
      <c r="Y170" s="8">
        <v>60571</v>
      </c>
      <c r="Z170" s="8">
        <v>4293</v>
      </c>
      <c r="AA170" s="8">
        <v>8692</v>
      </c>
    </row>
    <row r="171" spans="1:27" ht="13.8" thickBot="1" x14ac:dyDescent="0.3">
      <c r="A171" s="7" t="s">
        <v>144</v>
      </c>
      <c r="B171" s="135" t="s">
        <v>143</v>
      </c>
      <c r="C171" s="7" t="s">
        <v>26</v>
      </c>
      <c r="D171" s="8">
        <v>18130</v>
      </c>
      <c r="E171" s="8">
        <v>32075</v>
      </c>
      <c r="F171" s="8">
        <v>2653</v>
      </c>
      <c r="G171" s="8">
        <v>52858</v>
      </c>
      <c r="H171" s="136">
        <f t="shared" si="41"/>
        <v>4.4669990703963496</v>
      </c>
      <c r="I171" s="136">
        <f t="shared" si="42"/>
        <v>8.506276150627615</v>
      </c>
      <c r="J171" s="136">
        <f t="shared" si="43"/>
        <v>0.87019080387863623</v>
      </c>
      <c r="K171" s="8">
        <v>4872</v>
      </c>
      <c r="L171" s="137">
        <f t="shared" si="44"/>
        <v>0.41172990788472913</v>
      </c>
      <c r="M171" s="8">
        <v>6901</v>
      </c>
      <c r="N171" s="8">
        <v>3105</v>
      </c>
      <c r="O171" s="8">
        <v>137710</v>
      </c>
      <c r="P171" s="137">
        <f t="shared" si="45"/>
        <v>11.637792613876448</v>
      </c>
      <c r="Q171" s="137">
        <f t="shared" si="46"/>
        <v>22.161248793047957</v>
      </c>
      <c r="R171" s="8">
        <v>15874</v>
      </c>
      <c r="S171" s="7" t="s">
        <v>847</v>
      </c>
      <c r="T171" s="139">
        <v>12532</v>
      </c>
      <c r="U171" s="8">
        <v>126</v>
      </c>
      <c r="V171" s="8">
        <v>53372</v>
      </c>
      <c r="W171" s="8">
        <v>7371</v>
      </c>
      <c r="X171" s="137">
        <f t="shared" si="47"/>
        <v>0.62291895546353415</v>
      </c>
      <c r="Y171" s="8">
        <v>60743</v>
      </c>
      <c r="Z171" s="8">
        <v>6214</v>
      </c>
      <c r="AA171" s="8">
        <v>11833</v>
      </c>
    </row>
    <row r="172" spans="1:27" ht="13.8" thickBot="1" x14ac:dyDescent="0.3">
      <c r="A172" s="7" t="s">
        <v>148</v>
      </c>
      <c r="B172" s="135" t="s">
        <v>147</v>
      </c>
      <c r="C172" s="7" t="s">
        <v>26</v>
      </c>
      <c r="D172" s="8">
        <v>8602</v>
      </c>
      <c r="E172" s="8">
        <v>18754</v>
      </c>
      <c r="F172" s="8">
        <v>2269</v>
      </c>
      <c r="G172" s="8">
        <v>29625</v>
      </c>
      <c r="H172" s="136">
        <f t="shared" si="41"/>
        <v>2.7286543243990051</v>
      </c>
      <c r="I172" s="136">
        <f t="shared" si="42"/>
        <v>14.026988636363637</v>
      </c>
      <c r="J172" s="136">
        <f t="shared" si="43"/>
        <v>0.45712654497199379</v>
      </c>
      <c r="K172" s="8">
        <v>12500</v>
      </c>
      <c r="L172" s="137">
        <f t="shared" si="44"/>
        <v>1.151330938564981</v>
      </c>
      <c r="M172" s="8">
        <v>4454</v>
      </c>
      <c r="N172" s="8">
        <v>4962</v>
      </c>
      <c r="O172" s="8">
        <v>45000</v>
      </c>
      <c r="P172" s="137">
        <f t="shared" si="45"/>
        <v>4.1447913788339319</v>
      </c>
      <c r="Q172" s="137">
        <f t="shared" si="46"/>
        <v>21.306818181818183</v>
      </c>
      <c r="R172" s="8">
        <v>8085</v>
      </c>
      <c r="S172" s="7" t="s">
        <v>847</v>
      </c>
      <c r="T172" s="139">
        <v>9343</v>
      </c>
      <c r="U172" s="8">
        <v>66</v>
      </c>
      <c r="V172" s="8">
        <v>48247</v>
      </c>
      <c r="W172" s="8">
        <v>16560</v>
      </c>
      <c r="X172" s="137">
        <f t="shared" si="47"/>
        <v>1.525283227410887</v>
      </c>
      <c r="Y172" s="8">
        <v>64807</v>
      </c>
      <c r="Z172" s="8">
        <v>2112</v>
      </c>
      <c r="AA172" s="8">
        <v>10857</v>
      </c>
    </row>
    <row r="173" spans="1:27" ht="13.8" thickBot="1" x14ac:dyDescent="0.3">
      <c r="A173" s="7" t="s">
        <v>152</v>
      </c>
      <c r="B173" s="135" t="s">
        <v>151</v>
      </c>
      <c r="C173" s="7" t="s">
        <v>26</v>
      </c>
      <c r="D173" s="8">
        <v>15388</v>
      </c>
      <c r="E173" s="8">
        <v>13944</v>
      </c>
      <c r="F173" s="8">
        <v>3059</v>
      </c>
      <c r="G173" s="8">
        <v>32391</v>
      </c>
      <c r="H173" s="136">
        <f t="shared" si="41"/>
        <v>3.4214640329565862</v>
      </c>
      <c r="I173" s="136">
        <f t="shared" si="42"/>
        <v>8.0474534161490681</v>
      </c>
      <c r="J173" s="136">
        <f t="shared" si="43"/>
        <v>0.9881631532383538</v>
      </c>
      <c r="K173" s="8">
        <v>8413</v>
      </c>
      <c r="L173" s="137">
        <f t="shared" si="44"/>
        <v>0.88866589204605473</v>
      </c>
      <c r="M173" s="8">
        <v>4155</v>
      </c>
      <c r="N173" s="8">
        <v>3631</v>
      </c>
      <c r="O173" s="8">
        <v>26666</v>
      </c>
      <c r="P173" s="137">
        <f t="shared" si="45"/>
        <v>2.8167318052181263</v>
      </c>
      <c r="Q173" s="137">
        <f t="shared" si="46"/>
        <v>6.6250931677018636</v>
      </c>
      <c r="R173" s="8">
        <v>5033</v>
      </c>
      <c r="S173" s="7" t="s">
        <v>847</v>
      </c>
      <c r="T173" s="139">
        <v>7595</v>
      </c>
      <c r="U173" s="8">
        <v>34</v>
      </c>
      <c r="V173" s="8">
        <v>20014</v>
      </c>
      <c r="W173" s="8">
        <v>12765</v>
      </c>
      <c r="X173" s="137">
        <f t="shared" si="47"/>
        <v>1.348368015210732</v>
      </c>
      <c r="Y173" s="8">
        <v>32779</v>
      </c>
      <c r="Z173" s="8">
        <v>4025</v>
      </c>
      <c r="AA173" s="8">
        <v>9467</v>
      </c>
    </row>
    <row r="174" spans="1:27" ht="13.8" thickBot="1" x14ac:dyDescent="0.3">
      <c r="A174" s="7" t="s">
        <v>154</v>
      </c>
      <c r="B174" s="135" t="s">
        <v>153</v>
      </c>
      <c r="C174" s="7" t="s">
        <v>26</v>
      </c>
      <c r="D174" s="8">
        <v>12739</v>
      </c>
      <c r="E174" s="8">
        <v>28363</v>
      </c>
      <c r="F174" s="8">
        <v>1640</v>
      </c>
      <c r="G174" s="8">
        <v>42742</v>
      </c>
      <c r="H174" s="136">
        <f t="shared" si="41"/>
        <v>5.176456340075088</v>
      </c>
      <c r="I174" s="136">
        <f t="shared" si="42"/>
        <v>10.768959435626103</v>
      </c>
      <c r="J174" s="136">
        <f t="shared" si="43"/>
        <v>0.83073215292219782</v>
      </c>
      <c r="K174" s="8">
        <v>6672</v>
      </c>
      <c r="L174" s="137">
        <f t="shared" si="44"/>
        <v>0.80804166162044322</v>
      </c>
      <c r="M174" s="8">
        <v>16242</v>
      </c>
      <c r="N174" s="8">
        <v>15517</v>
      </c>
      <c r="O174" s="8">
        <v>55536</v>
      </c>
      <c r="P174" s="137">
        <f t="shared" si="45"/>
        <v>6.725929514351459</v>
      </c>
      <c r="Q174" s="137">
        <f t="shared" si="46"/>
        <v>13.992441421012849</v>
      </c>
      <c r="R174" s="8">
        <v>9750</v>
      </c>
      <c r="S174" s="7" t="s">
        <v>847</v>
      </c>
      <c r="T174" s="139">
        <v>7488</v>
      </c>
      <c r="U174" s="8">
        <v>24</v>
      </c>
      <c r="V174" s="8">
        <v>40259</v>
      </c>
      <c r="W174" s="8">
        <v>11192</v>
      </c>
      <c r="X174" s="137">
        <f t="shared" si="47"/>
        <v>1.3554559767470025</v>
      </c>
      <c r="Y174" s="8">
        <v>51451</v>
      </c>
      <c r="Z174" s="8">
        <v>3969</v>
      </c>
      <c r="AA174" s="8">
        <v>8257</v>
      </c>
    </row>
    <row r="175" spans="1:27" ht="13.8" thickBot="1" x14ac:dyDescent="0.3">
      <c r="A175" s="7" t="s">
        <v>160</v>
      </c>
      <c r="B175" s="135" t="s">
        <v>159</v>
      </c>
      <c r="C175" s="7" t="s">
        <v>26</v>
      </c>
      <c r="D175" s="8">
        <v>36916</v>
      </c>
      <c r="E175" s="8">
        <v>57245</v>
      </c>
      <c r="F175" s="8">
        <v>8375</v>
      </c>
      <c r="G175" s="8">
        <v>102536</v>
      </c>
      <c r="H175" s="136">
        <f t="shared" si="41"/>
        <v>10.884925690021232</v>
      </c>
      <c r="I175" s="136">
        <f t="shared" si="42"/>
        <v>33.453833605220225</v>
      </c>
      <c r="J175" s="136">
        <f t="shared" si="43"/>
        <v>1.6395529189785574</v>
      </c>
      <c r="K175" s="8">
        <v>3234</v>
      </c>
      <c r="L175" s="137">
        <f t="shared" si="44"/>
        <v>0.343312101910828</v>
      </c>
      <c r="M175" s="8">
        <v>18456</v>
      </c>
      <c r="N175" s="8">
        <v>10036</v>
      </c>
      <c r="O175" s="8">
        <v>138281</v>
      </c>
      <c r="P175" s="137">
        <f t="shared" si="45"/>
        <v>14.679511677282377</v>
      </c>
      <c r="Q175" s="137">
        <f t="shared" si="46"/>
        <v>45.116150081566069</v>
      </c>
      <c r="R175" s="8">
        <v>33247</v>
      </c>
      <c r="S175" s="7" t="s">
        <v>847</v>
      </c>
      <c r="T175" s="139">
        <v>13961</v>
      </c>
      <c r="U175" s="8">
        <v>158</v>
      </c>
      <c r="V175" s="8">
        <v>45947</v>
      </c>
      <c r="W175" s="8">
        <v>16592</v>
      </c>
      <c r="X175" s="137">
        <f t="shared" si="47"/>
        <v>1.7613588110403398</v>
      </c>
      <c r="Y175" s="8">
        <v>62539</v>
      </c>
      <c r="Z175" s="8">
        <v>3065</v>
      </c>
      <c r="AA175" s="8">
        <v>9420</v>
      </c>
    </row>
    <row r="176" spans="1:27" ht="13.8" thickBot="1" x14ac:dyDescent="0.3">
      <c r="A176" s="7" t="s">
        <v>196</v>
      </c>
      <c r="B176" s="135" t="s">
        <v>195</v>
      </c>
      <c r="C176" s="7" t="s">
        <v>26</v>
      </c>
      <c r="D176" s="8">
        <v>38801</v>
      </c>
      <c r="E176" s="8">
        <v>35040</v>
      </c>
      <c r="F176" s="8">
        <v>8373</v>
      </c>
      <c r="G176" s="8">
        <v>82214</v>
      </c>
      <c r="H176" s="136">
        <f t="shared" si="41"/>
        <v>6.9308716911144836</v>
      </c>
      <c r="I176" s="136">
        <f t="shared" si="42"/>
        <v>14.255938963065718</v>
      </c>
      <c r="J176" s="136">
        <f t="shared" si="43"/>
        <v>1.5529362875654029</v>
      </c>
      <c r="K176" s="8">
        <v>7137</v>
      </c>
      <c r="L176" s="137">
        <f t="shared" si="44"/>
        <v>0.60166919575113809</v>
      </c>
      <c r="M176" s="8">
        <v>4697</v>
      </c>
      <c r="N176" s="8">
        <v>5733</v>
      </c>
      <c r="O176" s="8">
        <v>42250</v>
      </c>
      <c r="P176" s="137">
        <f t="shared" si="45"/>
        <v>3.5617939639183951</v>
      </c>
      <c r="Q176" s="137">
        <f t="shared" si="46"/>
        <v>7.3261661175654584</v>
      </c>
      <c r="R176" s="8">
        <v>5725</v>
      </c>
      <c r="S176" s="7" t="s">
        <v>847</v>
      </c>
      <c r="T176" s="139">
        <v>8125</v>
      </c>
      <c r="U176" s="8">
        <v>58</v>
      </c>
      <c r="V176" s="8">
        <v>44663</v>
      </c>
      <c r="W176" s="8">
        <v>8278</v>
      </c>
      <c r="X176" s="137">
        <f t="shared" si="47"/>
        <v>0.69785870848086329</v>
      </c>
      <c r="Y176" s="8">
        <v>52941</v>
      </c>
      <c r="Z176" s="8">
        <v>5767</v>
      </c>
      <c r="AA176" s="8">
        <v>11862</v>
      </c>
    </row>
    <row r="177" spans="1:27" ht="13.8" thickBot="1" x14ac:dyDescent="0.3">
      <c r="A177" s="7" t="s">
        <v>220</v>
      </c>
      <c r="B177" s="135" t="s">
        <v>219</v>
      </c>
      <c r="C177" s="7" t="s">
        <v>26</v>
      </c>
      <c r="D177" s="8">
        <v>15000</v>
      </c>
      <c r="E177" s="8">
        <v>39561</v>
      </c>
      <c r="F177" s="8">
        <v>0</v>
      </c>
      <c r="G177" s="8">
        <v>54561</v>
      </c>
      <c r="H177" s="136">
        <f t="shared" si="41"/>
        <v>5.4446662009779461</v>
      </c>
      <c r="I177" s="136">
        <f t="shared" si="42"/>
        <v>17.731881702957427</v>
      </c>
      <c r="J177" s="136">
        <f t="shared" si="43"/>
        <v>2.0043716248484627</v>
      </c>
      <c r="K177" s="8">
        <v>9500</v>
      </c>
      <c r="L177" s="137">
        <f t="shared" si="44"/>
        <v>0.94800918072048701</v>
      </c>
      <c r="M177" s="8">
        <v>2117</v>
      </c>
      <c r="N177" s="8">
        <v>2143</v>
      </c>
      <c r="O177" s="8">
        <v>93000</v>
      </c>
      <c r="P177" s="137">
        <f t="shared" si="45"/>
        <v>9.2805109270531876</v>
      </c>
      <c r="Q177" s="137">
        <f t="shared" si="46"/>
        <v>30.224244393890153</v>
      </c>
      <c r="R177" s="8">
        <v>15680</v>
      </c>
      <c r="S177" s="7" t="s">
        <v>847</v>
      </c>
      <c r="T177" s="139">
        <v>10000</v>
      </c>
      <c r="U177" s="8">
        <v>0</v>
      </c>
      <c r="V177" s="8">
        <v>27221</v>
      </c>
      <c r="W177" s="8">
        <v>0</v>
      </c>
      <c r="X177" s="137">
        <f t="shared" si="47"/>
        <v>0</v>
      </c>
      <c r="Y177" s="8">
        <v>27221</v>
      </c>
      <c r="Z177" s="8">
        <v>3077</v>
      </c>
      <c r="AA177" s="8">
        <v>10021</v>
      </c>
    </row>
    <row r="178" spans="1:27" ht="13.8" thickBot="1" x14ac:dyDescent="0.3">
      <c r="A178" s="7" t="s">
        <v>234</v>
      </c>
      <c r="B178" s="135" t="s">
        <v>233</v>
      </c>
      <c r="C178" s="7" t="s">
        <v>26</v>
      </c>
      <c r="D178" s="8">
        <v>24122</v>
      </c>
      <c r="E178" s="8">
        <v>24106</v>
      </c>
      <c r="F178" s="8">
        <v>11841</v>
      </c>
      <c r="G178" s="8">
        <v>60069</v>
      </c>
      <c r="H178" s="136">
        <f t="shared" si="41"/>
        <v>8.0748756553300183</v>
      </c>
      <c r="I178" s="136">
        <f t="shared" si="42"/>
        <v>11.709356725146199</v>
      </c>
      <c r="J178" s="136">
        <f t="shared" si="43"/>
        <v>1.0117395405241527</v>
      </c>
      <c r="K178" s="8">
        <v>16337</v>
      </c>
      <c r="L178" s="137">
        <f t="shared" si="44"/>
        <v>2.1961285118967604</v>
      </c>
      <c r="M178" s="8">
        <v>6721</v>
      </c>
      <c r="N178" s="8">
        <v>6707</v>
      </c>
      <c r="O178" s="8">
        <v>38340</v>
      </c>
      <c r="P178" s="137">
        <f t="shared" si="45"/>
        <v>5.1539185374378276</v>
      </c>
      <c r="Q178" s="137">
        <f t="shared" si="46"/>
        <v>7.4736842105263159</v>
      </c>
      <c r="R178" s="8">
        <v>10843</v>
      </c>
      <c r="S178" s="7" t="s">
        <v>847</v>
      </c>
      <c r="T178" s="139">
        <v>2680</v>
      </c>
      <c r="U178" s="8">
        <v>46</v>
      </c>
      <c r="V178" s="8">
        <v>42052</v>
      </c>
      <c r="W178" s="8">
        <v>17320</v>
      </c>
      <c r="X178" s="137">
        <f t="shared" si="47"/>
        <v>2.3282699287538646</v>
      </c>
      <c r="Y178" s="8">
        <v>59372</v>
      </c>
      <c r="Z178" s="8">
        <v>5130</v>
      </c>
      <c r="AA178" s="8">
        <v>7439</v>
      </c>
    </row>
    <row r="179" spans="1:27" ht="13.8" thickBot="1" x14ac:dyDescent="0.3">
      <c r="A179" s="7" t="s">
        <v>248</v>
      </c>
      <c r="B179" s="135" t="s">
        <v>247</v>
      </c>
      <c r="C179" s="7" t="s">
        <v>26</v>
      </c>
      <c r="D179" s="8">
        <v>9231</v>
      </c>
      <c r="E179" s="8">
        <v>13858</v>
      </c>
      <c r="F179" s="8">
        <v>1832</v>
      </c>
      <c r="G179" s="8">
        <v>24921</v>
      </c>
      <c r="H179" s="136">
        <f t="shared" si="41"/>
        <v>3.3713474025974026</v>
      </c>
      <c r="I179" s="136">
        <f t="shared" si="42"/>
        <v>5.0631856968711908</v>
      </c>
      <c r="J179" s="136">
        <f t="shared" si="43"/>
        <v>0.50810447122148139</v>
      </c>
      <c r="K179" s="8">
        <v>630</v>
      </c>
      <c r="L179" s="137">
        <f t="shared" si="44"/>
        <v>8.5227272727272721E-2</v>
      </c>
      <c r="M179" s="8">
        <v>634</v>
      </c>
      <c r="N179" s="8">
        <v>740</v>
      </c>
      <c r="O179" s="8">
        <v>12587</v>
      </c>
      <c r="P179" s="137">
        <f t="shared" si="45"/>
        <v>1.7027867965367964</v>
      </c>
      <c r="Q179" s="137">
        <f t="shared" si="46"/>
        <v>2.5572937830150346</v>
      </c>
      <c r="R179" s="8">
        <v>6351</v>
      </c>
      <c r="S179" s="7" t="s">
        <v>847</v>
      </c>
      <c r="T179" s="139">
        <v>1930</v>
      </c>
      <c r="U179" s="8">
        <v>30</v>
      </c>
      <c r="V179" s="8">
        <v>37115</v>
      </c>
      <c r="W179" s="8">
        <v>11932</v>
      </c>
      <c r="X179" s="137">
        <f t="shared" si="47"/>
        <v>1.6141774891774892</v>
      </c>
      <c r="Y179" s="8">
        <v>49047</v>
      </c>
      <c r="Z179" s="8">
        <v>4922</v>
      </c>
      <c r="AA179" s="8">
        <v>7392</v>
      </c>
    </row>
    <row r="180" spans="1:27" ht="13.8" thickBot="1" x14ac:dyDescent="0.3">
      <c r="A180" s="7" t="s">
        <v>252</v>
      </c>
      <c r="B180" s="135" t="s">
        <v>251</v>
      </c>
      <c r="C180" s="7" t="s">
        <v>26</v>
      </c>
      <c r="D180" s="8">
        <v>4946</v>
      </c>
      <c r="E180" s="8">
        <v>4688</v>
      </c>
      <c r="F180" s="8">
        <v>0</v>
      </c>
      <c r="G180" s="8">
        <v>9634</v>
      </c>
      <c r="H180" s="136">
        <f t="shared" si="41"/>
        <v>1.0128259041211103</v>
      </c>
      <c r="I180" s="136">
        <f t="shared" si="42"/>
        <v>4.2779751332149205</v>
      </c>
      <c r="J180" s="136">
        <f t="shared" si="43"/>
        <v>0.22602820073669147</v>
      </c>
      <c r="K180" s="8">
        <v>2445</v>
      </c>
      <c r="L180" s="137">
        <f t="shared" si="44"/>
        <v>0.25704373423044574</v>
      </c>
      <c r="M180" s="8">
        <v>1386</v>
      </c>
      <c r="N180" s="8">
        <v>350</v>
      </c>
      <c r="O180" s="8">
        <v>7018</v>
      </c>
      <c r="P180" s="137">
        <f t="shared" si="45"/>
        <v>0.73780487804878048</v>
      </c>
      <c r="Q180" s="137">
        <f t="shared" si="46"/>
        <v>3.116341030195382</v>
      </c>
      <c r="R180" s="8">
        <v>3602</v>
      </c>
      <c r="S180" s="7" t="s">
        <v>847</v>
      </c>
      <c r="T180" s="139">
        <v>327</v>
      </c>
      <c r="U180" s="8">
        <v>23</v>
      </c>
      <c r="V180" s="8">
        <v>42623</v>
      </c>
      <c r="W180" s="8">
        <v>0</v>
      </c>
      <c r="X180" s="137">
        <f t="shared" si="47"/>
        <v>0</v>
      </c>
      <c r="Y180" s="8">
        <v>42623</v>
      </c>
      <c r="Z180" s="8">
        <v>2252</v>
      </c>
      <c r="AA180" s="8">
        <v>9512</v>
      </c>
    </row>
    <row r="181" spans="1:27" ht="13.8" thickBot="1" x14ac:dyDescent="0.3">
      <c r="A181" s="7" t="s">
        <v>264</v>
      </c>
      <c r="B181" s="135" t="s">
        <v>263</v>
      </c>
      <c r="C181" s="7" t="s">
        <v>26</v>
      </c>
      <c r="D181" s="8">
        <v>8194</v>
      </c>
      <c r="E181" s="8">
        <v>11871</v>
      </c>
      <c r="F181" s="8">
        <v>0</v>
      </c>
      <c r="G181" s="8">
        <v>20065</v>
      </c>
      <c r="H181" s="136">
        <f t="shared" si="41"/>
        <v>2.6001036672281974</v>
      </c>
      <c r="I181" s="136">
        <f t="shared" si="42"/>
        <v>5.7132687927107062</v>
      </c>
      <c r="J181" s="136">
        <f t="shared" si="43"/>
        <v>0.52919611773393815</v>
      </c>
      <c r="K181" s="8">
        <v>5956</v>
      </c>
      <c r="L181" s="137">
        <f t="shared" si="44"/>
        <v>0.77180251393028376</v>
      </c>
      <c r="M181" s="8">
        <v>168</v>
      </c>
      <c r="N181" s="8">
        <v>210</v>
      </c>
      <c r="O181" s="8">
        <v>13250</v>
      </c>
      <c r="P181" s="137">
        <f t="shared" si="45"/>
        <v>1.7169884670208631</v>
      </c>
      <c r="Q181" s="137">
        <f t="shared" si="46"/>
        <v>3.7727790432801824</v>
      </c>
      <c r="R181" s="8">
        <v>2132</v>
      </c>
      <c r="S181" s="7" t="s">
        <v>847</v>
      </c>
      <c r="T181" s="139">
        <v>676</v>
      </c>
      <c r="U181" s="8">
        <v>41</v>
      </c>
      <c r="V181" s="8">
        <v>37916</v>
      </c>
      <c r="W181" s="8">
        <v>0</v>
      </c>
      <c r="X181" s="137">
        <f t="shared" si="47"/>
        <v>0</v>
      </c>
      <c r="Y181" s="8">
        <v>37916</v>
      </c>
      <c r="Z181" s="8">
        <v>3512</v>
      </c>
      <c r="AA181" s="8">
        <v>7717</v>
      </c>
    </row>
    <row r="182" spans="1:27" ht="13.8" thickBot="1" x14ac:dyDescent="0.3">
      <c r="A182" s="7" t="s">
        <v>286</v>
      </c>
      <c r="B182" s="135" t="s">
        <v>285</v>
      </c>
      <c r="C182" s="7" t="s">
        <v>26</v>
      </c>
      <c r="D182" s="8">
        <v>37382</v>
      </c>
      <c r="E182" s="8">
        <v>48021</v>
      </c>
      <c r="F182" s="8">
        <v>17779</v>
      </c>
      <c r="G182" s="8">
        <v>103182</v>
      </c>
      <c r="H182" s="136">
        <f t="shared" si="41"/>
        <v>13.187883435582823</v>
      </c>
      <c r="I182" s="136">
        <f t="shared" si="42"/>
        <v>13.617790682328097</v>
      </c>
      <c r="J182" s="136">
        <f t="shared" si="43"/>
        <v>2.2608790919847497</v>
      </c>
      <c r="K182" s="8">
        <v>15610</v>
      </c>
      <c r="L182" s="137">
        <f t="shared" si="44"/>
        <v>1.9951431492842535</v>
      </c>
      <c r="M182" s="8">
        <v>2952</v>
      </c>
      <c r="N182" s="8">
        <v>2699</v>
      </c>
      <c r="O182" s="8">
        <v>129000</v>
      </c>
      <c r="P182" s="137">
        <f t="shared" si="45"/>
        <v>16.487730061349694</v>
      </c>
      <c r="Q182" s="137">
        <f t="shared" si="46"/>
        <v>17.025207865909991</v>
      </c>
      <c r="R182" s="8">
        <v>11729</v>
      </c>
      <c r="S182" s="7" t="s">
        <v>847</v>
      </c>
      <c r="T182" s="139">
        <v>8750</v>
      </c>
      <c r="U182" s="8">
        <v>71</v>
      </c>
      <c r="V182" s="8">
        <v>38097</v>
      </c>
      <c r="W182" s="8">
        <v>7541</v>
      </c>
      <c r="X182" s="137">
        <f t="shared" si="47"/>
        <v>0.96382924335378328</v>
      </c>
      <c r="Y182" s="8">
        <v>45638</v>
      </c>
      <c r="Z182" s="8">
        <v>7577</v>
      </c>
      <c r="AA182" s="8">
        <v>7824</v>
      </c>
    </row>
    <row r="183" spans="1:27" ht="13.8" thickBot="1" x14ac:dyDescent="0.3">
      <c r="A183" s="7" t="s">
        <v>296</v>
      </c>
      <c r="B183" s="135" t="s">
        <v>295</v>
      </c>
      <c r="C183" s="7" t="s">
        <v>26</v>
      </c>
      <c r="D183" s="8">
        <v>5325</v>
      </c>
      <c r="E183" s="8">
        <v>8569</v>
      </c>
      <c r="F183" s="8">
        <v>1711</v>
      </c>
      <c r="G183" s="8">
        <v>15605</v>
      </c>
      <c r="H183" s="136">
        <f t="shared" si="41"/>
        <v>1.6467918953144787</v>
      </c>
      <c r="I183" s="136">
        <f t="shared" si="42"/>
        <v>6.0838206627680309</v>
      </c>
      <c r="J183" s="136">
        <f t="shared" si="43"/>
        <v>0.55831842576028623</v>
      </c>
      <c r="K183" s="8">
        <v>1128</v>
      </c>
      <c r="L183" s="137">
        <f t="shared" si="44"/>
        <v>0.1190375685943436</v>
      </c>
      <c r="M183" s="8">
        <v>1272</v>
      </c>
      <c r="N183" s="8">
        <v>1244</v>
      </c>
      <c r="O183" s="8">
        <v>19010</v>
      </c>
      <c r="P183" s="137">
        <f t="shared" si="45"/>
        <v>2.0061207260447445</v>
      </c>
      <c r="Q183" s="137">
        <f t="shared" si="46"/>
        <v>7.4113060428849904</v>
      </c>
      <c r="R183" s="8">
        <v>6108</v>
      </c>
      <c r="S183" s="7" t="s">
        <v>847</v>
      </c>
      <c r="T183" s="139">
        <v>2340</v>
      </c>
      <c r="U183" s="8">
        <v>17</v>
      </c>
      <c r="V183" s="8">
        <v>16018</v>
      </c>
      <c r="W183" s="8">
        <v>11932</v>
      </c>
      <c r="X183" s="137">
        <f t="shared" si="47"/>
        <v>1.2591810890671169</v>
      </c>
      <c r="Y183" s="8">
        <v>27950</v>
      </c>
      <c r="Z183" s="8">
        <v>2565</v>
      </c>
      <c r="AA183" s="8">
        <v>9476</v>
      </c>
    </row>
    <row r="184" spans="1:27" ht="13.8" thickBot="1" x14ac:dyDescent="0.3">
      <c r="A184" s="7" t="s">
        <v>302</v>
      </c>
      <c r="B184" s="135" t="s">
        <v>301</v>
      </c>
      <c r="C184" s="7" t="s">
        <v>26</v>
      </c>
      <c r="D184" s="8">
        <v>50117</v>
      </c>
      <c r="E184" s="8">
        <v>63731</v>
      </c>
      <c r="F184" s="8">
        <v>7255</v>
      </c>
      <c r="G184" s="8">
        <v>121103</v>
      </c>
      <c r="H184" s="136">
        <f t="shared" si="41"/>
        <v>11.447490310993478</v>
      </c>
      <c r="I184" s="136">
        <f t="shared" si="42"/>
        <v>31.300852933574568</v>
      </c>
      <c r="J184" s="136">
        <f t="shared" si="43"/>
        <v>1.8075883994805737</v>
      </c>
      <c r="K184" s="8">
        <v>4316</v>
      </c>
      <c r="L184" s="137">
        <f t="shared" si="44"/>
        <v>0.40797806976084694</v>
      </c>
      <c r="M184" s="8">
        <v>7447</v>
      </c>
      <c r="N184" s="8">
        <v>6429</v>
      </c>
      <c r="O184" s="8">
        <v>65700</v>
      </c>
      <c r="P184" s="137">
        <f t="shared" si="45"/>
        <v>6.2104168635976933</v>
      </c>
      <c r="Q184" s="137">
        <f t="shared" si="46"/>
        <v>16.981132075471699</v>
      </c>
      <c r="R184" s="8">
        <v>5423</v>
      </c>
      <c r="S184" s="7" t="s">
        <v>847</v>
      </c>
      <c r="T184" s="139">
        <v>1560</v>
      </c>
      <c r="U184" s="8">
        <v>105</v>
      </c>
      <c r="V184" s="8">
        <v>58719</v>
      </c>
      <c r="W184" s="8">
        <v>8278</v>
      </c>
      <c r="X184" s="137">
        <f t="shared" si="47"/>
        <v>0.78249361943472917</v>
      </c>
      <c r="Y184" s="8">
        <v>66997</v>
      </c>
      <c r="Z184" s="8">
        <v>3869</v>
      </c>
      <c r="AA184" s="8">
        <v>10579</v>
      </c>
    </row>
    <row r="185" spans="1:27" ht="13.8" thickBot="1" x14ac:dyDescent="0.3">
      <c r="A185" s="7" t="s">
        <v>310</v>
      </c>
      <c r="B185" s="135" t="s">
        <v>309</v>
      </c>
      <c r="C185" s="7" t="s">
        <v>26</v>
      </c>
      <c r="D185" s="8">
        <v>63753</v>
      </c>
      <c r="E185" s="8">
        <v>18436</v>
      </c>
      <c r="F185" s="8">
        <v>3513</v>
      </c>
      <c r="G185" s="8">
        <v>85702</v>
      </c>
      <c r="H185" s="136">
        <f t="shared" si="41"/>
        <v>7.6254115134798468</v>
      </c>
      <c r="I185" s="136">
        <f t="shared" si="42"/>
        <v>30.049789621318372</v>
      </c>
      <c r="J185" s="136">
        <f t="shared" si="43"/>
        <v>1.5803138426361307</v>
      </c>
      <c r="K185" s="8">
        <v>6001</v>
      </c>
      <c r="L185" s="137">
        <f t="shared" si="44"/>
        <v>0.53394430109440338</v>
      </c>
      <c r="M185" s="8">
        <v>1086</v>
      </c>
      <c r="N185" s="8">
        <v>1642</v>
      </c>
      <c r="O185" s="8">
        <v>97720</v>
      </c>
      <c r="P185" s="137">
        <f t="shared" si="45"/>
        <v>8.6947237298692048</v>
      </c>
      <c r="Q185" s="137">
        <f t="shared" si="46"/>
        <v>34.263674614305749</v>
      </c>
      <c r="R185" s="8">
        <v>10020</v>
      </c>
      <c r="S185" s="7" t="s">
        <v>847</v>
      </c>
      <c r="T185" s="139">
        <v>2904</v>
      </c>
      <c r="U185" s="8">
        <v>26</v>
      </c>
      <c r="V185" s="8">
        <v>45904</v>
      </c>
      <c r="W185" s="8">
        <v>8327</v>
      </c>
      <c r="X185" s="137">
        <f t="shared" si="47"/>
        <v>0.74090221549959956</v>
      </c>
      <c r="Y185" s="8">
        <v>54231</v>
      </c>
      <c r="Z185" s="8">
        <v>2852</v>
      </c>
      <c r="AA185" s="8">
        <v>11239</v>
      </c>
    </row>
    <row r="186" spans="1:27" ht="13.8" thickBot="1" x14ac:dyDescent="0.3">
      <c r="A186" s="7" t="s">
        <v>324</v>
      </c>
      <c r="B186" s="135" t="s">
        <v>323</v>
      </c>
      <c r="C186" s="7" t="s">
        <v>26</v>
      </c>
      <c r="D186" s="8">
        <v>12891</v>
      </c>
      <c r="E186" s="8">
        <v>13520</v>
      </c>
      <c r="F186" s="8">
        <v>2765</v>
      </c>
      <c r="G186" s="8">
        <v>29176</v>
      </c>
      <c r="H186" s="136">
        <f t="shared" si="41"/>
        <v>3.2815206388482734</v>
      </c>
      <c r="I186" s="136">
        <f t="shared" si="42"/>
        <v>13.383486238532111</v>
      </c>
      <c r="J186" s="136">
        <f t="shared" si="43"/>
        <v>0.65750214089331593</v>
      </c>
      <c r="K186" s="8">
        <v>15002</v>
      </c>
      <c r="L186" s="137">
        <f t="shared" si="44"/>
        <v>1.687324260488134</v>
      </c>
      <c r="M186" s="8">
        <v>3345</v>
      </c>
      <c r="N186" s="8">
        <v>3081</v>
      </c>
      <c r="O186" s="8">
        <v>40123</v>
      </c>
      <c r="P186" s="137">
        <f t="shared" si="45"/>
        <v>4.5127657181419414</v>
      </c>
      <c r="Q186" s="137">
        <f t="shared" si="46"/>
        <v>18.405045871559633</v>
      </c>
      <c r="R186" s="8">
        <v>5061</v>
      </c>
      <c r="S186" s="7" t="s">
        <v>847</v>
      </c>
      <c r="T186" s="139">
        <v>7700</v>
      </c>
      <c r="U186" s="8">
        <v>42</v>
      </c>
      <c r="V186" s="8">
        <v>36094</v>
      </c>
      <c r="W186" s="8">
        <v>8280</v>
      </c>
      <c r="X186" s="137">
        <f t="shared" si="47"/>
        <v>0.93127882127994599</v>
      </c>
      <c r="Y186" s="8">
        <v>44374</v>
      </c>
      <c r="Z186" s="8">
        <v>2180</v>
      </c>
      <c r="AA186" s="8">
        <v>8891</v>
      </c>
    </row>
    <row r="187" spans="1:27" ht="13.8" thickBot="1" x14ac:dyDescent="0.3">
      <c r="A187" s="7" t="s">
        <v>340</v>
      </c>
      <c r="B187" s="135" t="s">
        <v>339</v>
      </c>
      <c r="C187" s="7" t="s">
        <v>26</v>
      </c>
      <c r="D187" s="8">
        <v>9362</v>
      </c>
      <c r="E187" s="8">
        <v>21184</v>
      </c>
      <c r="F187" s="8">
        <v>1164</v>
      </c>
      <c r="G187" s="8">
        <v>31710</v>
      </c>
      <c r="H187" s="136">
        <f t="shared" si="41"/>
        <v>2.7244608643354242</v>
      </c>
      <c r="I187" s="136">
        <f t="shared" si="42"/>
        <v>5.0357313006193429</v>
      </c>
      <c r="J187" s="136">
        <f t="shared" si="43"/>
        <v>0.77420772498657164</v>
      </c>
      <c r="K187" s="8">
        <v>1711</v>
      </c>
      <c r="L187" s="137">
        <f t="shared" si="44"/>
        <v>0.14700575650829109</v>
      </c>
      <c r="M187" s="8">
        <v>2482</v>
      </c>
      <c r="N187" s="8">
        <v>3321</v>
      </c>
      <c r="O187" s="8">
        <v>57866</v>
      </c>
      <c r="P187" s="137">
        <f t="shared" si="45"/>
        <v>4.9717329667497205</v>
      </c>
      <c r="Q187" s="137">
        <f t="shared" si="46"/>
        <v>9.1894552961727811</v>
      </c>
      <c r="R187" s="8">
        <v>11996</v>
      </c>
      <c r="S187" s="7" t="s">
        <v>847</v>
      </c>
      <c r="T187" s="139">
        <v>10261</v>
      </c>
      <c r="U187" s="8">
        <v>52</v>
      </c>
      <c r="V187" s="8">
        <v>28935</v>
      </c>
      <c r="W187" s="8">
        <v>12023</v>
      </c>
      <c r="X187" s="137">
        <f t="shared" si="47"/>
        <v>1.032992525131025</v>
      </c>
      <c r="Y187" s="8">
        <v>40958</v>
      </c>
      <c r="Z187" s="8">
        <v>6297</v>
      </c>
      <c r="AA187" s="8">
        <v>11639</v>
      </c>
    </row>
    <row r="188" spans="1:27" ht="13.8" thickBot="1" x14ac:dyDescent="0.3">
      <c r="A188" s="7" t="s">
        <v>344</v>
      </c>
      <c r="B188" s="135" t="s">
        <v>343</v>
      </c>
      <c r="C188" s="7" t="s">
        <v>26</v>
      </c>
      <c r="D188" s="8">
        <v>31166</v>
      </c>
      <c r="E188" s="8">
        <v>56560</v>
      </c>
      <c r="F188" s="8">
        <v>4187</v>
      </c>
      <c r="G188" s="8">
        <v>91913</v>
      </c>
      <c r="H188" s="136">
        <f t="shared" si="41"/>
        <v>11.301241854174352</v>
      </c>
      <c r="I188" s="136">
        <f t="shared" si="42"/>
        <v>11.525141065830722</v>
      </c>
      <c r="J188" s="136">
        <f t="shared" si="43"/>
        <v>2.016830140653457</v>
      </c>
      <c r="K188" s="8">
        <v>1246</v>
      </c>
      <c r="L188" s="137">
        <f t="shared" si="44"/>
        <v>0.15320300012295585</v>
      </c>
      <c r="M188" s="8">
        <v>1672</v>
      </c>
      <c r="N188" s="8">
        <v>1694</v>
      </c>
      <c r="O188" s="8">
        <v>75525</v>
      </c>
      <c r="P188" s="137">
        <f t="shared" si="45"/>
        <v>9.2862412393950571</v>
      </c>
      <c r="Q188" s="137">
        <f t="shared" si="46"/>
        <v>9.4702194357366771</v>
      </c>
      <c r="R188" s="8">
        <v>15325</v>
      </c>
      <c r="S188" s="7" t="s">
        <v>847</v>
      </c>
      <c r="T188" s="139">
        <v>3713</v>
      </c>
      <c r="U188" s="8">
        <v>107</v>
      </c>
      <c r="V188" s="8">
        <v>30416</v>
      </c>
      <c r="W188" s="8">
        <v>15157</v>
      </c>
      <c r="X188" s="137">
        <f t="shared" si="47"/>
        <v>1.8636419525390384</v>
      </c>
      <c r="Y188" s="8">
        <v>45573</v>
      </c>
      <c r="Z188" s="8">
        <v>7975</v>
      </c>
      <c r="AA188" s="8">
        <v>8133</v>
      </c>
    </row>
    <row r="189" spans="1:27" ht="13.8" thickBot="1" x14ac:dyDescent="0.3">
      <c r="A189" s="7" t="s">
        <v>352</v>
      </c>
      <c r="B189" s="135" t="s">
        <v>351</v>
      </c>
      <c r="C189" s="7" t="s">
        <v>26</v>
      </c>
      <c r="D189" s="8">
        <v>23567</v>
      </c>
      <c r="E189" s="8">
        <v>24198</v>
      </c>
      <c r="F189" s="8">
        <v>2426</v>
      </c>
      <c r="G189" s="8">
        <v>50191</v>
      </c>
      <c r="H189" s="136">
        <f t="shared" si="41"/>
        <v>7.0344779257182903</v>
      </c>
      <c r="I189" s="136">
        <f t="shared" si="42"/>
        <v>13.156225425950197</v>
      </c>
      <c r="J189" s="136">
        <f t="shared" si="43"/>
        <v>1.6377133161483994</v>
      </c>
      <c r="K189" s="8">
        <v>2365</v>
      </c>
      <c r="L189" s="137">
        <f t="shared" si="44"/>
        <v>0.33146461107217939</v>
      </c>
      <c r="M189" s="8">
        <v>3241</v>
      </c>
      <c r="N189" s="8">
        <v>3248</v>
      </c>
      <c r="O189" s="8">
        <v>44200</v>
      </c>
      <c r="P189" s="137">
        <f t="shared" si="45"/>
        <v>6.1948142957252976</v>
      </c>
      <c r="Q189" s="137">
        <f t="shared" si="46"/>
        <v>11.585845347313237</v>
      </c>
      <c r="R189" s="8">
        <v>5832</v>
      </c>
      <c r="S189" s="7" t="s">
        <v>847</v>
      </c>
      <c r="T189" s="139">
        <v>7040</v>
      </c>
      <c r="U189" s="8">
        <v>50</v>
      </c>
      <c r="V189" s="8">
        <v>23055</v>
      </c>
      <c r="W189" s="8">
        <v>7592</v>
      </c>
      <c r="X189" s="137">
        <f t="shared" si="47"/>
        <v>1.0640504555010513</v>
      </c>
      <c r="Y189" s="8">
        <v>30647</v>
      </c>
      <c r="Z189" s="8">
        <v>3815</v>
      </c>
      <c r="AA189" s="8">
        <v>7135</v>
      </c>
    </row>
    <row r="190" spans="1:27" ht="13.8" thickBot="1" x14ac:dyDescent="0.3">
      <c r="A190" s="7" t="s">
        <v>360</v>
      </c>
      <c r="B190" s="135" t="s">
        <v>359</v>
      </c>
      <c r="C190" s="7" t="s">
        <v>26</v>
      </c>
      <c r="D190" s="8">
        <v>18026</v>
      </c>
      <c r="E190" s="8">
        <v>27917</v>
      </c>
      <c r="F190" s="8">
        <v>4482</v>
      </c>
      <c r="G190" s="8">
        <v>50425</v>
      </c>
      <c r="H190" s="136">
        <f t="shared" si="41"/>
        <v>4.2481044650379109</v>
      </c>
      <c r="I190" s="136">
        <f t="shared" si="42"/>
        <v>3.9714105694258488</v>
      </c>
      <c r="J190" s="136">
        <f t="shared" si="43"/>
        <v>0.86813924660836028</v>
      </c>
      <c r="K190" s="8">
        <v>12500</v>
      </c>
      <c r="L190" s="137">
        <f t="shared" si="44"/>
        <v>1.0530749789385003</v>
      </c>
      <c r="M190" s="8">
        <v>2216</v>
      </c>
      <c r="N190" s="8">
        <v>3423</v>
      </c>
      <c r="O190" s="8">
        <v>56816</v>
      </c>
      <c r="P190" s="137">
        <f t="shared" si="45"/>
        <v>4.786520640269587</v>
      </c>
      <c r="Q190" s="137">
        <f t="shared" si="46"/>
        <v>4.47475781680712</v>
      </c>
      <c r="R190" s="8">
        <v>10440</v>
      </c>
      <c r="S190" s="7" t="s">
        <v>847</v>
      </c>
      <c r="T190" s="139">
        <v>8436</v>
      </c>
      <c r="U190" s="8">
        <v>57</v>
      </c>
      <c r="V190" s="8">
        <v>44392</v>
      </c>
      <c r="W190" s="8">
        <v>13692</v>
      </c>
      <c r="X190" s="137">
        <f t="shared" si="47"/>
        <v>1.1534962089300758</v>
      </c>
      <c r="Y190" s="8">
        <v>58084</v>
      </c>
      <c r="Z190" s="8">
        <v>12697</v>
      </c>
      <c r="AA190" s="8">
        <v>11870</v>
      </c>
    </row>
    <row r="191" spans="1:27" ht="13.8" thickBot="1" x14ac:dyDescent="0.3">
      <c r="A191" s="7" t="s">
        <v>380</v>
      </c>
      <c r="B191" s="135" t="s">
        <v>379</v>
      </c>
      <c r="C191" s="7" t="s">
        <v>26</v>
      </c>
      <c r="D191" s="8">
        <v>30477</v>
      </c>
      <c r="E191" s="8">
        <v>33017</v>
      </c>
      <c r="F191" s="8">
        <v>8283</v>
      </c>
      <c r="G191" s="8">
        <v>71777</v>
      </c>
      <c r="H191" s="136">
        <f t="shared" ref="H191:H222" si="48">G191/AA191</f>
        <v>8.1899817434961211</v>
      </c>
      <c r="I191" s="136">
        <f t="shared" ref="I191:I222" si="49">G191/Z191</f>
        <v>14.318172750847795</v>
      </c>
      <c r="J191" s="136">
        <f t="shared" ref="J191:J222" si="50">G191/Y191</f>
        <v>0.99187452497754436</v>
      </c>
      <c r="K191" s="8">
        <v>625</v>
      </c>
      <c r="L191" s="137">
        <f t="shared" ref="L191:L222" si="51">K191/AA191</f>
        <v>7.1314468279324514E-2</v>
      </c>
      <c r="M191" s="8">
        <v>7696</v>
      </c>
      <c r="N191" s="8">
        <v>16580</v>
      </c>
      <c r="O191" s="8">
        <v>87926</v>
      </c>
      <c r="P191" s="137">
        <f t="shared" ref="P191:P222" si="52">O191/AA191</f>
        <v>10.03263350068462</v>
      </c>
      <c r="Q191" s="137">
        <f t="shared" ref="Q191:Q222" si="53">O191/Z191</f>
        <v>17.539597047676043</v>
      </c>
      <c r="R191" s="8">
        <v>5689</v>
      </c>
      <c r="S191" s="7" t="s">
        <v>847</v>
      </c>
      <c r="T191" s="139">
        <v>640</v>
      </c>
      <c r="U191" s="8">
        <v>135</v>
      </c>
      <c r="V191" s="8">
        <v>53093</v>
      </c>
      <c r="W191" s="8">
        <v>19272</v>
      </c>
      <c r="X191" s="137">
        <f t="shared" si="47"/>
        <v>2.1989958922866273</v>
      </c>
      <c r="Y191" s="8">
        <v>72365</v>
      </c>
      <c r="Z191" s="8">
        <v>5013</v>
      </c>
      <c r="AA191" s="8">
        <v>8764</v>
      </c>
    </row>
    <row r="192" spans="1:27" ht="13.8" thickBot="1" x14ac:dyDescent="0.3">
      <c r="A192" s="7" t="s">
        <v>412</v>
      </c>
      <c r="B192" s="135" t="s">
        <v>411</v>
      </c>
      <c r="C192" s="7" t="s">
        <v>26</v>
      </c>
      <c r="D192" s="8">
        <v>10800</v>
      </c>
      <c r="E192" s="8">
        <v>30000</v>
      </c>
      <c r="F192" s="8">
        <v>4000</v>
      </c>
      <c r="G192" s="8">
        <v>44800</v>
      </c>
      <c r="H192" s="136">
        <f t="shared" si="48"/>
        <v>4.6886446886446889</v>
      </c>
      <c r="I192" s="136">
        <f t="shared" si="49"/>
        <v>8.3116883116883109</v>
      </c>
      <c r="J192" s="136">
        <f t="shared" si="50"/>
        <v>1.4599967410787029</v>
      </c>
      <c r="K192" s="8">
        <v>1500</v>
      </c>
      <c r="L192" s="137">
        <f t="shared" si="51"/>
        <v>0.15698587127158556</v>
      </c>
      <c r="M192" s="8">
        <v>1002</v>
      </c>
      <c r="N192" s="8">
        <v>1002</v>
      </c>
      <c r="O192" s="8">
        <v>29000</v>
      </c>
      <c r="P192" s="137">
        <f t="shared" si="52"/>
        <v>3.035060177917321</v>
      </c>
      <c r="Q192" s="137">
        <f t="shared" si="53"/>
        <v>5.3803339517625233</v>
      </c>
      <c r="R192" s="8">
        <v>7000</v>
      </c>
      <c r="S192" s="7" t="s">
        <v>847</v>
      </c>
      <c r="T192" s="139">
        <v>700</v>
      </c>
      <c r="U192" s="8">
        <v>35</v>
      </c>
      <c r="V192" s="8">
        <v>24235</v>
      </c>
      <c r="W192" s="8">
        <v>6450</v>
      </c>
      <c r="X192" s="137">
        <f t="shared" si="47"/>
        <v>0.67503924646781788</v>
      </c>
      <c r="Y192" s="8">
        <v>30685</v>
      </c>
      <c r="Z192" s="8">
        <v>5390</v>
      </c>
      <c r="AA192" s="8">
        <v>9555</v>
      </c>
    </row>
    <row r="193" spans="1:27" ht="13.8" thickBot="1" x14ac:dyDescent="0.3">
      <c r="A193" s="7" t="s">
        <v>410</v>
      </c>
      <c r="B193" s="135" t="s">
        <v>409</v>
      </c>
      <c r="C193" s="7" t="s">
        <v>26</v>
      </c>
      <c r="D193" s="8">
        <v>2192</v>
      </c>
      <c r="E193" s="8">
        <v>4090</v>
      </c>
      <c r="F193" s="8">
        <v>1076</v>
      </c>
      <c r="G193" s="8">
        <v>7358</v>
      </c>
      <c r="H193" s="136">
        <f t="shared" si="48"/>
        <v>0.77184516941151793</v>
      </c>
      <c r="I193" s="136">
        <f t="shared" si="49"/>
        <v>5.0570446735395187</v>
      </c>
      <c r="J193" s="136">
        <f t="shared" si="50"/>
        <v>0.26173875924871942</v>
      </c>
      <c r="K193" s="8">
        <v>24</v>
      </c>
      <c r="L193" s="137">
        <f t="shared" si="51"/>
        <v>2.5175705444246302E-3</v>
      </c>
      <c r="M193" s="8">
        <v>205</v>
      </c>
      <c r="N193" s="8">
        <v>192</v>
      </c>
      <c r="O193" s="8">
        <v>6557</v>
      </c>
      <c r="P193" s="137">
        <f t="shared" si="52"/>
        <v>0.68782125249134585</v>
      </c>
      <c r="Q193" s="137">
        <f t="shared" si="53"/>
        <v>4.5065292096219931</v>
      </c>
      <c r="R193" s="8">
        <v>1819</v>
      </c>
      <c r="S193" s="7" t="s">
        <v>847</v>
      </c>
      <c r="T193" s="139">
        <v>540</v>
      </c>
      <c r="U193" s="8">
        <v>38</v>
      </c>
      <c r="V193" s="8">
        <v>19394</v>
      </c>
      <c r="W193" s="8">
        <v>8718</v>
      </c>
      <c r="X193" s="137">
        <f t="shared" si="47"/>
        <v>0.91450750026224692</v>
      </c>
      <c r="Y193" s="8">
        <v>28112</v>
      </c>
      <c r="Z193" s="8">
        <v>1455</v>
      </c>
      <c r="AA193" s="8">
        <v>9533</v>
      </c>
    </row>
    <row r="194" spans="1:27" ht="13.8" thickBot="1" x14ac:dyDescent="0.3">
      <c r="A194" s="7" t="s">
        <v>435</v>
      </c>
      <c r="B194" s="135" t="s">
        <v>434</v>
      </c>
      <c r="C194" s="7" t="s">
        <v>26</v>
      </c>
      <c r="D194" s="8">
        <v>8433</v>
      </c>
      <c r="E194" s="8">
        <v>23295</v>
      </c>
      <c r="F194" s="8">
        <v>1057</v>
      </c>
      <c r="G194" s="8">
        <v>32785</v>
      </c>
      <c r="H194" s="136">
        <f t="shared" si="48"/>
        <v>3.1313276026743075</v>
      </c>
      <c r="I194" s="136">
        <f t="shared" si="49"/>
        <v>8.1717347956131601</v>
      </c>
      <c r="J194" s="136">
        <f t="shared" si="50"/>
        <v>1.1378939330834374</v>
      </c>
      <c r="K194" s="8">
        <v>4156</v>
      </c>
      <c r="L194" s="137">
        <f t="shared" si="51"/>
        <v>0.39694364851957975</v>
      </c>
      <c r="M194" s="8">
        <v>5097</v>
      </c>
      <c r="N194" s="8">
        <v>3110</v>
      </c>
      <c r="O194" s="8">
        <v>22974</v>
      </c>
      <c r="P194" s="137">
        <f t="shared" si="52"/>
        <v>2.1942693409742122</v>
      </c>
      <c r="Q194" s="137">
        <f t="shared" si="53"/>
        <v>5.726321036889332</v>
      </c>
      <c r="R194" s="8">
        <v>3794</v>
      </c>
      <c r="S194" s="7" t="s">
        <v>847</v>
      </c>
      <c r="T194" s="140" t="s">
        <v>3890</v>
      </c>
      <c r="U194" s="8">
        <v>32</v>
      </c>
      <c r="V194" s="8">
        <v>27755</v>
      </c>
      <c r="W194" s="8">
        <v>1057</v>
      </c>
      <c r="X194" s="137">
        <f t="shared" si="47"/>
        <v>0.10095510983763133</v>
      </c>
      <c r="Y194" s="8">
        <v>28812</v>
      </c>
      <c r="Z194" s="8">
        <v>4012</v>
      </c>
      <c r="AA194" s="8">
        <v>10470</v>
      </c>
    </row>
    <row r="195" spans="1:27" ht="13.8" thickBot="1" x14ac:dyDescent="0.3">
      <c r="A195" s="7" t="s">
        <v>447</v>
      </c>
      <c r="B195" s="135" t="s">
        <v>446</v>
      </c>
      <c r="C195" s="7" t="s">
        <v>26</v>
      </c>
      <c r="D195" s="8">
        <v>14056</v>
      </c>
      <c r="E195" s="8">
        <v>24973</v>
      </c>
      <c r="F195" s="8">
        <v>1485</v>
      </c>
      <c r="G195" s="8">
        <v>40514</v>
      </c>
      <c r="H195" s="136">
        <f t="shared" si="48"/>
        <v>3.4983162075813832</v>
      </c>
      <c r="I195" s="136">
        <f t="shared" si="49"/>
        <v>8.8054770702021301</v>
      </c>
      <c r="J195" s="136">
        <f t="shared" si="50"/>
        <v>0.74659541140698427</v>
      </c>
      <c r="K195" s="8">
        <v>1435</v>
      </c>
      <c r="L195" s="137">
        <f t="shared" si="51"/>
        <v>0.12390985234435714</v>
      </c>
      <c r="M195" s="8">
        <v>7223</v>
      </c>
      <c r="N195" s="8">
        <v>5091</v>
      </c>
      <c r="O195" s="8">
        <v>22755</v>
      </c>
      <c r="P195" s="137">
        <f t="shared" si="52"/>
        <v>1.964856230031949</v>
      </c>
      <c r="Q195" s="137">
        <f t="shared" si="53"/>
        <v>4.94566398608998</v>
      </c>
      <c r="R195" s="8">
        <v>6735</v>
      </c>
      <c r="S195" s="7" t="s">
        <v>847</v>
      </c>
      <c r="T195" s="139">
        <v>4647</v>
      </c>
      <c r="U195" s="8">
        <v>39</v>
      </c>
      <c r="V195" s="8">
        <v>43114</v>
      </c>
      <c r="W195" s="8">
        <v>11151</v>
      </c>
      <c r="X195" s="137">
        <f t="shared" si="47"/>
        <v>0.96287021846127274</v>
      </c>
      <c r="Y195" s="8">
        <v>54265</v>
      </c>
      <c r="Z195" s="8">
        <v>4601</v>
      </c>
      <c r="AA195" s="8">
        <v>11581</v>
      </c>
    </row>
    <row r="196" spans="1:27" ht="13.8" thickBot="1" x14ac:dyDescent="0.3">
      <c r="A196" s="7" t="s">
        <v>469</v>
      </c>
      <c r="B196" s="135" t="s">
        <v>468</v>
      </c>
      <c r="C196" s="7" t="s">
        <v>26</v>
      </c>
      <c r="D196" s="8">
        <v>17712</v>
      </c>
      <c r="E196" s="8">
        <v>21355</v>
      </c>
      <c r="F196" s="8">
        <v>4771</v>
      </c>
      <c r="G196" s="8">
        <v>43838</v>
      </c>
      <c r="H196" s="136">
        <f t="shared" si="48"/>
        <v>5.9953501094091903</v>
      </c>
      <c r="I196" s="136">
        <f t="shared" si="49"/>
        <v>14.340202813215571</v>
      </c>
      <c r="J196" s="136">
        <f t="shared" si="50"/>
        <v>0.96952406227883936</v>
      </c>
      <c r="K196" s="8">
        <v>6240</v>
      </c>
      <c r="L196" s="137">
        <f t="shared" si="51"/>
        <v>0.85339168490153172</v>
      </c>
      <c r="M196" s="8">
        <v>7719</v>
      </c>
      <c r="N196" s="8">
        <v>8807</v>
      </c>
      <c r="O196" s="8">
        <v>29633</v>
      </c>
      <c r="P196" s="137">
        <f t="shared" si="52"/>
        <v>4.0526531728665205</v>
      </c>
      <c r="Q196" s="137">
        <f t="shared" si="53"/>
        <v>9.6934903500163561</v>
      </c>
      <c r="R196" s="8">
        <v>5615</v>
      </c>
      <c r="S196" s="7" t="s">
        <v>847</v>
      </c>
      <c r="T196" s="139">
        <v>16498</v>
      </c>
      <c r="U196" s="8">
        <v>29</v>
      </c>
      <c r="V196" s="8">
        <v>31416</v>
      </c>
      <c r="W196" s="8">
        <v>13800</v>
      </c>
      <c r="X196" s="137">
        <f t="shared" si="47"/>
        <v>1.8873085339168489</v>
      </c>
      <c r="Y196" s="8">
        <v>45216</v>
      </c>
      <c r="Z196" s="8">
        <v>3057</v>
      </c>
      <c r="AA196" s="8">
        <v>7312</v>
      </c>
    </row>
    <row r="197" spans="1:27" ht="13.8" thickBot="1" x14ac:dyDescent="0.3">
      <c r="A197" s="7" t="s">
        <v>475</v>
      </c>
      <c r="B197" s="135" t="s">
        <v>474</v>
      </c>
      <c r="C197" s="7" t="s">
        <v>26</v>
      </c>
      <c r="D197" s="8">
        <v>14357</v>
      </c>
      <c r="E197" s="8">
        <v>17905</v>
      </c>
      <c r="F197" s="8">
        <v>3617</v>
      </c>
      <c r="G197" s="8">
        <v>35879</v>
      </c>
      <c r="H197" s="136">
        <f t="shared" si="48"/>
        <v>4.2999760306807291</v>
      </c>
      <c r="I197" s="136">
        <f t="shared" si="49"/>
        <v>11.841254125412542</v>
      </c>
      <c r="J197" s="136">
        <f t="shared" si="50"/>
        <v>0.94212640810860493</v>
      </c>
      <c r="K197" s="8">
        <v>4852</v>
      </c>
      <c r="L197" s="137">
        <f t="shared" si="51"/>
        <v>0.58149568552253117</v>
      </c>
      <c r="M197" s="8">
        <v>2</v>
      </c>
      <c r="N197" s="8">
        <v>87</v>
      </c>
      <c r="O197" s="8">
        <v>66431</v>
      </c>
      <c r="P197" s="137">
        <f t="shared" si="52"/>
        <v>7.9615292425695108</v>
      </c>
      <c r="Q197" s="137">
        <f t="shared" si="53"/>
        <v>21.924422442244225</v>
      </c>
      <c r="R197" s="8">
        <v>1518</v>
      </c>
      <c r="S197" s="7" t="s">
        <v>847</v>
      </c>
      <c r="T197" s="139">
        <v>646</v>
      </c>
      <c r="U197" s="8">
        <v>33</v>
      </c>
      <c r="V197" s="8">
        <v>31774</v>
      </c>
      <c r="W197" s="8">
        <v>6309</v>
      </c>
      <c r="X197" s="137">
        <f t="shared" si="47"/>
        <v>0.75611217641418982</v>
      </c>
      <c r="Y197" s="8">
        <v>38083</v>
      </c>
      <c r="Z197" s="8">
        <v>3030</v>
      </c>
      <c r="AA197" s="8">
        <v>8344</v>
      </c>
    </row>
    <row r="198" spans="1:27" ht="13.8" thickBot="1" x14ac:dyDescent="0.3">
      <c r="A198" s="7" t="s">
        <v>480</v>
      </c>
      <c r="B198" s="135" t="s">
        <v>495</v>
      </c>
      <c r="C198" s="7" t="s">
        <v>26</v>
      </c>
      <c r="D198" s="8">
        <v>9301</v>
      </c>
      <c r="E198" s="8">
        <v>14401</v>
      </c>
      <c r="F198" s="8">
        <v>0</v>
      </c>
      <c r="G198" s="8">
        <v>23702</v>
      </c>
      <c r="H198" s="136">
        <f t="shared" si="48"/>
        <v>2.212039197386841</v>
      </c>
      <c r="I198" s="136">
        <f t="shared" si="49"/>
        <v>7.252753977968176</v>
      </c>
      <c r="J198" s="136">
        <f t="shared" si="50"/>
        <v>0.56276562908089367</v>
      </c>
      <c r="K198" s="8">
        <v>12350</v>
      </c>
      <c r="L198" s="137">
        <f t="shared" si="51"/>
        <v>1.1525898273448436</v>
      </c>
      <c r="M198" s="8">
        <v>2353</v>
      </c>
      <c r="N198" s="8">
        <v>2976</v>
      </c>
      <c r="O198" s="8">
        <v>9500</v>
      </c>
      <c r="P198" s="137">
        <f t="shared" si="52"/>
        <v>0.88660755949603365</v>
      </c>
      <c r="Q198" s="137">
        <f t="shared" si="53"/>
        <v>2.9069767441860463</v>
      </c>
      <c r="R198" s="8">
        <v>7583</v>
      </c>
      <c r="S198" s="7" t="s">
        <v>847</v>
      </c>
      <c r="T198" s="140" t="s">
        <v>3890</v>
      </c>
      <c r="U198" s="8">
        <v>23</v>
      </c>
      <c r="V198" s="8">
        <v>42117</v>
      </c>
      <c r="W198" s="8">
        <v>0</v>
      </c>
      <c r="X198" s="137">
        <f t="shared" si="47"/>
        <v>0</v>
      </c>
      <c r="Y198" s="8">
        <v>42117</v>
      </c>
      <c r="Z198" s="8">
        <v>3268</v>
      </c>
      <c r="AA198" s="8">
        <v>10715</v>
      </c>
    </row>
    <row r="199" spans="1:27" ht="13.8" thickBot="1" x14ac:dyDescent="0.3">
      <c r="A199" s="7" t="s">
        <v>507</v>
      </c>
      <c r="B199" s="135" t="s">
        <v>506</v>
      </c>
      <c r="C199" s="7" t="s">
        <v>26</v>
      </c>
      <c r="D199" s="8">
        <v>7121</v>
      </c>
      <c r="E199" s="8">
        <v>20170</v>
      </c>
      <c r="F199" s="8">
        <v>1062</v>
      </c>
      <c r="G199" s="8">
        <v>28353</v>
      </c>
      <c r="H199" s="136">
        <f t="shared" si="48"/>
        <v>3.8191002155172415</v>
      </c>
      <c r="I199" s="136">
        <f t="shared" si="49"/>
        <v>10.047129695251595</v>
      </c>
      <c r="J199" s="136">
        <f t="shared" si="50"/>
        <v>0.80814616349333024</v>
      </c>
      <c r="K199" s="8">
        <v>651</v>
      </c>
      <c r="L199" s="137">
        <f t="shared" si="51"/>
        <v>8.7688577586206892E-2</v>
      </c>
      <c r="M199" s="8">
        <v>850</v>
      </c>
      <c r="N199" s="8">
        <v>1699</v>
      </c>
      <c r="O199" s="8">
        <v>36198</v>
      </c>
      <c r="P199" s="137">
        <f t="shared" si="52"/>
        <v>4.8758081896551726</v>
      </c>
      <c r="Q199" s="137">
        <f t="shared" si="53"/>
        <v>12.827072997873849</v>
      </c>
      <c r="R199" s="8">
        <v>3180</v>
      </c>
      <c r="S199" s="7" t="s">
        <v>847</v>
      </c>
      <c r="T199" s="139">
        <v>3113</v>
      </c>
      <c r="U199" s="8">
        <v>47</v>
      </c>
      <c r="V199" s="8">
        <v>29768</v>
      </c>
      <c r="W199" s="8">
        <v>5316</v>
      </c>
      <c r="X199" s="137">
        <f t="shared" si="47"/>
        <v>0.71605603448275867</v>
      </c>
      <c r="Y199" s="8">
        <v>35084</v>
      </c>
      <c r="Z199" s="8">
        <v>2822</v>
      </c>
      <c r="AA199" s="8">
        <v>7424</v>
      </c>
    </row>
    <row r="200" spans="1:27" ht="13.8" thickBot="1" x14ac:dyDescent="0.3">
      <c r="A200" s="7" t="s">
        <v>513</v>
      </c>
      <c r="B200" s="135" t="s">
        <v>512</v>
      </c>
      <c r="C200" s="7" t="s">
        <v>26</v>
      </c>
      <c r="D200" s="8">
        <v>12505</v>
      </c>
      <c r="E200" s="8">
        <v>38393</v>
      </c>
      <c r="F200" s="8">
        <v>3757</v>
      </c>
      <c r="G200" s="8">
        <v>54655</v>
      </c>
      <c r="H200" s="136">
        <f t="shared" si="48"/>
        <v>5.5970302099334361</v>
      </c>
      <c r="I200" s="136">
        <f t="shared" si="49"/>
        <v>10.444295815020064</v>
      </c>
      <c r="J200" s="136">
        <f t="shared" si="50"/>
        <v>0.81037601565743433</v>
      </c>
      <c r="K200" s="8">
        <v>30565</v>
      </c>
      <c r="L200" s="137">
        <f t="shared" si="51"/>
        <v>3.1300563236047108</v>
      </c>
      <c r="M200" s="8">
        <v>8883</v>
      </c>
      <c r="N200" s="8">
        <v>8260</v>
      </c>
      <c r="O200" s="8">
        <v>53452</v>
      </c>
      <c r="P200" s="137">
        <f t="shared" si="52"/>
        <v>5.4738351254480291</v>
      </c>
      <c r="Q200" s="137">
        <f t="shared" si="53"/>
        <v>10.214408561054844</v>
      </c>
      <c r="R200" s="8">
        <v>19650</v>
      </c>
      <c r="S200" s="7" t="s">
        <v>847</v>
      </c>
      <c r="T200" s="139">
        <v>10650</v>
      </c>
      <c r="U200" s="8">
        <v>22</v>
      </c>
      <c r="V200" s="8">
        <v>52719</v>
      </c>
      <c r="W200" s="8">
        <v>14725</v>
      </c>
      <c r="X200" s="137">
        <f t="shared" si="47"/>
        <v>1.5079365079365079</v>
      </c>
      <c r="Y200" s="8">
        <v>67444</v>
      </c>
      <c r="Z200" s="8">
        <v>5233</v>
      </c>
      <c r="AA200" s="8">
        <v>9765</v>
      </c>
    </row>
    <row r="201" spans="1:27" ht="13.8" thickBot="1" x14ac:dyDescent="0.3">
      <c r="A201" s="7" t="s">
        <v>523</v>
      </c>
      <c r="B201" s="135" t="s">
        <v>522</v>
      </c>
      <c r="C201" s="7" t="s">
        <v>26</v>
      </c>
      <c r="D201" s="8">
        <v>4825</v>
      </c>
      <c r="E201" s="8">
        <v>15538</v>
      </c>
      <c r="F201" s="8">
        <v>3731</v>
      </c>
      <c r="G201" s="8">
        <v>24094</v>
      </c>
      <c r="H201" s="136">
        <f t="shared" si="48"/>
        <v>2.5037929959472098</v>
      </c>
      <c r="I201" s="136">
        <f t="shared" si="49"/>
        <v>9.4671905697445968</v>
      </c>
      <c r="J201" s="136">
        <f t="shared" si="50"/>
        <v>0.65667329862909163</v>
      </c>
      <c r="K201" s="8">
        <v>14380</v>
      </c>
      <c r="L201" s="137">
        <f t="shared" si="51"/>
        <v>1.4943364855034813</v>
      </c>
      <c r="M201" s="8">
        <v>3038</v>
      </c>
      <c r="N201" s="8">
        <v>3015</v>
      </c>
      <c r="O201" s="8">
        <v>40088</v>
      </c>
      <c r="P201" s="137">
        <f t="shared" si="52"/>
        <v>4.1658526447053932</v>
      </c>
      <c r="Q201" s="137">
        <f t="shared" si="53"/>
        <v>15.751669941060904</v>
      </c>
      <c r="R201" s="8">
        <v>4452</v>
      </c>
      <c r="S201" s="7" t="s">
        <v>847</v>
      </c>
      <c r="T201" s="139">
        <v>2522</v>
      </c>
      <c r="U201" s="8">
        <v>68</v>
      </c>
      <c r="V201" s="8">
        <v>28364</v>
      </c>
      <c r="W201" s="8">
        <v>8327</v>
      </c>
      <c r="X201" s="137">
        <f t="shared" si="47"/>
        <v>0.86532266444975581</v>
      </c>
      <c r="Y201" s="8">
        <v>36691</v>
      </c>
      <c r="Z201" s="8">
        <v>2545</v>
      </c>
      <c r="AA201" s="8">
        <v>9623</v>
      </c>
    </row>
    <row r="202" spans="1:27" ht="13.8" thickBot="1" x14ac:dyDescent="0.3">
      <c r="A202" s="7" t="s">
        <v>527</v>
      </c>
      <c r="B202" s="135" t="s">
        <v>526</v>
      </c>
      <c r="C202" s="7" t="s">
        <v>26</v>
      </c>
      <c r="D202" s="8">
        <v>3795</v>
      </c>
      <c r="E202" s="8">
        <v>7414</v>
      </c>
      <c r="F202" s="8">
        <v>2023</v>
      </c>
      <c r="G202" s="8">
        <v>13232</v>
      </c>
      <c r="H202" s="136">
        <f t="shared" si="48"/>
        <v>1.7283176593521421</v>
      </c>
      <c r="I202" s="136">
        <f t="shared" si="49"/>
        <v>5.4497528830313016</v>
      </c>
      <c r="J202" s="136">
        <f t="shared" si="50"/>
        <v>0.32478338774207799</v>
      </c>
      <c r="K202" s="8">
        <v>2658</v>
      </c>
      <c r="L202" s="137">
        <f t="shared" si="51"/>
        <v>0.34717868338557994</v>
      </c>
      <c r="M202" s="8">
        <v>1225</v>
      </c>
      <c r="N202" s="8">
        <v>1353</v>
      </c>
      <c r="O202" s="8">
        <v>12855</v>
      </c>
      <c r="P202" s="137">
        <f t="shared" si="52"/>
        <v>1.6790752351097178</v>
      </c>
      <c r="Q202" s="137">
        <f t="shared" si="53"/>
        <v>5.2944810543657335</v>
      </c>
      <c r="R202" s="8">
        <v>3353</v>
      </c>
      <c r="S202" s="7" t="s">
        <v>847</v>
      </c>
      <c r="T202" s="139">
        <v>714</v>
      </c>
      <c r="U202" s="8">
        <v>25</v>
      </c>
      <c r="V202" s="8">
        <v>33804</v>
      </c>
      <c r="W202" s="8">
        <v>6937</v>
      </c>
      <c r="X202" s="137">
        <f t="shared" si="47"/>
        <v>0.90608672936259138</v>
      </c>
      <c r="Y202" s="8">
        <v>40741</v>
      </c>
      <c r="Z202" s="8">
        <v>2428</v>
      </c>
      <c r="AA202" s="8">
        <v>7656</v>
      </c>
    </row>
    <row r="203" spans="1:27" ht="13.8" thickBot="1" x14ac:dyDescent="0.3">
      <c r="A203" s="7" t="s">
        <v>539</v>
      </c>
      <c r="B203" s="135" t="s">
        <v>538</v>
      </c>
      <c r="C203" s="7" t="s">
        <v>26</v>
      </c>
      <c r="D203" s="8">
        <v>11487</v>
      </c>
      <c r="E203" s="8">
        <v>19660</v>
      </c>
      <c r="F203" s="8">
        <v>6800</v>
      </c>
      <c r="G203" s="8">
        <v>37947</v>
      </c>
      <c r="H203" s="136">
        <f t="shared" si="48"/>
        <v>4.5423749102226481</v>
      </c>
      <c r="I203" s="136">
        <f t="shared" si="49"/>
        <v>5.9562078166692825</v>
      </c>
      <c r="J203" s="136">
        <f t="shared" si="50"/>
        <v>1.2182022471910112</v>
      </c>
      <c r="K203" s="8">
        <v>3120</v>
      </c>
      <c r="L203" s="137">
        <f t="shared" si="51"/>
        <v>0.37347378501316736</v>
      </c>
      <c r="M203" s="8">
        <v>2674</v>
      </c>
      <c r="N203" s="8">
        <v>3225</v>
      </c>
      <c r="O203" s="8">
        <v>15171</v>
      </c>
      <c r="P203" s="137">
        <f t="shared" si="52"/>
        <v>1.8160162796265262</v>
      </c>
      <c r="Q203" s="137">
        <f t="shared" si="53"/>
        <v>2.3812588290692198</v>
      </c>
      <c r="R203" s="8">
        <v>8228</v>
      </c>
      <c r="S203" s="7" t="s">
        <v>847</v>
      </c>
      <c r="T203" s="139">
        <v>43680</v>
      </c>
      <c r="U203" s="8">
        <v>4</v>
      </c>
      <c r="V203" s="8">
        <v>18873</v>
      </c>
      <c r="W203" s="8">
        <v>12277</v>
      </c>
      <c r="X203" s="137">
        <f t="shared" si="47"/>
        <v>1.4695954033995691</v>
      </c>
      <c r="Y203" s="8">
        <v>31150</v>
      </c>
      <c r="Z203" s="8">
        <v>6371</v>
      </c>
      <c r="AA203" s="8">
        <v>8354</v>
      </c>
    </row>
    <row r="204" spans="1:27" ht="13.8" thickBot="1" x14ac:dyDescent="0.3">
      <c r="A204" s="7" t="s">
        <v>559</v>
      </c>
      <c r="B204" s="135" t="s">
        <v>558</v>
      </c>
      <c r="C204" s="7" t="s">
        <v>26</v>
      </c>
      <c r="D204" s="8">
        <v>1958</v>
      </c>
      <c r="E204" s="8">
        <v>10396</v>
      </c>
      <c r="F204" s="8">
        <v>1942</v>
      </c>
      <c r="G204" s="8">
        <v>14296</v>
      </c>
      <c r="H204" s="136">
        <f t="shared" si="48"/>
        <v>1.6546296296296297</v>
      </c>
      <c r="I204" s="136">
        <f t="shared" si="49"/>
        <v>3.6441498852918683</v>
      </c>
      <c r="J204" s="136">
        <f t="shared" si="50"/>
        <v>0.59676072800133573</v>
      </c>
      <c r="K204" s="8">
        <v>1728</v>
      </c>
      <c r="L204" s="137">
        <f t="shared" si="51"/>
        <v>0.2</v>
      </c>
      <c r="M204" s="8">
        <v>1150</v>
      </c>
      <c r="N204" s="8">
        <v>2200</v>
      </c>
      <c r="O204" s="8">
        <v>21755</v>
      </c>
      <c r="P204" s="137">
        <f t="shared" si="52"/>
        <v>2.5179398148148149</v>
      </c>
      <c r="Q204" s="137">
        <f t="shared" si="53"/>
        <v>5.5455008921743563</v>
      </c>
      <c r="R204" s="8">
        <v>2123</v>
      </c>
      <c r="S204" s="7" t="s">
        <v>847</v>
      </c>
      <c r="T204" s="140" t="s">
        <v>3890</v>
      </c>
      <c r="U204" s="8">
        <v>0</v>
      </c>
      <c r="V204" s="8">
        <v>23881</v>
      </c>
      <c r="W204" s="8">
        <v>75</v>
      </c>
      <c r="X204" s="137">
        <f t="shared" si="47"/>
        <v>8.6805555555555559E-3</v>
      </c>
      <c r="Y204" s="8">
        <v>23956</v>
      </c>
      <c r="Z204" s="8">
        <v>3923</v>
      </c>
      <c r="AA204" s="8">
        <v>8640</v>
      </c>
    </row>
    <row r="205" spans="1:27" ht="13.8" thickBot="1" x14ac:dyDescent="0.3">
      <c r="A205" s="7" t="s">
        <v>569</v>
      </c>
      <c r="B205" s="135" t="s">
        <v>568</v>
      </c>
      <c r="C205" s="7" t="s">
        <v>26</v>
      </c>
      <c r="D205" s="8">
        <v>24672</v>
      </c>
      <c r="E205" s="8">
        <v>62662</v>
      </c>
      <c r="F205" s="8">
        <v>4290</v>
      </c>
      <c r="G205" s="8">
        <v>91624</v>
      </c>
      <c r="H205" s="136">
        <f t="shared" si="48"/>
        <v>9.1908917644698569</v>
      </c>
      <c r="I205" s="136">
        <f t="shared" si="49"/>
        <v>8.3347584826707912</v>
      </c>
      <c r="J205" s="136">
        <f t="shared" si="50"/>
        <v>1.5904183301510155</v>
      </c>
      <c r="K205" s="8">
        <v>16153</v>
      </c>
      <c r="L205" s="137">
        <f t="shared" si="51"/>
        <v>1.6203230013040426</v>
      </c>
      <c r="M205" s="8">
        <v>905</v>
      </c>
      <c r="N205" s="8">
        <v>1358</v>
      </c>
      <c r="O205" s="8">
        <v>129724</v>
      </c>
      <c r="P205" s="137">
        <f t="shared" si="52"/>
        <v>13.012739492426523</v>
      </c>
      <c r="Q205" s="137">
        <f t="shared" si="53"/>
        <v>11.800600382061312</v>
      </c>
      <c r="R205" s="8">
        <v>8900</v>
      </c>
      <c r="S205" s="7" t="s">
        <v>847</v>
      </c>
      <c r="T205" s="139">
        <v>7630</v>
      </c>
      <c r="U205" s="8">
        <v>76</v>
      </c>
      <c r="V205" s="8">
        <v>44551</v>
      </c>
      <c r="W205" s="8">
        <v>13059</v>
      </c>
      <c r="X205" s="137">
        <f t="shared" si="47"/>
        <v>1.3099608787240444</v>
      </c>
      <c r="Y205" s="8">
        <v>57610</v>
      </c>
      <c r="Z205" s="8">
        <v>10993</v>
      </c>
      <c r="AA205" s="8">
        <v>9969</v>
      </c>
    </row>
    <row r="206" spans="1:27" ht="13.8" thickBot="1" x14ac:dyDescent="0.3">
      <c r="A206" s="7" t="s">
        <v>573</v>
      </c>
      <c r="B206" s="135" t="s">
        <v>572</v>
      </c>
      <c r="C206" s="7" t="s">
        <v>26</v>
      </c>
      <c r="D206" s="8">
        <v>63086</v>
      </c>
      <c r="E206" s="8">
        <v>37576</v>
      </c>
      <c r="F206" s="8">
        <v>5253</v>
      </c>
      <c r="G206" s="8">
        <v>105915</v>
      </c>
      <c r="H206" s="136">
        <f t="shared" si="48"/>
        <v>15.057577480807506</v>
      </c>
      <c r="I206" s="136">
        <f t="shared" si="49"/>
        <v>22.890641884590448</v>
      </c>
      <c r="J206" s="136">
        <f t="shared" si="50"/>
        <v>1.8874632451216253</v>
      </c>
      <c r="K206" s="8">
        <v>963</v>
      </c>
      <c r="L206" s="137">
        <f t="shared" si="51"/>
        <v>0.13690645436451521</v>
      </c>
      <c r="M206" s="8">
        <v>3953</v>
      </c>
      <c r="N206" s="8">
        <v>4378</v>
      </c>
      <c r="O206" s="8">
        <v>29820</v>
      </c>
      <c r="P206" s="137">
        <f t="shared" si="52"/>
        <v>4.2394085868638047</v>
      </c>
      <c r="Q206" s="137">
        <f t="shared" si="53"/>
        <v>6.4447806354009076</v>
      </c>
      <c r="R206" s="8">
        <v>1449</v>
      </c>
      <c r="S206" s="7" t="s">
        <v>847</v>
      </c>
      <c r="T206" s="139">
        <v>5443</v>
      </c>
      <c r="U206" s="8">
        <v>27</v>
      </c>
      <c r="V206" s="8">
        <v>48140</v>
      </c>
      <c r="W206" s="8">
        <v>7975</v>
      </c>
      <c r="X206" s="137">
        <f t="shared" si="47"/>
        <v>1.1337787887404038</v>
      </c>
      <c r="Y206" s="8">
        <v>56115</v>
      </c>
      <c r="Z206" s="8">
        <v>4627</v>
      </c>
      <c r="AA206" s="8">
        <v>7034</v>
      </c>
    </row>
    <row r="207" spans="1:27" ht="13.8" thickBot="1" x14ac:dyDescent="0.3">
      <c r="A207" s="7" t="s">
        <v>581</v>
      </c>
      <c r="B207" s="135" t="s">
        <v>580</v>
      </c>
      <c r="C207" s="7" t="s">
        <v>26</v>
      </c>
      <c r="D207" s="8">
        <v>14826</v>
      </c>
      <c r="E207" s="8">
        <v>37049</v>
      </c>
      <c r="F207" s="8">
        <v>4024</v>
      </c>
      <c r="G207" s="8">
        <v>55899</v>
      </c>
      <c r="H207" s="136">
        <f t="shared" si="48"/>
        <v>6.3284274878297291</v>
      </c>
      <c r="I207" s="136">
        <f t="shared" si="49"/>
        <v>7.4195646402973185</v>
      </c>
      <c r="J207" s="136">
        <f t="shared" si="50"/>
        <v>0.95199087162369289</v>
      </c>
      <c r="K207" s="8">
        <v>13045</v>
      </c>
      <c r="L207" s="137">
        <f t="shared" si="51"/>
        <v>1.4768481829503</v>
      </c>
      <c r="M207" s="8">
        <v>1238</v>
      </c>
      <c r="N207" s="8">
        <v>1983</v>
      </c>
      <c r="O207" s="8">
        <v>68813</v>
      </c>
      <c r="P207" s="137">
        <f t="shared" si="52"/>
        <v>7.7904449224499039</v>
      </c>
      <c r="Q207" s="137">
        <f t="shared" si="53"/>
        <v>9.133660737987789</v>
      </c>
      <c r="R207" s="8">
        <v>9697</v>
      </c>
      <c r="S207" s="7" t="s">
        <v>847</v>
      </c>
      <c r="T207" s="139">
        <v>10810</v>
      </c>
      <c r="U207" s="8">
        <v>27</v>
      </c>
      <c r="V207" s="8">
        <v>36581</v>
      </c>
      <c r="W207" s="8">
        <v>22137</v>
      </c>
      <c r="X207" s="137">
        <f t="shared" si="47"/>
        <v>2.5061700441526096</v>
      </c>
      <c r="Y207" s="8">
        <v>58718</v>
      </c>
      <c r="Z207" s="8">
        <v>7534</v>
      </c>
      <c r="AA207" s="8">
        <v>8833</v>
      </c>
    </row>
    <row r="208" spans="1:27" ht="13.8" thickBot="1" x14ac:dyDescent="0.3">
      <c r="A208" s="7" t="s">
        <v>589</v>
      </c>
      <c r="B208" s="135" t="s">
        <v>588</v>
      </c>
      <c r="C208" s="7" t="s">
        <v>26</v>
      </c>
      <c r="D208" s="8">
        <v>34860</v>
      </c>
      <c r="E208" s="8">
        <v>43958</v>
      </c>
      <c r="F208" s="8">
        <v>5060</v>
      </c>
      <c r="G208" s="8">
        <v>83878</v>
      </c>
      <c r="H208" s="136">
        <f t="shared" si="48"/>
        <v>7.2918369121098845</v>
      </c>
      <c r="I208" s="136">
        <f t="shared" si="49"/>
        <v>6.5284869240348691</v>
      </c>
      <c r="J208" s="136">
        <f t="shared" si="50"/>
        <v>1.0400634865525067</v>
      </c>
      <c r="K208" s="8">
        <v>93604</v>
      </c>
      <c r="L208" s="137">
        <f t="shared" si="51"/>
        <v>8.1373554724854387</v>
      </c>
      <c r="M208" s="8">
        <v>2294</v>
      </c>
      <c r="N208" s="8">
        <v>2558</v>
      </c>
      <c r="O208" s="8">
        <v>250829</v>
      </c>
      <c r="P208" s="137">
        <f t="shared" si="52"/>
        <v>21.805528992436756</v>
      </c>
      <c r="Q208" s="137">
        <f t="shared" si="53"/>
        <v>19.522805105853053</v>
      </c>
      <c r="R208" s="8">
        <v>62830</v>
      </c>
      <c r="S208" s="7" t="s">
        <v>847</v>
      </c>
      <c r="T208" s="140" t="s">
        <v>3890</v>
      </c>
      <c r="U208" s="8">
        <v>66</v>
      </c>
      <c r="V208" s="8">
        <v>74212</v>
      </c>
      <c r="W208" s="8">
        <v>6435</v>
      </c>
      <c r="X208" s="137">
        <f t="shared" si="47"/>
        <v>0.55941928192645396</v>
      </c>
      <c r="Y208" s="8">
        <v>80647</v>
      </c>
      <c r="Z208" s="8">
        <v>12848</v>
      </c>
      <c r="AA208" s="8">
        <v>11503</v>
      </c>
    </row>
    <row r="209" spans="1:27" ht="13.8" thickBot="1" x14ac:dyDescent="0.3">
      <c r="A209" s="7" t="s">
        <v>615</v>
      </c>
      <c r="B209" s="135" t="s">
        <v>614</v>
      </c>
      <c r="C209" s="7" t="s">
        <v>26</v>
      </c>
      <c r="D209" s="8">
        <v>11408</v>
      </c>
      <c r="E209" s="8">
        <v>26939</v>
      </c>
      <c r="F209" s="8">
        <v>2260</v>
      </c>
      <c r="G209" s="8">
        <v>40607</v>
      </c>
      <c r="H209" s="136">
        <f t="shared" si="48"/>
        <v>4.5672027893375322</v>
      </c>
      <c r="I209" s="136">
        <f t="shared" si="49"/>
        <v>6.1479182437547308</v>
      </c>
      <c r="J209" s="136">
        <f t="shared" si="50"/>
        <v>1.0934378113471739</v>
      </c>
      <c r="K209" s="8">
        <v>3589</v>
      </c>
      <c r="L209" s="137">
        <f t="shared" si="51"/>
        <v>0.40366662917557078</v>
      </c>
      <c r="M209" s="8">
        <v>2074</v>
      </c>
      <c r="N209" s="8">
        <v>2065</v>
      </c>
      <c r="O209" s="8">
        <v>44000</v>
      </c>
      <c r="P209" s="137">
        <f t="shared" si="52"/>
        <v>4.9488246541446408</v>
      </c>
      <c r="Q209" s="137">
        <f t="shared" si="53"/>
        <v>6.6616199848599544</v>
      </c>
      <c r="R209" s="8">
        <v>6121</v>
      </c>
      <c r="S209" s="7" t="s">
        <v>847</v>
      </c>
      <c r="T209" s="139">
        <v>6599</v>
      </c>
      <c r="U209" s="8">
        <v>88</v>
      </c>
      <c r="V209" s="8">
        <v>27752</v>
      </c>
      <c r="W209" s="8">
        <v>9385</v>
      </c>
      <c r="X209" s="137">
        <f t="shared" si="47"/>
        <v>1.0555618040715331</v>
      </c>
      <c r="Y209" s="8">
        <v>37137</v>
      </c>
      <c r="Z209" s="8">
        <v>6605</v>
      </c>
      <c r="AA209" s="8">
        <v>8891</v>
      </c>
    </row>
    <row r="210" spans="1:27" ht="13.8" thickBot="1" x14ac:dyDescent="0.3">
      <c r="A210" s="7" t="s">
        <v>623</v>
      </c>
      <c r="B210" s="135" t="s">
        <v>622</v>
      </c>
      <c r="C210" s="7" t="s">
        <v>26</v>
      </c>
      <c r="D210" s="8">
        <v>9538</v>
      </c>
      <c r="E210" s="8">
        <v>18622</v>
      </c>
      <c r="F210" s="8">
        <v>77</v>
      </c>
      <c r="G210" s="8">
        <v>28237</v>
      </c>
      <c r="H210" s="136">
        <f t="shared" si="48"/>
        <v>3.3052791759335127</v>
      </c>
      <c r="I210" s="136">
        <f t="shared" si="49"/>
        <v>3.1201104972375693</v>
      </c>
      <c r="J210" s="136">
        <f t="shared" si="50"/>
        <v>1.2795450425956136</v>
      </c>
      <c r="K210" s="8">
        <v>6000</v>
      </c>
      <c r="L210" s="137">
        <f t="shared" si="51"/>
        <v>0.70232939248507553</v>
      </c>
      <c r="M210" s="8">
        <v>2288</v>
      </c>
      <c r="N210" s="8">
        <v>3115</v>
      </c>
      <c r="O210" s="8">
        <v>12500</v>
      </c>
      <c r="P210" s="137">
        <f t="shared" si="52"/>
        <v>1.4631862343439073</v>
      </c>
      <c r="Q210" s="137">
        <f t="shared" si="53"/>
        <v>1.3812154696132597</v>
      </c>
      <c r="R210" s="8">
        <v>3426</v>
      </c>
      <c r="S210" s="7" t="s">
        <v>847</v>
      </c>
      <c r="T210" s="139">
        <v>4700</v>
      </c>
      <c r="U210" s="8">
        <v>32</v>
      </c>
      <c r="V210" s="8">
        <v>22067</v>
      </c>
      <c r="W210" s="140" t="s">
        <v>3890</v>
      </c>
      <c r="X210" s="140" t="s">
        <v>3890</v>
      </c>
      <c r="Y210" s="8">
        <v>22068</v>
      </c>
      <c r="Z210" s="8">
        <v>9050</v>
      </c>
      <c r="AA210" s="8">
        <v>8543</v>
      </c>
    </row>
    <row r="211" spans="1:27" ht="13.8" thickBot="1" x14ac:dyDescent="0.3">
      <c r="A211" s="7" t="s">
        <v>631</v>
      </c>
      <c r="B211" s="135" t="s">
        <v>630</v>
      </c>
      <c r="C211" s="7" t="s">
        <v>26</v>
      </c>
      <c r="D211" s="8">
        <v>41884</v>
      </c>
      <c r="E211" s="8">
        <v>43384</v>
      </c>
      <c r="F211" s="8">
        <v>110326</v>
      </c>
      <c r="G211" s="8">
        <v>195594</v>
      </c>
      <c r="H211" s="136">
        <f t="shared" si="48"/>
        <v>25.80395778364116</v>
      </c>
      <c r="I211" s="136">
        <f t="shared" si="49"/>
        <v>45.455263769463166</v>
      </c>
      <c r="J211" s="136">
        <f t="shared" si="50"/>
        <v>3.7455764075067024</v>
      </c>
      <c r="K211" s="8">
        <v>1478</v>
      </c>
      <c r="L211" s="137">
        <f t="shared" si="51"/>
        <v>0.19498680738786281</v>
      </c>
      <c r="M211" s="8">
        <v>2081</v>
      </c>
      <c r="N211" s="8">
        <v>2234</v>
      </c>
      <c r="O211" s="8">
        <v>39500</v>
      </c>
      <c r="P211" s="137">
        <f t="shared" si="52"/>
        <v>5.211081794195251</v>
      </c>
      <c r="Q211" s="137">
        <f t="shared" si="53"/>
        <v>9.1796421101557062</v>
      </c>
      <c r="R211" s="8">
        <v>2023</v>
      </c>
      <c r="S211" s="7" t="s">
        <v>847</v>
      </c>
      <c r="T211" s="139">
        <v>3180</v>
      </c>
      <c r="U211" s="8">
        <v>63</v>
      </c>
      <c r="V211" s="8">
        <v>42477</v>
      </c>
      <c r="W211" s="8">
        <v>9743</v>
      </c>
      <c r="X211" s="137">
        <f t="shared" ref="X211:X235" si="54">W211/AA211</f>
        <v>1.2853562005277044</v>
      </c>
      <c r="Y211" s="8">
        <v>52220</v>
      </c>
      <c r="Z211" s="8">
        <v>4303</v>
      </c>
      <c r="AA211" s="8">
        <v>7580</v>
      </c>
    </row>
    <row r="212" spans="1:27" ht="13.8" thickBot="1" x14ac:dyDescent="0.3">
      <c r="A212" s="7" t="s">
        <v>639</v>
      </c>
      <c r="B212" s="135" t="s">
        <v>638</v>
      </c>
      <c r="C212" s="7" t="s">
        <v>26</v>
      </c>
      <c r="D212" s="8">
        <v>3197</v>
      </c>
      <c r="E212" s="8">
        <v>5379</v>
      </c>
      <c r="F212" s="8">
        <v>0</v>
      </c>
      <c r="G212" s="8">
        <v>8576</v>
      </c>
      <c r="H212" s="136">
        <f t="shared" si="48"/>
        <v>1.0851575351132481</v>
      </c>
      <c r="I212" s="136">
        <f t="shared" si="49"/>
        <v>2.5692031156381065</v>
      </c>
      <c r="J212" s="136">
        <f t="shared" si="50"/>
        <v>0.28819141071308557</v>
      </c>
      <c r="K212" s="8">
        <v>3072</v>
      </c>
      <c r="L212" s="137">
        <f t="shared" si="51"/>
        <v>0.38871314690623815</v>
      </c>
      <c r="M212" s="8">
        <v>3220</v>
      </c>
      <c r="N212" s="8">
        <v>2426</v>
      </c>
      <c r="O212" s="8">
        <v>18408</v>
      </c>
      <c r="P212" s="137">
        <f t="shared" si="52"/>
        <v>2.3292420599772239</v>
      </c>
      <c r="Q212" s="137">
        <f t="shared" si="53"/>
        <v>5.5146794487717194</v>
      </c>
      <c r="R212" s="8">
        <v>7398</v>
      </c>
      <c r="S212" s="7" t="s">
        <v>847</v>
      </c>
      <c r="T212" s="139">
        <v>876</v>
      </c>
      <c r="U212" s="8">
        <v>23</v>
      </c>
      <c r="V212" s="8">
        <v>29758</v>
      </c>
      <c r="W212" s="8">
        <v>0</v>
      </c>
      <c r="X212" s="137">
        <f t="shared" si="54"/>
        <v>0</v>
      </c>
      <c r="Y212" s="8">
        <v>29758</v>
      </c>
      <c r="Z212" s="8">
        <v>3338</v>
      </c>
      <c r="AA212" s="8">
        <v>7903</v>
      </c>
    </row>
    <row r="213" spans="1:27" ht="13.8" thickBot="1" x14ac:dyDescent="0.3">
      <c r="A213" s="7" t="s">
        <v>657</v>
      </c>
      <c r="B213" s="135" t="s">
        <v>656</v>
      </c>
      <c r="C213" s="7" t="s">
        <v>26</v>
      </c>
      <c r="D213" s="8">
        <v>21996</v>
      </c>
      <c r="E213" s="8">
        <v>45086</v>
      </c>
      <c r="F213" s="8">
        <v>3082</v>
      </c>
      <c r="G213" s="8">
        <v>70164</v>
      </c>
      <c r="H213" s="136">
        <f t="shared" si="48"/>
        <v>6.1118466898954704</v>
      </c>
      <c r="I213" s="136">
        <f t="shared" si="49"/>
        <v>11.680372898285334</v>
      </c>
      <c r="J213" s="136">
        <f t="shared" si="50"/>
        <v>1.1755717516964062</v>
      </c>
      <c r="K213" s="8">
        <v>17576</v>
      </c>
      <c r="L213" s="137">
        <f t="shared" si="51"/>
        <v>1.5310104529616724</v>
      </c>
      <c r="M213" s="8">
        <v>6082</v>
      </c>
      <c r="N213" s="8">
        <v>11116</v>
      </c>
      <c r="O213" s="8">
        <v>45916</v>
      </c>
      <c r="P213" s="137">
        <f t="shared" si="52"/>
        <v>3.9996515679442508</v>
      </c>
      <c r="Q213" s="137">
        <f t="shared" si="53"/>
        <v>7.643748959547195</v>
      </c>
      <c r="R213" s="8">
        <v>10102</v>
      </c>
      <c r="S213" s="7" t="s">
        <v>847</v>
      </c>
      <c r="T213" s="139">
        <v>3500</v>
      </c>
      <c r="U213" s="8">
        <v>39</v>
      </c>
      <c r="V213" s="8">
        <v>47524</v>
      </c>
      <c r="W213" s="8">
        <v>12161</v>
      </c>
      <c r="X213" s="137">
        <f t="shared" si="54"/>
        <v>1.0593205574912892</v>
      </c>
      <c r="Y213" s="8">
        <v>59685</v>
      </c>
      <c r="Z213" s="8">
        <v>6007</v>
      </c>
      <c r="AA213" s="8">
        <v>11480</v>
      </c>
    </row>
    <row r="214" spans="1:27" ht="13.8" thickBot="1" x14ac:dyDescent="0.3">
      <c r="A214" s="7" t="s">
        <v>659</v>
      </c>
      <c r="B214" s="135" t="s">
        <v>658</v>
      </c>
      <c r="C214" s="7" t="s">
        <v>26</v>
      </c>
      <c r="D214" s="8">
        <v>12291</v>
      </c>
      <c r="E214" s="8">
        <v>23877</v>
      </c>
      <c r="F214" s="8">
        <v>4064</v>
      </c>
      <c r="G214" s="8">
        <v>40232</v>
      </c>
      <c r="H214" s="136">
        <f t="shared" si="48"/>
        <v>5.1592716081046426</v>
      </c>
      <c r="I214" s="136">
        <f t="shared" si="49"/>
        <v>12.303363914373088</v>
      </c>
      <c r="J214" s="136">
        <f t="shared" si="50"/>
        <v>1.146145518773859</v>
      </c>
      <c r="K214" s="8">
        <v>3421</v>
      </c>
      <c r="L214" s="137">
        <f t="shared" si="51"/>
        <v>0.4387022313413696</v>
      </c>
      <c r="M214" s="8">
        <v>3217</v>
      </c>
      <c r="N214" s="8">
        <v>3855</v>
      </c>
      <c r="O214" s="8">
        <v>23159</v>
      </c>
      <c r="P214" s="137">
        <f t="shared" si="52"/>
        <v>2.9698640677096693</v>
      </c>
      <c r="Q214" s="137">
        <f t="shared" si="53"/>
        <v>7.0822629969418962</v>
      </c>
      <c r="R214" s="8">
        <v>3035</v>
      </c>
      <c r="S214" s="7" t="s">
        <v>847</v>
      </c>
      <c r="T214" s="139">
        <v>1560</v>
      </c>
      <c r="U214" s="8">
        <v>53</v>
      </c>
      <c r="V214" s="8">
        <v>26661</v>
      </c>
      <c r="W214" s="8">
        <v>8441</v>
      </c>
      <c r="X214" s="137">
        <f t="shared" si="54"/>
        <v>1.0824570402667351</v>
      </c>
      <c r="Y214" s="8">
        <v>35102</v>
      </c>
      <c r="Z214" s="8">
        <v>3270</v>
      </c>
      <c r="AA214" s="8">
        <v>7798</v>
      </c>
    </row>
    <row r="215" spans="1:27" ht="13.8" thickBot="1" x14ac:dyDescent="0.3">
      <c r="A215" s="7" t="s">
        <v>667</v>
      </c>
      <c r="B215" s="135" t="s">
        <v>666</v>
      </c>
      <c r="C215" s="7" t="s">
        <v>26</v>
      </c>
      <c r="D215" s="8">
        <v>29106</v>
      </c>
      <c r="E215" s="8">
        <v>22303</v>
      </c>
      <c r="F215" s="8">
        <v>5893</v>
      </c>
      <c r="G215" s="8">
        <v>57302</v>
      </c>
      <c r="H215" s="136">
        <f t="shared" si="48"/>
        <v>7.7887725975261652</v>
      </c>
      <c r="I215" s="136">
        <f t="shared" si="49"/>
        <v>28.339268051434225</v>
      </c>
      <c r="J215" s="136">
        <f t="shared" si="50"/>
        <v>1.4945358754336089</v>
      </c>
      <c r="K215" s="8">
        <v>6281</v>
      </c>
      <c r="L215" s="137">
        <f t="shared" si="51"/>
        <v>0.85374473290743513</v>
      </c>
      <c r="M215" s="8">
        <v>4298</v>
      </c>
      <c r="N215" s="8">
        <v>3848</v>
      </c>
      <c r="O215" s="8">
        <v>22802</v>
      </c>
      <c r="P215" s="137">
        <f t="shared" si="52"/>
        <v>3.0993611526437408</v>
      </c>
      <c r="Q215" s="137">
        <f t="shared" si="53"/>
        <v>11.276953511374876</v>
      </c>
      <c r="R215" s="8">
        <v>3340</v>
      </c>
      <c r="S215" s="7" t="s">
        <v>847</v>
      </c>
      <c r="T215" s="139">
        <v>3593</v>
      </c>
      <c r="U215" s="8">
        <v>80</v>
      </c>
      <c r="V215" s="8">
        <v>30049</v>
      </c>
      <c r="W215" s="8">
        <v>8292</v>
      </c>
      <c r="X215" s="137">
        <f t="shared" si="54"/>
        <v>1.1270898464047845</v>
      </c>
      <c r="Y215" s="8">
        <v>38341</v>
      </c>
      <c r="Z215" s="8">
        <v>2022</v>
      </c>
      <c r="AA215" s="8">
        <v>7357</v>
      </c>
    </row>
    <row r="216" spans="1:27" ht="13.8" thickBot="1" x14ac:dyDescent="0.3">
      <c r="A216" s="7" t="s">
        <v>673</v>
      </c>
      <c r="B216" s="135" t="s">
        <v>672</v>
      </c>
      <c r="C216" s="7" t="s">
        <v>26</v>
      </c>
      <c r="D216" s="8">
        <v>24008</v>
      </c>
      <c r="E216" s="8">
        <v>37825</v>
      </c>
      <c r="F216" s="8">
        <v>2014</v>
      </c>
      <c r="G216" s="8">
        <v>63847</v>
      </c>
      <c r="H216" s="136">
        <f t="shared" si="48"/>
        <v>8.9887371533155012</v>
      </c>
      <c r="I216" s="136">
        <f t="shared" si="49"/>
        <v>28.70818345323741</v>
      </c>
      <c r="J216" s="136">
        <f t="shared" si="50"/>
        <v>1.7754511832262729</v>
      </c>
      <c r="K216" s="8">
        <v>6000</v>
      </c>
      <c r="L216" s="137">
        <f t="shared" si="51"/>
        <v>0.84471350133746304</v>
      </c>
      <c r="M216" s="8">
        <v>6190</v>
      </c>
      <c r="N216" s="8">
        <v>2604</v>
      </c>
      <c r="O216" s="8">
        <v>35000</v>
      </c>
      <c r="P216" s="137">
        <f t="shared" si="52"/>
        <v>4.9274954244685345</v>
      </c>
      <c r="Q216" s="137">
        <f t="shared" si="53"/>
        <v>15.737410071942445</v>
      </c>
      <c r="R216" s="8">
        <v>14840</v>
      </c>
      <c r="S216" s="7" t="s">
        <v>847</v>
      </c>
      <c r="T216" s="139">
        <v>8489</v>
      </c>
      <c r="U216" s="8">
        <v>33</v>
      </c>
      <c r="V216" s="8">
        <v>29756</v>
      </c>
      <c r="W216" s="8">
        <v>6205</v>
      </c>
      <c r="X216" s="137">
        <f t="shared" si="54"/>
        <v>0.87357454596649298</v>
      </c>
      <c r="Y216" s="8">
        <v>35961</v>
      </c>
      <c r="Z216" s="8">
        <v>2224</v>
      </c>
      <c r="AA216" s="8">
        <v>7103</v>
      </c>
    </row>
    <row r="217" spans="1:27" ht="13.8" thickBot="1" x14ac:dyDescent="0.3">
      <c r="A217" s="7" t="s">
        <v>677</v>
      </c>
      <c r="B217" s="135" t="s">
        <v>676</v>
      </c>
      <c r="C217" s="7" t="s">
        <v>26</v>
      </c>
      <c r="D217" s="8">
        <v>17250</v>
      </c>
      <c r="E217" s="8">
        <v>37176</v>
      </c>
      <c r="F217" s="8">
        <v>6550</v>
      </c>
      <c r="G217" s="8">
        <v>60976</v>
      </c>
      <c r="H217" s="136">
        <f t="shared" si="48"/>
        <v>6.0872516721573326</v>
      </c>
      <c r="I217" s="136">
        <f t="shared" si="49"/>
        <v>11.086545454545455</v>
      </c>
      <c r="J217" s="136">
        <f t="shared" si="50"/>
        <v>1.8073389056849842</v>
      </c>
      <c r="K217" s="8">
        <v>3500</v>
      </c>
      <c r="L217" s="137">
        <f t="shared" si="51"/>
        <v>0.34940600978336828</v>
      </c>
      <c r="M217" s="8">
        <v>5620</v>
      </c>
      <c r="N217" s="8">
        <v>4689</v>
      </c>
      <c r="O217" s="8">
        <v>62446</v>
      </c>
      <c r="P217" s="137">
        <f t="shared" si="52"/>
        <v>6.2340021962663474</v>
      </c>
      <c r="Q217" s="137">
        <f t="shared" si="53"/>
        <v>11.353818181818182</v>
      </c>
      <c r="R217" s="8">
        <v>2591</v>
      </c>
      <c r="S217" s="7" t="s">
        <v>847</v>
      </c>
      <c r="T217" s="139">
        <v>14907</v>
      </c>
      <c r="U217" s="8">
        <v>143</v>
      </c>
      <c r="V217" s="8">
        <v>31739</v>
      </c>
      <c r="W217" s="8">
        <v>1999</v>
      </c>
      <c r="X217" s="137">
        <f t="shared" si="54"/>
        <v>0.19956074673055804</v>
      </c>
      <c r="Y217" s="8">
        <v>33738</v>
      </c>
      <c r="Z217" s="8">
        <v>5500</v>
      </c>
      <c r="AA217" s="8">
        <v>10017</v>
      </c>
    </row>
    <row r="218" spans="1:27" ht="13.8" thickBot="1" x14ac:dyDescent="0.3">
      <c r="A218" s="7" t="s">
        <v>683</v>
      </c>
      <c r="B218" s="135" t="s">
        <v>682</v>
      </c>
      <c r="C218" s="7" t="s">
        <v>26</v>
      </c>
      <c r="D218" s="8">
        <v>5422</v>
      </c>
      <c r="E218" s="8">
        <v>16818</v>
      </c>
      <c r="F218" s="8">
        <v>2692</v>
      </c>
      <c r="G218" s="8">
        <v>24932</v>
      </c>
      <c r="H218" s="136">
        <f t="shared" si="48"/>
        <v>3.4284928492849285</v>
      </c>
      <c r="I218" s="136">
        <f t="shared" si="49"/>
        <v>8.2913202527435974</v>
      </c>
      <c r="J218" s="136">
        <f t="shared" si="50"/>
        <v>0.63967569786535305</v>
      </c>
      <c r="K218" s="8">
        <v>3844</v>
      </c>
      <c r="L218" s="137">
        <f t="shared" si="51"/>
        <v>0.52860286028602865</v>
      </c>
      <c r="M218" s="8">
        <v>817</v>
      </c>
      <c r="N218" s="8">
        <v>1577</v>
      </c>
      <c r="O218" s="8">
        <v>29484</v>
      </c>
      <c r="P218" s="137">
        <f t="shared" si="52"/>
        <v>4.0544554455445541</v>
      </c>
      <c r="Q218" s="137">
        <f t="shared" si="53"/>
        <v>9.8051213834386424</v>
      </c>
      <c r="R218" s="8">
        <v>3018</v>
      </c>
      <c r="S218" s="7" t="s">
        <v>847</v>
      </c>
      <c r="T218" s="139">
        <v>225</v>
      </c>
      <c r="U218" s="8">
        <v>63</v>
      </c>
      <c r="V218" s="8">
        <v>28984</v>
      </c>
      <c r="W218" s="8">
        <v>9992</v>
      </c>
      <c r="X218" s="137">
        <f t="shared" si="54"/>
        <v>1.374037403740374</v>
      </c>
      <c r="Y218" s="8">
        <v>38976</v>
      </c>
      <c r="Z218" s="8">
        <v>3007</v>
      </c>
      <c r="AA218" s="8">
        <v>7272</v>
      </c>
    </row>
    <row r="219" spans="1:27" ht="13.8" thickBot="1" x14ac:dyDescent="0.3">
      <c r="A219" s="7" t="s">
        <v>689</v>
      </c>
      <c r="B219" s="135" t="s">
        <v>688</v>
      </c>
      <c r="C219" s="7" t="s">
        <v>26</v>
      </c>
      <c r="D219" s="8">
        <v>15448</v>
      </c>
      <c r="E219" s="8">
        <v>34326</v>
      </c>
      <c r="F219" s="8">
        <v>5348</v>
      </c>
      <c r="G219" s="8">
        <v>55122</v>
      </c>
      <c r="H219" s="136">
        <f t="shared" si="48"/>
        <v>4.8450382350355978</v>
      </c>
      <c r="I219" s="136">
        <f t="shared" si="49"/>
        <v>13.516920058852378</v>
      </c>
      <c r="J219" s="136">
        <f t="shared" si="50"/>
        <v>0.95555247373712859</v>
      </c>
      <c r="K219" s="8">
        <v>0</v>
      </c>
      <c r="L219" s="137">
        <f t="shared" si="51"/>
        <v>0</v>
      </c>
      <c r="M219" s="8">
        <v>2985</v>
      </c>
      <c r="N219" s="8">
        <v>2376</v>
      </c>
      <c r="O219" s="8">
        <v>23520</v>
      </c>
      <c r="P219" s="137">
        <f t="shared" si="52"/>
        <v>2.0673288213061438</v>
      </c>
      <c r="Q219" s="137">
        <f t="shared" si="53"/>
        <v>5.7675331044629718</v>
      </c>
      <c r="R219" s="8">
        <v>8973</v>
      </c>
      <c r="S219" s="7" t="s">
        <v>847</v>
      </c>
      <c r="T219" s="140" t="s">
        <v>3890</v>
      </c>
      <c r="U219" s="8">
        <v>82</v>
      </c>
      <c r="V219" s="8">
        <v>43070</v>
      </c>
      <c r="W219" s="8">
        <v>14616</v>
      </c>
      <c r="X219" s="137">
        <f t="shared" si="54"/>
        <v>1.2846971960973894</v>
      </c>
      <c r="Y219" s="8">
        <v>57686</v>
      </c>
      <c r="Z219" s="8">
        <v>4078</v>
      </c>
      <c r="AA219" s="8">
        <v>11377</v>
      </c>
    </row>
    <row r="220" spans="1:27" ht="13.8" thickBot="1" x14ac:dyDescent="0.3">
      <c r="A220" s="7" t="s">
        <v>701</v>
      </c>
      <c r="B220" s="135" t="s">
        <v>700</v>
      </c>
      <c r="C220" s="7" t="s">
        <v>26</v>
      </c>
      <c r="D220" s="8">
        <v>16387</v>
      </c>
      <c r="E220" s="8">
        <v>36812</v>
      </c>
      <c r="F220" s="8">
        <v>6715</v>
      </c>
      <c r="G220" s="8">
        <v>59914</v>
      </c>
      <c r="H220" s="136">
        <f t="shared" si="48"/>
        <v>7.1445265919389458</v>
      </c>
      <c r="I220" s="136">
        <f t="shared" si="49"/>
        <v>9.1892638036809817</v>
      </c>
      <c r="J220" s="136">
        <f t="shared" si="50"/>
        <v>0.93011053154495782</v>
      </c>
      <c r="K220" s="8">
        <v>2255</v>
      </c>
      <c r="L220" s="137">
        <f t="shared" si="51"/>
        <v>0.26890054853326972</v>
      </c>
      <c r="M220" s="8">
        <v>3906</v>
      </c>
      <c r="N220" s="8">
        <v>4327</v>
      </c>
      <c r="O220" s="8">
        <v>63258</v>
      </c>
      <c r="P220" s="137">
        <f t="shared" si="52"/>
        <v>7.5432864297638922</v>
      </c>
      <c r="Q220" s="137">
        <f t="shared" si="53"/>
        <v>9.7021472392638035</v>
      </c>
      <c r="R220" s="8">
        <v>14796</v>
      </c>
      <c r="S220" s="7" t="s">
        <v>847</v>
      </c>
      <c r="T220" s="139">
        <v>5000</v>
      </c>
      <c r="U220" s="8">
        <v>67</v>
      </c>
      <c r="V220" s="8">
        <v>52897</v>
      </c>
      <c r="W220" s="8">
        <v>11519</v>
      </c>
      <c r="X220" s="137">
        <f t="shared" si="54"/>
        <v>1.3735988552349154</v>
      </c>
      <c r="Y220" s="8">
        <v>64416</v>
      </c>
      <c r="Z220" s="8">
        <v>6520</v>
      </c>
      <c r="AA220" s="8">
        <v>8386</v>
      </c>
    </row>
    <row r="221" spans="1:27" ht="13.8" thickBot="1" x14ac:dyDescent="0.3">
      <c r="A221" s="7" t="s">
        <v>707</v>
      </c>
      <c r="B221" s="135" t="s">
        <v>706</v>
      </c>
      <c r="C221" s="7" t="s">
        <v>26</v>
      </c>
      <c r="D221" s="8">
        <v>16209</v>
      </c>
      <c r="E221" s="8">
        <v>18337</v>
      </c>
      <c r="F221" s="8">
        <v>1445</v>
      </c>
      <c r="G221" s="8">
        <v>35991</v>
      </c>
      <c r="H221" s="136">
        <f t="shared" si="48"/>
        <v>3.9507135016465424</v>
      </c>
      <c r="I221" s="136">
        <f t="shared" si="49"/>
        <v>13.742268041237113</v>
      </c>
      <c r="J221" s="136">
        <f t="shared" si="50"/>
        <v>0.94467046379170061</v>
      </c>
      <c r="K221" s="8">
        <v>7125</v>
      </c>
      <c r="L221" s="137">
        <f t="shared" si="51"/>
        <v>0.78210757409440179</v>
      </c>
      <c r="M221" s="8">
        <v>3814</v>
      </c>
      <c r="N221" s="8">
        <v>2267</v>
      </c>
      <c r="O221" s="8">
        <v>33800</v>
      </c>
      <c r="P221" s="137">
        <f t="shared" si="52"/>
        <v>3.7102085620197585</v>
      </c>
      <c r="Q221" s="137">
        <f t="shared" si="53"/>
        <v>12.905689194348987</v>
      </c>
      <c r="R221" s="8">
        <v>7045</v>
      </c>
      <c r="S221" s="7" t="s">
        <v>847</v>
      </c>
      <c r="T221" s="139">
        <v>6000</v>
      </c>
      <c r="U221" s="8">
        <v>54</v>
      </c>
      <c r="V221" s="8">
        <v>33226</v>
      </c>
      <c r="W221" s="8">
        <v>4873</v>
      </c>
      <c r="X221" s="137">
        <f t="shared" si="54"/>
        <v>0.53490669593852913</v>
      </c>
      <c r="Y221" s="8">
        <v>38099</v>
      </c>
      <c r="Z221" s="8">
        <v>2619</v>
      </c>
      <c r="AA221" s="8">
        <v>9110</v>
      </c>
    </row>
    <row r="222" spans="1:27" ht="13.8" thickBot="1" x14ac:dyDescent="0.3">
      <c r="A222" s="7" t="s">
        <v>709</v>
      </c>
      <c r="B222" s="135" t="s">
        <v>708</v>
      </c>
      <c r="C222" s="7" t="s">
        <v>26</v>
      </c>
      <c r="D222" s="8">
        <v>14945</v>
      </c>
      <c r="E222" s="8">
        <v>57418</v>
      </c>
      <c r="F222" s="8">
        <v>2990</v>
      </c>
      <c r="G222" s="8">
        <v>75353</v>
      </c>
      <c r="H222" s="136">
        <f t="shared" si="48"/>
        <v>7.812649040953862</v>
      </c>
      <c r="I222" s="136">
        <f t="shared" si="49"/>
        <v>15.823813523729525</v>
      </c>
      <c r="J222" s="136">
        <f t="shared" si="50"/>
        <v>1.1574606002887775</v>
      </c>
      <c r="K222" s="8">
        <v>8263</v>
      </c>
      <c r="L222" s="137">
        <f t="shared" si="51"/>
        <v>0.85671332296526703</v>
      </c>
      <c r="M222" s="8">
        <v>3903</v>
      </c>
      <c r="N222" s="8">
        <v>5071</v>
      </c>
      <c r="O222" s="8">
        <v>57196</v>
      </c>
      <c r="P222" s="137">
        <f t="shared" si="52"/>
        <v>5.9301192327630901</v>
      </c>
      <c r="Q222" s="137">
        <f t="shared" si="53"/>
        <v>12.010919781604368</v>
      </c>
      <c r="R222" s="8">
        <v>11520</v>
      </c>
      <c r="S222" s="7" t="s">
        <v>847</v>
      </c>
      <c r="T222" s="139">
        <v>6843</v>
      </c>
      <c r="U222" s="8">
        <v>92</v>
      </c>
      <c r="V222" s="8">
        <v>56775</v>
      </c>
      <c r="W222" s="8">
        <v>8327</v>
      </c>
      <c r="X222" s="137">
        <f t="shared" si="54"/>
        <v>0.86334888543286681</v>
      </c>
      <c r="Y222" s="8">
        <v>65102</v>
      </c>
      <c r="Z222" s="8">
        <v>4762</v>
      </c>
      <c r="AA222" s="8">
        <v>9645</v>
      </c>
    </row>
    <row r="223" spans="1:27" ht="13.8" thickBot="1" x14ac:dyDescent="0.3">
      <c r="A223" s="7" t="s">
        <v>725</v>
      </c>
      <c r="B223" s="135" t="s">
        <v>724</v>
      </c>
      <c r="C223" s="7" t="s">
        <v>26</v>
      </c>
      <c r="D223" s="8">
        <v>7844</v>
      </c>
      <c r="E223" s="8">
        <v>31779</v>
      </c>
      <c r="F223" s="8">
        <v>2338</v>
      </c>
      <c r="G223" s="8">
        <v>41961</v>
      </c>
      <c r="H223" s="136">
        <f t="shared" ref="H223:H235" si="55">G223/AA223</f>
        <v>4.5114503816793894</v>
      </c>
      <c r="I223" s="136">
        <f t="shared" ref="I223:I235" si="56">G223/Z223</f>
        <v>7.6964416727806313</v>
      </c>
      <c r="J223" s="136">
        <f t="shared" ref="J223:J235" si="57">G223/Y223</f>
        <v>0.55677777188047339</v>
      </c>
      <c r="K223" s="8">
        <v>1684</v>
      </c>
      <c r="L223" s="137">
        <f t="shared" ref="L223:L235" si="58">K223/AA223</f>
        <v>0.18105580045156436</v>
      </c>
      <c r="M223" s="8">
        <v>2439</v>
      </c>
      <c r="N223" s="8">
        <v>3186</v>
      </c>
      <c r="O223" s="8">
        <v>33362</v>
      </c>
      <c r="P223" s="137">
        <f t="shared" ref="P223:P235" si="59">O223/AA223</f>
        <v>3.5869261369745189</v>
      </c>
      <c r="Q223" s="137">
        <f t="shared" ref="Q223:Q235" si="60">O223/Z223</f>
        <v>6.1192223037417461</v>
      </c>
      <c r="R223" s="8">
        <v>18779</v>
      </c>
      <c r="S223" s="7" t="s">
        <v>847</v>
      </c>
      <c r="T223" s="140" t="s">
        <v>3890</v>
      </c>
      <c r="U223" s="8">
        <v>22</v>
      </c>
      <c r="V223" s="8">
        <v>18148</v>
      </c>
      <c r="W223" s="8">
        <v>57216</v>
      </c>
      <c r="X223" s="137">
        <f t="shared" si="54"/>
        <v>6.1515966025158582</v>
      </c>
      <c r="Y223" s="8">
        <v>75364</v>
      </c>
      <c r="Z223" s="8">
        <v>5452</v>
      </c>
      <c r="AA223" s="8">
        <v>9301</v>
      </c>
    </row>
    <row r="224" spans="1:27" ht="13.8" thickBot="1" x14ac:dyDescent="0.3">
      <c r="A224" s="7" t="s">
        <v>729</v>
      </c>
      <c r="B224" s="135" t="s">
        <v>728</v>
      </c>
      <c r="C224" s="7" t="s">
        <v>26</v>
      </c>
      <c r="D224" s="8">
        <v>9515</v>
      </c>
      <c r="E224" s="8">
        <v>11048</v>
      </c>
      <c r="F224" s="8">
        <v>1242</v>
      </c>
      <c r="G224" s="8">
        <v>21805</v>
      </c>
      <c r="H224" s="136">
        <f t="shared" si="55"/>
        <v>2.7773532034135777</v>
      </c>
      <c r="I224" s="136">
        <f t="shared" si="56"/>
        <v>8.9401394013940134</v>
      </c>
      <c r="J224" s="136">
        <f t="shared" si="57"/>
        <v>0.61767038694691523</v>
      </c>
      <c r="K224" s="8">
        <v>1240</v>
      </c>
      <c r="L224" s="137">
        <f t="shared" si="58"/>
        <v>0.15794166348235894</v>
      </c>
      <c r="M224" s="8">
        <v>2503</v>
      </c>
      <c r="N224" s="8">
        <v>2135</v>
      </c>
      <c r="O224" s="8">
        <v>53442</v>
      </c>
      <c r="P224" s="137">
        <f t="shared" si="59"/>
        <v>6.80703095147115</v>
      </c>
      <c r="Q224" s="137">
        <f t="shared" si="60"/>
        <v>21.911439114391143</v>
      </c>
      <c r="R224" s="8">
        <v>22000</v>
      </c>
      <c r="S224" s="7" t="s">
        <v>847</v>
      </c>
      <c r="T224" s="139">
        <v>4600</v>
      </c>
      <c r="U224" s="8">
        <v>61</v>
      </c>
      <c r="V224" s="8">
        <v>26975</v>
      </c>
      <c r="W224" s="8">
        <v>8327</v>
      </c>
      <c r="X224" s="137">
        <f t="shared" si="54"/>
        <v>1.0606292192077442</v>
      </c>
      <c r="Y224" s="8">
        <v>35302</v>
      </c>
      <c r="Z224" s="8">
        <v>2439</v>
      </c>
      <c r="AA224" s="8">
        <v>7851</v>
      </c>
    </row>
    <row r="225" spans="1:27" ht="13.8" thickBot="1" x14ac:dyDescent="0.3">
      <c r="A225" s="7" t="s">
        <v>731</v>
      </c>
      <c r="B225" s="135" t="s">
        <v>730</v>
      </c>
      <c r="C225" s="7" t="s">
        <v>26</v>
      </c>
      <c r="D225" s="8">
        <v>10498</v>
      </c>
      <c r="E225" s="8">
        <v>34408</v>
      </c>
      <c r="F225" s="8">
        <v>3960</v>
      </c>
      <c r="G225" s="8">
        <v>48866</v>
      </c>
      <c r="H225" s="136">
        <f t="shared" si="55"/>
        <v>4.7674146341463413</v>
      </c>
      <c r="I225" s="136">
        <f t="shared" si="56"/>
        <v>12.140621118012422</v>
      </c>
      <c r="J225" s="136">
        <f t="shared" si="57"/>
        <v>1.146228185400638</v>
      </c>
      <c r="K225" s="8">
        <v>2320</v>
      </c>
      <c r="L225" s="137">
        <f t="shared" si="58"/>
        <v>0.22634146341463415</v>
      </c>
      <c r="M225" s="8">
        <v>4522</v>
      </c>
      <c r="N225" s="8">
        <v>2070</v>
      </c>
      <c r="O225" s="8">
        <v>38516</v>
      </c>
      <c r="P225" s="137">
        <f t="shared" si="59"/>
        <v>3.7576585365853656</v>
      </c>
      <c r="Q225" s="137">
        <f t="shared" si="60"/>
        <v>9.5691925465838512</v>
      </c>
      <c r="R225" s="8">
        <v>5517</v>
      </c>
      <c r="S225" s="7" t="s">
        <v>847</v>
      </c>
      <c r="T225" s="139">
        <v>7654</v>
      </c>
      <c r="U225" s="8">
        <v>74</v>
      </c>
      <c r="V225" s="8">
        <v>34354</v>
      </c>
      <c r="W225" s="8">
        <v>8278</v>
      </c>
      <c r="X225" s="137">
        <f t="shared" si="54"/>
        <v>0.80760975609756103</v>
      </c>
      <c r="Y225" s="8">
        <v>42632</v>
      </c>
      <c r="Z225" s="8">
        <v>4025</v>
      </c>
      <c r="AA225" s="8">
        <v>10250</v>
      </c>
    </row>
    <row r="226" spans="1:27" ht="13.8" thickBot="1" x14ac:dyDescent="0.3">
      <c r="A226" s="7" t="s">
        <v>741</v>
      </c>
      <c r="B226" s="135" t="s">
        <v>740</v>
      </c>
      <c r="C226" s="7" t="s">
        <v>26</v>
      </c>
      <c r="D226" s="8">
        <v>6072</v>
      </c>
      <c r="E226" s="8">
        <v>14986</v>
      </c>
      <c r="F226" s="8">
        <v>0</v>
      </c>
      <c r="G226" s="8">
        <v>21058</v>
      </c>
      <c r="H226" s="136">
        <f t="shared" si="55"/>
        <v>1.9750515850684676</v>
      </c>
      <c r="I226" s="136">
        <f t="shared" si="56"/>
        <v>4.1395714566542168</v>
      </c>
      <c r="J226" s="136">
        <f t="shared" si="57"/>
        <v>0.61297083309076095</v>
      </c>
      <c r="K226" s="8">
        <v>3337</v>
      </c>
      <c r="L226" s="137">
        <f t="shared" si="58"/>
        <v>0.3129806790470831</v>
      </c>
      <c r="M226" s="8">
        <v>814</v>
      </c>
      <c r="N226" s="8">
        <v>732</v>
      </c>
      <c r="O226" s="8">
        <v>33600</v>
      </c>
      <c r="P226" s="137">
        <f t="shared" si="59"/>
        <v>3.1513787281935848</v>
      </c>
      <c r="Q226" s="137">
        <f t="shared" si="60"/>
        <v>6.6050717515234911</v>
      </c>
      <c r="R226" s="8">
        <v>4435</v>
      </c>
      <c r="S226" s="7" t="s">
        <v>847</v>
      </c>
      <c r="T226" s="139">
        <v>3285</v>
      </c>
      <c r="U226" s="8">
        <v>50</v>
      </c>
      <c r="V226" s="8">
        <v>34324</v>
      </c>
      <c r="W226" s="8">
        <v>30</v>
      </c>
      <c r="X226" s="137">
        <f t="shared" si="54"/>
        <v>2.8137310073157004E-3</v>
      </c>
      <c r="Y226" s="8">
        <v>34354</v>
      </c>
      <c r="Z226" s="8">
        <v>5087</v>
      </c>
      <c r="AA226" s="8">
        <v>10662</v>
      </c>
    </row>
    <row r="227" spans="1:27" ht="13.8" thickBot="1" x14ac:dyDescent="0.3">
      <c r="A227" s="7" t="s">
        <v>745</v>
      </c>
      <c r="B227" s="135" t="s">
        <v>744</v>
      </c>
      <c r="C227" s="7" t="s">
        <v>26</v>
      </c>
      <c r="D227" s="8">
        <v>16779</v>
      </c>
      <c r="E227" s="8">
        <v>36727</v>
      </c>
      <c r="F227" s="8">
        <v>3120</v>
      </c>
      <c r="G227" s="8">
        <v>56626</v>
      </c>
      <c r="H227" s="136">
        <f t="shared" si="55"/>
        <v>4.7247392574050897</v>
      </c>
      <c r="I227" s="136">
        <f t="shared" si="56"/>
        <v>4.5588921986957569</v>
      </c>
      <c r="J227" s="136">
        <f t="shared" si="57"/>
        <v>0.69434600811742053</v>
      </c>
      <c r="K227" s="8">
        <v>5832</v>
      </c>
      <c r="L227" s="137">
        <f t="shared" si="58"/>
        <v>0.48660826032540677</v>
      </c>
      <c r="M227" s="8">
        <v>656</v>
      </c>
      <c r="N227" s="8">
        <v>1676</v>
      </c>
      <c r="O227" s="8">
        <v>32400</v>
      </c>
      <c r="P227" s="137">
        <f t="shared" si="59"/>
        <v>2.7033792240300376</v>
      </c>
      <c r="Q227" s="137">
        <f t="shared" si="60"/>
        <v>2.6084856291763949</v>
      </c>
      <c r="R227" s="8">
        <v>5913</v>
      </c>
      <c r="S227" s="7" t="s">
        <v>847</v>
      </c>
      <c r="T227" s="139">
        <v>439</v>
      </c>
      <c r="U227" s="8">
        <v>177</v>
      </c>
      <c r="V227" s="8">
        <v>76237</v>
      </c>
      <c r="W227" s="8">
        <v>5316</v>
      </c>
      <c r="X227" s="137">
        <f t="shared" si="54"/>
        <v>0.44355444305381725</v>
      </c>
      <c r="Y227" s="8">
        <v>81553</v>
      </c>
      <c r="Z227" s="8">
        <v>12421</v>
      </c>
      <c r="AA227" s="8">
        <v>11985</v>
      </c>
    </row>
    <row r="228" spans="1:27" ht="13.8" thickBot="1" x14ac:dyDescent="0.3">
      <c r="A228" s="7" t="s">
        <v>747</v>
      </c>
      <c r="B228" s="135" t="s">
        <v>746</v>
      </c>
      <c r="C228" s="7" t="s">
        <v>26</v>
      </c>
      <c r="D228" s="8">
        <v>9142</v>
      </c>
      <c r="E228" s="8">
        <v>11923</v>
      </c>
      <c r="F228" s="8">
        <v>3297</v>
      </c>
      <c r="G228" s="8">
        <v>24362</v>
      </c>
      <c r="H228" s="136">
        <f t="shared" si="55"/>
        <v>2.9903031790843255</v>
      </c>
      <c r="I228" s="136">
        <f t="shared" si="56"/>
        <v>3.2855023600809172</v>
      </c>
      <c r="J228" s="136">
        <f t="shared" si="57"/>
        <v>0.69231862229674046</v>
      </c>
      <c r="K228" s="8">
        <v>709</v>
      </c>
      <c r="L228" s="137">
        <f t="shared" si="58"/>
        <v>8.7025899103964646E-2</v>
      </c>
      <c r="M228" s="8">
        <v>2634</v>
      </c>
      <c r="N228" s="8">
        <v>1780</v>
      </c>
      <c r="O228" s="8">
        <v>29500</v>
      </c>
      <c r="P228" s="137">
        <f t="shared" si="59"/>
        <v>3.6209647723088252</v>
      </c>
      <c r="Q228" s="137">
        <f t="shared" si="60"/>
        <v>3.9784221173297372</v>
      </c>
      <c r="R228" s="8">
        <v>4572</v>
      </c>
      <c r="S228" s="7" t="s">
        <v>847</v>
      </c>
      <c r="T228" s="139">
        <v>610</v>
      </c>
      <c r="U228" s="8">
        <v>40</v>
      </c>
      <c r="V228" s="8">
        <v>26243</v>
      </c>
      <c r="W228" s="8">
        <v>8946</v>
      </c>
      <c r="X228" s="137">
        <f t="shared" si="54"/>
        <v>1.0980729102737203</v>
      </c>
      <c r="Y228" s="8">
        <v>35189</v>
      </c>
      <c r="Z228" s="8">
        <v>7415</v>
      </c>
      <c r="AA228" s="8">
        <v>8147</v>
      </c>
    </row>
    <row r="229" spans="1:27" ht="13.8" thickBot="1" x14ac:dyDescent="0.3">
      <c r="A229" s="7" t="s">
        <v>755</v>
      </c>
      <c r="B229" s="135" t="s">
        <v>754</v>
      </c>
      <c r="C229" s="7" t="s">
        <v>26</v>
      </c>
      <c r="D229" s="8">
        <v>29660</v>
      </c>
      <c r="E229" s="8">
        <v>22107</v>
      </c>
      <c r="F229" s="8">
        <v>3483</v>
      </c>
      <c r="G229" s="8">
        <v>55250</v>
      </c>
      <c r="H229" s="136">
        <f t="shared" si="55"/>
        <v>5.6876672843318925</v>
      </c>
      <c r="I229" s="136">
        <f t="shared" si="56"/>
        <v>10.77418096723869</v>
      </c>
      <c r="J229" s="136">
        <f t="shared" si="57"/>
        <v>1.2474317581449956</v>
      </c>
      <c r="K229" s="8">
        <v>2860</v>
      </c>
      <c r="L229" s="137">
        <f t="shared" si="58"/>
        <v>0.29442042413012148</v>
      </c>
      <c r="M229" s="8">
        <v>5198</v>
      </c>
      <c r="N229" s="8">
        <v>5255</v>
      </c>
      <c r="O229" s="8">
        <v>44163</v>
      </c>
      <c r="P229" s="137">
        <f t="shared" si="59"/>
        <v>4.5463248919085855</v>
      </c>
      <c r="Q229" s="137">
        <f t="shared" si="60"/>
        <v>8.6121294851794072</v>
      </c>
      <c r="R229" s="8">
        <v>9309</v>
      </c>
      <c r="S229" s="7" t="s">
        <v>847</v>
      </c>
      <c r="T229" s="139">
        <v>8888</v>
      </c>
      <c r="U229" s="8">
        <v>12</v>
      </c>
      <c r="V229" s="8">
        <v>36328</v>
      </c>
      <c r="W229" s="8">
        <v>7963</v>
      </c>
      <c r="X229" s="137">
        <f t="shared" si="54"/>
        <v>0.81974469837348163</v>
      </c>
      <c r="Y229" s="8">
        <v>44291</v>
      </c>
      <c r="Z229" s="8">
        <v>5128</v>
      </c>
      <c r="AA229" s="8">
        <v>9714</v>
      </c>
    </row>
    <row r="230" spans="1:27" ht="13.8" thickBot="1" x14ac:dyDescent="0.3">
      <c r="A230" s="7" t="s">
        <v>783</v>
      </c>
      <c r="B230" s="135" t="s">
        <v>782</v>
      </c>
      <c r="C230" s="7" t="s">
        <v>26</v>
      </c>
      <c r="D230" s="8">
        <v>4562</v>
      </c>
      <c r="E230" s="8">
        <v>14949</v>
      </c>
      <c r="F230" s="8">
        <v>673</v>
      </c>
      <c r="G230" s="8">
        <v>20184</v>
      </c>
      <c r="H230" s="136">
        <f t="shared" si="55"/>
        <v>2.1215051503048139</v>
      </c>
      <c r="I230" s="136">
        <f t="shared" si="56"/>
        <v>1.6571428571428573</v>
      </c>
      <c r="J230" s="136">
        <f t="shared" si="57"/>
        <v>0.5379387542975933</v>
      </c>
      <c r="K230" s="8">
        <v>5644</v>
      </c>
      <c r="L230" s="137">
        <f t="shared" si="58"/>
        <v>0.59323102795879756</v>
      </c>
      <c r="M230" s="8">
        <v>3</v>
      </c>
      <c r="N230" s="8">
        <v>88</v>
      </c>
      <c r="O230" s="8">
        <v>10274</v>
      </c>
      <c r="P230" s="137">
        <f t="shared" si="59"/>
        <v>1.0798822787471096</v>
      </c>
      <c r="Q230" s="137">
        <f t="shared" si="60"/>
        <v>0.8435139573070608</v>
      </c>
      <c r="R230" s="8">
        <v>6488</v>
      </c>
      <c r="S230" s="7" t="s">
        <v>847</v>
      </c>
      <c r="T230" s="139">
        <v>650</v>
      </c>
      <c r="U230" s="8">
        <v>1</v>
      </c>
      <c r="V230" s="8">
        <v>35681</v>
      </c>
      <c r="W230" s="8">
        <v>1840</v>
      </c>
      <c r="X230" s="137">
        <f t="shared" si="54"/>
        <v>0.19339920117721252</v>
      </c>
      <c r="Y230" s="8">
        <v>37521</v>
      </c>
      <c r="Z230" s="8">
        <v>12180</v>
      </c>
      <c r="AA230" s="8">
        <v>9514</v>
      </c>
    </row>
    <row r="231" spans="1:27" ht="13.8" thickBot="1" x14ac:dyDescent="0.3">
      <c r="A231" s="7" t="s">
        <v>797</v>
      </c>
      <c r="B231" s="135" t="s">
        <v>796</v>
      </c>
      <c r="C231" s="7" t="s">
        <v>26</v>
      </c>
      <c r="D231" s="8">
        <v>8070</v>
      </c>
      <c r="E231" s="8">
        <v>41379</v>
      </c>
      <c r="F231" s="8">
        <v>4660</v>
      </c>
      <c r="G231" s="8">
        <v>54109</v>
      </c>
      <c r="H231" s="136">
        <f t="shared" si="55"/>
        <v>5.921317574961698</v>
      </c>
      <c r="I231" s="136">
        <f t="shared" si="56"/>
        <v>22.230484798685293</v>
      </c>
      <c r="J231" s="136">
        <f t="shared" si="57"/>
        <v>1.2033849301663553</v>
      </c>
      <c r="K231" s="8">
        <v>9152</v>
      </c>
      <c r="L231" s="137">
        <f t="shared" si="58"/>
        <v>1.0015320639089516</v>
      </c>
      <c r="M231" s="8">
        <v>6190</v>
      </c>
      <c r="N231" s="8">
        <v>5117</v>
      </c>
      <c r="O231" s="8">
        <v>47000</v>
      </c>
      <c r="P231" s="137">
        <f t="shared" si="59"/>
        <v>5.1433574086233316</v>
      </c>
      <c r="Q231" s="137">
        <f t="shared" si="60"/>
        <v>19.309778142974526</v>
      </c>
      <c r="R231" s="8">
        <v>17505</v>
      </c>
      <c r="S231" s="7" t="s">
        <v>847</v>
      </c>
      <c r="T231" s="139">
        <v>7068</v>
      </c>
      <c r="U231" s="8">
        <v>57</v>
      </c>
      <c r="V231" s="8">
        <v>33026</v>
      </c>
      <c r="W231" s="8">
        <v>11938</v>
      </c>
      <c r="X231" s="137">
        <f t="shared" si="54"/>
        <v>1.3064127817903262</v>
      </c>
      <c r="Y231" s="8">
        <v>44964</v>
      </c>
      <c r="Z231" s="8">
        <v>2434</v>
      </c>
      <c r="AA231" s="8">
        <v>9138</v>
      </c>
    </row>
    <row r="232" spans="1:27" ht="13.8" thickBot="1" x14ac:dyDescent="0.3">
      <c r="A232" s="7" t="s">
        <v>799</v>
      </c>
      <c r="B232" s="135" t="s">
        <v>798</v>
      </c>
      <c r="C232" s="7" t="s">
        <v>26</v>
      </c>
      <c r="D232" s="8">
        <v>20490</v>
      </c>
      <c r="E232" s="8">
        <v>40687</v>
      </c>
      <c r="F232" s="8">
        <v>2906</v>
      </c>
      <c r="G232" s="8">
        <v>64083</v>
      </c>
      <c r="H232" s="136">
        <f t="shared" si="55"/>
        <v>8.6951153324287649</v>
      </c>
      <c r="I232" s="136">
        <f t="shared" si="56"/>
        <v>12.709837366124553</v>
      </c>
      <c r="J232" s="136">
        <f t="shared" si="57"/>
        <v>0.93095182753210526</v>
      </c>
      <c r="K232" s="8">
        <v>20822</v>
      </c>
      <c r="L232" s="137">
        <f t="shared" si="58"/>
        <v>2.8252374491180463</v>
      </c>
      <c r="M232" s="8">
        <v>5328</v>
      </c>
      <c r="N232" s="8">
        <v>2897</v>
      </c>
      <c r="O232" s="8">
        <v>52634</v>
      </c>
      <c r="P232" s="137">
        <f t="shared" si="59"/>
        <v>7.1416553595658074</v>
      </c>
      <c r="Q232" s="137">
        <f t="shared" si="60"/>
        <v>10.439111463704879</v>
      </c>
      <c r="R232" s="8">
        <v>12710</v>
      </c>
      <c r="S232" s="7" t="s">
        <v>847</v>
      </c>
      <c r="T232" s="139">
        <v>4276</v>
      </c>
      <c r="U232" s="8">
        <v>148</v>
      </c>
      <c r="V232" s="8">
        <v>60509</v>
      </c>
      <c r="W232" s="8">
        <v>8327</v>
      </c>
      <c r="X232" s="137">
        <f t="shared" si="54"/>
        <v>1.1298507462686567</v>
      </c>
      <c r="Y232" s="8">
        <v>68836</v>
      </c>
      <c r="Z232" s="8">
        <v>5042</v>
      </c>
      <c r="AA232" s="8">
        <v>7370</v>
      </c>
    </row>
    <row r="233" spans="1:27" ht="13.8" thickBot="1" x14ac:dyDescent="0.3">
      <c r="A233" s="7" t="s">
        <v>803</v>
      </c>
      <c r="B233" s="135" t="s">
        <v>802</v>
      </c>
      <c r="C233" s="7" t="s">
        <v>26</v>
      </c>
      <c r="D233" s="8">
        <v>11064</v>
      </c>
      <c r="E233" s="8">
        <v>57940</v>
      </c>
      <c r="F233" s="8">
        <v>20</v>
      </c>
      <c r="G233" s="8">
        <v>69024</v>
      </c>
      <c r="H233" s="136">
        <f t="shared" si="55"/>
        <v>8.0890659791398107</v>
      </c>
      <c r="I233" s="136">
        <f t="shared" si="56"/>
        <v>25.451327433628318</v>
      </c>
      <c r="J233" s="136">
        <f t="shared" si="57"/>
        <v>0.98626848610416518</v>
      </c>
      <c r="K233" s="8">
        <v>1404</v>
      </c>
      <c r="L233" s="137">
        <f t="shared" si="58"/>
        <v>0.16453767725301768</v>
      </c>
      <c r="M233" s="8">
        <v>3550</v>
      </c>
      <c r="N233" s="8">
        <v>2069</v>
      </c>
      <c r="O233" s="8">
        <v>47343</v>
      </c>
      <c r="P233" s="137">
        <f t="shared" si="59"/>
        <v>5.5482245400210948</v>
      </c>
      <c r="Q233" s="137">
        <f t="shared" si="60"/>
        <v>17.456858407079647</v>
      </c>
      <c r="R233" s="8">
        <v>5721</v>
      </c>
      <c r="S233" s="7" t="s">
        <v>847</v>
      </c>
      <c r="T233" s="139">
        <v>8029</v>
      </c>
      <c r="U233" s="8">
        <v>120</v>
      </c>
      <c r="V233" s="8">
        <v>64222</v>
      </c>
      <c r="W233" s="8">
        <v>5763</v>
      </c>
      <c r="X233" s="137">
        <f t="shared" si="54"/>
        <v>0.67537794445095511</v>
      </c>
      <c r="Y233" s="8">
        <v>69985</v>
      </c>
      <c r="Z233" s="8">
        <v>2712</v>
      </c>
      <c r="AA233" s="8">
        <v>8533</v>
      </c>
    </row>
    <row r="234" spans="1:27" ht="13.8" thickBot="1" x14ac:dyDescent="0.3">
      <c r="A234" s="7" t="s">
        <v>805</v>
      </c>
      <c r="B234" s="135" t="s">
        <v>804</v>
      </c>
      <c r="C234" s="7" t="s">
        <v>26</v>
      </c>
      <c r="D234" s="8">
        <v>48435</v>
      </c>
      <c r="E234" s="8">
        <v>83367</v>
      </c>
      <c r="F234" s="8">
        <v>5049</v>
      </c>
      <c r="G234" s="8">
        <v>136851</v>
      </c>
      <c r="H234" s="136">
        <f t="shared" si="55"/>
        <v>11.586741173482347</v>
      </c>
      <c r="I234" s="136">
        <f t="shared" si="56"/>
        <v>37.329787234042556</v>
      </c>
      <c r="J234" s="136">
        <f t="shared" si="57"/>
        <v>1.6339247337504179</v>
      </c>
      <c r="K234" s="8">
        <v>5753</v>
      </c>
      <c r="L234" s="137">
        <f t="shared" si="58"/>
        <v>0.48708830750994836</v>
      </c>
      <c r="M234" s="8">
        <v>7565</v>
      </c>
      <c r="N234" s="8">
        <v>6125</v>
      </c>
      <c r="O234" s="8">
        <v>86747</v>
      </c>
      <c r="P234" s="137">
        <f t="shared" si="59"/>
        <v>7.3445940225213784</v>
      </c>
      <c r="Q234" s="137">
        <f t="shared" si="60"/>
        <v>23.662575013638843</v>
      </c>
      <c r="R234" s="8">
        <v>9590</v>
      </c>
      <c r="S234" s="7" t="s">
        <v>847</v>
      </c>
      <c r="T234" s="139">
        <v>7315</v>
      </c>
      <c r="U234" s="8">
        <v>91</v>
      </c>
      <c r="V234" s="8">
        <v>51308</v>
      </c>
      <c r="W234" s="8">
        <v>32448</v>
      </c>
      <c r="X234" s="137">
        <f t="shared" si="54"/>
        <v>2.7472694945389891</v>
      </c>
      <c r="Y234" s="8">
        <v>83756</v>
      </c>
      <c r="Z234" s="8">
        <v>3666</v>
      </c>
      <c r="AA234" s="8">
        <v>11811</v>
      </c>
    </row>
    <row r="235" spans="1:27" ht="13.8" thickBot="1" x14ac:dyDescent="0.3">
      <c r="A235" s="7" t="s">
        <v>811</v>
      </c>
      <c r="B235" s="149" t="s">
        <v>810</v>
      </c>
      <c r="C235" s="7" t="s">
        <v>26</v>
      </c>
      <c r="D235" s="8">
        <v>10613</v>
      </c>
      <c r="E235" s="8">
        <v>25364</v>
      </c>
      <c r="F235" s="8">
        <v>3643</v>
      </c>
      <c r="G235" s="8">
        <v>39620</v>
      </c>
      <c r="H235" s="136">
        <f t="shared" si="55"/>
        <v>3.9564609546634713</v>
      </c>
      <c r="I235" s="136">
        <f t="shared" si="56"/>
        <v>5.1407811080835604</v>
      </c>
      <c r="J235" s="136">
        <f t="shared" si="57"/>
        <v>0.76948474431431957</v>
      </c>
      <c r="K235" s="8">
        <v>1794</v>
      </c>
      <c r="L235" s="137">
        <f t="shared" si="58"/>
        <v>0.17914919113241462</v>
      </c>
      <c r="M235" s="8">
        <v>391</v>
      </c>
      <c r="N235" s="8">
        <v>413</v>
      </c>
      <c r="O235" s="8">
        <v>30264</v>
      </c>
      <c r="P235" s="137">
        <f t="shared" si="59"/>
        <v>3.0221689634511684</v>
      </c>
      <c r="Q235" s="137">
        <f t="shared" si="60"/>
        <v>3.9268197742312183</v>
      </c>
      <c r="R235" s="8">
        <v>2596</v>
      </c>
      <c r="S235" s="7" t="s">
        <v>847</v>
      </c>
      <c r="T235" s="139">
        <v>196</v>
      </c>
      <c r="U235" s="8">
        <v>26</v>
      </c>
      <c r="V235" s="8">
        <v>30769</v>
      </c>
      <c r="W235" s="8">
        <v>20720</v>
      </c>
      <c r="X235" s="137">
        <f t="shared" si="54"/>
        <v>2.0691032554423807</v>
      </c>
      <c r="Y235" s="8">
        <v>51489</v>
      </c>
      <c r="Z235" s="8">
        <v>7707</v>
      </c>
      <c r="AA235" s="8">
        <v>10014</v>
      </c>
    </row>
    <row r="236" spans="1:27" x14ac:dyDescent="0.25">
      <c r="A236" s="7"/>
      <c r="B236" s="81" t="s">
        <v>3879</v>
      </c>
      <c r="C236" s="82"/>
      <c r="D236" s="113">
        <f>SUM(D159:D235)</f>
        <v>1356229</v>
      </c>
      <c r="E236" s="113">
        <f>SUM(E159:E235)</f>
        <v>2285392</v>
      </c>
      <c r="F236" s="64">
        <f>SUM(F159:F235)</f>
        <v>384008</v>
      </c>
      <c r="G236" s="64">
        <f t="shared" ref="G236:M236" si="61">SUM(G159:G235)</f>
        <v>4025629</v>
      </c>
      <c r="H236" s="64"/>
      <c r="I236" s="64"/>
      <c r="J236" s="64"/>
      <c r="K236" s="64">
        <f t="shared" si="61"/>
        <v>546997</v>
      </c>
      <c r="L236" s="64"/>
      <c r="M236" s="64">
        <f t="shared" si="61"/>
        <v>298223</v>
      </c>
      <c r="N236" s="64">
        <f t="shared" ref="N236" si="62">SUM(N159:N235)</f>
        <v>281053</v>
      </c>
      <c r="O236" s="64">
        <f t="shared" ref="O236" si="63">SUM(O159:O235)</f>
        <v>3918043</v>
      </c>
      <c r="P236" s="64"/>
      <c r="Q236" s="64"/>
      <c r="R236" s="64">
        <f t="shared" ref="R236" si="64">SUM(R159:R235)</f>
        <v>706800</v>
      </c>
      <c r="S236" s="64"/>
      <c r="T236" s="64">
        <f t="shared" ref="T236" si="65">SUM(T159:T235)</f>
        <v>490616</v>
      </c>
      <c r="U236" s="64">
        <f t="shared" ref="U236" si="66">SUM(U159:U235)</f>
        <v>4540</v>
      </c>
      <c r="V236" s="64">
        <f t="shared" ref="V236" si="67">SUM(V159:V235)</f>
        <v>3059915</v>
      </c>
      <c r="W236" s="64">
        <f t="shared" ref="W236" si="68">SUM(W159:W235)</f>
        <v>807406</v>
      </c>
      <c r="X236" s="64"/>
      <c r="Y236" s="64">
        <f t="shared" ref="Y236" si="69">SUM(Y159:Y235)</f>
        <v>3867322</v>
      </c>
      <c r="Z236" s="64">
        <f t="shared" ref="Z236" si="70">SUM(Z159:Z235)</f>
        <v>384545</v>
      </c>
      <c r="AA236" s="65">
        <f t="shared" ref="AA236" si="71">SUM(AA159:AA235)</f>
        <v>717884</v>
      </c>
    </row>
    <row r="237" spans="1:27" ht="13.8" thickBot="1" x14ac:dyDescent="0.3">
      <c r="A237" s="7"/>
      <c r="B237" s="83" t="s">
        <v>3880</v>
      </c>
      <c r="C237" s="84"/>
      <c r="D237" s="114">
        <f>AVERAGE(D159:D235)</f>
        <v>17613.363636363636</v>
      </c>
      <c r="E237" s="114">
        <f>AVERAGE(E159:E235)</f>
        <v>29680.415584415583</v>
      </c>
      <c r="F237" s="69">
        <f>AVERAGE(F159:F235)</f>
        <v>4987.1168831168834</v>
      </c>
      <c r="G237" s="69">
        <f t="shared" ref="G237:H237" si="72">AVERAGE(G159:G235)</f>
        <v>52280.896103896106</v>
      </c>
      <c r="H237" s="151">
        <f t="shared" si="72"/>
        <v>5.7129001108840578</v>
      </c>
      <c r="I237" s="151">
        <f>AVERAGE(I159:I235)</f>
        <v>12.396125716161745</v>
      </c>
      <c r="J237" s="151">
        <f>AVERAGE(J159:J235)</f>
        <v>1.0399066316599312</v>
      </c>
      <c r="K237" s="69">
        <f>AVERAGE(K159:K235)</f>
        <v>7103.8571428571431</v>
      </c>
      <c r="L237" s="151">
        <f>AVERAGE(L159:L235)</f>
        <v>0.73750113976117126</v>
      </c>
      <c r="M237" s="69">
        <f>AVERAGE(M159:M235)</f>
        <v>3873.0259740259739</v>
      </c>
      <c r="N237" s="69">
        <f t="shared" ref="N237:AA237" si="73">AVERAGE(N159:N235)</f>
        <v>3650.0389610389611</v>
      </c>
      <c r="O237" s="69">
        <f t="shared" si="73"/>
        <v>50883.675324675321</v>
      </c>
      <c r="P237" s="151">
        <f t="shared" si="73"/>
        <v>5.3950173246415503</v>
      </c>
      <c r="Q237" s="151">
        <f t="shared" si="73"/>
        <v>11.61247167207066</v>
      </c>
      <c r="R237" s="69">
        <f t="shared" si="73"/>
        <v>9179.2207792207791</v>
      </c>
      <c r="S237" s="150">
        <v>1</v>
      </c>
      <c r="T237" s="69">
        <f t="shared" si="73"/>
        <v>7110.376811594203</v>
      </c>
      <c r="U237" s="69">
        <f t="shared" si="73"/>
        <v>58.961038961038959</v>
      </c>
      <c r="V237" s="69">
        <f t="shared" si="73"/>
        <v>39739.155844155845</v>
      </c>
      <c r="W237" s="69">
        <f t="shared" si="73"/>
        <v>10765.413333333334</v>
      </c>
      <c r="X237" s="151">
        <f t="shared" si="73"/>
        <v>1.1665709207394095</v>
      </c>
      <c r="Y237" s="69">
        <f t="shared" si="73"/>
        <v>50224.961038961039</v>
      </c>
      <c r="Z237" s="69">
        <f t="shared" si="73"/>
        <v>4994.090909090909</v>
      </c>
      <c r="AA237" s="71">
        <f t="shared" si="73"/>
        <v>9323.1688311688304</v>
      </c>
    </row>
    <row r="238" spans="1:27" ht="13.8" thickBot="1" x14ac:dyDescent="0.3">
      <c r="A238" s="7"/>
      <c r="B238" s="85"/>
      <c r="C238" s="152"/>
      <c r="D238" s="153"/>
      <c r="E238" s="153"/>
      <c r="F238" s="153"/>
      <c r="G238" s="153"/>
      <c r="H238" s="154"/>
      <c r="I238" s="154"/>
      <c r="J238" s="154"/>
      <c r="K238" s="153"/>
      <c r="L238" s="155"/>
      <c r="M238" s="153"/>
      <c r="N238" s="153"/>
      <c r="O238" s="153"/>
      <c r="P238" s="155"/>
      <c r="Q238" s="155"/>
      <c r="R238" s="153"/>
      <c r="S238" s="152"/>
      <c r="T238" s="156"/>
      <c r="U238" s="153"/>
      <c r="V238" s="153"/>
      <c r="W238" s="153"/>
      <c r="X238" s="155"/>
      <c r="Y238" s="153"/>
      <c r="Z238" s="153"/>
      <c r="AA238" s="153"/>
    </row>
    <row r="239" spans="1:27" ht="13.8" thickBot="1" x14ac:dyDescent="0.3">
      <c r="A239" s="7" t="s">
        <v>20</v>
      </c>
      <c r="B239" s="143" t="s">
        <v>19</v>
      </c>
      <c r="C239" s="7" t="s">
        <v>23</v>
      </c>
      <c r="D239" s="8">
        <v>24303</v>
      </c>
      <c r="E239" s="8">
        <v>52335</v>
      </c>
      <c r="F239" s="8">
        <v>4043</v>
      </c>
      <c r="G239" s="8">
        <v>80681</v>
      </c>
      <c r="H239" s="136">
        <f t="shared" ref="H239:H270" si="74">G239/AA239</f>
        <v>3.8177731509960724</v>
      </c>
      <c r="I239" s="136">
        <f t="shared" ref="I239:I270" si="75">G239/Z239</f>
        <v>19.707132388861748</v>
      </c>
      <c r="J239" s="136">
        <f t="shared" ref="J239:J270" si="76">G239/Y239</f>
        <v>0.7086667427908897</v>
      </c>
      <c r="K239" s="8">
        <v>8189</v>
      </c>
      <c r="L239" s="137">
        <f t="shared" ref="L239:L270" si="77">K239/AA239</f>
        <v>0.38749822552406188</v>
      </c>
      <c r="M239" s="8">
        <v>1831</v>
      </c>
      <c r="N239" s="8">
        <v>4487</v>
      </c>
      <c r="O239" s="8">
        <v>132207</v>
      </c>
      <c r="P239" s="137">
        <f t="shared" ref="P239:P270" si="78">O239/AA239</f>
        <v>6.2559504093124501</v>
      </c>
      <c r="Q239" s="137">
        <f t="shared" ref="Q239:Q270" si="79">O239/Z239</f>
        <v>32.292867611138249</v>
      </c>
      <c r="R239" s="8">
        <v>18730</v>
      </c>
      <c r="S239" s="7" t="s">
        <v>847</v>
      </c>
      <c r="T239" s="139">
        <v>12810</v>
      </c>
      <c r="U239" s="8">
        <v>112</v>
      </c>
      <c r="V239" s="8">
        <v>97782</v>
      </c>
      <c r="W239" s="8">
        <v>16067</v>
      </c>
      <c r="X239" s="137">
        <f t="shared" ref="X239:X263" si="80">W239/AA239</f>
        <v>0.76028013060142907</v>
      </c>
      <c r="Y239" s="8">
        <v>113849</v>
      </c>
      <c r="Z239" s="8">
        <v>4094</v>
      </c>
      <c r="AA239" s="8">
        <v>21133</v>
      </c>
    </row>
    <row r="240" spans="1:27" ht="13.8" thickBot="1" x14ac:dyDescent="0.3">
      <c r="A240" s="7" t="s">
        <v>28</v>
      </c>
      <c r="B240" s="135" t="s">
        <v>27</v>
      </c>
      <c r="C240" s="7" t="s">
        <v>23</v>
      </c>
      <c r="D240" s="8">
        <v>3988</v>
      </c>
      <c r="E240" s="8">
        <v>13937</v>
      </c>
      <c r="F240" s="8">
        <v>2419</v>
      </c>
      <c r="G240" s="8">
        <v>20344</v>
      </c>
      <c r="H240" s="136">
        <f t="shared" si="74"/>
        <v>1.4805327123207919</v>
      </c>
      <c r="I240" s="136">
        <f t="shared" si="75"/>
        <v>9.8997566909975667</v>
      </c>
      <c r="J240" s="136">
        <f t="shared" si="76"/>
        <v>0.76842304060434374</v>
      </c>
      <c r="K240" s="8">
        <v>347</v>
      </c>
      <c r="L240" s="137">
        <f t="shared" si="77"/>
        <v>2.5252892802561676E-2</v>
      </c>
      <c r="M240" s="8">
        <v>2491</v>
      </c>
      <c r="N240" s="8">
        <v>3517</v>
      </c>
      <c r="O240" s="8">
        <v>15465</v>
      </c>
      <c r="P240" s="137">
        <f t="shared" si="78"/>
        <v>1.1254639400334765</v>
      </c>
      <c r="Q240" s="137">
        <f t="shared" si="79"/>
        <v>7.5255474452554747</v>
      </c>
      <c r="R240" s="8">
        <v>4655</v>
      </c>
      <c r="S240" s="7" t="s">
        <v>847</v>
      </c>
      <c r="T240" s="139">
        <v>1244</v>
      </c>
      <c r="U240" s="8">
        <v>32</v>
      </c>
      <c r="V240" s="8">
        <v>18148</v>
      </c>
      <c r="W240" s="8">
        <v>8327</v>
      </c>
      <c r="X240" s="137">
        <f t="shared" si="80"/>
        <v>0.60599665235426825</v>
      </c>
      <c r="Y240" s="8">
        <v>26475</v>
      </c>
      <c r="Z240" s="8">
        <v>2055</v>
      </c>
      <c r="AA240" s="8">
        <v>13741</v>
      </c>
    </row>
    <row r="241" spans="1:27" ht="13.8" thickBot="1" x14ac:dyDescent="0.3">
      <c r="A241" s="7" t="s">
        <v>37</v>
      </c>
      <c r="B241" s="135" t="s">
        <v>36</v>
      </c>
      <c r="C241" s="7" t="s">
        <v>23</v>
      </c>
      <c r="D241" s="8">
        <v>22465</v>
      </c>
      <c r="E241" s="8">
        <v>36943</v>
      </c>
      <c r="F241" s="8">
        <v>8859</v>
      </c>
      <c r="G241" s="8">
        <v>68267</v>
      </c>
      <c r="H241" s="136">
        <f t="shared" si="74"/>
        <v>3.9231653353255562</v>
      </c>
      <c r="I241" s="136">
        <f t="shared" si="75"/>
        <v>14.637006861063465</v>
      </c>
      <c r="J241" s="136">
        <f t="shared" si="76"/>
        <v>1.1417986586161335</v>
      </c>
      <c r="K241" s="8">
        <v>2533</v>
      </c>
      <c r="L241" s="137">
        <f t="shared" si="77"/>
        <v>0.14556634676168037</v>
      </c>
      <c r="M241" s="8">
        <v>1217</v>
      </c>
      <c r="N241" s="8">
        <v>2007</v>
      </c>
      <c r="O241" s="8">
        <v>84084</v>
      </c>
      <c r="P241" s="137">
        <f t="shared" si="78"/>
        <v>4.8321360841330954</v>
      </c>
      <c r="Q241" s="137">
        <f t="shared" si="79"/>
        <v>18.028301886792452</v>
      </c>
      <c r="R241" s="8">
        <v>23117</v>
      </c>
      <c r="S241" s="7" t="s">
        <v>847</v>
      </c>
      <c r="T241" s="139">
        <v>11961</v>
      </c>
      <c r="U241" s="8">
        <v>108</v>
      </c>
      <c r="V241" s="8">
        <v>49779</v>
      </c>
      <c r="W241" s="8">
        <v>10010</v>
      </c>
      <c r="X241" s="137">
        <f t="shared" si="80"/>
        <v>0.57525429573013043</v>
      </c>
      <c r="Y241" s="8">
        <v>59789</v>
      </c>
      <c r="Z241" s="8">
        <v>4664</v>
      </c>
      <c r="AA241" s="8">
        <v>17401</v>
      </c>
    </row>
    <row r="242" spans="1:27" ht="13.8" thickBot="1" x14ac:dyDescent="0.3">
      <c r="A242" s="7" t="s">
        <v>65</v>
      </c>
      <c r="B242" s="135" t="s">
        <v>64</v>
      </c>
      <c r="C242" s="7" t="s">
        <v>23</v>
      </c>
      <c r="D242" s="8">
        <v>84749</v>
      </c>
      <c r="E242" s="8">
        <v>131349</v>
      </c>
      <c r="F242" s="8">
        <v>27640</v>
      </c>
      <c r="G242" s="8">
        <v>243738</v>
      </c>
      <c r="H242" s="136">
        <f t="shared" si="74"/>
        <v>11.38324304128526</v>
      </c>
      <c r="I242" s="136">
        <f t="shared" si="75"/>
        <v>19.60096501809409</v>
      </c>
      <c r="J242" s="136">
        <f t="shared" si="76"/>
        <v>2.7432217982915219</v>
      </c>
      <c r="K242" s="8">
        <v>21058</v>
      </c>
      <c r="L242" s="137">
        <f t="shared" si="77"/>
        <v>0.98346721464599285</v>
      </c>
      <c r="M242" s="8">
        <v>31103</v>
      </c>
      <c r="N242" s="8">
        <v>12148</v>
      </c>
      <c r="O242" s="8">
        <v>131996</v>
      </c>
      <c r="P242" s="137">
        <f t="shared" si="78"/>
        <v>6.1645806090042967</v>
      </c>
      <c r="Q242" s="137">
        <f t="shared" si="79"/>
        <v>10.614877362283876</v>
      </c>
      <c r="R242" s="8">
        <v>56875</v>
      </c>
      <c r="S242" s="7" t="s">
        <v>847</v>
      </c>
      <c r="T242" s="139">
        <v>7968</v>
      </c>
      <c r="U242" s="8">
        <v>118</v>
      </c>
      <c r="V242" s="8">
        <v>81113</v>
      </c>
      <c r="W242" s="8">
        <v>7738</v>
      </c>
      <c r="X242" s="137">
        <f t="shared" si="80"/>
        <v>0.36138613861386137</v>
      </c>
      <c r="Y242" s="8">
        <v>88851</v>
      </c>
      <c r="Z242" s="8">
        <v>12435</v>
      </c>
      <c r="AA242" s="8">
        <v>21412</v>
      </c>
    </row>
    <row r="243" spans="1:27" ht="13.8" thickBot="1" x14ac:dyDescent="0.3">
      <c r="A243" s="7" t="s">
        <v>69</v>
      </c>
      <c r="B243" s="135" t="s">
        <v>68</v>
      </c>
      <c r="C243" s="7" t="s">
        <v>23</v>
      </c>
      <c r="D243" s="8">
        <v>37467</v>
      </c>
      <c r="E243" s="8">
        <v>72181</v>
      </c>
      <c r="F243" s="8">
        <v>8252</v>
      </c>
      <c r="G243" s="8">
        <v>117900</v>
      </c>
      <c r="H243" s="136">
        <f t="shared" si="74"/>
        <v>4.5551133948924001</v>
      </c>
      <c r="I243" s="136">
        <f t="shared" si="75"/>
        <v>14.080974561089215</v>
      </c>
      <c r="J243" s="136">
        <f t="shared" si="76"/>
        <v>1.360976116542959</v>
      </c>
      <c r="K243" s="8">
        <v>8716</v>
      </c>
      <c r="L243" s="137">
        <f t="shared" si="77"/>
        <v>0.33674612680137544</v>
      </c>
      <c r="M243" s="8">
        <v>19558</v>
      </c>
      <c r="N243" s="8">
        <v>20152</v>
      </c>
      <c r="O243" s="8">
        <v>141298</v>
      </c>
      <c r="P243" s="137">
        <f t="shared" si="78"/>
        <v>5.4591044314801218</v>
      </c>
      <c r="Q243" s="137">
        <f t="shared" si="79"/>
        <v>16.875432939209364</v>
      </c>
      <c r="R243" s="8">
        <v>31742</v>
      </c>
      <c r="S243" s="7" t="s">
        <v>847</v>
      </c>
      <c r="T243" s="139">
        <v>3273</v>
      </c>
      <c r="U243" s="8">
        <v>116</v>
      </c>
      <c r="V243" s="8">
        <v>68245</v>
      </c>
      <c r="W243" s="8">
        <v>18384</v>
      </c>
      <c r="X243" s="137">
        <f t="shared" si="80"/>
        <v>0.71027315226210253</v>
      </c>
      <c r="Y243" s="8">
        <v>86629</v>
      </c>
      <c r="Z243" s="8">
        <v>8373</v>
      </c>
      <c r="AA243" s="8">
        <v>25883</v>
      </c>
    </row>
    <row r="244" spans="1:27" ht="13.8" thickBot="1" x14ac:dyDescent="0.3">
      <c r="A244" s="7" t="s">
        <v>87</v>
      </c>
      <c r="B244" s="135" t="s">
        <v>86</v>
      </c>
      <c r="C244" s="7" t="s">
        <v>23</v>
      </c>
      <c r="D244" s="8">
        <v>29694</v>
      </c>
      <c r="E244" s="8">
        <v>40328</v>
      </c>
      <c r="F244" s="8">
        <v>315</v>
      </c>
      <c r="G244" s="8">
        <v>70337</v>
      </c>
      <c r="H244" s="136">
        <f t="shared" si="74"/>
        <v>2.8376568362448058</v>
      </c>
      <c r="I244" s="136">
        <f t="shared" si="75"/>
        <v>11.138083927157561</v>
      </c>
      <c r="J244" s="136">
        <f t="shared" si="76"/>
        <v>0.63691435608598801</v>
      </c>
      <c r="K244" s="8">
        <v>41700</v>
      </c>
      <c r="L244" s="137">
        <f t="shared" si="77"/>
        <v>1.6823334812603381</v>
      </c>
      <c r="M244" s="8">
        <v>0</v>
      </c>
      <c r="N244" s="8">
        <v>3</v>
      </c>
      <c r="O244" s="8">
        <v>97921</v>
      </c>
      <c r="P244" s="137">
        <f t="shared" si="78"/>
        <v>3.9504982450478074</v>
      </c>
      <c r="Q244" s="137">
        <f t="shared" si="79"/>
        <v>15.50609659540776</v>
      </c>
      <c r="R244" s="8">
        <v>17157</v>
      </c>
      <c r="S244" s="7" t="s">
        <v>847</v>
      </c>
      <c r="T244" s="139">
        <v>9693</v>
      </c>
      <c r="U244" s="8">
        <v>91</v>
      </c>
      <c r="V244" s="8">
        <v>100579</v>
      </c>
      <c r="W244" s="8">
        <v>9855</v>
      </c>
      <c r="X244" s="137">
        <f t="shared" si="80"/>
        <v>0.39758744503166982</v>
      </c>
      <c r="Y244" s="8">
        <v>110434</v>
      </c>
      <c r="Z244" s="8">
        <v>6315</v>
      </c>
      <c r="AA244" s="8">
        <v>24787</v>
      </c>
    </row>
    <row r="245" spans="1:27" ht="13.8" thickBot="1" x14ac:dyDescent="0.3">
      <c r="A245" s="7" t="s">
        <v>94</v>
      </c>
      <c r="B245" s="135" t="s">
        <v>93</v>
      </c>
      <c r="C245" s="7" t="s">
        <v>23</v>
      </c>
      <c r="D245" s="8">
        <v>48016</v>
      </c>
      <c r="E245" s="8">
        <v>85267</v>
      </c>
      <c r="F245" s="8">
        <v>13290</v>
      </c>
      <c r="G245" s="8">
        <v>146573</v>
      </c>
      <c r="H245" s="136">
        <f t="shared" si="74"/>
        <v>9.7911155644622578</v>
      </c>
      <c r="I245" s="136">
        <f t="shared" si="75"/>
        <v>18.728980322003579</v>
      </c>
      <c r="J245" s="136">
        <f t="shared" si="76"/>
        <v>1.1995596984998649</v>
      </c>
      <c r="K245" s="8">
        <v>14351</v>
      </c>
      <c r="L245" s="137">
        <f t="shared" si="77"/>
        <v>0.95865063460253841</v>
      </c>
      <c r="M245" s="8">
        <v>13435</v>
      </c>
      <c r="N245" s="8">
        <v>10327</v>
      </c>
      <c r="O245" s="8">
        <v>114164</v>
      </c>
      <c r="P245" s="137">
        <f t="shared" si="78"/>
        <v>7.6261857047428192</v>
      </c>
      <c r="Q245" s="137">
        <f t="shared" si="79"/>
        <v>14.587784308714541</v>
      </c>
      <c r="R245" s="8">
        <v>31264</v>
      </c>
      <c r="S245" s="7" t="s">
        <v>847</v>
      </c>
      <c r="T245" s="139">
        <v>18950</v>
      </c>
      <c r="U245" s="8">
        <v>132</v>
      </c>
      <c r="V245" s="8">
        <v>78813</v>
      </c>
      <c r="W245" s="8">
        <v>43376</v>
      </c>
      <c r="X245" s="137">
        <f t="shared" si="80"/>
        <v>2.8975283901135604</v>
      </c>
      <c r="Y245" s="8">
        <v>122189</v>
      </c>
      <c r="Z245" s="8">
        <v>7826</v>
      </c>
      <c r="AA245" s="8">
        <v>14970</v>
      </c>
    </row>
    <row r="246" spans="1:27" ht="13.8" thickBot="1" x14ac:dyDescent="0.3">
      <c r="A246" s="7" t="s">
        <v>104</v>
      </c>
      <c r="B246" s="135" t="s">
        <v>103</v>
      </c>
      <c r="C246" s="7" t="s">
        <v>23</v>
      </c>
      <c r="D246" s="8">
        <v>24771</v>
      </c>
      <c r="E246" s="8">
        <v>48446</v>
      </c>
      <c r="F246" s="8">
        <v>855</v>
      </c>
      <c r="G246" s="8">
        <v>74072</v>
      </c>
      <c r="H246" s="136">
        <f t="shared" si="74"/>
        <v>3.6989762796504371</v>
      </c>
      <c r="I246" s="136">
        <f t="shared" si="75"/>
        <v>29.025078369905955</v>
      </c>
      <c r="J246" s="136">
        <f t="shared" si="76"/>
        <v>1.3377882930881901</v>
      </c>
      <c r="K246" s="8">
        <v>6715</v>
      </c>
      <c r="L246" s="137">
        <f t="shared" si="77"/>
        <v>0.33533083645443196</v>
      </c>
      <c r="M246" s="8">
        <v>4534</v>
      </c>
      <c r="N246" s="8">
        <v>5781</v>
      </c>
      <c r="O246" s="8">
        <v>36838</v>
      </c>
      <c r="P246" s="137">
        <f t="shared" si="78"/>
        <v>1.8396004993757802</v>
      </c>
      <c r="Q246" s="137">
        <f t="shared" si="79"/>
        <v>14.434952978056426</v>
      </c>
      <c r="R246" s="8">
        <v>12581</v>
      </c>
      <c r="S246" s="7" t="s">
        <v>847</v>
      </c>
      <c r="T246" s="140" t="s">
        <v>3890</v>
      </c>
      <c r="U246" s="8">
        <v>54</v>
      </c>
      <c r="V246" s="8">
        <v>54428</v>
      </c>
      <c r="W246" s="8">
        <v>941</v>
      </c>
      <c r="X246" s="137">
        <f t="shared" si="80"/>
        <v>4.6991260923845195E-2</v>
      </c>
      <c r="Y246" s="8">
        <v>55369</v>
      </c>
      <c r="Z246" s="8">
        <v>2552</v>
      </c>
      <c r="AA246" s="8">
        <v>20025</v>
      </c>
    </row>
    <row r="247" spans="1:27" ht="13.8" thickBot="1" x14ac:dyDescent="0.3">
      <c r="A247" s="7" t="s">
        <v>116</v>
      </c>
      <c r="B247" s="135" t="s">
        <v>115</v>
      </c>
      <c r="C247" s="7" t="s">
        <v>23</v>
      </c>
      <c r="D247" s="8">
        <v>55683</v>
      </c>
      <c r="E247" s="8">
        <v>58756</v>
      </c>
      <c r="F247" s="8">
        <v>8792</v>
      </c>
      <c r="G247" s="8">
        <v>123231</v>
      </c>
      <c r="H247" s="136">
        <f t="shared" si="74"/>
        <v>8.1206589785831955</v>
      </c>
      <c r="I247" s="136">
        <f t="shared" si="75"/>
        <v>16.033177205308352</v>
      </c>
      <c r="J247" s="136">
        <f t="shared" si="76"/>
        <v>1.1234786255435922</v>
      </c>
      <c r="K247" s="8">
        <v>12776</v>
      </c>
      <c r="L247" s="137">
        <f t="shared" si="77"/>
        <v>0.84191103789126853</v>
      </c>
      <c r="M247" s="8">
        <v>18066</v>
      </c>
      <c r="N247" s="8">
        <v>13796</v>
      </c>
      <c r="O247" s="8">
        <v>58471</v>
      </c>
      <c r="P247" s="137">
        <f t="shared" si="78"/>
        <v>3.8531136738056011</v>
      </c>
      <c r="Q247" s="137">
        <f t="shared" si="79"/>
        <v>7.6074681238615662</v>
      </c>
      <c r="R247" s="8">
        <v>10727</v>
      </c>
      <c r="S247" s="7" t="s">
        <v>847</v>
      </c>
      <c r="T247" s="139">
        <v>3839</v>
      </c>
      <c r="U247" s="8">
        <v>68</v>
      </c>
      <c r="V247" s="8">
        <v>70538</v>
      </c>
      <c r="W247" s="8">
        <v>39149</v>
      </c>
      <c r="X247" s="137">
        <f t="shared" si="80"/>
        <v>2.579835255354201</v>
      </c>
      <c r="Y247" s="8">
        <v>109687</v>
      </c>
      <c r="Z247" s="8">
        <v>7686</v>
      </c>
      <c r="AA247" s="8">
        <v>15175</v>
      </c>
    </row>
    <row r="248" spans="1:27" ht="13.8" thickBot="1" x14ac:dyDescent="0.3">
      <c r="A248" s="7" t="s">
        <v>118</v>
      </c>
      <c r="B248" s="135" t="s">
        <v>117</v>
      </c>
      <c r="C248" s="7" t="s">
        <v>23</v>
      </c>
      <c r="D248" s="8">
        <v>12540</v>
      </c>
      <c r="E248" s="8">
        <v>24025</v>
      </c>
      <c r="F248" s="8">
        <v>1289</v>
      </c>
      <c r="G248" s="8">
        <v>37854</v>
      </c>
      <c r="H248" s="136">
        <f t="shared" si="74"/>
        <v>2.9883950422357306</v>
      </c>
      <c r="I248" s="136">
        <f t="shared" si="75"/>
        <v>3.9596234309623433</v>
      </c>
      <c r="J248" s="136">
        <f t="shared" si="76"/>
        <v>0.71924757742732282</v>
      </c>
      <c r="K248" s="8">
        <v>3117</v>
      </c>
      <c r="L248" s="137">
        <f t="shared" si="77"/>
        <v>0.24607247177705849</v>
      </c>
      <c r="M248" s="8">
        <v>5972</v>
      </c>
      <c r="N248" s="8">
        <v>2249</v>
      </c>
      <c r="O248" s="8">
        <v>61200</v>
      </c>
      <c r="P248" s="137">
        <f t="shared" si="78"/>
        <v>4.8314518038998973</v>
      </c>
      <c r="Q248" s="137">
        <f t="shared" si="79"/>
        <v>6.4016736401673642</v>
      </c>
      <c r="R248" s="8">
        <v>34120</v>
      </c>
      <c r="S248" s="7" t="s">
        <v>847</v>
      </c>
      <c r="T248" s="139">
        <v>4100</v>
      </c>
      <c r="U248" s="8">
        <v>129</v>
      </c>
      <c r="V248" s="8">
        <v>45364</v>
      </c>
      <c r="W248" s="8">
        <v>7266</v>
      </c>
      <c r="X248" s="137">
        <f t="shared" si="80"/>
        <v>0.57361648377674268</v>
      </c>
      <c r="Y248" s="8">
        <v>52630</v>
      </c>
      <c r="Z248" s="8">
        <v>9560</v>
      </c>
      <c r="AA248" s="8">
        <v>12667</v>
      </c>
    </row>
    <row r="249" spans="1:27" ht="13.8" thickBot="1" x14ac:dyDescent="0.3">
      <c r="A249" s="7" t="s">
        <v>122</v>
      </c>
      <c r="B249" s="135" t="s">
        <v>121</v>
      </c>
      <c r="C249" s="7" t="s">
        <v>23</v>
      </c>
      <c r="D249" s="8">
        <v>38043</v>
      </c>
      <c r="E249" s="8">
        <v>43136</v>
      </c>
      <c r="F249" s="8">
        <v>5303</v>
      </c>
      <c r="G249" s="8">
        <v>86482</v>
      </c>
      <c r="H249" s="136">
        <f t="shared" si="74"/>
        <v>3.9844275512554712</v>
      </c>
      <c r="I249" s="136">
        <f t="shared" si="75"/>
        <v>10.709845201238391</v>
      </c>
      <c r="J249" s="136">
        <f t="shared" si="76"/>
        <v>1.8094361334867664</v>
      </c>
      <c r="K249" s="8">
        <v>7456</v>
      </c>
      <c r="L249" s="137">
        <f t="shared" si="77"/>
        <v>0.34351531905090993</v>
      </c>
      <c r="M249" s="8">
        <v>2195</v>
      </c>
      <c r="N249" s="8">
        <v>3265</v>
      </c>
      <c r="O249" s="8">
        <v>91255</v>
      </c>
      <c r="P249" s="137">
        <f t="shared" si="78"/>
        <v>4.2043307993549872</v>
      </c>
      <c r="Q249" s="137">
        <f t="shared" si="79"/>
        <v>11.300928792569659</v>
      </c>
      <c r="R249" s="8">
        <v>8900</v>
      </c>
      <c r="S249" s="7" t="s">
        <v>847</v>
      </c>
      <c r="T249" s="139">
        <v>12014</v>
      </c>
      <c r="U249" s="8">
        <v>84</v>
      </c>
      <c r="V249" s="8">
        <v>41694</v>
      </c>
      <c r="W249" s="8">
        <v>6101</v>
      </c>
      <c r="X249" s="137">
        <f t="shared" si="80"/>
        <v>0.28108730707210322</v>
      </c>
      <c r="Y249" s="8">
        <v>47795</v>
      </c>
      <c r="Z249" s="8">
        <v>8075</v>
      </c>
      <c r="AA249" s="8">
        <v>21705</v>
      </c>
    </row>
    <row r="250" spans="1:27" ht="13.8" thickBot="1" x14ac:dyDescent="0.3">
      <c r="A250" s="7" t="s">
        <v>158</v>
      </c>
      <c r="B250" s="135" t="s">
        <v>157</v>
      </c>
      <c r="C250" s="7" t="s">
        <v>23</v>
      </c>
      <c r="D250" s="8">
        <v>77678</v>
      </c>
      <c r="E250" s="8">
        <v>91774</v>
      </c>
      <c r="F250" s="8">
        <v>7925</v>
      </c>
      <c r="G250" s="8">
        <v>177377</v>
      </c>
      <c r="H250" s="136">
        <f t="shared" si="74"/>
        <v>11.771767985134058</v>
      </c>
      <c r="I250" s="136">
        <f t="shared" si="75"/>
        <v>21.088693377719654</v>
      </c>
      <c r="J250" s="136">
        <f t="shared" si="76"/>
        <v>2.7383135729282451</v>
      </c>
      <c r="K250" s="8">
        <v>4980</v>
      </c>
      <c r="L250" s="137">
        <f t="shared" si="77"/>
        <v>0.3305017255110167</v>
      </c>
      <c r="M250" s="8">
        <v>1834</v>
      </c>
      <c r="N250" s="8">
        <v>3211</v>
      </c>
      <c r="O250" s="8">
        <v>86821</v>
      </c>
      <c r="P250" s="137">
        <f t="shared" si="78"/>
        <v>5.7619458455003985</v>
      </c>
      <c r="Q250" s="137">
        <f t="shared" si="79"/>
        <v>10.322316014742599</v>
      </c>
      <c r="R250" s="8">
        <v>20291</v>
      </c>
      <c r="S250" s="7" t="s">
        <v>847</v>
      </c>
      <c r="T250" s="139">
        <v>9465</v>
      </c>
      <c r="U250" s="8">
        <v>87</v>
      </c>
      <c r="V250" s="8">
        <v>51645</v>
      </c>
      <c r="W250" s="8">
        <v>13131</v>
      </c>
      <c r="X250" s="137">
        <f t="shared" si="80"/>
        <v>0.87144942925404834</v>
      </c>
      <c r="Y250" s="8">
        <v>64776</v>
      </c>
      <c r="Z250" s="8">
        <v>8411</v>
      </c>
      <c r="AA250" s="8">
        <v>15068</v>
      </c>
    </row>
    <row r="251" spans="1:27" ht="13.8" thickBot="1" x14ac:dyDescent="0.3">
      <c r="A251" s="7" t="s">
        <v>162</v>
      </c>
      <c r="B251" s="135" t="s">
        <v>161</v>
      </c>
      <c r="C251" s="7" t="s">
        <v>23</v>
      </c>
      <c r="D251" s="8">
        <v>29004</v>
      </c>
      <c r="E251" s="8">
        <v>105429</v>
      </c>
      <c r="F251" s="8">
        <v>10551</v>
      </c>
      <c r="G251" s="8">
        <v>144984</v>
      </c>
      <c r="H251" s="136">
        <f t="shared" si="74"/>
        <v>6.2609146262469233</v>
      </c>
      <c r="I251" s="136">
        <f t="shared" si="75"/>
        <v>13.084017687934303</v>
      </c>
      <c r="J251" s="136">
        <f t="shared" si="76"/>
        <v>1.9053276211002181</v>
      </c>
      <c r="K251" s="8">
        <v>15000</v>
      </c>
      <c r="L251" s="137">
        <f t="shared" si="77"/>
        <v>0.64775229952066327</v>
      </c>
      <c r="M251" s="8">
        <v>2432</v>
      </c>
      <c r="N251" s="8">
        <v>3408</v>
      </c>
      <c r="O251" s="8">
        <v>92069</v>
      </c>
      <c r="P251" s="137">
        <f t="shared" si="78"/>
        <v>3.9758604309711965</v>
      </c>
      <c r="Q251" s="137">
        <f t="shared" si="79"/>
        <v>8.3087266492193841</v>
      </c>
      <c r="R251" s="8">
        <v>17225</v>
      </c>
      <c r="S251" s="7" t="s">
        <v>847</v>
      </c>
      <c r="T251" s="139">
        <v>35500</v>
      </c>
      <c r="U251" s="8">
        <v>80</v>
      </c>
      <c r="V251" s="8">
        <v>63708</v>
      </c>
      <c r="W251" s="8">
        <v>12386</v>
      </c>
      <c r="X251" s="137">
        <f t="shared" si="80"/>
        <v>0.53487066545752904</v>
      </c>
      <c r="Y251" s="8">
        <v>76094</v>
      </c>
      <c r="Z251" s="8">
        <v>11081</v>
      </c>
      <c r="AA251" s="8">
        <v>23157</v>
      </c>
    </row>
    <row r="252" spans="1:27" ht="13.8" thickBot="1" x14ac:dyDescent="0.3">
      <c r="A252" s="7" t="s">
        <v>166</v>
      </c>
      <c r="B252" s="135" t="s">
        <v>165</v>
      </c>
      <c r="C252" s="7" t="s">
        <v>23</v>
      </c>
      <c r="D252" s="8">
        <v>18573</v>
      </c>
      <c r="E252" s="8">
        <v>44975</v>
      </c>
      <c r="F252" s="8">
        <v>6228</v>
      </c>
      <c r="G252" s="8">
        <v>69776</v>
      </c>
      <c r="H252" s="136">
        <f t="shared" si="74"/>
        <v>5.0220238952065639</v>
      </c>
      <c r="I252" s="136">
        <f t="shared" si="75"/>
        <v>13.907913095475383</v>
      </c>
      <c r="J252" s="136">
        <f t="shared" si="76"/>
        <v>1.0415727485781672</v>
      </c>
      <c r="K252" s="8">
        <v>0</v>
      </c>
      <c r="L252" s="137">
        <f t="shared" si="77"/>
        <v>0</v>
      </c>
      <c r="M252" s="8">
        <v>5367</v>
      </c>
      <c r="N252" s="8">
        <v>6156</v>
      </c>
      <c r="O252" s="8">
        <v>101734</v>
      </c>
      <c r="P252" s="137">
        <f t="shared" si="78"/>
        <v>7.3221534475313081</v>
      </c>
      <c r="Q252" s="137">
        <f t="shared" si="79"/>
        <v>20.277855292007175</v>
      </c>
      <c r="R252" s="8">
        <v>9057</v>
      </c>
      <c r="S252" s="7" t="s">
        <v>847</v>
      </c>
      <c r="T252" s="140" t="s">
        <v>3890</v>
      </c>
      <c r="U252" s="8">
        <v>127</v>
      </c>
      <c r="V252" s="8">
        <v>66159</v>
      </c>
      <c r="W252" s="8">
        <v>832</v>
      </c>
      <c r="X252" s="137">
        <f t="shared" si="80"/>
        <v>5.988196343745502E-2</v>
      </c>
      <c r="Y252" s="8">
        <v>66991</v>
      </c>
      <c r="Z252" s="8">
        <v>5017</v>
      </c>
      <c r="AA252" s="8">
        <v>13894</v>
      </c>
    </row>
    <row r="253" spans="1:27" ht="13.8" thickBot="1" x14ac:dyDescent="0.3">
      <c r="A253" s="7" t="s">
        <v>168</v>
      </c>
      <c r="B253" s="135" t="s">
        <v>167</v>
      </c>
      <c r="C253" s="7" t="s">
        <v>23</v>
      </c>
      <c r="D253" s="8">
        <v>121500</v>
      </c>
      <c r="E253" s="8">
        <v>182251</v>
      </c>
      <c r="F253" s="8">
        <v>20531</v>
      </c>
      <c r="G253" s="8">
        <v>324282</v>
      </c>
      <c r="H253" s="136">
        <f t="shared" si="74"/>
        <v>21.604397068620919</v>
      </c>
      <c r="I253" s="136">
        <f t="shared" si="75"/>
        <v>33.212003277345353</v>
      </c>
      <c r="J253" s="136">
        <f t="shared" si="76"/>
        <v>3.1460475765454614</v>
      </c>
      <c r="K253" s="8">
        <v>23477</v>
      </c>
      <c r="L253" s="137">
        <f t="shared" si="77"/>
        <v>1.5640906062624917</v>
      </c>
      <c r="M253" s="8">
        <v>25494</v>
      </c>
      <c r="N253" s="8">
        <v>68597</v>
      </c>
      <c r="O253" s="8">
        <v>197553</v>
      </c>
      <c r="P253" s="137">
        <f t="shared" si="78"/>
        <v>13.161425716189207</v>
      </c>
      <c r="Q253" s="137">
        <f t="shared" si="79"/>
        <v>20.232793936911101</v>
      </c>
      <c r="R253" s="8">
        <v>29893</v>
      </c>
      <c r="S253" s="7" t="s">
        <v>847</v>
      </c>
      <c r="T253" s="139">
        <v>96081</v>
      </c>
      <c r="U253" s="8">
        <v>157</v>
      </c>
      <c r="V253" s="8">
        <v>70711</v>
      </c>
      <c r="W253" s="8">
        <v>32365</v>
      </c>
      <c r="X253" s="137">
        <f t="shared" si="80"/>
        <v>2.1562291805463025</v>
      </c>
      <c r="Y253" s="8">
        <v>103076</v>
      </c>
      <c r="Z253" s="8">
        <v>9764</v>
      </c>
      <c r="AA253" s="8">
        <v>15010</v>
      </c>
    </row>
    <row r="254" spans="1:27" ht="13.8" thickBot="1" x14ac:dyDescent="0.3">
      <c r="A254" s="7" t="s">
        <v>182</v>
      </c>
      <c r="B254" s="135" t="s">
        <v>181</v>
      </c>
      <c r="C254" s="7" t="s">
        <v>23</v>
      </c>
      <c r="D254" s="8">
        <v>24485</v>
      </c>
      <c r="E254" s="8">
        <v>71592</v>
      </c>
      <c r="F254" s="8">
        <v>3701</v>
      </c>
      <c r="G254" s="8">
        <v>99778</v>
      </c>
      <c r="H254" s="136">
        <f t="shared" si="74"/>
        <v>7.6858727468802961</v>
      </c>
      <c r="I254" s="136">
        <f t="shared" si="75"/>
        <v>8.3657248260249855</v>
      </c>
      <c r="J254" s="136">
        <f t="shared" si="76"/>
        <v>1.1592657139537585</v>
      </c>
      <c r="K254" s="8">
        <v>3549</v>
      </c>
      <c r="L254" s="137">
        <f t="shared" si="77"/>
        <v>0.27337852411030655</v>
      </c>
      <c r="M254" s="8">
        <v>1097</v>
      </c>
      <c r="N254" s="8">
        <v>1441</v>
      </c>
      <c r="O254" s="8">
        <v>58766</v>
      </c>
      <c r="P254" s="137">
        <f t="shared" si="78"/>
        <v>4.526729317516561</v>
      </c>
      <c r="Q254" s="137">
        <f t="shared" si="79"/>
        <v>4.9271401022889245</v>
      </c>
      <c r="R254" s="8">
        <v>19708</v>
      </c>
      <c r="S254" s="7" t="s">
        <v>847</v>
      </c>
      <c r="T254" s="139">
        <v>10295</v>
      </c>
      <c r="U254" s="8">
        <v>119</v>
      </c>
      <c r="V254" s="8">
        <v>71934</v>
      </c>
      <c r="W254" s="8">
        <v>14136</v>
      </c>
      <c r="X254" s="137">
        <f t="shared" si="80"/>
        <v>1.0888923124325989</v>
      </c>
      <c r="Y254" s="8">
        <v>86070</v>
      </c>
      <c r="Z254" s="8">
        <v>11927</v>
      </c>
      <c r="AA254" s="8">
        <v>12982</v>
      </c>
    </row>
    <row r="255" spans="1:27" ht="13.8" thickBot="1" x14ac:dyDescent="0.3">
      <c r="A255" s="7" t="s">
        <v>192</v>
      </c>
      <c r="B255" s="135" t="s">
        <v>191</v>
      </c>
      <c r="C255" s="7" t="s">
        <v>23</v>
      </c>
      <c r="D255" s="8">
        <v>60001</v>
      </c>
      <c r="E255" s="8">
        <v>69266</v>
      </c>
      <c r="F255" s="8">
        <v>4435</v>
      </c>
      <c r="G255" s="8">
        <v>133702</v>
      </c>
      <c r="H255" s="136">
        <f t="shared" si="74"/>
        <v>9.0010771509357745</v>
      </c>
      <c r="I255" s="136">
        <f t="shared" si="75"/>
        <v>53.182975338106601</v>
      </c>
      <c r="J255" s="136">
        <f t="shared" si="76"/>
        <v>0.88244573072937638</v>
      </c>
      <c r="K255" s="8">
        <v>13852</v>
      </c>
      <c r="L255" s="137">
        <f t="shared" si="77"/>
        <v>0.93254342264709844</v>
      </c>
      <c r="M255" s="8">
        <v>387</v>
      </c>
      <c r="N255" s="8">
        <v>547</v>
      </c>
      <c r="O255" s="8">
        <v>66797</v>
      </c>
      <c r="P255" s="137">
        <f t="shared" si="78"/>
        <v>4.4969031910596469</v>
      </c>
      <c r="Q255" s="137">
        <f t="shared" si="79"/>
        <v>26.570007955449483</v>
      </c>
      <c r="R255" s="8">
        <v>11254</v>
      </c>
      <c r="S255" s="7" t="s">
        <v>847</v>
      </c>
      <c r="T255" s="139">
        <v>2288</v>
      </c>
      <c r="U255" s="8">
        <v>54</v>
      </c>
      <c r="V255" s="8">
        <v>107366</v>
      </c>
      <c r="W255" s="8">
        <v>44147</v>
      </c>
      <c r="X255" s="137">
        <f t="shared" si="80"/>
        <v>2.9720613976033392</v>
      </c>
      <c r="Y255" s="8">
        <v>151513</v>
      </c>
      <c r="Z255" s="8">
        <v>2514</v>
      </c>
      <c r="AA255" s="8">
        <v>14854</v>
      </c>
    </row>
    <row r="256" spans="1:27" ht="13.8" thickBot="1" x14ac:dyDescent="0.3">
      <c r="A256" s="7" t="s">
        <v>198</v>
      </c>
      <c r="B256" s="135" t="s">
        <v>197</v>
      </c>
      <c r="C256" s="7" t="s">
        <v>23</v>
      </c>
      <c r="D256" s="8">
        <v>11789</v>
      </c>
      <c r="E256" s="8">
        <v>52455</v>
      </c>
      <c r="F256" s="8">
        <v>3097</v>
      </c>
      <c r="G256" s="8">
        <v>67341</v>
      </c>
      <c r="H256" s="136">
        <f t="shared" si="74"/>
        <v>4.7847804462128751</v>
      </c>
      <c r="I256" s="136">
        <f t="shared" si="75"/>
        <v>10.259140767824498</v>
      </c>
      <c r="J256" s="136">
        <f t="shared" si="76"/>
        <v>0.9068639993535963</v>
      </c>
      <c r="K256" s="8">
        <v>7245</v>
      </c>
      <c r="L256" s="137">
        <f t="shared" si="77"/>
        <v>0.51477902515276397</v>
      </c>
      <c r="M256" s="8">
        <v>1874</v>
      </c>
      <c r="N256" s="8">
        <v>1599</v>
      </c>
      <c r="O256" s="8">
        <v>93431</v>
      </c>
      <c r="P256" s="137">
        <f t="shared" si="78"/>
        <v>6.6385533608071619</v>
      </c>
      <c r="Q256" s="137">
        <f t="shared" si="79"/>
        <v>14.233851310176721</v>
      </c>
      <c r="R256" s="8">
        <v>22187</v>
      </c>
      <c r="S256" s="7" t="s">
        <v>847</v>
      </c>
      <c r="T256" s="140" t="s">
        <v>3890</v>
      </c>
      <c r="U256" s="8">
        <v>27</v>
      </c>
      <c r="V256" s="8">
        <v>65539</v>
      </c>
      <c r="W256" s="8">
        <v>8718</v>
      </c>
      <c r="X256" s="137">
        <f t="shared" si="80"/>
        <v>0.61944010231632796</v>
      </c>
      <c r="Y256" s="8">
        <v>74257</v>
      </c>
      <c r="Z256" s="8">
        <v>6564</v>
      </c>
      <c r="AA256" s="8">
        <v>14074</v>
      </c>
    </row>
    <row r="257" spans="1:27" ht="13.8" thickBot="1" x14ac:dyDescent="0.3">
      <c r="A257" s="7" t="s">
        <v>228</v>
      </c>
      <c r="B257" s="135" t="s">
        <v>227</v>
      </c>
      <c r="C257" s="7" t="s">
        <v>23</v>
      </c>
      <c r="D257" s="8">
        <v>261097</v>
      </c>
      <c r="E257" s="8">
        <v>160011</v>
      </c>
      <c r="F257" s="8">
        <v>25097</v>
      </c>
      <c r="G257" s="8">
        <v>446205</v>
      </c>
      <c r="H257" s="136">
        <f t="shared" si="74"/>
        <v>22.77601960083712</v>
      </c>
      <c r="I257" s="136">
        <f t="shared" si="75"/>
        <v>33.934519735341091</v>
      </c>
      <c r="J257" s="136">
        <f t="shared" si="76"/>
        <v>3.4548023692462544</v>
      </c>
      <c r="K257" s="8">
        <v>31160</v>
      </c>
      <c r="L257" s="137">
        <f t="shared" si="77"/>
        <v>1.5905262620591087</v>
      </c>
      <c r="M257" s="8">
        <v>39328</v>
      </c>
      <c r="N257" s="8">
        <v>47116</v>
      </c>
      <c r="O257" s="8">
        <v>160530</v>
      </c>
      <c r="P257" s="137">
        <f t="shared" si="78"/>
        <v>8.1940687050176102</v>
      </c>
      <c r="Q257" s="137">
        <f t="shared" si="79"/>
        <v>12.208532968286562</v>
      </c>
      <c r="R257" s="8">
        <v>45379</v>
      </c>
      <c r="S257" s="7" t="s">
        <v>847</v>
      </c>
      <c r="T257" s="139">
        <v>16455</v>
      </c>
      <c r="U257" s="8">
        <v>156</v>
      </c>
      <c r="V257" s="8">
        <v>112733</v>
      </c>
      <c r="W257" s="8">
        <v>16422</v>
      </c>
      <c r="X257" s="137">
        <f t="shared" si="80"/>
        <v>0.83824204992088203</v>
      </c>
      <c r="Y257" s="8">
        <v>129155</v>
      </c>
      <c r="Z257" s="8">
        <v>13149</v>
      </c>
      <c r="AA257" s="8">
        <v>19591</v>
      </c>
    </row>
    <row r="258" spans="1:27" ht="13.8" thickBot="1" x14ac:dyDescent="0.3">
      <c r="A258" s="7" t="s">
        <v>236</v>
      </c>
      <c r="B258" s="135" t="s">
        <v>235</v>
      </c>
      <c r="C258" s="7" t="s">
        <v>23</v>
      </c>
      <c r="D258" s="8">
        <v>9023</v>
      </c>
      <c r="E258" s="8">
        <v>28196</v>
      </c>
      <c r="F258" s="8">
        <v>3799</v>
      </c>
      <c r="G258" s="8">
        <v>41018</v>
      </c>
      <c r="H258" s="136">
        <f t="shared" si="74"/>
        <v>3.0826694724184578</v>
      </c>
      <c r="I258" s="136">
        <f t="shared" si="75"/>
        <v>4.0765255416418205</v>
      </c>
      <c r="J258" s="136">
        <f t="shared" si="76"/>
        <v>0.9701972657173944</v>
      </c>
      <c r="K258" s="8">
        <v>3260</v>
      </c>
      <c r="L258" s="137">
        <f t="shared" si="77"/>
        <v>0.24500225462197506</v>
      </c>
      <c r="M258" s="8">
        <v>2358</v>
      </c>
      <c r="N258" s="8">
        <v>2635</v>
      </c>
      <c r="O258" s="8">
        <v>55322</v>
      </c>
      <c r="P258" s="137">
        <f t="shared" si="78"/>
        <v>4.1576732301217492</v>
      </c>
      <c r="Q258" s="137">
        <f t="shared" si="79"/>
        <v>5.4981117074140329</v>
      </c>
      <c r="R258" s="8">
        <v>21659</v>
      </c>
      <c r="S258" s="7" t="s">
        <v>847</v>
      </c>
      <c r="T258" s="139">
        <v>15120</v>
      </c>
      <c r="U258" s="8">
        <v>38</v>
      </c>
      <c r="V258" s="8">
        <v>30401</v>
      </c>
      <c r="W258" s="8">
        <v>11877</v>
      </c>
      <c r="X258" s="137">
        <f t="shared" si="80"/>
        <v>0.89260483992183981</v>
      </c>
      <c r="Y258" s="8">
        <v>42278</v>
      </c>
      <c r="Z258" s="8">
        <v>10062</v>
      </c>
      <c r="AA258" s="8">
        <v>13306</v>
      </c>
    </row>
    <row r="259" spans="1:27" ht="13.8" thickBot="1" x14ac:dyDescent="0.3">
      <c r="A259" s="7" t="s">
        <v>246</v>
      </c>
      <c r="B259" s="135" t="s">
        <v>245</v>
      </c>
      <c r="C259" s="7" t="s">
        <v>23</v>
      </c>
      <c r="D259" s="8">
        <v>7048</v>
      </c>
      <c r="E259" s="8">
        <v>9858</v>
      </c>
      <c r="F259" s="8">
        <v>3449</v>
      </c>
      <c r="G259" s="8">
        <v>20355</v>
      </c>
      <c r="H259" s="136">
        <f t="shared" si="74"/>
        <v>1.6065509076558799</v>
      </c>
      <c r="I259" s="136">
        <f t="shared" si="75"/>
        <v>9.9438202247191008</v>
      </c>
      <c r="J259" s="136">
        <f t="shared" si="76"/>
        <v>0.68576915302203356</v>
      </c>
      <c r="K259" s="8">
        <v>6152</v>
      </c>
      <c r="L259" s="137">
        <f t="shared" si="77"/>
        <v>0.48555643251775849</v>
      </c>
      <c r="M259" s="8">
        <v>1301</v>
      </c>
      <c r="N259" s="8">
        <v>1564</v>
      </c>
      <c r="O259" s="8">
        <v>23365</v>
      </c>
      <c r="P259" s="137">
        <f t="shared" si="78"/>
        <v>1.8441199684293608</v>
      </c>
      <c r="Q259" s="137">
        <f t="shared" si="79"/>
        <v>11.414264777723497</v>
      </c>
      <c r="R259" s="8">
        <v>3538</v>
      </c>
      <c r="S259" s="7" t="s">
        <v>847</v>
      </c>
      <c r="T259" s="139">
        <v>1381</v>
      </c>
      <c r="U259" s="8">
        <v>42</v>
      </c>
      <c r="V259" s="8">
        <v>15529</v>
      </c>
      <c r="W259" s="8">
        <v>14153</v>
      </c>
      <c r="X259" s="137">
        <f t="shared" si="80"/>
        <v>1.1170481452249408</v>
      </c>
      <c r="Y259" s="8">
        <v>29682</v>
      </c>
      <c r="Z259" s="8">
        <v>2047</v>
      </c>
      <c r="AA259" s="8">
        <v>12670</v>
      </c>
    </row>
    <row r="260" spans="1:27" ht="13.8" thickBot="1" x14ac:dyDescent="0.3">
      <c r="A260" s="7" t="s">
        <v>262</v>
      </c>
      <c r="B260" s="135" t="s">
        <v>261</v>
      </c>
      <c r="C260" s="7" t="s">
        <v>23</v>
      </c>
      <c r="D260" s="8">
        <v>28352</v>
      </c>
      <c r="E260" s="8">
        <v>64201</v>
      </c>
      <c r="F260" s="8">
        <v>7759</v>
      </c>
      <c r="G260" s="8">
        <v>100312</v>
      </c>
      <c r="H260" s="136">
        <f t="shared" si="74"/>
        <v>3.8835462640340688</v>
      </c>
      <c r="I260" s="136">
        <f t="shared" si="75"/>
        <v>10.939149400218103</v>
      </c>
      <c r="J260" s="136">
        <f t="shared" si="76"/>
        <v>1.0905137738351489</v>
      </c>
      <c r="K260" s="8">
        <v>6864</v>
      </c>
      <c r="L260" s="137">
        <f t="shared" si="77"/>
        <v>0.26573751451800232</v>
      </c>
      <c r="M260" s="8">
        <v>3805</v>
      </c>
      <c r="N260" s="8">
        <v>4274</v>
      </c>
      <c r="O260" s="8">
        <v>91578</v>
      </c>
      <c r="P260" s="137">
        <f t="shared" si="78"/>
        <v>3.5454123112659697</v>
      </c>
      <c r="Q260" s="137">
        <f t="shared" si="79"/>
        <v>9.9866957470010913</v>
      </c>
      <c r="R260" s="8">
        <v>23007</v>
      </c>
      <c r="S260" s="7" t="s">
        <v>847</v>
      </c>
      <c r="T260" s="139">
        <v>7379</v>
      </c>
      <c r="U260" s="8">
        <v>57</v>
      </c>
      <c r="V260" s="8">
        <v>84173</v>
      </c>
      <c r="W260" s="8">
        <v>7813</v>
      </c>
      <c r="X260" s="137">
        <f t="shared" si="80"/>
        <v>0.30247773906310493</v>
      </c>
      <c r="Y260" s="8">
        <v>91986</v>
      </c>
      <c r="Z260" s="8">
        <v>9170</v>
      </c>
      <c r="AA260" s="8">
        <v>25830</v>
      </c>
    </row>
    <row r="261" spans="1:27" ht="13.8" thickBot="1" x14ac:dyDescent="0.3">
      <c r="A261" s="7" t="s">
        <v>270</v>
      </c>
      <c r="B261" s="135" t="s">
        <v>269</v>
      </c>
      <c r="C261" s="7" t="s">
        <v>23</v>
      </c>
      <c r="D261" s="8">
        <v>18915</v>
      </c>
      <c r="E261" s="8">
        <v>29339</v>
      </c>
      <c r="F261" s="8">
        <v>2676</v>
      </c>
      <c r="G261" s="8">
        <v>50930</v>
      </c>
      <c r="H261" s="136">
        <f t="shared" si="74"/>
        <v>3.5790583274771608</v>
      </c>
      <c r="I261" s="136">
        <f t="shared" si="75"/>
        <v>18.601168736303872</v>
      </c>
      <c r="J261" s="136">
        <f t="shared" si="76"/>
        <v>1.0044374322058969</v>
      </c>
      <c r="K261" s="8">
        <v>5244</v>
      </c>
      <c r="L261" s="137">
        <f t="shared" si="77"/>
        <v>0.3685172171468728</v>
      </c>
      <c r="M261" s="8">
        <v>4452</v>
      </c>
      <c r="N261" s="8">
        <v>2900</v>
      </c>
      <c r="O261" s="8">
        <v>69225</v>
      </c>
      <c r="P261" s="137">
        <f t="shared" si="78"/>
        <v>4.8647224174279691</v>
      </c>
      <c r="Q261" s="137">
        <f t="shared" si="79"/>
        <v>25.283053323593865</v>
      </c>
      <c r="R261" s="8">
        <v>16255</v>
      </c>
      <c r="S261" s="7" t="s">
        <v>847</v>
      </c>
      <c r="T261" s="139">
        <v>8501</v>
      </c>
      <c r="U261" s="8">
        <v>49</v>
      </c>
      <c r="V261" s="8">
        <v>42188</v>
      </c>
      <c r="W261" s="8">
        <v>8517</v>
      </c>
      <c r="X261" s="137">
        <f t="shared" si="80"/>
        <v>0.59852424455375963</v>
      </c>
      <c r="Y261" s="8">
        <v>50705</v>
      </c>
      <c r="Z261" s="8">
        <v>2738</v>
      </c>
      <c r="AA261" s="8">
        <v>14230</v>
      </c>
    </row>
    <row r="262" spans="1:27" ht="13.8" thickBot="1" x14ac:dyDescent="0.3">
      <c r="A262" s="7" t="s">
        <v>272</v>
      </c>
      <c r="B262" s="135" t="s">
        <v>271</v>
      </c>
      <c r="C262" s="7" t="s">
        <v>23</v>
      </c>
      <c r="D262" s="8">
        <v>45094</v>
      </c>
      <c r="E262" s="8">
        <v>94727</v>
      </c>
      <c r="F262" s="8">
        <v>10105</v>
      </c>
      <c r="G262" s="8">
        <v>149926</v>
      </c>
      <c r="H262" s="136">
        <f t="shared" si="74"/>
        <v>7.5339698492462315</v>
      </c>
      <c r="I262" s="136">
        <f t="shared" si="75"/>
        <v>28.551894877166255</v>
      </c>
      <c r="J262" s="136">
        <f t="shared" si="76"/>
        <v>1.6365144684706319</v>
      </c>
      <c r="K262" s="8">
        <v>32799</v>
      </c>
      <c r="L262" s="137">
        <f t="shared" si="77"/>
        <v>1.6481909547738693</v>
      </c>
      <c r="M262" s="8">
        <v>22601</v>
      </c>
      <c r="N262" s="8">
        <v>20720</v>
      </c>
      <c r="O262" s="8">
        <v>129000</v>
      </c>
      <c r="P262" s="137">
        <f t="shared" si="78"/>
        <v>6.4824120603015079</v>
      </c>
      <c r="Q262" s="137">
        <f t="shared" si="79"/>
        <v>24.566749190630357</v>
      </c>
      <c r="R262" s="8">
        <v>33509</v>
      </c>
      <c r="S262" s="7" t="s">
        <v>847</v>
      </c>
      <c r="T262" s="139">
        <v>20000</v>
      </c>
      <c r="U262" s="8">
        <v>93</v>
      </c>
      <c r="V262" s="8">
        <v>72585</v>
      </c>
      <c r="W262" s="8">
        <v>19028</v>
      </c>
      <c r="X262" s="137">
        <f t="shared" si="80"/>
        <v>0.95618090452261306</v>
      </c>
      <c r="Y262" s="8">
        <v>91613</v>
      </c>
      <c r="Z262" s="8">
        <v>5251</v>
      </c>
      <c r="AA262" s="8">
        <v>19900</v>
      </c>
    </row>
    <row r="263" spans="1:27" ht="13.8" thickBot="1" x14ac:dyDescent="0.3">
      <c r="A263" s="7" t="s">
        <v>276</v>
      </c>
      <c r="B263" s="135" t="s">
        <v>275</v>
      </c>
      <c r="C263" s="7" t="s">
        <v>23</v>
      </c>
      <c r="D263" s="8">
        <v>48491</v>
      </c>
      <c r="E263" s="8">
        <v>91237</v>
      </c>
      <c r="F263" s="8">
        <v>6416</v>
      </c>
      <c r="G263" s="8">
        <v>146144</v>
      </c>
      <c r="H263" s="136">
        <f t="shared" si="74"/>
        <v>8.2913877226824013</v>
      </c>
      <c r="I263" s="136">
        <f t="shared" si="75"/>
        <v>15.264675161896804</v>
      </c>
      <c r="J263" s="136">
        <f t="shared" si="76"/>
        <v>1.534964814620313</v>
      </c>
      <c r="K263" s="8">
        <v>4969</v>
      </c>
      <c r="L263" s="137">
        <f t="shared" si="77"/>
        <v>0.28191308294564849</v>
      </c>
      <c r="M263" s="8">
        <v>7164</v>
      </c>
      <c r="N263" s="8">
        <v>5802</v>
      </c>
      <c r="O263" s="8">
        <v>101103</v>
      </c>
      <c r="P263" s="137">
        <f t="shared" si="78"/>
        <v>5.7360149778735963</v>
      </c>
      <c r="Q263" s="137">
        <f t="shared" si="79"/>
        <v>10.560162941299353</v>
      </c>
      <c r="R263" s="8">
        <v>16087</v>
      </c>
      <c r="S263" s="7" t="s">
        <v>847</v>
      </c>
      <c r="T263" s="139">
        <v>9033</v>
      </c>
      <c r="U263" s="8">
        <v>59</v>
      </c>
      <c r="V263" s="8">
        <v>86930</v>
      </c>
      <c r="W263" s="8">
        <v>8280</v>
      </c>
      <c r="X263" s="137">
        <f t="shared" si="80"/>
        <v>0.46976058095994555</v>
      </c>
      <c r="Y263" s="8">
        <v>95210</v>
      </c>
      <c r="Z263" s="8">
        <v>9574</v>
      </c>
      <c r="AA263" s="8">
        <v>17626</v>
      </c>
    </row>
    <row r="264" spans="1:27" ht="13.8" thickBot="1" x14ac:dyDescent="0.3">
      <c r="A264" s="7" t="s">
        <v>278</v>
      </c>
      <c r="B264" s="135" t="s">
        <v>277</v>
      </c>
      <c r="C264" s="7" t="s">
        <v>23</v>
      </c>
      <c r="D264" s="8">
        <v>28818</v>
      </c>
      <c r="E264" s="8">
        <v>25942</v>
      </c>
      <c r="F264" s="8">
        <v>1879</v>
      </c>
      <c r="G264" s="8">
        <v>56639</v>
      </c>
      <c r="H264" s="136">
        <f t="shared" si="74"/>
        <v>4.3015873015873014</v>
      </c>
      <c r="I264" s="136">
        <f t="shared" si="75"/>
        <v>17.628073451602862</v>
      </c>
      <c r="J264" s="136">
        <f t="shared" si="76"/>
        <v>0.82060532301763234</v>
      </c>
      <c r="K264" s="8">
        <v>6604</v>
      </c>
      <c r="L264" s="137">
        <f t="shared" si="77"/>
        <v>0.5015569226095542</v>
      </c>
      <c r="M264" s="8">
        <v>13204</v>
      </c>
      <c r="N264" s="8">
        <v>10127</v>
      </c>
      <c r="O264" s="8">
        <v>104961</v>
      </c>
      <c r="P264" s="137">
        <f t="shared" si="78"/>
        <v>7.9715197083618134</v>
      </c>
      <c r="Q264" s="137">
        <f t="shared" si="79"/>
        <v>32.667600373482728</v>
      </c>
      <c r="R264" s="8">
        <v>8368</v>
      </c>
      <c r="S264" s="7" t="s">
        <v>847</v>
      </c>
      <c r="T264" s="140" t="s">
        <v>3890</v>
      </c>
      <c r="U264" s="8">
        <v>63</v>
      </c>
      <c r="V264" s="8">
        <v>69021</v>
      </c>
      <c r="W264" s="140" t="s">
        <v>3890</v>
      </c>
      <c r="X264" s="140" t="s">
        <v>3890</v>
      </c>
      <c r="Y264" s="8">
        <v>69021</v>
      </c>
      <c r="Z264" s="8">
        <v>3213</v>
      </c>
      <c r="AA264" s="8">
        <v>13167</v>
      </c>
    </row>
    <row r="265" spans="1:27" ht="13.8" thickBot="1" x14ac:dyDescent="0.3">
      <c r="A265" s="7" t="s">
        <v>284</v>
      </c>
      <c r="B265" s="135" t="s">
        <v>283</v>
      </c>
      <c r="C265" s="7" t="s">
        <v>23</v>
      </c>
      <c r="D265" s="8">
        <v>24810</v>
      </c>
      <c r="E265" s="8">
        <v>34000</v>
      </c>
      <c r="F265" s="8">
        <v>380</v>
      </c>
      <c r="G265" s="8">
        <v>59190</v>
      </c>
      <c r="H265" s="136">
        <f t="shared" si="74"/>
        <v>3.4678931333489573</v>
      </c>
      <c r="I265" s="136">
        <f t="shared" si="75"/>
        <v>4.2071220413675459</v>
      </c>
      <c r="J265" s="136">
        <f t="shared" si="76"/>
        <v>1.1273856234048227</v>
      </c>
      <c r="K265" s="8">
        <v>8500</v>
      </c>
      <c r="L265" s="137">
        <f t="shared" si="77"/>
        <v>0.49800796812749004</v>
      </c>
      <c r="M265" s="8">
        <v>821</v>
      </c>
      <c r="N265" s="8">
        <v>1477</v>
      </c>
      <c r="O265" s="8">
        <v>60198</v>
      </c>
      <c r="P265" s="137">
        <f t="shared" si="78"/>
        <v>3.5269510194516052</v>
      </c>
      <c r="Q265" s="137">
        <f t="shared" si="79"/>
        <v>4.278768924585969</v>
      </c>
      <c r="R265" s="8">
        <v>589</v>
      </c>
      <c r="S265" s="7" t="s">
        <v>847</v>
      </c>
      <c r="T265" s="139">
        <v>3002</v>
      </c>
      <c r="U265" s="8">
        <v>55</v>
      </c>
      <c r="V265" s="8">
        <v>50346</v>
      </c>
      <c r="W265" s="8">
        <v>2156</v>
      </c>
      <c r="X265" s="137">
        <f t="shared" ref="X265:X304" si="81">W265/AA265</f>
        <v>0.12631825638621982</v>
      </c>
      <c r="Y265" s="8">
        <v>52502</v>
      </c>
      <c r="Z265" s="8">
        <v>14069</v>
      </c>
      <c r="AA265" s="8">
        <v>17068</v>
      </c>
    </row>
    <row r="266" spans="1:27" ht="13.8" thickBot="1" x14ac:dyDescent="0.3">
      <c r="A266" s="7" t="s">
        <v>290</v>
      </c>
      <c r="B266" s="135" t="s">
        <v>289</v>
      </c>
      <c r="C266" s="7" t="s">
        <v>23</v>
      </c>
      <c r="D266" s="8">
        <v>30453</v>
      </c>
      <c r="E266" s="8">
        <v>49822</v>
      </c>
      <c r="F266" s="8">
        <v>4140</v>
      </c>
      <c r="G266" s="8">
        <v>84415</v>
      </c>
      <c r="H266" s="136">
        <f t="shared" si="74"/>
        <v>5.8297651933701662</v>
      </c>
      <c r="I266" s="136">
        <f t="shared" si="75"/>
        <v>11.204539421290152</v>
      </c>
      <c r="J266" s="136">
        <f t="shared" si="76"/>
        <v>1.1707070146728427</v>
      </c>
      <c r="K266" s="8">
        <v>12943</v>
      </c>
      <c r="L266" s="137">
        <f t="shared" si="77"/>
        <v>0.89385359116022101</v>
      </c>
      <c r="M266" s="8">
        <v>21060</v>
      </c>
      <c r="N266" s="8">
        <v>23670</v>
      </c>
      <c r="O266" s="8">
        <v>59563</v>
      </c>
      <c r="P266" s="137">
        <f t="shared" si="78"/>
        <v>4.1134668508287291</v>
      </c>
      <c r="Q266" s="137">
        <f t="shared" si="79"/>
        <v>7.9058932837801965</v>
      </c>
      <c r="R266" s="8">
        <v>11673</v>
      </c>
      <c r="S266" s="7" t="s">
        <v>847</v>
      </c>
      <c r="T266" s="139">
        <v>21901</v>
      </c>
      <c r="U266" s="8">
        <v>62</v>
      </c>
      <c r="V266" s="8">
        <v>60495</v>
      </c>
      <c r="W266" s="8">
        <v>11611</v>
      </c>
      <c r="X266" s="137">
        <f t="shared" si="81"/>
        <v>0.80186464088397791</v>
      </c>
      <c r="Y266" s="8">
        <v>72106</v>
      </c>
      <c r="Z266" s="8">
        <v>7534</v>
      </c>
      <c r="AA266" s="8">
        <v>14480</v>
      </c>
    </row>
    <row r="267" spans="1:27" ht="13.8" thickBot="1" x14ac:dyDescent="0.3">
      <c r="A267" s="7" t="s">
        <v>294</v>
      </c>
      <c r="B267" s="135" t="s">
        <v>293</v>
      </c>
      <c r="C267" s="7" t="s">
        <v>23</v>
      </c>
      <c r="D267" s="8">
        <v>47600</v>
      </c>
      <c r="E267" s="8">
        <v>67715</v>
      </c>
      <c r="F267" s="8">
        <v>10193</v>
      </c>
      <c r="G267" s="8">
        <v>125508</v>
      </c>
      <c r="H267" s="136">
        <f t="shared" si="74"/>
        <v>9.4182800540297169</v>
      </c>
      <c r="I267" s="136">
        <f t="shared" si="75"/>
        <v>33.011046817464489</v>
      </c>
      <c r="J267" s="136">
        <f t="shared" si="76"/>
        <v>0.89949258951351663</v>
      </c>
      <c r="K267" s="8">
        <v>8144</v>
      </c>
      <c r="L267" s="137">
        <f t="shared" si="77"/>
        <v>0.61113612486867774</v>
      </c>
      <c r="M267" s="8">
        <v>8632</v>
      </c>
      <c r="N267" s="8">
        <v>5497</v>
      </c>
      <c r="O267" s="8">
        <v>73909</v>
      </c>
      <c r="P267" s="137">
        <f t="shared" si="78"/>
        <v>5.5462254239831905</v>
      </c>
      <c r="Q267" s="137">
        <f t="shared" si="79"/>
        <v>19.439505523408734</v>
      </c>
      <c r="R267" s="8">
        <v>23473</v>
      </c>
      <c r="S267" s="7" t="s">
        <v>847</v>
      </c>
      <c r="T267" s="139">
        <v>8000</v>
      </c>
      <c r="U267" s="8">
        <v>150</v>
      </c>
      <c r="V267" s="8">
        <v>96997</v>
      </c>
      <c r="W267" s="8">
        <v>42535</v>
      </c>
      <c r="X267" s="137">
        <f t="shared" si="81"/>
        <v>3.1918805342938614</v>
      </c>
      <c r="Y267" s="8">
        <v>139532</v>
      </c>
      <c r="Z267" s="8">
        <v>3802</v>
      </c>
      <c r="AA267" s="8">
        <v>13326</v>
      </c>
    </row>
    <row r="268" spans="1:27" ht="13.8" thickBot="1" x14ac:dyDescent="0.3">
      <c r="A268" s="7" t="s">
        <v>312</v>
      </c>
      <c r="B268" s="135" t="s">
        <v>311</v>
      </c>
      <c r="C268" s="7" t="s">
        <v>23</v>
      </c>
      <c r="D268" s="8">
        <v>14944</v>
      </c>
      <c r="E268" s="8">
        <v>107948</v>
      </c>
      <c r="F268" s="8">
        <v>5239</v>
      </c>
      <c r="G268" s="8">
        <v>128131</v>
      </c>
      <c r="H268" s="136">
        <f t="shared" si="74"/>
        <v>4.987194457418652</v>
      </c>
      <c r="I268" s="136">
        <f t="shared" si="75"/>
        <v>28.473555555555556</v>
      </c>
      <c r="J268" s="136">
        <f t="shared" si="76"/>
        <v>1.7174586153743048</v>
      </c>
      <c r="K268" s="8">
        <v>4668</v>
      </c>
      <c r="L268" s="137">
        <f t="shared" si="77"/>
        <v>0.1816907986921999</v>
      </c>
      <c r="M268" s="8">
        <v>8631</v>
      </c>
      <c r="N268" s="8">
        <v>6080</v>
      </c>
      <c r="O268" s="8">
        <v>51952</v>
      </c>
      <c r="P268" s="137">
        <f t="shared" si="78"/>
        <v>2.0221080491981942</v>
      </c>
      <c r="Q268" s="137">
        <f t="shared" si="79"/>
        <v>11.544888888888888</v>
      </c>
      <c r="R268" s="8">
        <v>20457</v>
      </c>
      <c r="S268" s="7" t="s">
        <v>847</v>
      </c>
      <c r="T268" s="139">
        <v>15248</v>
      </c>
      <c r="U268" s="8">
        <v>78</v>
      </c>
      <c r="V268" s="8">
        <v>68278</v>
      </c>
      <c r="W268" s="8">
        <v>6327</v>
      </c>
      <c r="X268" s="137">
        <f t="shared" si="81"/>
        <v>0.2462634283045306</v>
      </c>
      <c r="Y268" s="8">
        <v>74605</v>
      </c>
      <c r="Z268" s="8">
        <v>4500</v>
      </c>
      <c r="AA268" s="8">
        <v>25692</v>
      </c>
    </row>
    <row r="269" spans="1:27" ht="13.8" thickBot="1" x14ac:dyDescent="0.3">
      <c r="A269" s="7" t="s">
        <v>320</v>
      </c>
      <c r="B269" s="135" t="s">
        <v>319</v>
      </c>
      <c r="C269" s="7" t="s">
        <v>23</v>
      </c>
      <c r="D269" s="8">
        <v>26337</v>
      </c>
      <c r="E269" s="8">
        <v>49915</v>
      </c>
      <c r="F269" s="8">
        <v>13967</v>
      </c>
      <c r="G269" s="8">
        <v>90219</v>
      </c>
      <c r="H269" s="136">
        <f t="shared" si="74"/>
        <v>5.6531737577542449</v>
      </c>
      <c r="I269" s="136">
        <f t="shared" si="75"/>
        <v>13.605640174935907</v>
      </c>
      <c r="J269" s="136">
        <f t="shared" si="76"/>
        <v>0.9957727202490011</v>
      </c>
      <c r="K269" s="8">
        <v>5938</v>
      </c>
      <c r="L269" s="137">
        <f t="shared" si="77"/>
        <v>0.37207845103076637</v>
      </c>
      <c r="M269" s="8">
        <v>4020</v>
      </c>
      <c r="N269" s="8">
        <v>4276</v>
      </c>
      <c r="O269" s="8">
        <v>71784</v>
      </c>
      <c r="P269" s="137">
        <f t="shared" si="78"/>
        <v>4.4980261921173001</v>
      </c>
      <c r="Q269" s="137">
        <f t="shared" si="79"/>
        <v>10.825516513346404</v>
      </c>
      <c r="R269" s="8">
        <v>11341</v>
      </c>
      <c r="S269" s="7" t="s">
        <v>847</v>
      </c>
      <c r="T269" s="139">
        <v>17567</v>
      </c>
      <c r="U269" s="8">
        <v>33</v>
      </c>
      <c r="V269" s="8">
        <v>33916</v>
      </c>
      <c r="W269" s="8">
        <v>56686</v>
      </c>
      <c r="X269" s="137">
        <f t="shared" si="81"/>
        <v>3.5519769409110848</v>
      </c>
      <c r="Y269" s="8">
        <v>90602</v>
      </c>
      <c r="Z269" s="8">
        <v>6631</v>
      </c>
      <c r="AA269" s="8">
        <v>15959</v>
      </c>
    </row>
    <row r="270" spans="1:27" ht="13.8" thickBot="1" x14ac:dyDescent="0.3">
      <c r="A270" s="7" t="s">
        <v>330</v>
      </c>
      <c r="B270" s="135" t="s">
        <v>329</v>
      </c>
      <c r="C270" s="7" t="s">
        <v>23</v>
      </c>
      <c r="D270" s="8">
        <v>23037</v>
      </c>
      <c r="E270" s="8">
        <v>63242</v>
      </c>
      <c r="F270" s="8">
        <v>3386</v>
      </c>
      <c r="G270" s="8">
        <v>89665</v>
      </c>
      <c r="H270" s="136">
        <f t="shared" si="74"/>
        <v>4.2364753130167729</v>
      </c>
      <c r="I270" s="136">
        <f t="shared" si="75"/>
        <v>5.6739226729102068</v>
      </c>
      <c r="J270" s="136">
        <f t="shared" si="76"/>
        <v>1.5453088377223219</v>
      </c>
      <c r="K270" s="8">
        <v>368</v>
      </c>
      <c r="L270" s="137">
        <f t="shared" si="77"/>
        <v>1.73871958421923E-2</v>
      </c>
      <c r="M270" s="8">
        <v>1862</v>
      </c>
      <c r="N270" s="8">
        <v>3497</v>
      </c>
      <c r="O270" s="8">
        <v>55798</v>
      </c>
      <c r="P270" s="137">
        <f t="shared" si="78"/>
        <v>2.6363335695724075</v>
      </c>
      <c r="Q270" s="137">
        <f t="shared" si="79"/>
        <v>3.5308485730557488</v>
      </c>
      <c r="R270" s="8">
        <v>4595</v>
      </c>
      <c r="S270" s="7" t="s">
        <v>847</v>
      </c>
      <c r="T270" s="140" t="s">
        <v>3890</v>
      </c>
      <c r="U270" s="8">
        <v>79</v>
      </c>
      <c r="V270" s="8">
        <v>56398</v>
      </c>
      <c r="W270" s="8">
        <v>1626</v>
      </c>
      <c r="X270" s="137">
        <f t="shared" si="81"/>
        <v>7.6824946846208358E-2</v>
      </c>
      <c r="Y270" s="8">
        <v>58024</v>
      </c>
      <c r="Z270" s="8">
        <v>15803</v>
      </c>
      <c r="AA270" s="8">
        <v>21165</v>
      </c>
    </row>
    <row r="271" spans="1:27" ht="13.8" thickBot="1" x14ac:dyDescent="0.3">
      <c r="A271" s="7" t="s">
        <v>332</v>
      </c>
      <c r="B271" s="135" t="s">
        <v>331</v>
      </c>
      <c r="C271" s="7" t="s">
        <v>23</v>
      </c>
      <c r="D271" s="8">
        <v>12054</v>
      </c>
      <c r="E271" s="8">
        <v>15342</v>
      </c>
      <c r="F271" s="8">
        <v>0</v>
      </c>
      <c r="G271" s="8">
        <v>27396</v>
      </c>
      <c r="H271" s="136">
        <f t="shared" ref="H271:H302" si="82">G271/AA271</f>
        <v>1.2217812067965927</v>
      </c>
      <c r="I271" s="136">
        <f t="shared" ref="I271:I302" si="83">G271/Z271</f>
        <v>3.6956697693241605</v>
      </c>
      <c r="J271" s="136">
        <f t="shared" ref="J271:J302" si="84">G271/Y271</f>
        <v>0.37042144972214336</v>
      </c>
      <c r="K271" s="8">
        <v>27326</v>
      </c>
      <c r="L271" s="137">
        <f t="shared" ref="L271:L302" si="85">K271/AA271</f>
        <v>1.2186594122106766</v>
      </c>
      <c r="M271" s="8">
        <v>5101</v>
      </c>
      <c r="N271" s="8">
        <v>5658</v>
      </c>
      <c r="O271" s="8">
        <v>65991</v>
      </c>
      <c r="P271" s="137">
        <f t="shared" ref="P271:P302" si="86">O271/AA271</f>
        <v>2.9430049502742719</v>
      </c>
      <c r="Q271" s="137">
        <f t="shared" ref="Q271:Q302" si="87">O271/Z271</f>
        <v>8.9020639417239984</v>
      </c>
      <c r="R271" s="8">
        <v>31851</v>
      </c>
      <c r="S271" s="7" t="s">
        <v>847</v>
      </c>
      <c r="T271" s="139">
        <v>7944</v>
      </c>
      <c r="U271" s="8">
        <v>70</v>
      </c>
      <c r="V271" s="8">
        <v>73959</v>
      </c>
      <c r="W271" s="8">
        <v>0</v>
      </c>
      <c r="X271" s="137">
        <f t="shared" si="81"/>
        <v>0</v>
      </c>
      <c r="Y271" s="8">
        <v>73959</v>
      </c>
      <c r="Z271" s="8">
        <v>7413</v>
      </c>
      <c r="AA271" s="8">
        <v>22423</v>
      </c>
    </row>
    <row r="272" spans="1:27" ht="13.8" thickBot="1" x14ac:dyDescent="0.3">
      <c r="A272" s="7" t="s">
        <v>338</v>
      </c>
      <c r="B272" s="135" t="s">
        <v>337</v>
      </c>
      <c r="C272" s="7" t="s">
        <v>23</v>
      </c>
      <c r="D272" s="8">
        <v>14331</v>
      </c>
      <c r="E272" s="8">
        <v>16156</v>
      </c>
      <c r="F272" s="8">
        <v>1166</v>
      </c>
      <c r="G272" s="8">
        <v>31653</v>
      </c>
      <c r="H272" s="136">
        <f t="shared" si="82"/>
        <v>2.2234475976397863</v>
      </c>
      <c r="I272" s="136">
        <f t="shared" si="83"/>
        <v>4.1177312345518411</v>
      </c>
      <c r="J272" s="136">
        <f t="shared" si="84"/>
        <v>0.52142327650111198</v>
      </c>
      <c r="K272" s="8">
        <v>11339</v>
      </c>
      <c r="L272" s="137">
        <f t="shared" si="85"/>
        <v>0.79650182635571787</v>
      </c>
      <c r="M272" s="8">
        <v>7149</v>
      </c>
      <c r="N272" s="8">
        <v>4279</v>
      </c>
      <c r="O272" s="8">
        <v>42249</v>
      </c>
      <c r="P272" s="137">
        <f t="shared" si="86"/>
        <v>2.9677577971340265</v>
      </c>
      <c r="Q272" s="137">
        <f t="shared" si="87"/>
        <v>5.4961623520228962</v>
      </c>
      <c r="R272" s="8">
        <v>15793</v>
      </c>
      <c r="S272" s="7" t="s">
        <v>847</v>
      </c>
      <c r="T272" s="139">
        <v>11640</v>
      </c>
      <c r="U272" s="8">
        <v>30</v>
      </c>
      <c r="V272" s="8">
        <v>49625</v>
      </c>
      <c r="W272" s="8">
        <v>11080</v>
      </c>
      <c r="X272" s="137">
        <f t="shared" si="81"/>
        <v>0.77830851362742348</v>
      </c>
      <c r="Y272" s="8">
        <v>60705</v>
      </c>
      <c r="Z272" s="8">
        <v>7687</v>
      </c>
      <c r="AA272" s="8">
        <v>14236</v>
      </c>
    </row>
    <row r="273" spans="1:27" ht="13.8" thickBot="1" x14ac:dyDescent="0.3">
      <c r="A273" s="7" t="s">
        <v>342</v>
      </c>
      <c r="B273" s="135" t="s">
        <v>341</v>
      </c>
      <c r="C273" s="7" t="s">
        <v>23</v>
      </c>
      <c r="D273" s="8">
        <v>6681</v>
      </c>
      <c r="E273" s="8">
        <v>20829</v>
      </c>
      <c r="F273" s="8">
        <v>2305</v>
      </c>
      <c r="G273" s="8">
        <v>29815</v>
      </c>
      <c r="H273" s="136">
        <f t="shared" si="82"/>
        <v>1.2126326920730468</v>
      </c>
      <c r="I273" s="136">
        <f t="shared" si="83"/>
        <v>11.29784009094354</v>
      </c>
      <c r="J273" s="136">
        <f t="shared" si="84"/>
        <v>0.87903178253434755</v>
      </c>
      <c r="K273" s="8">
        <v>0</v>
      </c>
      <c r="L273" s="137">
        <f t="shared" si="85"/>
        <v>0</v>
      </c>
      <c r="M273" s="8">
        <v>566</v>
      </c>
      <c r="N273" s="8">
        <v>561</v>
      </c>
      <c r="O273" s="8">
        <v>29379</v>
      </c>
      <c r="P273" s="137">
        <f t="shared" si="86"/>
        <v>1.1948997437670315</v>
      </c>
      <c r="Q273" s="137">
        <f t="shared" si="87"/>
        <v>11.13262599469496</v>
      </c>
      <c r="R273" s="8">
        <v>2577</v>
      </c>
      <c r="S273" s="7" t="s">
        <v>847</v>
      </c>
      <c r="T273" s="140" t="s">
        <v>3890</v>
      </c>
      <c r="U273" s="8">
        <v>0</v>
      </c>
      <c r="V273" s="8">
        <v>23147</v>
      </c>
      <c r="W273" s="8">
        <v>10771</v>
      </c>
      <c r="X273" s="137">
        <f t="shared" si="81"/>
        <v>0.43807703257819175</v>
      </c>
      <c r="Y273" s="8">
        <v>33918</v>
      </c>
      <c r="Z273" s="8">
        <v>2639</v>
      </c>
      <c r="AA273" s="8">
        <v>24587</v>
      </c>
    </row>
    <row r="274" spans="1:27" ht="13.8" thickBot="1" x14ac:dyDescent="0.3">
      <c r="A274" s="7" t="s">
        <v>348</v>
      </c>
      <c r="B274" s="135" t="s">
        <v>347</v>
      </c>
      <c r="C274" s="7" t="s">
        <v>23</v>
      </c>
      <c r="D274" s="8">
        <v>30849</v>
      </c>
      <c r="E274" s="8">
        <v>64645</v>
      </c>
      <c r="F274" s="8">
        <v>11498</v>
      </c>
      <c r="G274" s="8">
        <v>106992</v>
      </c>
      <c r="H274" s="136">
        <f t="shared" si="82"/>
        <v>8.0852414418499201</v>
      </c>
      <c r="I274" s="136">
        <f t="shared" si="83"/>
        <v>20.363913208983632</v>
      </c>
      <c r="J274" s="136">
        <f t="shared" si="84"/>
        <v>1.6375407502640158</v>
      </c>
      <c r="K274" s="8">
        <v>12008</v>
      </c>
      <c r="L274" s="137">
        <f t="shared" si="85"/>
        <v>0.90742839870021919</v>
      </c>
      <c r="M274" s="8">
        <v>4254</v>
      </c>
      <c r="N274" s="8">
        <v>5082</v>
      </c>
      <c r="O274" s="8">
        <v>106790</v>
      </c>
      <c r="P274" s="137">
        <f t="shared" si="86"/>
        <v>8.0699765737172218</v>
      </c>
      <c r="Q274" s="137">
        <f t="shared" si="87"/>
        <v>20.325466311381803</v>
      </c>
      <c r="R274" s="8">
        <v>12469</v>
      </c>
      <c r="S274" s="7" t="s">
        <v>847</v>
      </c>
      <c r="T274" s="139">
        <v>12604</v>
      </c>
      <c r="U274" s="8">
        <v>50</v>
      </c>
      <c r="V274" s="8">
        <v>42893</v>
      </c>
      <c r="W274" s="8">
        <v>22444</v>
      </c>
      <c r="X274" s="137">
        <f t="shared" si="81"/>
        <v>1.6960628731202296</v>
      </c>
      <c r="Y274" s="8">
        <v>65337</v>
      </c>
      <c r="Z274" s="8">
        <v>5254</v>
      </c>
      <c r="AA274" s="8">
        <v>13233</v>
      </c>
    </row>
    <row r="275" spans="1:27" ht="13.8" thickBot="1" x14ac:dyDescent="0.3">
      <c r="A275" s="7" t="s">
        <v>350</v>
      </c>
      <c r="B275" s="135" t="s">
        <v>349</v>
      </c>
      <c r="C275" s="7" t="s">
        <v>23</v>
      </c>
      <c r="D275" s="8">
        <v>17056</v>
      </c>
      <c r="E275" s="8">
        <v>26889</v>
      </c>
      <c r="F275" s="8">
        <v>2638</v>
      </c>
      <c r="G275" s="8">
        <v>46583</v>
      </c>
      <c r="H275" s="136">
        <f t="shared" si="82"/>
        <v>2.8366216051638045</v>
      </c>
      <c r="I275" s="136">
        <f t="shared" si="83"/>
        <v>4.7115404065945183</v>
      </c>
      <c r="J275" s="136">
        <f t="shared" si="84"/>
        <v>0.4437363663208832</v>
      </c>
      <c r="K275" s="8">
        <v>5937</v>
      </c>
      <c r="L275" s="137">
        <f t="shared" si="85"/>
        <v>0.36152721958348555</v>
      </c>
      <c r="M275" s="8">
        <v>6651</v>
      </c>
      <c r="N275" s="8">
        <v>4615</v>
      </c>
      <c r="O275" s="8">
        <v>98167</v>
      </c>
      <c r="P275" s="137">
        <f t="shared" si="86"/>
        <v>5.9777737181829256</v>
      </c>
      <c r="Q275" s="137">
        <f t="shared" si="87"/>
        <v>9.928896530798017</v>
      </c>
      <c r="R275" s="8">
        <v>16275</v>
      </c>
      <c r="S275" s="7" t="s">
        <v>847</v>
      </c>
      <c r="T275" s="139">
        <v>4399</v>
      </c>
      <c r="U275" s="8">
        <v>64</v>
      </c>
      <c r="V275" s="8">
        <v>86478</v>
      </c>
      <c r="W275" s="8">
        <v>18501</v>
      </c>
      <c r="X275" s="137">
        <f t="shared" si="81"/>
        <v>1.1265984654731458</v>
      </c>
      <c r="Y275" s="8">
        <v>104979</v>
      </c>
      <c r="Z275" s="8">
        <v>9887</v>
      </c>
      <c r="AA275" s="8">
        <v>16422</v>
      </c>
    </row>
    <row r="276" spans="1:27" ht="13.8" thickBot="1" x14ac:dyDescent="0.3">
      <c r="A276" s="7" t="s">
        <v>358</v>
      </c>
      <c r="B276" s="135" t="s">
        <v>357</v>
      </c>
      <c r="C276" s="7" t="s">
        <v>23</v>
      </c>
      <c r="D276" s="8">
        <v>53754</v>
      </c>
      <c r="E276" s="8">
        <v>101271</v>
      </c>
      <c r="F276" s="8">
        <v>15850</v>
      </c>
      <c r="G276" s="8">
        <v>170875</v>
      </c>
      <c r="H276" s="136">
        <f t="shared" si="82"/>
        <v>8.898812623685032</v>
      </c>
      <c r="I276" s="136">
        <f t="shared" si="83"/>
        <v>20.117141511655287</v>
      </c>
      <c r="J276" s="136">
        <f t="shared" si="84"/>
        <v>1.4021088044637728</v>
      </c>
      <c r="K276" s="8">
        <v>17344</v>
      </c>
      <c r="L276" s="137">
        <f t="shared" si="85"/>
        <v>0.9032392459118842</v>
      </c>
      <c r="M276" s="8">
        <v>18108</v>
      </c>
      <c r="N276" s="8">
        <v>13067</v>
      </c>
      <c r="O276" s="8">
        <v>69240</v>
      </c>
      <c r="P276" s="137">
        <f t="shared" si="86"/>
        <v>3.6058743880845747</v>
      </c>
      <c r="Q276" s="137">
        <f t="shared" si="87"/>
        <v>8.1516364492582998</v>
      </c>
      <c r="R276" s="8">
        <v>26262</v>
      </c>
      <c r="S276" s="7" t="s">
        <v>847</v>
      </c>
      <c r="T276" s="139">
        <v>8092</v>
      </c>
      <c r="U276" s="8">
        <v>162</v>
      </c>
      <c r="V276" s="8">
        <v>92328</v>
      </c>
      <c r="W276" s="8">
        <v>29542</v>
      </c>
      <c r="X276" s="137">
        <f t="shared" si="81"/>
        <v>1.5384855744193313</v>
      </c>
      <c r="Y276" s="8">
        <v>121870</v>
      </c>
      <c r="Z276" s="8">
        <v>8494</v>
      </c>
      <c r="AA276" s="8">
        <v>19202</v>
      </c>
    </row>
    <row r="277" spans="1:27" ht="13.8" thickBot="1" x14ac:dyDescent="0.3">
      <c r="A277" s="7" t="s">
        <v>362</v>
      </c>
      <c r="B277" s="135" t="s">
        <v>361</v>
      </c>
      <c r="C277" s="7" t="s">
        <v>23</v>
      </c>
      <c r="D277" s="8">
        <v>16088</v>
      </c>
      <c r="E277" s="8">
        <v>27352</v>
      </c>
      <c r="F277" s="8">
        <v>438</v>
      </c>
      <c r="G277" s="8">
        <v>43878</v>
      </c>
      <c r="H277" s="136">
        <f t="shared" si="82"/>
        <v>1.9004677754677755</v>
      </c>
      <c r="I277" s="136">
        <f t="shared" si="83"/>
        <v>8.728466282076786</v>
      </c>
      <c r="J277" s="136">
        <f t="shared" si="84"/>
        <v>0.94278163339850884</v>
      </c>
      <c r="K277" s="8">
        <v>527</v>
      </c>
      <c r="L277" s="137">
        <f t="shared" si="85"/>
        <v>2.2825710325710326E-2</v>
      </c>
      <c r="M277" s="8">
        <v>4639</v>
      </c>
      <c r="N277" s="8">
        <v>4549</v>
      </c>
      <c r="O277" s="8">
        <v>58763</v>
      </c>
      <c r="P277" s="137">
        <f t="shared" si="86"/>
        <v>2.5451749826749825</v>
      </c>
      <c r="Q277" s="137">
        <f t="shared" si="87"/>
        <v>11.68947682514422</v>
      </c>
      <c r="R277" s="8">
        <v>17623</v>
      </c>
      <c r="S277" s="7" t="s">
        <v>847</v>
      </c>
      <c r="T277" s="139">
        <v>4499</v>
      </c>
      <c r="U277" s="8">
        <v>35</v>
      </c>
      <c r="V277" s="8">
        <v>44614</v>
      </c>
      <c r="W277" s="8">
        <v>1927</v>
      </c>
      <c r="X277" s="137">
        <f t="shared" si="81"/>
        <v>8.3463270963270969E-2</v>
      </c>
      <c r="Y277" s="8">
        <v>46541</v>
      </c>
      <c r="Z277" s="8">
        <v>5027</v>
      </c>
      <c r="AA277" s="8">
        <v>23088</v>
      </c>
    </row>
    <row r="278" spans="1:27" ht="13.8" thickBot="1" x14ac:dyDescent="0.3">
      <c r="A278" s="7" t="s">
        <v>370</v>
      </c>
      <c r="B278" s="135" t="s">
        <v>369</v>
      </c>
      <c r="C278" s="7" t="s">
        <v>23</v>
      </c>
      <c r="D278" s="8">
        <v>8374</v>
      </c>
      <c r="E278" s="8">
        <v>47852</v>
      </c>
      <c r="F278" s="8">
        <v>7416</v>
      </c>
      <c r="G278" s="8">
        <v>63642</v>
      </c>
      <c r="H278" s="136">
        <f t="shared" si="82"/>
        <v>4.1536352956533094</v>
      </c>
      <c r="I278" s="136">
        <f t="shared" si="83"/>
        <v>4.6610517064596459</v>
      </c>
      <c r="J278" s="136">
        <f t="shared" si="84"/>
        <v>1.0486751911415766</v>
      </c>
      <c r="K278" s="8">
        <v>1919</v>
      </c>
      <c r="L278" s="137">
        <f t="shared" si="85"/>
        <v>0.12524474611669495</v>
      </c>
      <c r="M278" s="8">
        <v>2635</v>
      </c>
      <c r="N278" s="8">
        <v>2084</v>
      </c>
      <c r="O278" s="8">
        <v>93305</v>
      </c>
      <c r="P278" s="137">
        <f t="shared" si="86"/>
        <v>6.0896097115259105</v>
      </c>
      <c r="Q278" s="137">
        <f t="shared" si="87"/>
        <v>6.8335286362970562</v>
      </c>
      <c r="R278" s="8">
        <v>14327</v>
      </c>
      <c r="S278" s="7" t="s">
        <v>847</v>
      </c>
      <c r="T278" s="139">
        <v>2308</v>
      </c>
      <c r="U278" s="8">
        <v>92</v>
      </c>
      <c r="V278" s="8">
        <v>45814</v>
      </c>
      <c r="W278" s="8">
        <v>14874</v>
      </c>
      <c r="X278" s="137">
        <f t="shared" si="81"/>
        <v>0.97076099725884346</v>
      </c>
      <c r="Y278" s="8">
        <v>60688</v>
      </c>
      <c r="Z278" s="8">
        <v>13654</v>
      </c>
      <c r="AA278" s="8">
        <v>15322</v>
      </c>
    </row>
    <row r="279" spans="1:27" ht="13.8" thickBot="1" x14ac:dyDescent="0.3">
      <c r="A279" s="7" t="s">
        <v>372</v>
      </c>
      <c r="B279" s="135" t="s">
        <v>371</v>
      </c>
      <c r="C279" s="7" t="s">
        <v>23</v>
      </c>
      <c r="D279" s="8">
        <v>99961</v>
      </c>
      <c r="E279" s="8">
        <v>124282</v>
      </c>
      <c r="F279" s="8">
        <v>13364</v>
      </c>
      <c r="G279" s="8">
        <v>237607</v>
      </c>
      <c r="H279" s="136">
        <f t="shared" si="82"/>
        <v>10.551401039122519</v>
      </c>
      <c r="I279" s="136">
        <f t="shared" si="83"/>
        <v>32.499931609902887</v>
      </c>
      <c r="J279" s="136">
        <f t="shared" si="84"/>
        <v>2.5422029636762424</v>
      </c>
      <c r="K279" s="8">
        <v>6507</v>
      </c>
      <c r="L279" s="137">
        <f t="shared" si="85"/>
        <v>0.28895599271726097</v>
      </c>
      <c r="M279" s="8">
        <v>10214</v>
      </c>
      <c r="N279" s="8">
        <v>9224</v>
      </c>
      <c r="O279" s="8">
        <v>93871</v>
      </c>
      <c r="P279" s="137">
        <f t="shared" si="86"/>
        <v>4.1685243572094679</v>
      </c>
      <c r="Q279" s="137">
        <f t="shared" si="87"/>
        <v>12.839693612364929</v>
      </c>
      <c r="R279" s="8">
        <v>7149</v>
      </c>
      <c r="S279" s="7" t="s">
        <v>847</v>
      </c>
      <c r="T279" s="139">
        <v>22995</v>
      </c>
      <c r="U279" s="8">
        <v>111</v>
      </c>
      <c r="V279" s="8">
        <v>85187</v>
      </c>
      <c r="W279" s="8">
        <v>8278</v>
      </c>
      <c r="X279" s="137">
        <f t="shared" si="81"/>
        <v>0.36760069274834584</v>
      </c>
      <c r="Y279" s="8">
        <v>93465</v>
      </c>
      <c r="Z279" s="8">
        <v>7311</v>
      </c>
      <c r="AA279" s="8">
        <v>22519</v>
      </c>
    </row>
    <row r="280" spans="1:27" ht="13.8" thickBot="1" x14ac:dyDescent="0.3">
      <c r="A280" s="7" t="s">
        <v>386</v>
      </c>
      <c r="B280" s="135" t="s">
        <v>385</v>
      </c>
      <c r="C280" s="7" t="s">
        <v>23</v>
      </c>
      <c r="D280" s="8">
        <v>24146</v>
      </c>
      <c r="E280" s="8">
        <v>41628</v>
      </c>
      <c r="F280" s="8">
        <v>6741</v>
      </c>
      <c r="G280" s="8">
        <v>72515</v>
      </c>
      <c r="H280" s="136">
        <f t="shared" si="82"/>
        <v>3.3155777056376023</v>
      </c>
      <c r="I280" s="136">
        <f t="shared" si="83"/>
        <v>8.9106660113049898</v>
      </c>
      <c r="J280" s="136">
        <f t="shared" si="84"/>
        <v>1.6817802309940164</v>
      </c>
      <c r="K280" s="8">
        <v>58267</v>
      </c>
      <c r="L280" s="137">
        <f t="shared" si="85"/>
        <v>2.6641214393489094</v>
      </c>
      <c r="M280" s="8">
        <v>4120</v>
      </c>
      <c r="N280" s="8">
        <v>4476</v>
      </c>
      <c r="O280" s="8">
        <v>59311</v>
      </c>
      <c r="P280" s="137">
        <f t="shared" si="86"/>
        <v>2.7118558822184626</v>
      </c>
      <c r="Q280" s="137">
        <f t="shared" si="87"/>
        <v>7.2881543376751043</v>
      </c>
      <c r="R280" s="8">
        <v>7153</v>
      </c>
      <c r="S280" s="7" t="s">
        <v>847</v>
      </c>
      <c r="T280" s="139">
        <v>7767</v>
      </c>
      <c r="U280" s="8">
        <v>44</v>
      </c>
      <c r="V280" s="8">
        <v>34838</v>
      </c>
      <c r="W280" s="8">
        <v>8280</v>
      </c>
      <c r="X280" s="137">
        <f t="shared" si="81"/>
        <v>0.37858351241369853</v>
      </c>
      <c r="Y280" s="8">
        <v>43118</v>
      </c>
      <c r="Z280" s="8">
        <v>8138</v>
      </c>
      <c r="AA280" s="8">
        <v>21871</v>
      </c>
    </row>
    <row r="281" spans="1:27" ht="13.8" thickBot="1" x14ac:dyDescent="0.3">
      <c r="A281" s="7" t="s">
        <v>392</v>
      </c>
      <c r="B281" s="135" t="s">
        <v>391</v>
      </c>
      <c r="C281" s="7" t="s">
        <v>23</v>
      </c>
      <c r="D281" s="8">
        <v>13950</v>
      </c>
      <c r="E281" s="8">
        <v>31115</v>
      </c>
      <c r="F281" s="8">
        <v>4169</v>
      </c>
      <c r="G281" s="8">
        <v>49234</v>
      </c>
      <c r="H281" s="136">
        <f t="shared" si="82"/>
        <v>3.6201470588235294</v>
      </c>
      <c r="I281" s="136">
        <f t="shared" si="83"/>
        <v>12.028829709259712</v>
      </c>
      <c r="J281" s="136">
        <f t="shared" si="84"/>
        <v>0.93927542591144098</v>
      </c>
      <c r="K281" s="8">
        <v>7450</v>
      </c>
      <c r="L281" s="137">
        <f t="shared" si="85"/>
        <v>0.54779411764705888</v>
      </c>
      <c r="M281" s="8">
        <v>2132</v>
      </c>
      <c r="N281" s="8">
        <v>5410</v>
      </c>
      <c r="O281" s="8">
        <v>45301</v>
      </c>
      <c r="P281" s="137">
        <f t="shared" si="86"/>
        <v>3.3309558823529413</v>
      </c>
      <c r="Q281" s="137">
        <f t="shared" si="87"/>
        <v>11.067920840459321</v>
      </c>
      <c r="R281" s="8">
        <v>9062</v>
      </c>
      <c r="S281" s="7" t="s">
        <v>847</v>
      </c>
      <c r="T281" s="140" t="s">
        <v>3890</v>
      </c>
      <c r="U281" s="8">
        <v>51</v>
      </c>
      <c r="V281" s="8">
        <v>45480</v>
      </c>
      <c r="W281" s="8">
        <v>6937</v>
      </c>
      <c r="X281" s="137">
        <f t="shared" si="81"/>
        <v>0.51007352941176476</v>
      </c>
      <c r="Y281" s="8">
        <v>52417</v>
      </c>
      <c r="Z281" s="8">
        <v>4093</v>
      </c>
      <c r="AA281" s="8">
        <v>13600</v>
      </c>
    </row>
    <row r="282" spans="1:27" ht="13.8" thickBot="1" x14ac:dyDescent="0.3">
      <c r="A282" s="7" t="s">
        <v>406</v>
      </c>
      <c r="B282" s="135" t="s">
        <v>405</v>
      </c>
      <c r="C282" s="7" t="s">
        <v>23</v>
      </c>
      <c r="D282" s="8">
        <v>10332</v>
      </c>
      <c r="E282" s="8">
        <v>22793</v>
      </c>
      <c r="F282" s="8">
        <v>0</v>
      </c>
      <c r="G282" s="8">
        <v>33125</v>
      </c>
      <c r="H282" s="136">
        <f t="shared" si="82"/>
        <v>1.9311490701335043</v>
      </c>
      <c r="I282" s="136">
        <f t="shared" si="83"/>
        <v>7.5113378684807257</v>
      </c>
      <c r="J282" s="136">
        <f t="shared" si="84"/>
        <v>0.95063854211508103</v>
      </c>
      <c r="K282" s="8">
        <v>2758</v>
      </c>
      <c r="L282" s="137">
        <f t="shared" si="85"/>
        <v>0.16078820031481372</v>
      </c>
      <c r="M282" s="8">
        <v>591</v>
      </c>
      <c r="N282" s="8">
        <v>1188</v>
      </c>
      <c r="O282" s="8">
        <v>42415</v>
      </c>
      <c r="P282" s="137">
        <f t="shared" si="86"/>
        <v>2.4727452923686819</v>
      </c>
      <c r="Q282" s="137">
        <f t="shared" si="87"/>
        <v>9.6179138321995463</v>
      </c>
      <c r="R282" s="8">
        <v>10772</v>
      </c>
      <c r="S282" s="7" t="s">
        <v>847</v>
      </c>
      <c r="T282" s="139">
        <v>5065</v>
      </c>
      <c r="U282" s="8">
        <v>19</v>
      </c>
      <c r="V282" s="8">
        <v>34845</v>
      </c>
      <c r="W282" s="8">
        <v>0</v>
      </c>
      <c r="X282" s="137">
        <f t="shared" si="81"/>
        <v>0</v>
      </c>
      <c r="Y282" s="8">
        <v>34845</v>
      </c>
      <c r="Z282" s="8">
        <v>4410</v>
      </c>
      <c r="AA282" s="8">
        <v>17153</v>
      </c>
    </row>
    <row r="283" spans="1:27" ht="13.8" thickBot="1" x14ac:dyDescent="0.3">
      <c r="A283" s="7" t="s">
        <v>425</v>
      </c>
      <c r="B283" s="135" t="s">
        <v>424</v>
      </c>
      <c r="C283" s="7" t="s">
        <v>23</v>
      </c>
      <c r="D283" s="8">
        <v>3544</v>
      </c>
      <c r="E283" s="8">
        <v>5617</v>
      </c>
      <c r="F283" s="8">
        <v>1789</v>
      </c>
      <c r="G283" s="8">
        <v>10950</v>
      </c>
      <c r="H283" s="136">
        <f t="shared" si="82"/>
        <v>0.43162915369151328</v>
      </c>
      <c r="I283" s="136">
        <f t="shared" si="83"/>
        <v>3.0897291196388261</v>
      </c>
      <c r="J283" s="136">
        <f t="shared" si="84"/>
        <v>0.18670395062149397</v>
      </c>
      <c r="K283" s="8">
        <v>7450</v>
      </c>
      <c r="L283" s="137">
        <f t="shared" si="85"/>
        <v>0.29366549726043595</v>
      </c>
      <c r="M283" s="8">
        <v>2831</v>
      </c>
      <c r="N283" s="8">
        <v>1991</v>
      </c>
      <c r="O283" s="8">
        <v>16500</v>
      </c>
      <c r="P283" s="137">
        <f t="shared" si="86"/>
        <v>0.65040009460365011</v>
      </c>
      <c r="Q283" s="137">
        <f t="shared" si="87"/>
        <v>4.6557562076749432</v>
      </c>
      <c r="R283" s="8">
        <v>18504</v>
      </c>
      <c r="S283" s="7" t="s">
        <v>847</v>
      </c>
      <c r="T283" s="140" t="s">
        <v>3890</v>
      </c>
      <c r="U283" s="8">
        <v>41</v>
      </c>
      <c r="V283" s="8">
        <v>39333</v>
      </c>
      <c r="W283" s="8">
        <v>19316</v>
      </c>
      <c r="X283" s="137">
        <f t="shared" si="81"/>
        <v>0.76140171074933971</v>
      </c>
      <c r="Y283" s="8">
        <v>58649</v>
      </c>
      <c r="Z283" s="8">
        <v>3544</v>
      </c>
      <c r="AA283" s="8">
        <v>25369</v>
      </c>
    </row>
    <row r="284" spans="1:27" ht="13.8" thickBot="1" x14ac:dyDescent="0.3">
      <c r="A284" s="7" t="s">
        <v>441</v>
      </c>
      <c r="B284" s="135" t="s">
        <v>440</v>
      </c>
      <c r="C284" s="7" t="s">
        <v>23</v>
      </c>
      <c r="D284" s="8">
        <v>83403</v>
      </c>
      <c r="E284" s="8">
        <v>106181</v>
      </c>
      <c r="F284" s="8">
        <v>17449</v>
      </c>
      <c r="G284" s="8">
        <v>207033</v>
      </c>
      <c r="H284" s="136">
        <f t="shared" si="82"/>
        <v>9.3015095695929553</v>
      </c>
      <c r="I284" s="136">
        <f t="shared" si="83"/>
        <v>31.156207674943566</v>
      </c>
      <c r="J284" s="136">
        <f t="shared" si="84"/>
        <v>2.2179334726016391</v>
      </c>
      <c r="K284" s="8">
        <v>7350</v>
      </c>
      <c r="L284" s="137">
        <f t="shared" si="85"/>
        <v>0.33021834845898101</v>
      </c>
      <c r="M284" s="8">
        <v>882</v>
      </c>
      <c r="N284" s="8">
        <v>1973</v>
      </c>
      <c r="O284" s="8">
        <v>104714</v>
      </c>
      <c r="P284" s="137">
        <f t="shared" si="86"/>
        <v>4.7045556653787406</v>
      </c>
      <c r="Q284" s="137">
        <f t="shared" si="87"/>
        <v>15.758314522197141</v>
      </c>
      <c r="R284" s="8">
        <v>24565</v>
      </c>
      <c r="S284" s="7" t="s">
        <v>847</v>
      </c>
      <c r="T284" s="139">
        <v>8398</v>
      </c>
      <c r="U284" s="8">
        <v>136</v>
      </c>
      <c r="V284" s="8">
        <v>89750</v>
      </c>
      <c r="W284" s="8">
        <v>3595</v>
      </c>
      <c r="X284" s="137">
        <f t="shared" si="81"/>
        <v>0.16151496091293019</v>
      </c>
      <c r="Y284" s="8">
        <v>93345</v>
      </c>
      <c r="Z284" s="8">
        <v>6645</v>
      </c>
      <c r="AA284" s="8">
        <v>22258</v>
      </c>
    </row>
    <row r="285" spans="1:27" ht="13.8" thickBot="1" x14ac:dyDescent="0.3">
      <c r="A285" s="7" t="s">
        <v>453</v>
      </c>
      <c r="B285" s="135" t="s">
        <v>452</v>
      </c>
      <c r="C285" s="7" t="s">
        <v>23</v>
      </c>
      <c r="D285" s="8">
        <v>33507</v>
      </c>
      <c r="E285" s="8">
        <v>46545</v>
      </c>
      <c r="F285" s="8">
        <v>9880</v>
      </c>
      <c r="G285" s="8">
        <v>89932</v>
      </c>
      <c r="H285" s="136">
        <f t="shared" si="82"/>
        <v>6.1830182193193535</v>
      </c>
      <c r="I285" s="136">
        <f t="shared" si="83"/>
        <v>15.061463741416848</v>
      </c>
      <c r="J285" s="136">
        <f t="shared" si="84"/>
        <v>1.3251602446032564</v>
      </c>
      <c r="K285" s="8">
        <v>11256</v>
      </c>
      <c r="L285" s="137">
        <f t="shared" si="85"/>
        <v>0.77387418356823656</v>
      </c>
      <c r="M285" s="8">
        <v>8416</v>
      </c>
      <c r="N285" s="8">
        <v>9287</v>
      </c>
      <c r="O285" s="8">
        <v>85629</v>
      </c>
      <c r="P285" s="137">
        <f t="shared" si="86"/>
        <v>5.8871777243038848</v>
      </c>
      <c r="Q285" s="137">
        <f t="shared" si="87"/>
        <v>14.340813934014403</v>
      </c>
      <c r="R285" s="8">
        <v>11387</v>
      </c>
      <c r="S285" s="7" t="s">
        <v>847</v>
      </c>
      <c r="T285" s="139">
        <v>687</v>
      </c>
      <c r="U285" s="8">
        <v>149</v>
      </c>
      <c r="V285" s="8">
        <v>55792</v>
      </c>
      <c r="W285" s="8">
        <v>12073</v>
      </c>
      <c r="X285" s="137">
        <f t="shared" si="81"/>
        <v>0.83004468889652805</v>
      </c>
      <c r="Y285" s="8">
        <v>67865</v>
      </c>
      <c r="Z285" s="8">
        <v>5971</v>
      </c>
      <c r="AA285" s="8">
        <v>14545</v>
      </c>
    </row>
    <row r="286" spans="1:27" ht="13.8" thickBot="1" x14ac:dyDescent="0.3">
      <c r="A286" s="7" t="s">
        <v>459</v>
      </c>
      <c r="B286" s="135" t="s">
        <v>458</v>
      </c>
      <c r="C286" s="7" t="s">
        <v>23</v>
      </c>
      <c r="D286" s="8">
        <v>24849</v>
      </c>
      <c r="E286" s="8">
        <v>30472</v>
      </c>
      <c r="F286" s="8">
        <v>5795</v>
      </c>
      <c r="G286" s="8">
        <v>61116</v>
      </c>
      <c r="H286" s="136">
        <f t="shared" si="82"/>
        <v>4.5432649420160569</v>
      </c>
      <c r="I286" s="136">
        <f t="shared" si="83"/>
        <v>11.019834114677245</v>
      </c>
      <c r="J286" s="136">
        <f t="shared" si="84"/>
        <v>1.092410538733779</v>
      </c>
      <c r="K286" s="8">
        <v>3911</v>
      </c>
      <c r="L286" s="137">
        <f t="shared" si="85"/>
        <v>0.29073743681236991</v>
      </c>
      <c r="M286" s="8">
        <v>6925</v>
      </c>
      <c r="N286" s="8">
        <v>9483</v>
      </c>
      <c r="O286" s="8">
        <v>71759</v>
      </c>
      <c r="P286" s="137">
        <f t="shared" si="86"/>
        <v>5.3344484091584894</v>
      </c>
      <c r="Q286" s="137">
        <f t="shared" si="87"/>
        <v>12.938874864767399</v>
      </c>
      <c r="R286" s="8">
        <v>7817</v>
      </c>
      <c r="S286" s="7" t="s">
        <v>847</v>
      </c>
      <c r="T286" s="139">
        <v>14390</v>
      </c>
      <c r="U286" s="8">
        <v>73</v>
      </c>
      <c r="V286" s="8">
        <v>45143</v>
      </c>
      <c r="W286" s="8">
        <v>10803</v>
      </c>
      <c r="X286" s="137">
        <f t="shared" si="81"/>
        <v>0.80307760927743088</v>
      </c>
      <c r="Y286" s="8">
        <v>55946</v>
      </c>
      <c r="Z286" s="8">
        <v>5546</v>
      </c>
      <c r="AA286" s="8">
        <v>13452</v>
      </c>
    </row>
    <row r="287" spans="1:27" ht="13.8" thickBot="1" x14ac:dyDescent="0.3">
      <c r="A287" s="7" t="s">
        <v>473</v>
      </c>
      <c r="B287" s="135" t="s">
        <v>472</v>
      </c>
      <c r="C287" s="7" t="s">
        <v>23</v>
      </c>
      <c r="D287" s="8">
        <v>40899</v>
      </c>
      <c r="E287" s="8">
        <v>97953</v>
      </c>
      <c r="F287" s="8">
        <v>13966</v>
      </c>
      <c r="G287" s="8">
        <v>152818</v>
      </c>
      <c r="H287" s="136">
        <f t="shared" si="82"/>
        <v>6.6457055881713414</v>
      </c>
      <c r="I287" s="136">
        <f t="shared" si="83"/>
        <v>18.61817738791423</v>
      </c>
      <c r="J287" s="136">
        <f t="shared" si="84"/>
        <v>1.1259633662928634</v>
      </c>
      <c r="K287" s="8">
        <v>3600</v>
      </c>
      <c r="L287" s="137">
        <f t="shared" si="85"/>
        <v>0.15655577299412915</v>
      </c>
      <c r="M287" s="8">
        <v>421</v>
      </c>
      <c r="N287" s="8">
        <v>422</v>
      </c>
      <c r="O287" s="8">
        <v>60000</v>
      </c>
      <c r="P287" s="137">
        <f t="shared" si="86"/>
        <v>2.6092628832354858</v>
      </c>
      <c r="Q287" s="137">
        <f t="shared" si="87"/>
        <v>7.3099415204678362</v>
      </c>
      <c r="R287" s="8">
        <v>35231</v>
      </c>
      <c r="S287" s="7" t="s">
        <v>847</v>
      </c>
      <c r="T287" s="139">
        <v>19546</v>
      </c>
      <c r="U287" s="8">
        <v>280</v>
      </c>
      <c r="V287" s="8">
        <v>107340</v>
      </c>
      <c r="W287" s="8">
        <v>28382</v>
      </c>
      <c r="X287" s="137">
        <f t="shared" si="81"/>
        <v>1.234268319199826</v>
      </c>
      <c r="Y287" s="8">
        <v>135722</v>
      </c>
      <c r="Z287" s="8">
        <v>8208</v>
      </c>
      <c r="AA287" s="8">
        <v>22995</v>
      </c>
    </row>
    <row r="288" spans="1:27" ht="13.8" thickBot="1" x14ac:dyDescent="0.3">
      <c r="A288" s="7" t="s">
        <v>484</v>
      </c>
      <c r="B288" s="135" t="s">
        <v>483</v>
      </c>
      <c r="C288" s="7" t="s">
        <v>23</v>
      </c>
      <c r="D288" s="8">
        <v>43865</v>
      </c>
      <c r="E288" s="8">
        <v>95624</v>
      </c>
      <c r="F288" s="8">
        <v>7020</v>
      </c>
      <c r="G288" s="8">
        <v>146509</v>
      </c>
      <c r="H288" s="136">
        <f t="shared" si="82"/>
        <v>9.8012443136205505</v>
      </c>
      <c r="I288" s="136">
        <f t="shared" si="83"/>
        <v>21.397546370673286</v>
      </c>
      <c r="J288" s="136">
        <f t="shared" si="84"/>
        <v>1.9527503432097779</v>
      </c>
      <c r="K288" s="8">
        <v>40290</v>
      </c>
      <c r="L288" s="137">
        <f t="shared" si="85"/>
        <v>2.6953438587101952</v>
      </c>
      <c r="M288" s="8">
        <v>5166</v>
      </c>
      <c r="N288" s="8">
        <v>4637</v>
      </c>
      <c r="O288" s="8">
        <v>146630</v>
      </c>
      <c r="P288" s="137">
        <f t="shared" si="86"/>
        <v>9.8093390420123097</v>
      </c>
      <c r="Q288" s="137">
        <f t="shared" si="87"/>
        <v>21.415218343800206</v>
      </c>
      <c r="R288" s="8">
        <v>57100</v>
      </c>
      <c r="S288" s="7" t="s">
        <v>847</v>
      </c>
      <c r="T288" s="139">
        <v>15000</v>
      </c>
      <c r="U288" s="8">
        <v>109</v>
      </c>
      <c r="V288" s="8">
        <v>63915</v>
      </c>
      <c r="W288" s="8">
        <v>11112</v>
      </c>
      <c r="X288" s="137">
        <f t="shared" si="81"/>
        <v>0.74337704040674335</v>
      </c>
      <c r="Y288" s="8">
        <v>75027</v>
      </c>
      <c r="Z288" s="8">
        <v>6847</v>
      </c>
      <c r="AA288" s="8">
        <v>14948</v>
      </c>
    </row>
    <row r="289" spans="1:27" ht="13.8" thickBot="1" x14ac:dyDescent="0.3">
      <c r="A289" s="7" t="s">
        <v>488</v>
      </c>
      <c r="B289" s="135" t="s">
        <v>487</v>
      </c>
      <c r="C289" s="7" t="s">
        <v>23</v>
      </c>
      <c r="D289" s="8">
        <v>64112</v>
      </c>
      <c r="E289" s="8">
        <v>71751</v>
      </c>
      <c r="F289" s="8">
        <v>12169</v>
      </c>
      <c r="G289" s="8">
        <v>148032</v>
      </c>
      <c r="H289" s="136">
        <f t="shared" si="82"/>
        <v>8.0482792366661222</v>
      </c>
      <c r="I289" s="136">
        <f t="shared" si="83"/>
        <v>24.035070628348759</v>
      </c>
      <c r="J289" s="136">
        <f t="shared" si="84"/>
        <v>1.3073336159389572</v>
      </c>
      <c r="K289" s="8">
        <v>31927</v>
      </c>
      <c r="L289" s="137">
        <f t="shared" si="85"/>
        <v>1.7358234110803024</v>
      </c>
      <c r="M289" s="8">
        <v>3079</v>
      </c>
      <c r="N289" s="8">
        <v>3775</v>
      </c>
      <c r="O289" s="8">
        <v>103607</v>
      </c>
      <c r="P289" s="137">
        <f t="shared" si="86"/>
        <v>5.6329581906159953</v>
      </c>
      <c r="Q289" s="137">
        <f t="shared" si="87"/>
        <v>16.822049033934078</v>
      </c>
      <c r="R289" s="8">
        <v>16450</v>
      </c>
      <c r="S289" s="7" t="s">
        <v>847</v>
      </c>
      <c r="T289" s="139">
        <v>15000</v>
      </c>
      <c r="U289" s="8">
        <v>181</v>
      </c>
      <c r="V289" s="8">
        <v>101300</v>
      </c>
      <c r="W289" s="8">
        <v>11932</v>
      </c>
      <c r="X289" s="137">
        <f t="shared" si="81"/>
        <v>0.64872505844614803</v>
      </c>
      <c r="Y289" s="8">
        <v>113232</v>
      </c>
      <c r="Z289" s="8">
        <v>6159</v>
      </c>
      <c r="AA289" s="8">
        <v>18393</v>
      </c>
    </row>
    <row r="290" spans="1:27" ht="13.8" thickBot="1" x14ac:dyDescent="0.3">
      <c r="A290" s="7" t="s">
        <v>499</v>
      </c>
      <c r="B290" s="135" t="s">
        <v>498</v>
      </c>
      <c r="C290" s="7" t="s">
        <v>23</v>
      </c>
      <c r="D290" s="8">
        <v>35134</v>
      </c>
      <c r="E290" s="8">
        <v>49110</v>
      </c>
      <c r="F290" s="8">
        <v>2035</v>
      </c>
      <c r="G290" s="8">
        <v>86279</v>
      </c>
      <c r="H290" s="136">
        <f t="shared" si="82"/>
        <v>5.9982619577308123</v>
      </c>
      <c r="I290" s="136">
        <f t="shared" si="83"/>
        <v>24.665237278444824</v>
      </c>
      <c r="J290" s="136">
        <f t="shared" si="84"/>
        <v>1.3900945752171041</v>
      </c>
      <c r="K290" s="8">
        <v>2781</v>
      </c>
      <c r="L290" s="137">
        <f t="shared" si="85"/>
        <v>0.19333982202447164</v>
      </c>
      <c r="M290" s="8">
        <v>2839</v>
      </c>
      <c r="N290" s="8">
        <v>3257</v>
      </c>
      <c r="O290" s="8">
        <v>44707</v>
      </c>
      <c r="P290" s="137">
        <f t="shared" si="86"/>
        <v>3.1081062291434929</v>
      </c>
      <c r="Q290" s="137">
        <f t="shared" si="87"/>
        <v>12.780731846769582</v>
      </c>
      <c r="R290" s="8">
        <v>7533</v>
      </c>
      <c r="S290" s="7" t="s">
        <v>847</v>
      </c>
      <c r="T290" s="139">
        <v>4922</v>
      </c>
      <c r="U290" s="8">
        <v>84</v>
      </c>
      <c r="V290" s="8">
        <v>53349</v>
      </c>
      <c r="W290" s="8">
        <v>8718</v>
      </c>
      <c r="X290" s="137">
        <f t="shared" si="81"/>
        <v>0.60609010011123465</v>
      </c>
      <c r="Y290" s="8">
        <v>62067</v>
      </c>
      <c r="Z290" s="8">
        <v>3498</v>
      </c>
      <c r="AA290" s="8">
        <v>14384</v>
      </c>
    </row>
    <row r="291" spans="1:27" ht="13.8" thickBot="1" x14ac:dyDescent="0.3">
      <c r="A291" s="7" t="s">
        <v>503</v>
      </c>
      <c r="B291" s="135" t="s">
        <v>502</v>
      </c>
      <c r="C291" s="7" t="s">
        <v>23</v>
      </c>
      <c r="D291" s="8">
        <v>38769</v>
      </c>
      <c r="E291" s="8">
        <v>37457</v>
      </c>
      <c r="F291" s="8">
        <v>5322</v>
      </c>
      <c r="G291" s="8">
        <v>81548</v>
      </c>
      <c r="H291" s="136">
        <f t="shared" si="82"/>
        <v>4.6569584832391069</v>
      </c>
      <c r="I291" s="136">
        <f t="shared" si="83"/>
        <v>14.415414530669967</v>
      </c>
      <c r="J291" s="136">
        <f t="shared" si="84"/>
        <v>1.7210755139082352</v>
      </c>
      <c r="K291" s="8">
        <v>6133</v>
      </c>
      <c r="L291" s="137">
        <f t="shared" si="85"/>
        <v>0.35023699388955515</v>
      </c>
      <c r="M291" s="8">
        <v>2579</v>
      </c>
      <c r="N291" s="8">
        <v>3504</v>
      </c>
      <c r="O291" s="8">
        <v>54434</v>
      </c>
      <c r="P291" s="137">
        <f t="shared" si="86"/>
        <v>3.1085603335046543</v>
      </c>
      <c r="Q291" s="137">
        <f t="shared" si="87"/>
        <v>9.6224147074421076</v>
      </c>
      <c r="R291" s="8">
        <v>8092</v>
      </c>
      <c r="S291" s="7" t="s">
        <v>847</v>
      </c>
      <c r="T291" s="139">
        <v>13607</v>
      </c>
      <c r="U291" s="8">
        <v>101</v>
      </c>
      <c r="V291" s="8">
        <v>36325</v>
      </c>
      <c r="W291" s="8">
        <v>11057</v>
      </c>
      <c r="X291" s="137">
        <f t="shared" si="81"/>
        <v>0.63143167152075841</v>
      </c>
      <c r="Y291" s="8">
        <v>47382</v>
      </c>
      <c r="Z291" s="8">
        <v>5657</v>
      </c>
      <c r="AA291" s="8">
        <v>17511</v>
      </c>
    </row>
    <row r="292" spans="1:27" ht="13.8" thickBot="1" x14ac:dyDescent="0.3">
      <c r="A292" s="7" t="s">
        <v>505</v>
      </c>
      <c r="B292" s="135" t="s">
        <v>504</v>
      </c>
      <c r="C292" s="7" t="s">
        <v>23</v>
      </c>
      <c r="D292" s="8">
        <v>105251</v>
      </c>
      <c r="E292" s="8">
        <v>82955</v>
      </c>
      <c r="F292" s="8">
        <v>6650</v>
      </c>
      <c r="G292" s="8">
        <v>194856</v>
      </c>
      <c r="H292" s="136">
        <f t="shared" si="82"/>
        <v>12.382816471784443</v>
      </c>
      <c r="I292" s="136">
        <f t="shared" si="83"/>
        <v>23.299772808800668</v>
      </c>
      <c r="J292" s="136">
        <f t="shared" si="84"/>
        <v>1.9421896180527869</v>
      </c>
      <c r="K292" s="8">
        <v>21317</v>
      </c>
      <c r="L292" s="137">
        <f t="shared" si="85"/>
        <v>1.3546644636502287</v>
      </c>
      <c r="M292" s="8">
        <v>16503</v>
      </c>
      <c r="N292" s="8">
        <v>15703</v>
      </c>
      <c r="O292" s="8">
        <v>140374</v>
      </c>
      <c r="P292" s="137">
        <f t="shared" si="86"/>
        <v>8.9205643111337061</v>
      </c>
      <c r="Q292" s="137">
        <f t="shared" si="87"/>
        <v>16.785124955159631</v>
      </c>
      <c r="R292" s="8">
        <v>17762</v>
      </c>
      <c r="S292" s="7" t="s">
        <v>847</v>
      </c>
      <c r="T292" s="139">
        <v>13000</v>
      </c>
      <c r="U292" s="8">
        <v>195</v>
      </c>
      <c r="V292" s="8">
        <v>81827</v>
      </c>
      <c r="W292" s="8">
        <v>18501</v>
      </c>
      <c r="X292" s="137">
        <f t="shared" si="81"/>
        <v>1.175711743772242</v>
      </c>
      <c r="Y292" s="8">
        <v>100328</v>
      </c>
      <c r="Z292" s="8">
        <v>8363</v>
      </c>
      <c r="AA292" s="8">
        <v>15736</v>
      </c>
    </row>
    <row r="293" spans="1:27" ht="13.8" thickBot="1" x14ac:dyDescent="0.3">
      <c r="A293" s="7" t="s">
        <v>509</v>
      </c>
      <c r="B293" s="135" t="s">
        <v>508</v>
      </c>
      <c r="C293" s="7" t="s">
        <v>23</v>
      </c>
      <c r="D293" s="8">
        <v>11745</v>
      </c>
      <c r="E293" s="8">
        <v>22994</v>
      </c>
      <c r="F293" s="8">
        <v>2420</v>
      </c>
      <c r="G293" s="8">
        <v>37159</v>
      </c>
      <c r="H293" s="136">
        <f t="shared" si="82"/>
        <v>2.8372146293044209</v>
      </c>
      <c r="I293" s="136">
        <f t="shared" si="83"/>
        <v>13.029102384291726</v>
      </c>
      <c r="J293" s="136">
        <f t="shared" si="84"/>
        <v>0.70124551802226831</v>
      </c>
      <c r="K293" s="8">
        <v>2800</v>
      </c>
      <c r="L293" s="137">
        <f t="shared" si="85"/>
        <v>0.21378941742383753</v>
      </c>
      <c r="M293" s="8">
        <v>245</v>
      </c>
      <c r="N293" s="8">
        <v>1020</v>
      </c>
      <c r="O293" s="8">
        <v>43500</v>
      </c>
      <c r="P293" s="137">
        <f t="shared" si="86"/>
        <v>3.3213713064060473</v>
      </c>
      <c r="Q293" s="137">
        <f t="shared" si="87"/>
        <v>15.252454417952315</v>
      </c>
      <c r="R293" s="8">
        <v>7200</v>
      </c>
      <c r="S293" s="7" t="s">
        <v>847</v>
      </c>
      <c r="T293" s="139">
        <v>5800</v>
      </c>
      <c r="U293" s="8">
        <v>68</v>
      </c>
      <c r="V293" s="8">
        <v>38176</v>
      </c>
      <c r="W293" s="8">
        <v>14814</v>
      </c>
      <c r="X293" s="137">
        <f t="shared" si="81"/>
        <v>1.1310987248988318</v>
      </c>
      <c r="Y293" s="8">
        <v>52990</v>
      </c>
      <c r="Z293" s="8">
        <v>2852</v>
      </c>
      <c r="AA293" s="8">
        <v>13097</v>
      </c>
    </row>
    <row r="294" spans="1:27" ht="13.8" thickBot="1" x14ac:dyDescent="0.3">
      <c r="A294" s="7" t="s">
        <v>519</v>
      </c>
      <c r="B294" s="135" t="s">
        <v>518</v>
      </c>
      <c r="C294" s="7" t="s">
        <v>23</v>
      </c>
      <c r="D294" s="8">
        <v>18078</v>
      </c>
      <c r="E294" s="8">
        <v>68665</v>
      </c>
      <c r="F294" s="8">
        <v>5762</v>
      </c>
      <c r="G294" s="8">
        <v>92505</v>
      </c>
      <c r="H294" s="136">
        <f t="shared" si="82"/>
        <v>4.0471190444940284</v>
      </c>
      <c r="I294" s="136">
        <f t="shared" si="83"/>
        <v>15.373940501911251</v>
      </c>
      <c r="J294" s="136">
        <f t="shared" si="84"/>
        <v>0.76513014780688327</v>
      </c>
      <c r="K294" s="8">
        <v>4500</v>
      </c>
      <c r="L294" s="137">
        <f t="shared" si="85"/>
        <v>0.19687623047644048</v>
      </c>
      <c r="M294" s="8">
        <v>11719</v>
      </c>
      <c r="N294" s="8">
        <v>7063</v>
      </c>
      <c r="O294" s="8">
        <v>105170</v>
      </c>
      <c r="P294" s="137">
        <f t="shared" si="86"/>
        <v>4.6012162576016102</v>
      </c>
      <c r="Q294" s="137">
        <f t="shared" si="87"/>
        <v>17.478810038225028</v>
      </c>
      <c r="R294" s="8">
        <v>12036</v>
      </c>
      <c r="S294" s="7" t="s">
        <v>847</v>
      </c>
      <c r="T294" s="139">
        <v>28799</v>
      </c>
      <c r="U294" s="8">
        <v>140</v>
      </c>
      <c r="V294" s="8">
        <v>108690</v>
      </c>
      <c r="W294" s="8">
        <v>12211</v>
      </c>
      <c r="X294" s="137">
        <f t="shared" si="81"/>
        <v>0.53423458896618103</v>
      </c>
      <c r="Y294" s="8">
        <v>120901</v>
      </c>
      <c r="Z294" s="8">
        <v>6017</v>
      </c>
      <c r="AA294" s="8">
        <v>22857</v>
      </c>
    </row>
    <row r="295" spans="1:27" ht="13.8" thickBot="1" x14ac:dyDescent="0.3">
      <c r="A295" s="7" t="s">
        <v>533</v>
      </c>
      <c r="B295" s="135" t="s">
        <v>532</v>
      </c>
      <c r="C295" s="7" t="s">
        <v>23</v>
      </c>
      <c r="D295" s="8">
        <v>51772</v>
      </c>
      <c r="E295" s="8">
        <v>102009</v>
      </c>
      <c r="F295" s="8">
        <v>10489</v>
      </c>
      <c r="G295" s="8">
        <v>164270</v>
      </c>
      <c r="H295" s="136">
        <f t="shared" si="82"/>
        <v>6.3953126216616054</v>
      </c>
      <c r="I295" s="136">
        <f t="shared" si="83"/>
        <v>9.3361750497300378</v>
      </c>
      <c r="J295" s="136">
        <f t="shared" si="84"/>
        <v>1.585893301925045</v>
      </c>
      <c r="K295" s="8">
        <v>22746</v>
      </c>
      <c r="L295" s="137">
        <f t="shared" si="85"/>
        <v>0.88554076150432137</v>
      </c>
      <c r="M295" s="8">
        <v>6924</v>
      </c>
      <c r="N295" s="8">
        <v>6846</v>
      </c>
      <c r="O295" s="8">
        <v>153454</v>
      </c>
      <c r="P295" s="137">
        <f t="shared" si="86"/>
        <v>5.9742272054815855</v>
      </c>
      <c r="Q295" s="137">
        <f t="shared" si="87"/>
        <v>8.7214549587951122</v>
      </c>
      <c r="R295" s="8">
        <v>33595</v>
      </c>
      <c r="S295" s="7" t="s">
        <v>847</v>
      </c>
      <c r="T295" s="140" t="s">
        <v>3890</v>
      </c>
      <c r="U295" s="8">
        <v>144</v>
      </c>
      <c r="V295" s="8">
        <v>94287</v>
      </c>
      <c r="W295" s="8">
        <v>9295</v>
      </c>
      <c r="X295" s="137">
        <f t="shared" si="81"/>
        <v>0.36187027952970491</v>
      </c>
      <c r="Y295" s="8">
        <v>103582</v>
      </c>
      <c r="Z295" s="8">
        <v>17595</v>
      </c>
      <c r="AA295" s="8">
        <v>25686</v>
      </c>
    </row>
    <row r="296" spans="1:27" ht="13.8" thickBot="1" x14ac:dyDescent="0.3">
      <c r="A296" s="7" t="s">
        <v>551</v>
      </c>
      <c r="B296" s="135" t="s">
        <v>550</v>
      </c>
      <c r="C296" s="7" t="s">
        <v>23</v>
      </c>
      <c r="D296" s="8">
        <v>13454</v>
      </c>
      <c r="E296" s="8">
        <v>68019</v>
      </c>
      <c r="F296" s="8">
        <v>7012</v>
      </c>
      <c r="G296" s="8">
        <v>88485</v>
      </c>
      <c r="H296" s="136">
        <f t="shared" si="82"/>
        <v>7.0444232147122046</v>
      </c>
      <c r="I296" s="136">
        <f t="shared" si="83"/>
        <v>24.751048951048951</v>
      </c>
      <c r="J296" s="136">
        <f t="shared" si="84"/>
        <v>0.9242508121207057</v>
      </c>
      <c r="K296" s="8">
        <v>11211</v>
      </c>
      <c r="L296" s="137">
        <f t="shared" si="85"/>
        <v>0.89252448053498923</v>
      </c>
      <c r="M296" s="8">
        <v>1763</v>
      </c>
      <c r="N296" s="8">
        <v>2513</v>
      </c>
      <c r="O296" s="8">
        <v>21678</v>
      </c>
      <c r="P296" s="137">
        <f t="shared" si="86"/>
        <v>1.7258180081203727</v>
      </c>
      <c r="Q296" s="137">
        <f t="shared" si="87"/>
        <v>6.0637762237762241</v>
      </c>
      <c r="R296" s="8">
        <v>10322</v>
      </c>
      <c r="S296" s="7" t="s">
        <v>847</v>
      </c>
      <c r="T296" s="139">
        <v>755</v>
      </c>
      <c r="U296" s="8">
        <v>91</v>
      </c>
      <c r="V296" s="8">
        <v>86125</v>
      </c>
      <c r="W296" s="8">
        <v>9612</v>
      </c>
      <c r="X296" s="137">
        <f t="shared" si="81"/>
        <v>0.76522569859087652</v>
      </c>
      <c r="Y296" s="8">
        <v>95737</v>
      </c>
      <c r="Z296" s="8">
        <v>3575</v>
      </c>
      <c r="AA296" s="8">
        <v>12561</v>
      </c>
    </row>
    <row r="297" spans="1:27" ht="13.8" thickBot="1" x14ac:dyDescent="0.3">
      <c r="A297" s="7" t="s">
        <v>561</v>
      </c>
      <c r="B297" s="135" t="s">
        <v>560</v>
      </c>
      <c r="C297" s="7" t="s">
        <v>23</v>
      </c>
      <c r="D297" s="8">
        <v>48703</v>
      </c>
      <c r="E297" s="8">
        <v>86133</v>
      </c>
      <c r="F297" s="8">
        <v>50583</v>
      </c>
      <c r="G297" s="8">
        <v>185419</v>
      </c>
      <c r="H297" s="136">
        <f t="shared" si="82"/>
        <v>7.6733570600893888</v>
      </c>
      <c r="I297" s="136">
        <f t="shared" si="83"/>
        <v>8.5568784900087689</v>
      </c>
      <c r="J297" s="136">
        <f t="shared" si="84"/>
        <v>1.7366370388408621</v>
      </c>
      <c r="K297" s="8">
        <v>11128</v>
      </c>
      <c r="L297" s="137">
        <f t="shared" si="85"/>
        <v>0.46051978149313028</v>
      </c>
      <c r="M297" s="8">
        <v>4833</v>
      </c>
      <c r="N297" s="8">
        <v>5773</v>
      </c>
      <c r="O297" s="8">
        <v>112061</v>
      </c>
      <c r="P297" s="137">
        <f t="shared" si="86"/>
        <v>4.6375186227445786</v>
      </c>
      <c r="Q297" s="137">
        <f t="shared" si="87"/>
        <v>5.1714892242373898</v>
      </c>
      <c r="R297" s="8">
        <v>24802</v>
      </c>
      <c r="S297" s="7" t="s">
        <v>847</v>
      </c>
      <c r="T297" s="139">
        <v>29861</v>
      </c>
      <c r="U297" s="8">
        <v>104</v>
      </c>
      <c r="V297" s="8">
        <v>90263</v>
      </c>
      <c r="W297" s="8">
        <v>16506</v>
      </c>
      <c r="X297" s="137">
        <f t="shared" si="81"/>
        <v>0.68308227114716102</v>
      </c>
      <c r="Y297" s="8">
        <v>106769</v>
      </c>
      <c r="Z297" s="8">
        <v>21669</v>
      </c>
      <c r="AA297" s="8">
        <v>24164</v>
      </c>
    </row>
    <row r="298" spans="1:27" ht="13.8" thickBot="1" x14ac:dyDescent="0.3">
      <c r="A298" s="7" t="s">
        <v>563</v>
      </c>
      <c r="B298" s="135" t="s">
        <v>562</v>
      </c>
      <c r="C298" s="7" t="s">
        <v>23</v>
      </c>
      <c r="D298" s="8">
        <v>39628</v>
      </c>
      <c r="E298" s="8">
        <v>31436</v>
      </c>
      <c r="F298" s="8">
        <v>50633</v>
      </c>
      <c r="G298" s="8">
        <v>121697</v>
      </c>
      <c r="H298" s="136">
        <f t="shared" si="82"/>
        <v>8.5521433591004925</v>
      </c>
      <c r="I298" s="136">
        <f t="shared" si="83"/>
        <v>8.2467303652503894</v>
      </c>
      <c r="J298" s="136">
        <f t="shared" si="84"/>
        <v>1.9907901194176345</v>
      </c>
      <c r="K298" s="8">
        <v>3640</v>
      </c>
      <c r="L298" s="137">
        <f t="shared" si="85"/>
        <v>0.25579761068165846</v>
      </c>
      <c r="M298" s="8">
        <v>2690</v>
      </c>
      <c r="N298" s="8">
        <v>3377</v>
      </c>
      <c r="O298" s="8">
        <v>69940</v>
      </c>
      <c r="P298" s="137">
        <f t="shared" si="86"/>
        <v>4.9149683766690089</v>
      </c>
      <c r="Q298" s="137">
        <f t="shared" si="87"/>
        <v>4.7394456867927088</v>
      </c>
      <c r="R298" s="8">
        <v>18612</v>
      </c>
      <c r="S298" s="7" t="s">
        <v>847</v>
      </c>
      <c r="T298" s="139">
        <v>5707</v>
      </c>
      <c r="U298" s="8">
        <v>78</v>
      </c>
      <c r="V298" s="8">
        <v>49253</v>
      </c>
      <c r="W298" s="8">
        <v>11877</v>
      </c>
      <c r="X298" s="137">
        <f t="shared" si="81"/>
        <v>0.83464511595221358</v>
      </c>
      <c r="Y298" s="8">
        <v>61130</v>
      </c>
      <c r="Z298" s="8">
        <v>14757</v>
      </c>
      <c r="AA298" s="8">
        <v>14230</v>
      </c>
    </row>
    <row r="299" spans="1:27" ht="13.8" thickBot="1" x14ac:dyDescent="0.3">
      <c r="A299" s="7" t="s">
        <v>567</v>
      </c>
      <c r="B299" s="135" t="s">
        <v>566</v>
      </c>
      <c r="C299" s="7" t="s">
        <v>23</v>
      </c>
      <c r="D299" s="8">
        <v>69795</v>
      </c>
      <c r="E299" s="8">
        <v>120206</v>
      </c>
      <c r="F299" s="8">
        <v>35762</v>
      </c>
      <c r="G299" s="8">
        <v>225763</v>
      </c>
      <c r="H299" s="136">
        <f t="shared" si="82"/>
        <v>10.998879469940563</v>
      </c>
      <c r="I299" s="136">
        <f t="shared" si="83"/>
        <v>19.403781693167168</v>
      </c>
      <c r="J299" s="136">
        <f t="shared" si="84"/>
        <v>2.2896855983772819</v>
      </c>
      <c r="K299" s="8">
        <v>24742</v>
      </c>
      <c r="L299" s="137">
        <f t="shared" si="85"/>
        <v>1.2053980317645911</v>
      </c>
      <c r="M299" s="8">
        <v>22699</v>
      </c>
      <c r="N299" s="8">
        <v>20651</v>
      </c>
      <c r="O299" s="8">
        <v>259532</v>
      </c>
      <c r="P299" s="137">
        <f t="shared" si="86"/>
        <v>12.644061190684985</v>
      </c>
      <c r="Q299" s="137">
        <f t="shared" si="87"/>
        <v>22.306145251396647</v>
      </c>
      <c r="R299" s="8">
        <v>12090</v>
      </c>
      <c r="S299" s="7" t="s">
        <v>847</v>
      </c>
      <c r="T299" s="139">
        <v>6285</v>
      </c>
      <c r="U299" s="8">
        <v>162</v>
      </c>
      <c r="V299" s="8">
        <v>79848</v>
      </c>
      <c r="W299" s="8">
        <v>18752</v>
      </c>
      <c r="X299" s="137">
        <f t="shared" si="81"/>
        <v>0.91357302932865636</v>
      </c>
      <c r="Y299" s="8">
        <v>98600</v>
      </c>
      <c r="Z299" s="8">
        <v>11635</v>
      </c>
      <c r="AA299" s="8">
        <v>20526</v>
      </c>
    </row>
    <row r="300" spans="1:27" ht="13.8" thickBot="1" x14ac:dyDescent="0.3">
      <c r="A300" s="7" t="s">
        <v>575</v>
      </c>
      <c r="B300" s="135" t="s">
        <v>574</v>
      </c>
      <c r="C300" s="7" t="s">
        <v>23</v>
      </c>
      <c r="D300" s="8">
        <v>36009</v>
      </c>
      <c r="E300" s="8">
        <v>57209</v>
      </c>
      <c r="F300" s="8">
        <v>6344</v>
      </c>
      <c r="G300" s="8">
        <v>99562</v>
      </c>
      <c r="H300" s="136">
        <f t="shared" si="82"/>
        <v>7.33205685249282</v>
      </c>
      <c r="I300" s="136">
        <f t="shared" si="83"/>
        <v>10.204161115096854</v>
      </c>
      <c r="J300" s="136">
        <f t="shared" si="84"/>
        <v>1.6317359381145928</v>
      </c>
      <c r="K300" s="8">
        <v>4388</v>
      </c>
      <c r="L300" s="137">
        <f t="shared" si="85"/>
        <v>0.32314603431769645</v>
      </c>
      <c r="M300" s="8">
        <v>1297</v>
      </c>
      <c r="N300" s="8">
        <v>1838</v>
      </c>
      <c r="O300" s="8">
        <v>78748</v>
      </c>
      <c r="P300" s="137">
        <f t="shared" si="86"/>
        <v>5.7992488401207751</v>
      </c>
      <c r="Q300" s="137">
        <f t="shared" si="87"/>
        <v>8.0709234395818381</v>
      </c>
      <c r="R300" s="8">
        <v>15063</v>
      </c>
      <c r="S300" s="7" t="s">
        <v>847</v>
      </c>
      <c r="T300" s="140" t="s">
        <v>3890</v>
      </c>
      <c r="U300" s="8">
        <v>76</v>
      </c>
      <c r="V300" s="8">
        <v>48790</v>
      </c>
      <c r="W300" s="8">
        <v>12226</v>
      </c>
      <c r="X300" s="137">
        <f t="shared" si="81"/>
        <v>0.90036085131452981</v>
      </c>
      <c r="Y300" s="8">
        <v>61016</v>
      </c>
      <c r="Z300" s="8">
        <v>9757</v>
      </c>
      <c r="AA300" s="8">
        <v>13579</v>
      </c>
    </row>
    <row r="301" spans="1:27" ht="13.8" thickBot="1" x14ac:dyDescent="0.3">
      <c r="A301" s="7" t="s">
        <v>585</v>
      </c>
      <c r="B301" s="135" t="s">
        <v>584</v>
      </c>
      <c r="C301" s="7" t="s">
        <v>23</v>
      </c>
      <c r="D301" s="8">
        <v>43896</v>
      </c>
      <c r="E301" s="8">
        <v>69815</v>
      </c>
      <c r="F301" s="8">
        <v>10323</v>
      </c>
      <c r="G301" s="8">
        <v>124034</v>
      </c>
      <c r="H301" s="136">
        <f t="shared" si="82"/>
        <v>8.5141405820977489</v>
      </c>
      <c r="I301" s="136">
        <f t="shared" si="83"/>
        <v>18.875970171967737</v>
      </c>
      <c r="J301" s="136">
        <f t="shared" si="84"/>
        <v>1.3525030804627782</v>
      </c>
      <c r="K301" s="8">
        <v>9400</v>
      </c>
      <c r="L301" s="137">
        <f t="shared" si="85"/>
        <v>0.64524986271279516</v>
      </c>
      <c r="M301" s="8">
        <v>13108</v>
      </c>
      <c r="N301" s="8">
        <v>14080</v>
      </c>
      <c r="O301" s="8">
        <v>110000</v>
      </c>
      <c r="P301" s="137">
        <f t="shared" si="86"/>
        <v>7.550796265788029</v>
      </c>
      <c r="Q301" s="137">
        <f t="shared" si="87"/>
        <v>16.740222188403592</v>
      </c>
      <c r="R301" s="8">
        <v>10433</v>
      </c>
      <c r="S301" s="7" t="s">
        <v>847</v>
      </c>
      <c r="T301" s="139">
        <v>13800</v>
      </c>
      <c r="U301" s="8">
        <v>136</v>
      </c>
      <c r="V301" s="8">
        <v>70672</v>
      </c>
      <c r="W301" s="8">
        <v>21035</v>
      </c>
      <c r="X301" s="137">
        <f t="shared" si="81"/>
        <v>1.4439181768259197</v>
      </c>
      <c r="Y301" s="8">
        <v>91707</v>
      </c>
      <c r="Z301" s="8">
        <v>6571</v>
      </c>
      <c r="AA301" s="8">
        <v>14568</v>
      </c>
    </row>
    <row r="302" spans="1:27" ht="13.8" thickBot="1" x14ac:dyDescent="0.3">
      <c r="A302" s="7" t="s">
        <v>601</v>
      </c>
      <c r="B302" s="135" t="s">
        <v>600</v>
      </c>
      <c r="C302" s="7" t="s">
        <v>23</v>
      </c>
      <c r="D302" s="8">
        <v>60462</v>
      </c>
      <c r="E302" s="8">
        <v>57991</v>
      </c>
      <c r="F302" s="8">
        <v>8786</v>
      </c>
      <c r="G302" s="8">
        <v>127239</v>
      </c>
      <c r="H302" s="136">
        <f t="shared" si="82"/>
        <v>9.9421003281762772</v>
      </c>
      <c r="I302" s="136">
        <f t="shared" si="83"/>
        <v>24.217548534449943</v>
      </c>
      <c r="J302" s="136">
        <f t="shared" si="84"/>
        <v>2.0423267684306832</v>
      </c>
      <c r="K302" s="8">
        <v>4750</v>
      </c>
      <c r="L302" s="137">
        <f t="shared" si="85"/>
        <v>0.37115174245975935</v>
      </c>
      <c r="M302" s="8">
        <v>7047</v>
      </c>
      <c r="N302" s="8">
        <v>7390</v>
      </c>
      <c r="O302" s="8">
        <v>98653</v>
      </c>
      <c r="P302" s="137">
        <f t="shared" si="86"/>
        <v>7.7084700734489768</v>
      </c>
      <c r="Q302" s="137">
        <f t="shared" si="87"/>
        <v>18.776741530262658</v>
      </c>
      <c r="R302" s="8">
        <v>8140</v>
      </c>
      <c r="S302" s="7" t="s">
        <v>847</v>
      </c>
      <c r="T302" s="139">
        <v>12763</v>
      </c>
      <c r="U302" s="8">
        <v>95</v>
      </c>
      <c r="V302" s="8">
        <v>46974</v>
      </c>
      <c r="W302" s="8">
        <v>15327</v>
      </c>
      <c r="X302" s="137">
        <f t="shared" si="81"/>
        <v>1.1976090014064698</v>
      </c>
      <c r="Y302" s="8">
        <v>62301</v>
      </c>
      <c r="Z302" s="8">
        <v>5254</v>
      </c>
      <c r="AA302" s="8">
        <v>12798</v>
      </c>
    </row>
    <row r="303" spans="1:27" ht="13.8" thickBot="1" x14ac:dyDescent="0.3">
      <c r="A303" s="7" t="s">
        <v>603</v>
      </c>
      <c r="B303" s="135" t="s">
        <v>602</v>
      </c>
      <c r="C303" s="7" t="s">
        <v>23</v>
      </c>
      <c r="D303" s="8">
        <v>36188</v>
      </c>
      <c r="E303" s="8">
        <v>35577</v>
      </c>
      <c r="F303" s="8">
        <v>8058</v>
      </c>
      <c r="G303" s="8">
        <v>79823</v>
      </c>
      <c r="H303" s="136">
        <f t="shared" ref="H303:H315" si="88">G303/AA303</f>
        <v>5.737708453133985</v>
      </c>
      <c r="I303" s="136">
        <f t="shared" ref="I303:I315" si="89">G303/Z303</f>
        <v>5.9999248346361993</v>
      </c>
      <c r="J303" s="136">
        <f t="shared" ref="J303:J315" si="90">G303/Y303</f>
        <v>1.4850790697674419</v>
      </c>
      <c r="K303" s="8">
        <v>6783</v>
      </c>
      <c r="L303" s="137">
        <f t="shared" ref="L303:L315" si="91">K303/AA303</f>
        <v>0.4875646923519264</v>
      </c>
      <c r="M303" s="8">
        <v>2377</v>
      </c>
      <c r="N303" s="8">
        <v>3394</v>
      </c>
      <c r="O303" s="8">
        <v>65300</v>
      </c>
      <c r="P303" s="137">
        <f t="shared" ref="P303:P315" si="92">O303/AA303</f>
        <v>4.6937895342150657</v>
      </c>
      <c r="Q303" s="137">
        <f t="shared" ref="Q303:Q315" si="93">O303/Z303</f>
        <v>4.90829825616356</v>
      </c>
      <c r="R303" s="8">
        <v>10430</v>
      </c>
      <c r="S303" s="7" t="s">
        <v>847</v>
      </c>
      <c r="T303" s="139">
        <v>4498</v>
      </c>
      <c r="U303" s="8">
        <v>76</v>
      </c>
      <c r="V303" s="8">
        <v>39541</v>
      </c>
      <c r="W303" s="8">
        <v>14209</v>
      </c>
      <c r="X303" s="137">
        <f t="shared" si="81"/>
        <v>1.0213484761357101</v>
      </c>
      <c r="Y303" s="8">
        <v>53750</v>
      </c>
      <c r="Z303" s="8">
        <v>13304</v>
      </c>
      <c r="AA303" s="8">
        <v>13912</v>
      </c>
    </row>
    <row r="304" spans="1:27" ht="13.8" thickBot="1" x14ac:dyDescent="0.3">
      <c r="A304" s="7" t="s">
        <v>607</v>
      </c>
      <c r="B304" s="135" t="s">
        <v>606</v>
      </c>
      <c r="C304" s="7" t="s">
        <v>23</v>
      </c>
      <c r="D304" s="8">
        <v>15775</v>
      </c>
      <c r="E304" s="8">
        <v>58505</v>
      </c>
      <c r="F304" s="8">
        <v>10167</v>
      </c>
      <c r="G304" s="8">
        <v>84447</v>
      </c>
      <c r="H304" s="136">
        <f t="shared" si="88"/>
        <v>5.6759645113590533</v>
      </c>
      <c r="I304" s="136">
        <f t="shared" si="89"/>
        <v>12.981860107609531</v>
      </c>
      <c r="J304" s="136">
        <f t="shared" si="90"/>
        <v>0.88481768650461023</v>
      </c>
      <c r="K304" s="8">
        <v>2032</v>
      </c>
      <c r="L304" s="137">
        <f t="shared" si="91"/>
        <v>0.13657749697539992</v>
      </c>
      <c r="M304" s="8">
        <v>10425</v>
      </c>
      <c r="N304" s="8">
        <v>8780</v>
      </c>
      <c r="O304" s="8">
        <v>87425</v>
      </c>
      <c r="P304" s="137">
        <f t="shared" si="92"/>
        <v>5.8761258233633553</v>
      </c>
      <c r="Q304" s="137">
        <f t="shared" si="93"/>
        <v>13.439661798616449</v>
      </c>
      <c r="R304" s="8">
        <v>9716</v>
      </c>
      <c r="S304" s="7" t="s">
        <v>847</v>
      </c>
      <c r="T304" s="139">
        <v>4506</v>
      </c>
      <c r="U304" s="8">
        <v>132</v>
      </c>
      <c r="V304" s="8">
        <v>63717</v>
      </c>
      <c r="W304" s="8">
        <v>31723</v>
      </c>
      <c r="X304" s="137">
        <f t="shared" si="81"/>
        <v>2.1322086301922303</v>
      </c>
      <c r="Y304" s="8">
        <v>95440</v>
      </c>
      <c r="Z304" s="8">
        <v>6505</v>
      </c>
      <c r="AA304" s="8">
        <v>14878</v>
      </c>
    </row>
    <row r="305" spans="1:27" ht="13.8" thickBot="1" x14ac:dyDescent="0.3">
      <c r="A305" s="7" t="s">
        <v>641</v>
      </c>
      <c r="B305" s="135" t="s">
        <v>640</v>
      </c>
      <c r="C305" s="7" t="s">
        <v>23</v>
      </c>
      <c r="D305" s="8">
        <v>18209</v>
      </c>
      <c r="E305" s="8">
        <v>42422</v>
      </c>
      <c r="F305" s="8">
        <v>1136</v>
      </c>
      <c r="G305" s="8">
        <v>61767</v>
      </c>
      <c r="H305" s="136">
        <f t="shared" si="88"/>
        <v>4.9469005285920229</v>
      </c>
      <c r="I305" s="136">
        <f t="shared" si="89"/>
        <v>14.745046550489377</v>
      </c>
      <c r="J305" s="136">
        <f t="shared" si="90"/>
        <v>0.89994754786257536</v>
      </c>
      <c r="K305" s="8">
        <v>287</v>
      </c>
      <c r="L305" s="137">
        <f t="shared" si="91"/>
        <v>2.2985744033317317E-2</v>
      </c>
      <c r="M305" s="8">
        <v>10977</v>
      </c>
      <c r="N305" s="8">
        <v>6449</v>
      </c>
      <c r="O305" s="8">
        <v>22428</v>
      </c>
      <c r="P305" s="137">
        <f t="shared" si="92"/>
        <v>1.7962518020182605</v>
      </c>
      <c r="Q305" s="137">
        <f t="shared" si="93"/>
        <v>5.3540224397230842</v>
      </c>
      <c r="R305" s="8">
        <v>4020</v>
      </c>
      <c r="S305" s="7" t="s">
        <v>847</v>
      </c>
      <c r="T305" s="139">
        <v>1954</v>
      </c>
      <c r="U305" s="8">
        <v>33</v>
      </c>
      <c r="V305" s="8">
        <v>68634</v>
      </c>
      <c r="W305" s="140" t="s">
        <v>3890</v>
      </c>
      <c r="X305" s="140" t="s">
        <v>3890</v>
      </c>
      <c r="Y305" s="8">
        <v>68634</v>
      </c>
      <c r="Z305" s="8">
        <v>4189</v>
      </c>
      <c r="AA305" s="8">
        <v>12486</v>
      </c>
    </row>
    <row r="306" spans="1:27" ht="13.8" thickBot="1" x14ac:dyDescent="0.3">
      <c r="A306" s="7" t="s">
        <v>669</v>
      </c>
      <c r="B306" s="135" t="s">
        <v>668</v>
      </c>
      <c r="C306" s="7" t="s">
        <v>23</v>
      </c>
      <c r="D306" s="8">
        <v>110148</v>
      </c>
      <c r="E306" s="8">
        <v>177975</v>
      </c>
      <c r="F306" s="8">
        <v>84367</v>
      </c>
      <c r="G306" s="8">
        <v>372490</v>
      </c>
      <c r="H306" s="136">
        <f t="shared" si="88"/>
        <v>22.234226705664657</v>
      </c>
      <c r="I306" s="136">
        <f t="shared" si="89"/>
        <v>29.492478226444973</v>
      </c>
      <c r="J306" s="136">
        <f t="shared" si="90"/>
        <v>2.6375081428611891</v>
      </c>
      <c r="K306" s="8">
        <v>18291</v>
      </c>
      <c r="L306" s="137">
        <f t="shared" si="91"/>
        <v>1.0918044529338029</v>
      </c>
      <c r="M306" s="8">
        <v>21414</v>
      </c>
      <c r="N306" s="8">
        <v>25870</v>
      </c>
      <c r="O306" s="8">
        <v>180000</v>
      </c>
      <c r="P306" s="137">
        <f t="shared" si="92"/>
        <v>10.744344296543902</v>
      </c>
      <c r="Q306" s="137">
        <f t="shared" si="93"/>
        <v>14.251781472684085</v>
      </c>
      <c r="R306" s="8">
        <v>91425</v>
      </c>
      <c r="S306" s="7" t="s">
        <v>847</v>
      </c>
      <c r="T306" s="139">
        <v>61542</v>
      </c>
      <c r="U306" s="8">
        <v>-1</v>
      </c>
      <c r="V306" s="8">
        <v>83646</v>
      </c>
      <c r="W306" s="8">
        <v>57582</v>
      </c>
      <c r="X306" s="137">
        <f t="shared" ref="X306:X315" si="94">W306/AA306</f>
        <v>3.4371157404643946</v>
      </c>
      <c r="Y306" s="8">
        <v>141228</v>
      </c>
      <c r="Z306" s="8">
        <v>12630</v>
      </c>
      <c r="AA306" s="8">
        <v>16753</v>
      </c>
    </row>
    <row r="307" spans="1:27" ht="13.8" thickBot="1" x14ac:dyDescent="0.3">
      <c r="A307" s="7" t="s">
        <v>711</v>
      </c>
      <c r="B307" s="135" t="s">
        <v>710</v>
      </c>
      <c r="C307" s="7" t="s">
        <v>23</v>
      </c>
      <c r="D307" s="8">
        <v>90050</v>
      </c>
      <c r="E307" s="8">
        <v>109477</v>
      </c>
      <c r="F307" s="8">
        <v>17614</v>
      </c>
      <c r="G307" s="8">
        <v>217141</v>
      </c>
      <c r="H307" s="136">
        <f t="shared" si="88"/>
        <v>11.891621029572837</v>
      </c>
      <c r="I307" s="136">
        <f t="shared" si="89"/>
        <v>28.882814578345304</v>
      </c>
      <c r="J307" s="136">
        <f t="shared" si="90"/>
        <v>1.6765961718128681</v>
      </c>
      <c r="K307" s="8">
        <v>22000</v>
      </c>
      <c r="L307" s="137">
        <f t="shared" si="91"/>
        <v>1.2048192771084338</v>
      </c>
      <c r="M307" s="8">
        <v>9976</v>
      </c>
      <c r="N307" s="8">
        <v>5936</v>
      </c>
      <c r="O307" s="8">
        <v>178252</v>
      </c>
      <c r="P307" s="137">
        <f t="shared" si="92"/>
        <v>9.7618838992332968</v>
      </c>
      <c r="Q307" s="137">
        <f t="shared" si="93"/>
        <v>23.710029263101887</v>
      </c>
      <c r="R307" s="8">
        <v>17280</v>
      </c>
      <c r="S307" s="7" t="s">
        <v>847</v>
      </c>
      <c r="T307" s="139">
        <v>6520</v>
      </c>
      <c r="U307" s="8">
        <v>136</v>
      </c>
      <c r="V307" s="8">
        <v>107587</v>
      </c>
      <c r="W307" s="8">
        <v>21926</v>
      </c>
      <c r="X307" s="137">
        <f t="shared" si="94"/>
        <v>1.2007667031763418</v>
      </c>
      <c r="Y307" s="8">
        <v>129513</v>
      </c>
      <c r="Z307" s="8">
        <v>7518</v>
      </c>
      <c r="AA307" s="8">
        <v>18260</v>
      </c>
    </row>
    <row r="308" spans="1:27" ht="13.8" thickBot="1" x14ac:dyDescent="0.3">
      <c r="A308" s="7" t="s">
        <v>713</v>
      </c>
      <c r="B308" s="135" t="s">
        <v>712</v>
      </c>
      <c r="C308" s="7" t="s">
        <v>23</v>
      </c>
      <c r="D308" s="8">
        <v>40411</v>
      </c>
      <c r="E308" s="8">
        <v>76220</v>
      </c>
      <c r="F308" s="8">
        <v>7105</v>
      </c>
      <c r="G308" s="8">
        <v>123736</v>
      </c>
      <c r="H308" s="136">
        <f t="shared" si="88"/>
        <v>8.8763271162123392</v>
      </c>
      <c r="I308" s="136">
        <f t="shared" si="89"/>
        <v>26.237489397794743</v>
      </c>
      <c r="J308" s="136">
        <f t="shared" si="90"/>
        <v>1.4198538102286939</v>
      </c>
      <c r="K308" s="8">
        <v>2465</v>
      </c>
      <c r="L308" s="137">
        <f t="shared" si="91"/>
        <v>0.17682926829268292</v>
      </c>
      <c r="M308" s="8">
        <v>19345</v>
      </c>
      <c r="N308" s="8">
        <v>7519</v>
      </c>
      <c r="O308" s="8">
        <v>47197</v>
      </c>
      <c r="P308" s="137">
        <f t="shared" si="92"/>
        <v>3.3857245337159254</v>
      </c>
      <c r="Q308" s="137">
        <f t="shared" si="93"/>
        <v>10.007845631891433</v>
      </c>
      <c r="R308" s="8">
        <v>2974</v>
      </c>
      <c r="S308" s="7" t="s">
        <v>847</v>
      </c>
      <c r="T308" s="139">
        <v>13166</v>
      </c>
      <c r="U308" s="8">
        <v>109</v>
      </c>
      <c r="V308" s="8">
        <v>69884</v>
      </c>
      <c r="W308" s="8">
        <v>17263</v>
      </c>
      <c r="X308" s="137">
        <f t="shared" si="94"/>
        <v>1.2383787661406025</v>
      </c>
      <c r="Y308" s="8">
        <v>87147</v>
      </c>
      <c r="Z308" s="8">
        <v>4716</v>
      </c>
      <c r="AA308" s="8">
        <v>13940</v>
      </c>
    </row>
    <row r="309" spans="1:27" ht="13.8" thickBot="1" x14ac:dyDescent="0.3">
      <c r="A309" s="7" t="s">
        <v>719</v>
      </c>
      <c r="B309" s="135" t="s">
        <v>718</v>
      </c>
      <c r="C309" s="7" t="s">
        <v>23</v>
      </c>
      <c r="D309" s="8">
        <v>23646</v>
      </c>
      <c r="E309" s="8">
        <v>39693</v>
      </c>
      <c r="F309" s="8">
        <v>4135</v>
      </c>
      <c r="G309" s="8">
        <v>67474</v>
      </c>
      <c r="H309" s="136">
        <f t="shared" si="88"/>
        <v>3.7617215810893683</v>
      </c>
      <c r="I309" s="136">
        <f t="shared" si="89"/>
        <v>12.832635983263598</v>
      </c>
      <c r="J309" s="136">
        <f t="shared" si="90"/>
        <v>1.1065120779284672</v>
      </c>
      <c r="K309" s="8">
        <v>4250</v>
      </c>
      <c r="L309" s="137">
        <f t="shared" si="91"/>
        <v>0.23694040251993087</v>
      </c>
      <c r="M309" s="8">
        <v>982</v>
      </c>
      <c r="N309" s="8">
        <v>1965</v>
      </c>
      <c r="O309" s="8">
        <v>64524</v>
      </c>
      <c r="P309" s="137">
        <f t="shared" si="92"/>
        <v>3.5972570663990635</v>
      </c>
      <c r="Q309" s="137">
        <f t="shared" si="93"/>
        <v>12.271586154431343</v>
      </c>
      <c r="R309" s="8">
        <v>11045</v>
      </c>
      <c r="S309" s="7" t="s">
        <v>847</v>
      </c>
      <c r="T309" s="139">
        <v>2675</v>
      </c>
      <c r="U309" s="8">
        <v>90</v>
      </c>
      <c r="V309" s="8">
        <v>49927</v>
      </c>
      <c r="W309" s="8">
        <v>11052</v>
      </c>
      <c r="X309" s="137">
        <f t="shared" si="94"/>
        <v>0.61615654791771202</v>
      </c>
      <c r="Y309" s="8">
        <v>60979</v>
      </c>
      <c r="Z309" s="8">
        <v>5258</v>
      </c>
      <c r="AA309" s="8">
        <v>17937</v>
      </c>
    </row>
    <row r="310" spans="1:27" ht="13.8" thickBot="1" x14ac:dyDescent="0.3">
      <c r="A310" s="7" t="s">
        <v>737</v>
      </c>
      <c r="B310" s="135" t="s">
        <v>736</v>
      </c>
      <c r="C310" s="7" t="s">
        <v>23</v>
      </c>
      <c r="D310" s="8">
        <v>25817</v>
      </c>
      <c r="E310" s="8">
        <v>93175</v>
      </c>
      <c r="F310" s="8">
        <v>0</v>
      </c>
      <c r="G310" s="8">
        <v>118992</v>
      </c>
      <c r="H310" s="136">
        <f t="shared" si="88"/>
        <v>6.5618175802360206</v>
      </c>
      <c r="I310" s="136">
        <f t="shared" si="89"/>
        <v>14.946865971611606</v>
      </c>
      <c r="J310" s="136">
        <f t="shared" si="90"/>
        <v>2.7977052572180945</v>
      </c>
      <c r="K310" s="8">
        <v>10223</v>
      </c>
      <c r="L310" s="137">
        <f t="shared" si="91"/>
        <v>0.56374765633616408</v>
      </c>
      <c r="M310" s="8">
        <v>3272</v>
      </c>
      <c r="N310" s="8">
        <v>4748</v>
      </c>
      <c r="O310" s="8">
        <v>180977</v>
      </c>
      <c r="P310" s="137">
        <f t="shared" si="92"/>
        <v>9.979982353589941</v>
      </c>
      <c r="Q310" s="137">
        <f t="shared" si="93"/>
        <v>22.732948122095213</v>
      </c>
      <c r="R310" s="8">
        <v>9809</v>
      </c>
      <c r="S310" s="7" t="s">
        <v>847</v>
      </c>
      <c r="T310" s="140" t="s">
        <v>3890</v>
      </c>
      <c r="U310" s="8">
        <v>159</v>
      </c>
      <c r="V310" s="8">
        <v>42532</v>
      </c>
      <c r="W310" s="8">
        <v>0</v>
      </c>
      <c r="X310" s="137">
        <f t="shared" si="94"/>
        <v>0</v>
      </c>
      <c r="Y310" s="8">
        <v>42532</v>
      </c>
      <c r="Z310" s="8">
        <v>7961</v>
      </c>
      <c r="AA310" s="8">
        <v>18134</v>
      </c>
    </row>
    <row r="311" spans="1:27" ht="13.8" thickBot="1" x14ac:dyDescent="0.3">
      <c r="A311" s="7" t="s">
        <v>749</v>
      </c>
      <c r="B311" s="135" t="s">
        <v>748</v>
      </c>
      <c r="C311" s="7" t="s">
        <v>23</v>
      </c>
      <c r="D311" s="8">
        <v>19497</v>
      </c>
      <c r="E311" s="8">
        <v>11177</v>
      </c>
      <c r="F311" s="8">
        <v>4438</v>
      </c>
      <c r="G311" s="8">
        <v>35112</v>
      </c>
      <c r="H311" s="136">
        <f t="shared" si="88"/>
        <v>2.0799715656655411</v>
      </c>
      <c r="I311" s="136">
        <f t="shared" si="89"/>
        <v>9.1461318051575926</v>
      </c>
      <c r="J311" s="136">
        <f t="shared" si="90"/>
        <v>0.89793621972738669</v>
      </c>
      <c r="K311" s="8">
        <v>940</v>
      </c>
      <c r="L311" s="137">
        <f t="shared" si="91"/>
        <v>5.5683904981932347E-2</v>
      </c>
      <c r="M311" s="8">
        <v>3418</v>
      </c>
      <c r="N311" s="8">
        <v>4614</v>
      </c>
      <c r="O311" s="8">
        <v>6278</v>
      </c>
      <c r="P311" s="137">
        <f t="shared" si="92"/>
        <v>0.37189739944316097</v>
      </c>
      <c r="Q311" s="137">
        <f t="shared" si="93"/>
        <v>1.6353216983589476</v>
      </c>
      <c r="R311" s="8">
        <v>2142</v>
      </c>
      <c r="S311" s="7" t="s">
        <v>847</v>
      </c>
      <c r="T311" s="139">
        <v>530</v>
      </c>
      <c r="U311" s="8">
        <v>30</v>
      </c>
      <c r="V311" s="8">
        <v>30825</v>
      </c>
      <c r="W311" s="8">
        <v>8278</v>
      </c>
      <c r="X311" s="137">
        <f t="shared" si="94"/>
        <v>0.49037379302174045</v>
      </c>
      <c r="Y311" s="8">
        <v>39103</v>
      </c>
      <c r="Z311" s="8">
        <v>3839</v>
      </c>
      <c r="AA311" s="8">
        <v>16881</v>
      </c>
    </row>
    <row r="312" spans="1:27" ht="13.8" thickBot="1" x14ac:dyDescent="0.3">
      <c r="A312" s="7" t="s">
        <v>753</v>
      </c>
      <c r="B312" s="135" t="s">
        <v>752</v>
      </c>
      <c r="C312" s="7" t="s">
        <v>23</v>
      </c>
      <c r="D312" s="8">
        <v>22690</v>
      </c>
      <c r="E312" s="8">
        <v>40709</v>
      </c>
      <c r="F312" s="8">
        <v>5518</v>
      </c>
      <c r="G312" s="8">
        <v>68917</v>
      </c>
      <c r="H312" s="136">
        <f t="shared" si="88"/>
        <v>4.8352627517013964</v>
      </c>
      <c r="I312" s="136">
        <f t="shared" si="89"/>
        <v>7.4836572917797808</v>
      </c>
      <c r="J312" s="136">
        <f t="shared" si="90"/>
        <v>1.0494601714659886</v>
      </c>
      <c r="K312" s="8">
        <v>10416</v>
      </c>
      <c r="L312" s="137">
        <f t="shared" si="91"/>
        <v>0.73079351715428331</v>
      </c>
      <c r="M312" s="8">
        <v>3412</v>
      </c>
      <c r="N312" s="8">
        <v>4908</v>
      </c>
      <c r="O312" s="8">
        <v>110043</v>
      </c>
      <c r="P312" s="137">
        <f t="shared" si="92"/>
        <v>7.7206903809724272</v>
      </c>
      <c r="Q312" s="137">
        <f t="shared" si="93"/>
        <v>11.949505918123574</v>
      </c>
      <c r="R312" s="8">
        <v>15993</v>
      </c>
      <c r="S312" s="7" t="s">
        <v>847</v>
      </c>
      <c r="T312" s="139">
        <v>5600</v>
      </c>
      <c r="U312" s="8">
        <v>134</v>
      </c>
      <c r="V312" s="8">
        <v>57224</v>
      </c>
      <c r="W312" s="8">
        <v>8445</v>
      </c>
      <c r="X312" s="137">
        <f t="shared" si="94"/>
        <v>0.59250684066512316</v>
      </c>
      <c r="Y312" s="8">
        <v>65669</v>
      </c>
      <c r="Z312" s="8">
        <v>9209</v>
      </c>
      <c r="AA312" s="8">
        <v>14253</v>
      </c>
    </row>
    <row r="313" spans="1:27" ht="13.8" thickBot="1" x14ac:dyDescent="0.3">
      <c r="A313" s="7" t="s">
        <v>773</v>
      </c>
      <c r="B313" s="135" t="s">
        <v>772</v>
      </c>
      <c r="C313" s="7" t="s">
        <v>23</v>
      </c>
      <c r="D313" s="8">
        <v>18446</v>
      </c>
      <c r="E313" s="8">
        <v>40114</v>
      </c>
      <c r="F313" s="8">
        <v>3421</v>
      </c>
      <c r="G313" s="8">
        <v>61981</v>
      </c>
      <c r="H313" s="136">
        <f t="shared" si="88"/>
        <v>5.064634744239255</v>
      </c>
      <c r="I313" s="136">
        <f t="shared" si="89"/>
        <v>27.125164113785559</v>
      </c>
      <c r="J313" s="136">
        <f t="shared" si="90"/>
        <v>1.3861654068077112</v>
      </c>
      <c r="K313" s="8">
        <v>1486</v>
      </c>
      <c r="L313" s="137">
        <f t="shared" si="91"/>
        <v>0.12142506945579343</v>
      </c>
      <c r="M313" s="8">
        <v>1931</v>
      </c>
      <c r="N313" s="8">
        <v>3460</v>
      </c>
      <c r="O313" s="8">
        <v>44744</v>
      </c>
      <c r="P313" s="137">
        <f t="shared" si="92"/>
        <v>3.6561529661709429</v>
      </c>
      <c r="Q313" s="137">
        <f t="shared" si="93"/>
        <v>19.581619256017504</v>
      </c>
      <c r="R313" s="8">
        <v>7179</v>
      </c>
      <c r="S313" s="7" t="s">
        <v>847</v>
      </c>
      <c r="T313" s="139">
        <v>6038</v>
      </c>
      <c r="U313" s="8">
        <v>56</v>
      </c>
      <c r="V313" s="8">
        <v>38659</v>
      </c>
      <c r="W313" s="8">
        <v>6055</v>
      </c>
      <c r="X313" s="137">
        <f t="shared" si="94"/>
        <v>0.49477038731818923</v>
      </c>
      <c r="Y313" s="8">
        <v>44714</v>
      </c>
      <c r="Z313" s="8">
        <v>2285</v>
      </c>
      <c r="AA313" s="8">
        <v>12238</v>
      </c>
    </row>
    <row r="314" spans="1:27" ht="13.8" thickBot="1" x14ac:dyDescent="0.3">
      <c r="A314" s="7" t="s">
        <v>793</v>
      </c>
      <c r="B314" s="135" t="s">
        <v>792</v>
      </c>
      <c r="C314" s="7" t="s">
        <v>23</v>
      </c>
      <c r="D314" s="8">
        <v>16056</v>
      </c>
      <c r="E314" s="8">
        <v>33073</v>
      </c>
      <c r="F314" s="8">
        <v>3065</v>
      </c>
      <c r="G314" s="8">
        <v>52194</v>
      </c>
      <c r="H314" s="136">
        <f t="shared" si="88"/>
        <v>2.9667481384641619</v>
      </c>
      <c r="I314" s="136">
        <f t="shared" si="89"/>
        <v>10.411729503291442</v>
      </c>
      <c r="J314" s="136">
        <f t="shared" si="90"/>
        <v>0.44256206756206756</v>
      </c>
      <c r="K314" s="8">
        <v>10985</v>
      </c>
      <c r="L314" s="137">
        <f t="shared" si="91"/>
        <v>0.62439606661740465</v>
      </c>
      <c r="M314" s="8">
        <v>8587</v>
      </c>
      <c r="N314" s="8">
        <v>6107</v>
      </c>
      <c r="O314" s="8">
        <v>48413</v>
      </c>
      <c r="P314" s="137">
        <f t="shared" si="92"/>
        <v>2.7518331154436422</v>
      </c>
      <c r="Q314" s="137">
        <f t="shared" si="93"/>
        <v>9.6574905246359464</v>
      </c>
      <c r="R314" s="8">
        <v>21584</v>
      </c>
      <c r="S314" s="7" t="s">
        <v>847</v>
      </c>
      <c r="T314" s="139">
        <v>3869</v>
      </c>
      <c r="U314" s="8">
        <v>15</v>
      </c>
      <c r="V314" s="8">
        <v>94526</v>
      </c>
      <c r="W314" s="8">
        <v>23410</v>
      </c>
      <c r="X314" s="137">
        <f t="shared" si="94"/>
        <v>1.3306428693230261</v>
      </c>
      <c r="Y314" s="8">
        <v>117936</v>
      </c>
      <c r="Z314" s="8">
        <v>5013</v>
      </c>
      <c r="AA314" s="8">
        <v>17593</v>
      </c>
    </row>
    <row r="315" spans="1:27" ht="13.8" thickBot="1" x14ac:dyDescent="0.3">
      <c r="A315" s="7" t="s">
        <v>819</v>
      </c>
      <c r="B315" s="149" t="s">
        <v>818</v>
      </c>
      <c r="C315" s="7" t="s">
        <v>23</v>
      </c>
      <c r="D315" s="8">
        <v>53718</v>
      </c>
      <c r="E315" s="8">
        <v>95138</v>
      </c>
      <c r="F315" s="8">
        <v>8684</v>
      </c>
      <c r="G315" s="8">
        <v>157540</v>
      </c>
      <c r="H315" s="136">
        <f t="shared" si="88"/>
        <v>11.671358719810343</v>
      </c>
      <c r="I315" s="136">
        <f t="shared" si="89"/>
        <v>19.384766826627292</v>
      </c>
      <c r="J315" s="136">
        <f t="shared" si="90"/>
        <v>1.5290246814127513</v>
      </c>
      <c r="K315" s="8">
        <v>6534</v>
      </c>
      <c r="L315" s="137">
        <f t="shared" si="91"/>
        <v>0.48407171432804857</v>
      </c>
      <c r="M315" s="8">
        <v>23178</v>
      </c>
      <c r="N315" s="8">
        <v>21267</v>
      </c>
      <c r="O315" s="8">
        <v>86859</v>
      </c>
      <c r="P315" s="137">
        <f t="shared" si="92"/>
        <v>6.4349533264187286</v>
      </c>
      <c r="Q315" s="137">
        <f t="shared" si="93"/>
        <v>10.687707641196013</v>
      </c>
      <c r="R315" s="8">
        <v>33931</v>
      </c>
      <c r="S315" s="7" t="s">
        <v>847</v>
      </c>
      <c r="T315" s="139">
        <v>8297</v>
      </c>
      <c r="U315" s="8">
        <v>125</v>
      </c>
      <c r="V315" s="8">
        <v>60875</v>
      </c>
      <c r="W315" s="8">
        <v>42158</v>
      </c>
      <c r="X315" s="137">
        <f t="shared" si="94"/>
        <v>3.1232775225959402</v>
      </c>
      <c r="Y315" s="8">
        <v>103033</v>
      </c>
      <c r="Z315" s="8">
        <v>8127</v>
      </c>
      <c r="AA315" s="8">
        <v>13498</v>
      </c>
    </row>
    <row r="316" spans="1:27" x14ac:dyDescent="0.25">
      <c r="A316" s="7"/>
      <c r="B316" s="81" t="s">
        <v>3881</v>
      </c>
      <c r="C316" s="82"/>
      <c r="D316" s="113">
        <f>SUM(D239:D315)</f>
        <v>3003870</v>
      </c>
      <c r="E316" s="113">
        <f t="shared" ref="E316:AA316" si="95">SUM(E239:E315)</f>
        <v>4802149</v>
      </c>
      <c r="F316" s="113">
        <f t="shared" si="95"/>
        <v>729492</v>
      </c>
      <c r="G316" s="113">
        <f t="shared" si="95"/>
        <v>8535511</v>
      </c>
      <c r="H316" s="113"/>
      <c r="I316" s="113"/>
      <c r="J316" s="113"/>
      <c r="K316" s="113">
        <f t="shared" si="95"/>
        <v>816068</v>
      </c>
      <c r="L316" s="113"/>
      <c r="M316" s="113">
        <f t="shared" si="95"/>
        <v>585546</v>
      </c>
      <c r="N316" s="113">
        <f t="shared" si="95"/>
        <v>592119</v>
      </c>
      <c r="O316" s="113">
        <f t="shared" si="95"/>
        <v>6578670</v>
      </c>
      <c r="P316" s="113"/>
      <c r="Q316" s="113"/>
      <c r="R316" s="113">
        <f t="shared" si="95"/>
        <v>1384988</v>
      </c>
      <c r="S316" s="113"/>
      <c r="T316" s="113">
        <f t="shared" si="95"/>
        <v>797896</v>
      </c>
      <c r="U316" s="113">
        <f t="shared" si="95"/>
        <v>6974</v>
      </c>
      <c r="V316" s="113">
        <f t="shared" si="95"/>
        <v>4937472</v>
      </c>
      <c r="W316" s="113">
        <f t="shared" si="95"/>
        <v>1151839</v>
      </c>
      <c r="X316" s="113"/>
      <c r="Y316" s="113">
        <f t="shared" si="95"/>
        <v>6089311</v>
      </c>
      <c r="Z316" s="113">
        <f t="shared" si="95"/>
        <v>571137</v>
      </c>
      <c r="AA316" s="157">
        <f t="shared" si="95"/>
        <v>1340024</v>
      </c>
    </row>
    <row r="317" spans="1:27" ht="13.8" thickBot="1" x14ac:dyDescent="0.3">
      <c r="A317" s="7"/>
      <c r="B317" s="83" t="s">
        <v>3882</v>
      </c>
      <c r="C317" s="84"/>
      <c r="D317" s="114">
        <f>AVERAGE(D239:D315)</f>
        <v>39011.2987012987</v>
      </c>
      <c r="E317" s="114">
        <f t="shared" ref="E317:AA317" si="96">AVERAGE(E239:E315)</f>
        <v>62365.571428571428</v>
      </c>
      <c r="F317" s="114">
        <f t="shared" si="96"/>
        <v>9473.9220779220777</v>
      </c>
      <c r="G317" s="114">
        <f t="shared" si="96"/>
        <v>110850.79220779221</v>
      </c>
      <c r="H317" s="115">
        <f t="shared" si="96"/>
        <v>6.4797932051565663</v>
      </c>
      <c r="I317" s="115">
        <f t="shared" si="96"/>
        <v>16.270197684056527</v>
      </c>
      <c r="J317" s="115">
        <f t="shared" si="96"/>
        <v>1.3615308609888328</v>
      </c>
      <c r="K317" s="114">
        <f t="shared" si="96"/>
        <v>10598.285714285714</v>
      </c>
      <c r="L317" s="115">
        <f t="shared" si="96"/>
        <v>0.59830810747831908</v>
      </c>
      <c r="M317" s="114">
        <f t="shared" si="96"/>
        <v>7604.4935064935062</v>
      </c>
      <c r="N317" s="114">
        <f t="shared" si="96"/>
        <v>7689.8571428571431</v>
      </c>
      <c r="O317" s="114">
        <f t="shared" si="96"/>
        <v>85437.272727272721</v>
      </c>
      <c r="P317" s="115">
        <f t="shared" si="96"/>
        <v>5.0215214389728731</v>
      </c>
      <c r="Q317" s="115">
        <f t="shared" si="96"/>
        <v>12.843782810616354</v>
      </c>
      <c r="R317" s="114">
        <f t="shared" si="96"/>
        <v>17986.857142857141</v>
      </c>
      <c r="S317" s="159">
        <v>1</v>
      </c>
      <c r="T317" s="114">
        <f t="shared" si="96"/>
        <v>12089.333333333334</v>
      </c>
      <c r="U317" s="114">
        <f t="shared" si="96"/>
        <v>90.571428571428569</v>
      </c>
      <c r="V317" s="114">
        <f t="shared" si="96"/>
        <v>64123.012987012989</v>
      </c>
      <c r="W317" s="114">
        <f t="shared" si="96"/>
        <v>15357.853333333333</v>
      </c>
      <c r="X317" s="115">
        <f t="shared" si="96"/>
        <v>0.94919266926524604</v>
      </c>
      <c r="Y317" s="114">
        <f t="shared" si="96"/>
        <v>79081.961038961046</v>
      </c>
      <c r="Z317" s="114">
        <f t="shared" si="96"/>
        <v>7417.363636363636</v>
      </c>
      <c r="AA317" s="120">
        <f t="shared" si="96"/>
        <v>17402.909090909092</v>
      </c>
    </row>
    <row r="318" spans="1:27" ht="13.8" thickBot="1" x14ac:dyDescent="0.3">
      <c r="A318" s="7"/>
      <c r="B318" s="74"/>
      <c r="C318" s="144"/>
      <c r="D318" s="145"/>
      <c r="E318" s="145"/>
      <c r="F318" s="145"/>
      <c r="G318" s="145"/>
      <c r="H318" s="146"/>
      <c r="I318" s="146"/>
      <c r="J318" s="146"/>
      <c r="K318" s="145"/>
      <c r="L318" s="147"/>
      <c r="M318" s="145"/>
      <c r="N318" s="145"/>
      <c r="O318" s="145"/>
      <c r="P318" s="147"/>
      <c r="Q318" s="147"/>
      <c r="R318" s="145"/>
      <c r="S318" s="144"/>
      <c r="T318" s="158"/>
      <c r="U318" s="145"/>
      <c r="V318" s="145"/>
      <c r="W318" s="145"/>
      <c r="X318" s="147"/>
      <c r="Y318" s="145"/>
      <c r="Z318" s="145"/>
      <c r="AA318" s="145"/>
    </row>
    <row r="319" spans="1:27" ht="13.8" thickBot="1" x14ac:dyDescent="0.3">
      <c r="A319" s="7" t="s">
        <v>39</v>
      </c>
      <c r="B319" s="143" t="s">
        <v>38</v>
      </c>
      <c r="C319" s="7" t="s">
        <v>40</v>
      </c>
      <c r="D319" s="8">
        <v>36146</v>
      </c>
      <c r="E319" s="8">
        <v>43822</v>
      </c>
      <c r="F319" s="8">
        <v>8102</v>
      </c>
      <c r="G319" s="8">
        <v>88070</v>
      </c>
      <c r="H319" s="136">
        <f t="shared" ref="H319:H362" si="97">G319/AA319</f>
        <v>3.1219425735554767</v>
      </c>
      <c r="I319" s="136">
        <f t="shared" ref="I319:I362" si="98">G319/Z319</f>
        <v>10.528392109982068</v>
      </c>
      <c r="J319" s="136">
        <f t="shared" ref="J319:J362" si="99">G319/Y319</f>
        <v>0.81216167614972468</v>
      </c>
      <c r="K319" s="8">
        <v>67308</v>
      </c>
      <c r="L319" s="137">
        <f t="shared" ref="L319:L362" si="100">K319/AA319</f>
        <v>2.3859624246721021</v>
      </c>
      <c r="M319" s="8">
        <v>10055</v>
      </c>
      <c r="N319" s="8">
        <v>11805</v>
      </c>
      <c r="O319" s="8">
        <v>237008</v>
      </c>
      <c r="P319" s="137">
        <f t="shared" ref="P319:P362" si="101">O319/AA319</f>
        <v>8.4015597305919894</v>
      </c>
      <c r="Q319" s="137">
        <f t="shared" ref="Q319:Q362" si="102">O319/Z319</f>
        <v>28.33329348475792</v>
      </c>
      <c r="R319" s="8">
        <v>20859</v>
      </c>
      <c r="S319" s="7" t="s">
        <v>847</v>
      </c>
      <c r="T319" s="139">
        <v>3241</v>
      </c>
      <c r="U319" s="8">
        <v>75</v>
      </c>
      <c r="V319" s="8">
        <v>66650</v>
      </c>
      <c r="W319" s="8">
        <v>41789</v>
      </c>
      <c r="X319" s="137">
        <f t="shared" ref="X319:X332" si="103">W319/AA319</f>
        <v>1.4813541297412265</v>
      </c>
      <c r="Y319" s="8">
        <v>108439</v>
      </c>
      <c r="Z319" s="8">
        <v>8365</v>
      </c>
      <c r="AA319" s="8">
        <v>28210</v>
      </c>
    </row>
    <row r="320" spans="1:27" ht="13.8" thickBot="1" x14ac:dyDescent="0.3">
      <c r="A320" s="7" t="s">
        <v>42</v>
      </c>
      <c r="B320" s="135" t="s">
        <v>41</v>
      </c>
      <c r="C320" s="7" t="s">
        <v>40</v>
      </c>
      <c r="D320" s="8">
        <v>81889</v>
      </c>
      <c r="E320" s="8">
        <v>84016</v>
      </c>
      <c r="F320" s="8">
        <v>12381</v>
      </c>
      <c r="G320" s="8">
        <v>178286</v>
      </c>
      <c r="H320" s="136">
        <f t="shared" si="97"/>
        <v>6.3036452992963969</v>
      </c>
      <c r="I320" s="136">
        <f t="shared" si="98"/>
        <v>25.546066771743803</v>
      </c>
      <c r="J320" s="136">
        <f t="shared" si="99"/>
        <v>2.4042343739464633</v>
      </c>
      <c r="K320" s="8">
        <v>5454</v>
      </c>
      <c r="L320" s="137">
        <f t="shared" si="100"/>
        <v>0.19283668634869003</v>
      </c>
      <c r="M320" s="8">
        <v>10332</v>
      </c>
      <c r="N320" s="8">
        <v>6907</v>
      </c>
      <c r="O320" s="8">
        <v>116412</v>
      </c>
      <c r="P320" s="137">
        <f t="shared" si="101"/>
        <v>4.1159707244634589</v>
      </c>
      <c r="Q320" s="137">
        <f t="shared" si="102"/>
        <v>16.680326694368819</v>
      </c>
      <c r="R320" s="8">
        <v>11589</v>
      </c>
      <c r="S320" s="7" t="s">
        <v>847</v>
      </c>
      <c r="T320" s="139">
        <v>9442</v>
      </c>
      <c r="U320" s="8">
        <v>49</v>
      </c>
      <c r="V320" s="8">
        <v>63500</v>
      </c>
      <c r="W320" s="8">
        <v>10655</v>
      </c>
      <c r="X320" s="137">
        <f t="shared" si="103"/>
        <v>0.37672806986529012</v>
      </c>
      <c r="Y320" s="8">
        <v>74155</v>
      </c>
      <c r="Z320" s="8">
        <v>6979</v>
      </c>
      <c r="AA320" s="8">
        <v>28283</v>
      </c>
    </row>
    <row r="321" spans="1:27" ht="13.8" thickBot="1" x14ac:dyDescent="0.3">
      <c r="A321" s="7" t="s">
        <v>50</v>
      </c>
      <c r="B321" s="135" t="s">
        <v>49</v>
      </c>
      <c r="C321" s="7" t="s">
        <v>40</v>
      </c>
      <c r="D321" s="8">
        <v>19609</v>
      </c>
      <c r="E321" s="8">
        <v>78740</v>
      </c>
      <c r="F321" s="8">
        <v>11756</v>
      </c>
      <c r="G321" s="8">
        <v>110105</v>
      </c>
      <c r="H321" s="136">
        <f t="shared" si="97"/>
        <v>3.7200148658693153</v>
      </c>
      <c r="I321" s="136">
        <f t="shared" si="98"/>
        <v>10.292110674892504</v>
      </c>
      <c r="J321" s="136">
        <f t="shared" si="99"/>
        <v>1.3114920075279319</v>
      </c>
      <c r="K321" s="8">
        <v>16616</v>
      </c>
      <c r="L321" s="137">
        <f t="shared" si="100"/>
        <v>0.56138928305966618</v>
      </c>
      <c r="M321" s="8">
        <v>10589</v>
      </c>
      <c r="N321" s="8">
        <v>9976</v>
      </c>
      <c r="O321" s="8">
        <v>120564</v>
      </c>
      <c r="P321" s="137">
        <f t="shared" si="101"/>
        <v>4.0733833367119399</v>
      </c>
      <c r="Q321" s="137">
        <f t="shared" si="102"/>
        <v>11.269770050476724</v>
      </c>
      <c r="R321" s="8">
        <v>15589</v>
      </c>
      <c r="S321" s="7" t="s">
        <v>847</v>
      </c>
      <c r="T321" s="140" t="s">
        <v>3890</v>
      </c>
      <c r="U321" s="8">
        <v>154</v>
      </c>
      <c r="V321" s="8">
        <v>77645</v>
      </c>
      <c r="W321" s="8">
        <v>6309</v>
      </c>
      <c r="X321" s="137">
        <f t="shared" si="103"/>
        <v>0.21315629434421246</v>
      </c>
      <c r="Y321" s="8">
        <v>83954</v>
      </c>
      <c r="Z321" s="8">
        <v>10698</v>
      </c>
      <c r="AA321" s="8">
        <v>29598</v>
      </c>
    </row>
    <row r="322" spans="1:27" ht="13.8" thickBot="1" x14ac:dyDescent="0.3">
      <c r="A322" s="7" t="s">
        <v>73</v>
      </c>
      <c r="B322" s="135" t="s">
        <v>72</v>
      </c>
      <c r="C322" s="7" t="s">
        <v>40</v>
      </c>
      <c r="D322" s="8">
        <v>177822</v>
      </c>
      <c r="E322" s="8">
        <v>321547</v>
      </c>
      <c r="F322" s="8">
        <v>66813</v>
      </c>
      <c r="G322" s="8">
        <v>566182</v>
      </c>
      <c r="H322" s="136">
        <f t="shared" si="97"/>
        <v>16.016463932107495</v>
      </c>
      <c r="I322" s="136">
        <f t="shared" si="98"/>
        <v>36.674569244720821</v>
      </c>
      <c r="J322" s="136">
        <f t="shared" si="99"/>
        <v>3.4011257351218545</v>
      </c>
      <c r="K322" s="8">
        <v>46949</v>
      </c>
      <c r="L322" s="137">
        <f t="shared" si="100"/>
        <v>1.3281188118811882</v>
      </c>
      <c r="M322" s="8">
        <v>5268</v>
      </c>
      <c r="N322" s="8">
        <v>7859</v>
      </c>
      <c r="O322" s="8">
        <v>287131</v>
      </c>
      <c r="P322" s="137">
        <f t="shared" si="101"/>
        <v>8.1225176803394632</v>
      </c>
      <c r="Q322" s="137">
        <f t="shared" si="102"/>
        <v>18.598976551366757</v>
      </c>
      <c r="R322" s="8">
        <v>25517</v>
      </c>
      <c r="S322" s="7" t="s">
        <v>847</v>
      </c>
      <c r="T322" s="139">
        <v>86684</v>
      </c>
      <c r="U322" s="8">
        <v>355</v>
      </c>
      <c r="V322" s="8">
        <v>154860</v>
      </c>
      <c r="W322" s="8">
        <v>11609</v>
      </c>
      <c r="X322" s="137">
        <f t="shared" si="103"/>
        <v>0.32840169731258839</v>
      </c>
      <c r="Y322" s="8">
        <v>166469</v>
      </c>
      <c r="Z322" s="8">
        <v>15438</v>
      </c>
      <c r="AA322" s="8">
        <v>35350</v>
      </c>
    </row>
    <row r="323" spans="1:27" ht="13.8" thickBot="1" x14ac:dyDescent="0.3">
      <c r="A323" s="7" t="s">
        <v>83</v>
      </c>
      <c r="B323" s="135" t="s">
        <v>82</v>
      </c>
      <c r="C323" s="7" t="s">
        <v>40</v>
      </c>
      <c r="D323" s="8">
        <v>57164</v>
      </c>
      <c r="E323" s="8">
        <v>121474</v>
      </c>
      <c r="F323" s="8">
        <v>13407</v>
      </c>
      <c r="G323" s="8">
        <v>192045</v>
      </c>
      <c r="H323" s="136">
        <f t="shared" si="97"/>
        <v>4.5335332027100401</v>
      </c>
      <c r="I323" s="136">
        <f t="shared" si="98"/>
        <v>11.308072778661014</v>
      </c>
      <c r="J323" s="136">
        <f t="shared" si="99"/>
        <v>1.8024778262705898</v>
      </c>
      <c r="K323" s="8">
        <v>28964</v>
      </c>
      <c r="L323" s="137">
        <f t="shared" si="100"/>
        <v>0.68374212129080991</v>
      </c>
      <c r="M323" s="8">
        <v>16146</v>
      </c>
      <c r="N323" s="8">
        <v>23988</v>
      </c>
      <c r="O323" s="8">
        <v>123697</v>
      </c>
      <c r="P323" s="137">
        <f t="shared" si="101"/>
        <v>2.9200679870635726</v>
      </c>
      <c r="Q323" s="137">
        <f t="shared" si="102"/>
        <v>7.2835776953424016</v>
      </c>
      <c r="R323" s="8">
        <v>36580</v>
      </c>
      <c r="S323" s="7" t="s">
        <v>847</v>
      </c>
      <c r="T323" s="139">
        <v>15818</v>
      </c>
      <c r="U323" s="8">
        <v>155</v>
      </c>
      <c r="V323" s="8">
        <v>88919</v>
      </c>
      <c r="W323" s="8">
        <v>17626</v>
      </c>
      <c r="X323" s="137">
        <f t="shared" si="103"/>
        <v>0.4160902717121881</v>
      </c>
      <c r="Y323" s="8">
        <v>106545</v>
      </c>
      <c r="Z323" s="8">
        <v>16983</v>
      </c>
      <c r="AA323" s="8">
        <v>42361</v>
      </c>
    </row>
    <row r="324" spans="1:27" ht="13.8" thickBot="1" x14ac:dyDescent="0.3">
      <c r="A324" s="7" t="s">
        <v>108</v>
      </c>
      <c r="B324" s="135" t="s">
        <v>107</v>
      </c>
      <c r="C324" s="7" t="s">
        <v>40</v>
      </c>
      <c r="D324" s="8">
        <v>285787</v>
      </c>
      <c r="E324" s="8">
        <v>483705</v>
      </c>
      <c r="F324" s="8">
        <v>66484</v>
      </c>
      <c r="G324" s="8">
        <v>835976</v>
      </c>
      <c r="H324" s="136">
        <f t="shared" si="97"/>
        <v>20.35490625760896</v>
      </c>
      <c r="I324" s="136">
        <f t="shared" si="98"/>
        <v>22.315306176925951</v>
      </c>
      <c r="J324" s="136">
        <f t="shared" si="99"/>
        <v>2.2599809680349496</v>
      </c>
      <c r="K324" s="8">
        <v>67290</v>
      </c>
      <c r="L324" s="137">
        <f t="shared" si="100"/>
        <v>1.6384222059897735</v>
      </c>
      <c r="M324" s="8">
        <v>14174</v>
      </c>
      <c r="N324" s="8">
        <v>8954</v>
      </c>
      <c r="O324" s="8">
        <v>298738</v>
      </c>
      <c r="P324" s="137">
        <f t="shared" si="101"/>
        <v>7.2738738738738737</v>
      </c>
      <c r="Q324" s="137">
        <f t="shared" si="102"/>
        <v>7.9744274197853828</v>
      </c>
      <c r="R324" s="8">
        <v>28489</v>
      </c>
      <c r="S324" s="7" t="s">
        <v>847</v>
      </c>
      <c r="T324" s="139">
        <v>49114</v>
      </c>
      <c r="U324" s="8">
        <v>459</v>
      </c>
      <c r="V324" s="8">
        <v>334769</v>
      </c>
      <c r="W324" s="8">
        <v>35135</v>
      </c>
      <c r="X324" s="137">
        <f t="shared" si="103"/>
        <v>0.85549062576089607</v>
      </c>
      <c r="Y324" s="8">
        <v>369904</v>
      </c>
      <c r="Z324" s="8">
        <v>37462</v>
      </c>
      <c r="AA324" s="8">
        <v>41070</v>
      </c>
    </row>
    <row r="325" spans="1:27" ht="13.8" thickBot="1" x14ac:dyDescent="0.3">
      <c r="A325" s="7" t="s">
        <v>114</v>
      </c>
      <c r="B325" s="135" t="s">
        <v>113</v>
      </c>
      <c r="C325" s="7" t="s">
        <v>40</v>
      </c>
      <c r="D325" s="8">
        <v>50878</v>
      </c>
      <c r="E325" s="8">
        <v>50877</v>
      </c>
      <c r="F325" s="8">
        <v>6000</v>
      </c>
      <c r="G325" s="8">
        <v>107755</v>
      </c>
      <c r="H325" s="136">
        <f t="shared" si="97"/>
        <v>2.297303059375333</v>
      </c>
      <c r="I325" s="136">
        <f t="shared" si="98"/>
        <v>4.4946608826228411</v>
      </c>
      <c r="J325" s="136">
        <f t="shared" si="99"/>
        <v>0.79822657471128133</v>
      </c>
      <c r="K325" s="8">
        <v>12140</v>
      </c>
      <c r="L325" s="137">
        <f t="shared" si="100"/>
        <v>0.25882102121309031</v>
      </c>
      <c r="M325" s="8">
        <v>4855</v>
      </c>
      <c r="N325" s="8">
        <v>6118</v>
      </c>
      <c r="O325" s="8">
        <v>195735</v>
      </c>
      <c r="P325" s="137">
        <f t="shared" si="101"/>
        <v>4.173009274064599</v>
      </c>
      <c r="Q325" s="137">
        <f t="shared" si="102"/>
        <v>8.1644698423291899</v>
      </c>
      <c r="R325" s="8">
        <v>46405</v>
      </c>
      <c r="S325" s="7" t="s">
        <v>847</v>
      </c>
      <c r="T325" s="139">
        <v>351423</v>
      </c>
      <c r="U325" s="8">
        <v>84</v>
      </c>
      <c r="V325" s="8">
        <v>126420</v>
      </c>
      <c r="W325" s="8">
        <v>8573</v>
      </c>
      <c r="X325" s="137">
        <f t="shared" si="103"/>
        <v>0.18277369150410405</v>
      </c>
      <c r="Y325" s="8">
        <v>134993</v>
      </c>
      <c r="Z325" s="8">
        <v>23974</v>
      </c>
      <c r="AA325" s="8">
        <v>46905</v>
      </c>
    </row>
    <row r="326" spans="1:27" ht="13.8" thickBot="1" x14ac:dyDescent="0.3">
      <c r="A326" s="7" t="s">
        <v>124</v>
      </c>
      <c r="B326" s="135" t="s">
        <v>123</v>
      </c>
      <c r="C326" s="7" t="s">
        <v>40</v>
      </c>
      <c r="D326" s="8">
        <v>135532</v>
      </c>
      <c r="E326" s="8">
        <v>187108</v>
      </c>
      <c r="F326" s="8">
        <v>30974</v>
      </c>
      <c r="G326" s="8">
        <v>353614</v>
      </c>
      <c r="H326" s="136">
        <f t="shared" si="97"/>
        <v>8.1752901465760388</v>
      </c>
      <c r="I326" s="136">
        <f t="shared" si="98"/>
        <v>15.046763967490746</v>
      </c>
      <c r="J326" s="136">
        <f t="shared" si="99"/>
        <v>3.024254656791475</v>
      </c>
      <c r="K326" s="8">
        <v>26052</v>
      </c>
      <c r="L326" s="137">
        <f t="shared" si="100"/>
        <v>0.60230267720904429</v>
      </c>
      <c r="M326" s="8">
        <v>35315</v>
      </c>
      <c r="N326" s="8">
        <v>67480</v>
      </c>
      <c r="O326" s="8">
        <v>167700</v>
      </c>
      <c r="P326" s="137">
        <f t="shared" si="101"/>
        <v>3.877098071854626</v>
      </c>
      <c r="Q326" s="137">
        <f t="shared" si="102"/>
        <v>7.1358665588698349</v>
      </c>
      <c r="R326" s="8">
        <v>27674</v>
      </c>
      <c r="S326" s="7" t="s">
        <v>847</v>
      </c>
      <c r="T326" s="139">
        <v>8761</v>
      </c>
      <c r="U326" s="8">
        <v>177</v>
      </c>
      <c r="V326" s="8">
        <v>102937</v>
      </c>
      <c r="W326" s="8">
        <v>13989</v>
      </c>
      <c r="X326" s="137">
        <f t="shared" si="103"/>
        <v>0.32341517547510057</v>
      </c>
      <c r="Y326" s="8">
        <v>116926</v>
      </c>
      <c r="Z326" s="8">
        <v>23501</v>
      </c>
      <c r="AA326" s="8">
        <v>43254</v>
      </c>
    </row>
    <row r="327" spans="1:27" ht="13.8" thickBot="1" x14ac:dyDescent="0.3">
      <c r="A327" s="7" t="s">
        <v>134</v>
      </c>
      <c r="B327" s="135" t="s">
        <v>133</v>
      </c>
      <c r="C327" s="7" t="s">
        <v>40</v>
      </c>
      <c r="D327" s="8">
        <v>58980</v>
      </c>
      <c r="E327" s="8">
        <v>146094</v>
      </c>
      <c r="F327" s="8">
        <v>20911</v>
      </c>
      <c r="G327" s="8">
        <v>225985</v>
      </c>
      <c r="H327" s="136">
        <f t="shared" si="97"/>
        <v>6.4407045344429559</v>
      </c>
      <c r="I327" s="136">
        <f t="shared" si="98"/>
        <v>10.023730317143491</v>
      </c>
      <c r="J327" s="136">
        <f t="shared" si="99"/>
        <v>2.1362467623314996</v>
      </c>
      <c r="K327" s="8">
        <v>10244</v>
      </c>
      <c r="L327" s="137">
        <f t="shared" si="100"/>
        <v>0.29195998517969618</v>
      </c>
      <c r="M327" s="8">
        <v>164</v>
      </c>
      <c r="N327" s="8">
        <v>14</v>
      </c>
      <c r="O327" s="8">
        <v>199207</v>
      </c>
      <c r="P327" s="137">
        <f t="shared" si="101"/>
        <v>5.6775158890757265</v>
      </c>
      <c r="Q327" s="137">
        <f t="shared" si="102"/>
        <v>8.8359724994455533</v>
      </c>
      <c r="R327" s="8">
        <v>44926</v>
      </c>
      <c r="S327" s="7" t="s">
        <v>847</v>
      </c>
      <c r="T327" s="139">
        <v>34098</v>
      </c>
      <c r="U327" s="8">
        <v>173</v>
      </c>
      <c r="V327" s="8">
        <v>91577</v>
      </c>
      <c r="W327" s="8">
        <v>14209</v>
      </c>
      <c r="X327" s="137">
        <f t="shared" si="103"/>
        <v>0.40496480177843647</v>
      </c>
      <c r="Y327" s="8">
        <v>105786</v>
      </c>
      <c r="Z327" s="8">
        <v>22545</v>
      </c>
      <c r="AA327" s="8">
        <v>35087</v>
      </c>
    </row>
    <row r="328" spans="1:27" ht="13.8" thickBot="1" x14ac:dyDescent="0.3">
      <c r="A328" s="7" t="s">
        <v>150</v>
      </c>
      <c r="B328" s="135" t="s">
        <v>149</v>
      </c>
      <c r="C328" s="7" t="s">
        <v>40</v>
      </c>
      <c r="D328" s="8">
        <v>40081</v>
      </c>
      <c r="E328" s="8">
        <v>89886</v>
      </c>
      <c r="F328" s="8">
        <v>9382</v>
      </c>
      <c r="G328" s="8">
        <v>139349</v>
      </c>
      <c r="H328" s="136">
        <f t="shared" si="97"/>
        <v>3.6668859533708753</v>
      </c>
      <c r="I328" s="136">
        <f t="shared" si="98"/>
        <v>19.757408195094285</v>
      </c>
      <c r="J328" s="136">
        <f t="shared" si="99"/>
        <v>1.2910814216358448</v>
      </c>
      <c r="K328" s="8">
        <v>2537</v>
      </c>
      <c r="L328" s="137">
        <f t="shared" si="100"/>
        <v>6.6759644229251097E-2</v>
      </c>
      <c r="M328" s="8">
        <v>13040</v>
      </c>
      <c r="N328" s="8">
        <v>11796</v>
      </c>
      <c r="O328" s="8">
        <v>65326</v>
      </c>
      <c r="P328" s="137">
        <f t="shared" si="101"/>
        <v>1.7190147886953318</v>
      </c>
      <c r="Q328" s="137">
        <f t="shared" si="102"/>
        <v>9.2621579469729198</v>
      </c>
      <c r="R328" s="8">
        <v>35870</v>
      </c>
      <c r="S328" s="7" t="s">
        <v>847</v>
      </c>
      <c r="T328" s="139">
        <v>13115</v>
      </c>
      <c r="U328" s="8">
        <v>217</v>
      </c>
      <c r="V328" s="8">
        <v>93232</v>
      </c>
      <c r="W328" s="8">
        <v>14700</v>
      </c>
      <c r="X328" s="137">
        <f t="shared" si="103"/>
        <v>0.38682174622388293</v>
      </c>
      <c r="Y328" s="8">
        <v>107932</v>
      </c>
      <c r="Z328" s="8">
        <v>7053</v>
      </c>
      <c r="AA328" s="8">
        <v>38002</v>
      </c>
    </row>
    <row r="329" spans="1:27" ht="13.8" thickBot="1" x14ac:dyDescent="0.3">
      <c r="A329" s="7" t="s">
        <v>170</v>
      </c>
      <c r="B329" s="135" t="s">
        <v>169</v>
      </c>
      <c r="C329" s="7" t="s">
        <v>40</v>
      </c>
      <c r="D329" s="8">
        <v>39197</v>
      </c>
      <c r="E329" s="8">
        <v>93220</v>
      </c>
      <c r="F329" s="8">
        <v>33985</v>
      </c>
      <c r="G329" s="8">
        <v>166402</v>
      </c>
      <c r="H329" s="136">
        <f t="shared" si="97"/>
        <v>3.8358267444272838</v>
      </c>
      <c r="I329" s="136">
        <f t="shared" si="98"/>
        <v>10.683916532905297</v>
      </c>
      <c r="J329" s="136">
        <f t="shared" si="99"/>
        <v>1.562636165577342</v>
      </c>
      <c r="K329" s="8">
        <v>13421</v>
      </c>
      <c r="L329" s="137">
        <f t="shared" si="100"/>
        <v>0.30937507203614484</v>
      </c>
      <c r="M329" s="8">
        <v>32294</v>
      </c>
      <c r="N329" s="8">
        <v>30751</v>
      </c>
      <c r="O329" s="8">
        <v>83109</v>
      </c>
      <c r="P329" s="137">
        <f t="shared" si="101"/>
        <v>1.91579262810908</v>
      </c>
      <c r="Q329" s="137">
        <f t="shared" si="102"/>
        <v>5.3360513643659715</v>
      </c>
      <c r="R329" s="8">
        <v>10899</v>
      </c>
      <c r="S329" s="7" t="s">
        <v>847</v>
      </c>
      <c r="T329" s="139">
        <v>15653</v>
      </c>
      <c r="U329" s="8">
        <v>207</v>
      </c>
      <c r="V329" s="8">
        <v>86100</v>
      </c>
      <c r="W329" s="8">
        <v>20388</v>
      </c>
      <c r="X329" s="137">
        <f t="shared" si="103"/>
        <v>0.46997533482400128</v>
      </c>
      <c r="Y329" s="8">
        <v>106488</v>
      </c>
      <c r="Z329" s="8">
        <v>15575</v>
      </c>
      <c r="AA329" s="8">
        <v>43381</v>
      </c>
    </row>
    <row r="330" spans="1:27" ht="13.8" thickBot="1" x14ac:dyDescent="0.3">
      <c r="A330" s="7" t="s">
        <v>174</v>
      </c>
      <c r="B330" s="135" t="s">
        <v>173</v>
      </c>
      <c r="C330" s="7" t="s">
        <v>40</v>
      </c>
      <c r="D330" s="8">
        <v>114768</v>
      </c>
      <c r="E330" s="8">
        <v>160272</v>
      </c>
      <c r="F330" s="8">
        <v>28343</v>
      </c>
      <c r="G330" s="8">
        <v>303383</v>
      </c>
      <c r="H330" s="136">
        <f t="shared" si="97"/>
        <v>8.5308607260354865</v>
      </c>
      <c r="I330" s="136">
        <f t="shared" si="98"/>
        <v>21.062413218550404</v>
      </c>
      <c r="J330" s="136">
        <f t="shared" si="99"/>
        <v>2.3570135570834791</v>
      </c>
      <c r="K330" s="8">
        <v>15719</v>
      </c>
      <c r="L330" s="137">
        <f t="shared" si="100"/>
        <v>0.44200433034333436</v>
      </c>
      <c r="M330" s="8">
        <v>4456</v>
      </c>
      <c r="N330" s="8">
        <v>4934</v>
      </c>
      <c r="O330" s="8">
        <v>136835</v>
      </c>
      <c r="P330" s="137">
        <f t="shared" si="101"/>
        <v>3.8476787672581052</v>
      </c>
      <c r="Q330" s="137">
        <f t="shared" si="102"/>
        <v>9.499791724520966</v>
      </c>
      <c r="R330" s="8">
        <v>16825</v>
      </c>
      <c r="S330" s="7" t="s">
        <v>847</v>
      </c>
      <c r="T330" s="139">
        <v>27450</v>
      </c>
      <c r="U330" s="8">
        <v>121</v>
      </c>
      <c r="V330" s="8">
        <v>105877</v>
      </c>
      <c r="W330" s="8">
        <v>22838</v>
      </c>
      <c r="X330" s="137">
        <f t="shared" si="103"/>
        <v>0.64218429266372357</v>
      </c>
      <c r="Y330" s="8">
        <v>128715</v>
      </c>
      <c r="Z330" s="8">
        <v>14404</v>
      </c>
      <c r="AA330" s="8">
        <v>35563</v>
      </c>
    </row>
    <row r="331" spans="1:27" ht="13.8" thickBot="1" x14ac:dyDescent="0.3">
      <c r="A331" s="7" t="s">
        <v>188</v>
      </c>
      <c r="B331" s="135" t="s">
        <v>187</v>
      </c>
      <c r="C331" s="7" t="s">
        <v>40</v>
      </c>
      <c r="D331" s="8">
        <v>106122</v>
      </c>
      <c r="E331" s="8">
        <v>166477</v>
      </c>
      <c r="F331" s="8">
        <v>43646</v>
      </c>
      <c r="G331" s="8">
        <v>316245</v>
      </c>
      <c r="H331" s="136">
        <f t="shared" si="97"/>
        <v>7.869531677698701</v>
      </c>
      <c r="I331" s="136">
        <f t="shared" si="98"/>
        <v>21.283060771249747</v>
      </c>
      <c r="J331" s="136">
        <f t="shared" si="99"/>
        <v>1.0189717003321981</v>
      </c>
      <c r="K331" s="8">
        <v>74997</v>
      </c>
      <c r="L331" s="137">
        <f t="shared" si="100"/>
        <v>1.8662469516747127</v>
      </c>
      <c r="M331" s="8">
        <v>20004</v>
      </c>
      <c r="N331" s="8">
        <v>19009</v>
      </c>
      <c r="O331" s="8">
        <v>138228</v>
      </c>
      <c r="P331" s="137">
        <f t="shared" si="101"/>
        <v>3.4397053700293636</v>
      </c>
      <c r="Q331" s="137">
        <f t="shared" si="102"/>
        <v>9.3026448616999797</v>
      </c>
      <c r="R331" s="8">
        <v>21297</v>
      </c>
      <c r="S331" s="7" t="s">
        <v>847</v>
      </c>
      <c r="T331" s="139">
        <v>10365</v>
      </c>
      <c r="U331" s="8">
        <v>193</v>
      </c>
      <c r="V331" s="8">
        <v>89069</v>
      </c>
      <c r="W331" s="8">
        <v>221288</v>
      </c>
      <c r="X331" s="137">
        <f t="shared" si="103"/>
        <v>5.506594336336037</v>
      </c>
      <c r="Y331" s="8">
        <v>310357</v>
      </c>
      <c r="Z331" s="8">
        <v>14859</v>
      </c>
      <c r="AA331" s="8">
        <v>40186</v>
      </c>
    </row>
    <row r="332" spans="1:27" ht="13.8" thickBot="1" x14ac:dyDescent="0.3">
      <c r="A332" s="7" t="s">
        <v>190</v>
      </c>
      <c r="B332" s="135" t="s">
        <v>189</v>
      </c>
      <c r="C332" s="7" t="s">
        <v>40</v>
      </c>
      <c r="D332" s="8">
        <v>34232</v>
      </c>
      <c r="E332" s="8">
        <v>45443</v>
      </c>
      <c r="F332" s="8">
        <v>9549</v>
      </c>
      <c r="G332" s="8">
        <v>89224</v>
      </c>
      <c r="H332" s="136">
        <f t="shared" si="97"/>
        <v>3.1569189399568338</v>
      </c>
      <c r="I332" s="136">
        <f t="shared" si="98"/>
        <v>9.9858981533296021</v>
      </c>
      <c r="J332" s="136">
        <f t="shared" si="99"/>
        <v>1.5557260426837773</v>
      </c>
      <c r="K332" s="8">
        <v>17370</v>
      </c>
      <c r="L332" s="137">
        <f t="shared" si="100"/>
        <v>0.61458443901921245</v>
      </c>
      <c r="M332" s="8">
        <v>15063</v>
      </c>
      <c r="N332" s="8">
        <v>17310</v>
      </c>
      <c r="O332" s="8">
        <v>101874</v>
      </c>
      <c r="P332" s="137">
        <f t="shared" si="101"/>
        <v>3.6045005838021442</v>
      </c>
      <c r="Q332" s="137">
        <f t="shared" si="102"/>
        <v>11.401678791270285</v>
      </c>
      <c r="R332" s="8">
        <v>18593</v>
      </c>
      <c r="S332" s="7" t="s">
        <v>847</v>
      </c>
      <c r="T332" s="139">
        <v>3673</v>
      </c>
      <c r="U332" s="8">
        <v>26</v>
      </c>
      <c r="V332" s="8">
        <v>47803</v>
      </c>
      <c r="W332" s="8">
        <v>9549</v>
      </c>
      <c r="X332" s="137">
        <f t="shared" si="103"/>
        <v>0.33786222269398153</v>
      </c>
      <c r="Y332" s="8">
        <v>57352</v>
      </c>
      <c r="Z332" s="8">
        <v>8935</v>
      </c>
      <c r="AA332" s="8">
        <v>28263</v>
      </c>
    </row>
    <row r="333" spans="1:27" ht="13.8" thickBot="1" x14ac:dyDescent="0.3">
      <c r="A333" s="7" t="s">
        <v>200</v>
      </c>
      <c r="B333" s="135" t="s">
        <v>199</v>
      </c>
      <c r="C333" s="7" t="s">
        <v>40</v>
      </c>
      <c r="D333" s="8">
        <v>63136</v>
      </c>
      <c r="E333" s="8">
        <v>294441</v>
      </c>
      <c r="F333" s="8">
        <v>12598</v>
      </c>
      <c r="G333" s="8">
        <v>370175</v>
      </c>
      <c r="H333" s="136">
        <f t="shared" si="97"/>
        <v>14.026562085559471</v>
      </c>
      <c r="I333" s="136">
        <f t="shared" si="98"/>
        <v>42.204423668908902</v>
      </c>
      <c r="J333" s="136">
        <f t="shared" si="99"/>
        <v>4.4736301452638196</v>
      </c>
      <c r="K333" s="8">
        <v>19913</v>
      </c>
      <c r="L333" s="137">
        <f t="shared" si="100"/>
        <v>0.75453753173430338</v>
      </c>
      <c r="M333" s="8">
        <v>846</v>
      </c>
      <c r="N333" s="8">
        <v>819</v>
      </c>
      <c r="O333" s="8">
        <v>158027</v>
      </c>
      <c r="P333" s="137">
        <f t="shared" si="101"/>
        <v>5.9879125459436926</v>
      </c>
      <c r="Q333" s="137">
        <f t="shared" si="102"/>
        <v>18.016987800706875</v>
      </c>
      <c r="R333" s="8">
        <v>17213</v>
      </c>
      <c r="S333" s="7" t="s">
        <v>847</v>
      </c>
      <c r="T333" s="140" t="s">
        <v>3890</v>
      </c>
      <c r="U333" s="8">
        <v>193</v>
      </c>
      <c r="V333" s="8">
        <v>82746</v>
      </c>
      <c r="W333" s="140" t="s">
        <v>3890</v>
      </c>
      <c r="X333" s="140" t="s">
        <v>3890</v>
      </c>
      <c r="Y333" s="8">
        <v>82746</v>
      </c>
      <c r="Z333" s="8">
        <v>8771</v>
      </c>
      <c r="AA333" s="8">
        <v>26391</v>
      </c>
    </row>
    <row r="334" spans="1:27" ht="13.8" thickBot="1" x14ac:dyDescent="0.3">
      <c r="A334" s="7" t="s">
        <v>218</v>
      </c>
      <c r="B334" s="135" t="s">
        <v>217</v>
      </c>
      <c r="C334" s="7" t="s">
        <v>40</v>
      </c>
      <c r="D334" s="8">
        <v>135828</v>
      </c>
      <c r="E334" s="8">
        <v>153168</v>
      </c>
      <c r="F334" s="8">
        <v>31104</v>
      </c>
      <c r="G334" s="8">
        <v>320100</v>
      </c>
      <c r="H334" s="136">
        <f t="shared" si="97"/>
        <v>9.7594438854843144</v>
      </c>
      <c r="I334" s="136">
        <f t="shared" si="98"/>
        <v>11.755848543831943</v>
      </c>
      <c r="J334" s="136">
        <f t="shared" si="99"/>
        <v>4.1161947380603348</v>
      </c>
      <c r="K334" s="8">
        <v>20310</v>
      </c>
      <c r="L334" s="137">
        <f t="shared" si="100"/>
        <v>0.61922619592060735</v>
      </c>
      <c r="M334" s="8">
        <v>14904</v>
      </c>
      <c r="N334" s="8">
        <v>13607</v>
      </c>
      <c r="O334" s="8">
        <v>155074</v>
      </c>
      <c r="P334" s="137">
        <f t="shared" si="101"/>
        <v>4.7280100003048871</v>
      </c>
      <c r="Q334" s="137">
        <f t="shared" si="102"/>
        <v>5.6951779352895811</v>
      </c>
      <c r="R334" s="8">
        <v>26357</v>
      </c>
      <c r="S334" s="7" t="s">
        <v>847</v>
      </c>
      <c r="T334" s="139">
        <v>47736</v>
      </c>
      <c r="U334" s="8">
        <v>170</v>
      </c>
      <c r="V334" s="8">
        <v>65208</v>
      </c>
      <c r="W334" s="8">
        <v>12558</v>
      </c>
      <c r="X334" s="137">
        <f t="shared" ref="X334:X348" si="104">W334/AA334</f>
        <v>0.38287752675386444</v>
      </c>
      <c r="Y334" s="8">
        <v>77766</v>
      </c>
      <c r="Z334" s="8">
        <v>27229</v>
      </c>
      <c r="AA334" s="8">
        <v>32799</v>
      </c>
    </row>
    <row r="335" spans="1:27" ht="13.8" thickBot="1" x14ac:dyDescent="0.3">
      <c r="A335" s="7" t="s">
        <v>226</v>
      </c>
      <c r="B335" s="135" t="s">
        <v>225</v>
      </c>
      <c r="C335" s="7" t="s">
        <v>40</v>
      </c>
      <c r="D335" s="8">
        <v>58980</v>
      </c>
      <c r="E335" s="8">
        <v>78748</v>
      </c>
      <c r="F335" s="8">
        <v>16202</v>
      </c>
      <c r="G335" s="8">
        <v>153930</v>
      </c>
      <c r="H335" s="136">
        <f t="shared" si="97"/>
        <v>4.7893590541381457</v>
      </c>
      <c r="I335" s="136">
        <f t="shared" si="98"/>
        <v>16.140295690468701</v>
      </c>
      <c r="J335" s="136">
        <f t="shared" si="99"/>
        <v>2.8099671412924425</v>
      </c>
      <c r="K335" s="8">
        <v>7877</v>
      </c>
      <c r="L335" s="137">
        <f t="shared" si="100"/>
        <v>0.24508400746733042</v>
      </c>
      <c r="M335" s="8">
        <v>3565</v>
      </c>
      <c r="N335" s="8">
        <v>4327</v>
      </c>
      <c r="O335" s="8">
        <v>69450</v>
      </c>
      <c r="P335" s="137">
        <f t="shared" si="101"/>
        <v>2.1608587429993777</v>
      </c>
      <c r="Q335" s="137">
        <f t="shared" si="102"/>
        <v>7.2821642025794278</v>
      </c>
      <c r="R335" s="8">
        <v>8334</v>
      </c>
      <c r="S335" s="7" t="s">
        <v>847</v>
      </c>
      <c r="T335" s="139">
        <v>5103</v>
      </c>
      <c r="U335" s="8">
        <v>75</v>
      </c>
      <c r="V335" s="8">
        <v>42307</v>
      </c>
      <c r="W335" s="8">
        <v>12473</v>
      </c>
      <c r="X335" s="137">
        <f t="shared" si="104"/>
        <v>0.38808338518979463</v>
      </c>
      <c r="Y335" s="8">
        <v>54780</v>
      </c>
      <c r="Z335" s="8">
        <v>9537</v>
      </c>
      <c r="AA335" s="8">
        <v>32140</v>
      </c>
    </row>
    <row r="336" spans="1:27" ht="13.8" thickBot="1" x14ac:dyDescent="0.3">
      <c r="A336" s="7" t="s">
        <v>230</v>
      </c>
      <c r="B336" s="135" t="s">
        <v>229</v>
      </c>
      <c r="C336" s="7" t="s">
        <v>40</v>
      </c>
      <c r="D336" s="8">
        <v>39882</v>
      </c>
      <c r="E336" s="8">
        <v>133609</v>
      </c>
      <c r="F336" s="8">
        <v>7532</v>
      </c>
      <c r="G336" s="8">
        <v>181023</v>
      </c>
      <c r="H336" s="136">
        <f t="shared" si="97"/>
        <v>6.9177239376337507</v>
      </c>
      <c r="I336" s="136">
        <f t="shared" si="98"/>
        <v>16.050984217059764</v>
      </c>
      <c r="J336" s="136">
        <f t="shared" si="99"/>
        <v>1.618965424723201</v>
      </c>
      <c r="K336" s="8">
        <v>18064</v>
      </c>
      <c r="L336" s="137">
        <f t="shared" si="100"/>
        <v>0.69030877407520641</v>
      </c>
      <c r="M336" s="8">
        <v>12018</v>
      </c>
      <c r="N336" s="8">
        <v>12503</v>
      </c>
      <c r="O336" s="8">
        <v>128463</v>
      </c>
      <c r="P336" s="137">
        <f t="shared" si="101"/>
        <v>4.9091638642616937</v>
      </c>
      <c r="Q336" s="137">
        <f t="shared" si="102"/>
        <v>11.39058343677957</v>
      </c>
      <c r="R336" s="8">
        <v>20984</v>
      </c>
      <c r="S336" s="7" t="s">
        <v>847</v>
      </c>
      <c r="T336" s="139">
        <v>10389</v>
      </c>
      <c r="U336" s="8">
        <v>226</v>
      </c>
      <c r="V336" s="8">
        <v>104877</v>
      </c>
      <c r="W336" s="8">
        <v>6937</v>
      </c>
      <c r="X336" s="137">
        <f t="shared" si="104"/>
        <v>0.26509477224090494</v>
      </c>
      <c r="Y336" s="8">
        <v>111814</v>
      </c>
      <c r="Z336" s="8">
        <v>11278</v>
      </c>
      <c r="AA336" s="8">
        <v>26168</v>
      </c>
    </row>
    <row r="337" spans="1:27" ht="13.8" thickBot="1" x14ac:dyDescent="0.3">
      <c r="A337" s="7" t="s">
        <v>242</v>
      </c>
      <c r="B337" s="135" t="s">
        <v>241</v>
      </c>
      <c r="C337" s="7" t="s">
        <v>40</v>
      </c>
      <c r="D337" s="8">
        <v>89774</v>
      </c>
      <c r="E337" s="8">
        <v>134314</v>
      </c>
      <c r="F337" s="8">
        <v>52968</v>
      </c>
      <c r="G337" s="8">
        <v>277056</v>
      </c>
      <c r="H337" s="136">
        <f t="shared" si="97"/>
        <v>5.7032050886185388</v>
      </c>
      <c r="I337" s="136">
        <f t="shared" si="98"/>
        <v>18.829414163381813</v>
      </c>
      <c r="J337" s="136">
        <f t="shared" si="99"/>
        <v>1.8601603308670489</v>
      </c>
      <c r="K337" s="8">
        <v>57356</v>
      </c>
      <c r="L337" s="137">
        <f t="shared" si="100"/>
        <v>1.1806747771670887</v>
      </c>
      <c r="M337" s="8">
        <v>9732</v>
      </c>
      <c r="N337" s="8">
        <v>11719</v>
      </c>
      <c r="O337" s="8">
        <v>137622</v>
      </c>
      <c r="P337" s="137">
        <f t="shared" si="101"/>
        <v>2.8329525103439757</v>
      </c>
      <c r="Q337" s="137">
        <f t="shared" si="102"/>
        <v>9.3531330705450593</v>
      </c>
      <c r="R337" s="8">
        <v>24803</v>
      </c>
      <c r="S337" s="7" t="s">
        <v>847</v>
      </c>
      <c r="T337" s="139">
        <v>30005</v>
      </c>
      <c r="U337" s="8">
        <v>180</v>
      </c>
      <c r="V337" s="8">
        <v>95756</v>
      </c>
      <c r="W337" s="8">
        <v>53186</v>
      </c>
      <c r="X337" s="137">
        <f t="shared" si="104"/>
        <v>1.0948352168632536</v>
      </c>
      <c r="Y337" s="8">
        <v>148942</v>
      </c>
      <c r="Z337" s="8">
        <v>14714</v>
      </c>
      <c r="AA337" s="8">
        <v>48579</v>
      </c>
    </row>
    <row r="338" spans="1:27" ht="13.8" thickBot="1" x14ac:dyDescent="0.3">
      <c r="A338" s="7" t="s">
        <v>244</v>
      </c>
      <c r="B338" s="135" t="s">
        <v>243</v>
      </c>
      <c r="C338" s="7" t="s">
        <v>40</v>
      </c>
      <c r="D338" s="8">
        <v>33169</v>
      </c>
      <c r="E338" s="8">
        <v>70112</v>
      </c>
      <c r="F338" s="8">
        <v>9693</v>
      </c>
      <c r="G338" s="8">
        <v>112974</v>
      </c>
      <c r="H338" s="136">
        <f t="shared" si="97"/>
        <v>3.4823377103754392</v>
      </c>
      <c r="I338" s="136">
        <f t="shared" si="98"/>
        <v>6.9321961097134439</v>
      </c>
      <c r="J338" s="136">
        <f t="shared" si="99"/>
        <v>1.2591841283994649</v>
      </c>
      <c r="K338" s="8">
        <v>17939</v>
      </c>
      <c r="L338" s="137">
        <f t="shared" si="100"/>
        <v>0.55295604463349979</v>
      </c>
      <c r="M338" s="8">
        <v>21975</v>
      </c>
      <c r="N338" s="8">
        <v>20929</v>
      </c>
      <c r="O338" s="8">
        <v>91731</v>
      </c>
      <c r="P338" s="137">
        <f t="shared" si="101"/>
        <v>2.8275383761790271</v>
      </c>
      <c r="Q338" s="137">
        <f t="shared" si="102"/>
        <v>5.6287046695710865</v>
      </c>
      <c r="R338" s="8">
        <v>20971</v>
      </c>
      <c r="S338" s="7" t="s">
        <v>847</v>
      </c>
      <c r="T338" s="139">
        <v>14027</v>
      </c>
      <c r="U338" s="8">
        <v>83</v>
      </c>
      <c r="V338" s="8">
        <v>72858</v>
      </c>
      <c r="W338" s="8">
        <v>16862</v>
      </c>
      <c r="X338" s="137">
        <f t="shared" si="104"/>
        <v>0.51975833795696935</v>
      </c>
      <c r="Y338" s="8">
        <v>89720</v>
      </c>
      <c r="Z338" s="8">
        <v>16297</v>
      </c>
      <c r="AA338" s="8">
        <v>32442</v>
      </c>
    </row>
    <row r="339" spans="1:27" ht="13.8" thickBot="1" x14ac:dyDescent="0.3">
      <c r="A339" s="7" t="s">
        <v>300</v>
      </c>
      <c r="B339" s="135" t="s">
        <v>299</v>
      </c>
      <c r="C339" s="7" t="s">
        <v>40</v>
      </c>
      <c r="D339" s="8">
        <v>27232</v>
      </c>
      <c r="E339" s="8">
        <v>32166</v>
      </c>
      <c r="F339" s="8">
        <v>6524</v>
      </c>
      <c r="G339" s="8">
        <v>65922</v>
      </c>
      <c r="H339" s="136">
        <f t="shared" si="97"/>
        <v>2.3805431171457458</v>
      </c>
      <c r="I339" s="136">
        <f t="shared" si="98"/>
        <v>8.6865199631044927</v>
      </c>
      <c r="J339" s="136">
        <f t="shared" si="99"/>
        <v>0.83226441773558224</v>
      </c>
      <c r="K339" s="8">
        <v>5841</v>
      </c>
      <c r="L339" s="137">
        <f t="shared" si="100"/>
        <v>0.21092734363715152</v>
      </c>
      <c r="M339" s="8">
        <v>9162</v>
      </c>
      <c r="N339" s="8">
        <v>10861</v>
      </c>
      <c r="O339" s="8">
        <v>35504</v>
      </c>
      <c r="P339" s="137">
        <f t="shared" si="101"/>
        <v>1.2821031344792719</v>
      </c>
      <c r="Q339" s="137">
        <f t="shared" si="102"/>
        <v>4.6783502437738829</v>
      </c>
      <c r="R339" s="8">
        <v>12774</v>
      </c>
      <c r="S339" s="7" t="s">
        <v>847</v>
      </c>
      <c r="T339" s="139">
        <v>29894</v>
      </c>
      <c r="U339" s="8">
        <v>52</v>
      </c>
      <c r="V339" s="8">
        <v>56158</v>
      </c>
      <c r="W339" s="8">
        <v>23050</v>
      </c>
      <c r="X339" s="137">
        <f t="shared" si="104"/>
        <v>0.83237035967066297</v>
      </c>
      <c r="Y339" s="8">
        <v>79208</v>
      </c>
      <c r="Z339" s="8">
        <v>7589</v>
      </c>
      <c r="AA339" s="8">
        <v>27692</v>
      </c>
    </row>
    <row r="340" spans="1:27" ht="13.8" thickBot="1" x14ac:dyDescent="0.3">
      <c r="A340" s="7" t="s">
        <v>308</v>
      </c>
      <c r="B340" s="135" t="s">
        <v>307</v>
      </c>
      <c r="C340" s="7" t="s">
        <v>40</v>
      </c>
      <c r="D340" s="8">
        <v>190532</v>
      </c>
      <c r="E340" s="8">
        <v>140190</v>
      </c>
      <c r="F340" s="8">
        <v>32861</v>
      </c>
      <c r="G340" s="8">
        <v>363583</v>
      </c>
      <c r="H340" s="136">
        <f t="shared" si="97"/>
        <v>7.7382781738852824</v>
      </c>
      <c r="I340" s="136">
        <f t="shared" si="98"/>
        <v>23.623091417061918</v>
      </c>
      <c r="J340" s="136">
        <f t="shared" si="99"/>
        <v>1.8776525147569938</v>
      </c>
      <c r="K340" s="8">
        <v>107601</v>
      </c>
      <c r="L340" s="137">
        <f t="shared" si="100"/>
        <v>2.2901138661274874</v>
      </c>
      <c r="M340" s="8">
        <v>23070</v>
      </c>
      <c r="N340" s="8">
        <v>19021</v>
      </c>
      <c r="O340" s="8">
        <v>121868</v>
      </c>
      <c r="P340" s="137">
        <f t="shared" si="101"/>
        <v>2.5937639672235822</v>
      </c>
      <c r="Q340" s="137">
        <f t="shared" si="102"/>
        <v>7.9181339744006234</v>
      </c>
      <c r="R340" s="8">
        <v>4867</v>
      </c>
      <c r="S340" s="7" t="s">
        <v>847</v>
      </c>
      <c r="T340" s="139">
        <v>727</v>
      </c>
      <c r="U340" s="8">
        <v>185</v>
      </c>
      <c r="V340" s="8">
        <v>180159</v>
      </c>
      <c r="W340" s="8">
        <v>13478</v>
      </c>
      <c r="X340" s="137">
        <f t="shared" si="104"/>
        <v>0.28685750771522828</v>
      </c>
      <c r="Y340" s="8">
        <v>193637</v>
      </c>
      <c r="Z340" s="8">
        <v>15391</v>
      </c>
      <c r="AA340" s="8">
        <v>46985</v>
      </c>
    </row>
    <row r="341" spans="1:27" ht="13.8" thickBot="1" x14ac:dyDescent="0.3">
      <c r="A341" s="7" t="s">
        <v>328</v>
      </c>
      <c r="B341" s="135" t="s">
        <v>327</v>
      </c>
      <c r="C341" s="7" t="s">
        <v>40</v>
      </c>
      <c r="D341" s="8">
        <v>21865</v>
      </c>
      <c r="E341" s="8">
        <v>87459</v>
      </c>
      <c r="F341" s="8">
        <v>7662</v>
      </c>
      <c r="G341" s="8">
        <v>116986</v>
      </c>
      <c r="H341" s="136">
        <f t="shared" si="97"/>
        <v>2.8604332730206856</v>
      </c>
      <c r="I341" s="136">
        <f t="shared" si="98"/>
        <v>7.9339437097321124</v>
      </c>
      <c r="J341" s="136">
        <f t="shared" si="99"/>
        <v>0.72539560494072131</v>
      </c>
      <c r="K341" s="8">
        <v>32500</v>
      </c>
      <c r="L341" s="137">
        <f t="shared" si="100"/>
        <v>0.79465988556897649</v>
      </c>
      <c r="M341" s="8">
        <v>7494</v>
      </c>
      <c r="N341" s="8">
        <v>3825</v>
      </c>
      <c r="O341" s="8">
        <v>238420</v>
      </c>
      <c r="P341" s="137">
        <f t="shared" si="101"/>
        <v>5.8296249205340116</v>
      </c>
      <c r="Q341" s="137">
        <f t="shared" si="102"/>
        <v>16.169548999660901</v>
      </c>
      <c r="R341" s="8">
        <v>34216</v>
      </c>
      <c r="S341" s="7" t="s">
        <v>847</v>
      </c>
      <c r="T341" s="139">
        <v>24090</v>
      </c>
      <c r="U341" s="8">
        <v>267</v>
      </c>
      <c r="V341" s="8">
        <v>152736</v>
      </c>
      <c r="W341" s="8">
        <v>8536</v>
      </c>
      <c r="X341" s="137">
        <f t="shared" si="104"/>
        <v>0.2087143625605164</v>
      </c>
      <c r="Y341" s="8">
        <v>161272</v>
      </c>
      <c r="Z341" s="8">
        <v>14745</v>
      </c>
      <c r="AA341" s="8">
        <v>40898</v>
      </c>
    </row>
    <row r="342" spans="1:27" ht="13.8" thickBot="1" x14ac:dyDescent="0.3">
      <c r="A342" s="7" t="s">
        <v>388</v>
      </c>
      <c r="B342" s="135" t="s">
        <v>387</v>
      </c>
      <c r="C342" s="7" t="s">
        <v>40</v>
      </c>
      <c r="D342" s="8">
        <v>24381</v>
      </c>
      <c r="E342" s="8">
        <v>83839</v>
      </c>
      <c r="F342" s="8">
        <v>7988</v>
      </c>
      <c r="G342" s="8">
        <v>116208</v>
      </c>
      <c r="H342" s="136">
        <f t="shared" si="97"/>
        <v>2.7810271382759777</v>
      </c>
      <c r="I342" s="136">
        <f t="shared" si="98"/>
        <v>7.9589069241832755</v>
      </c>
      <c r="J342" s="136">
        <f t="shared" si="99"/>
        <v>0.93978358969382314</v>
      </c>
      <c r="K342" s="8">
        <v>23807</v>
      </c>
      <c r="L342" s="137">
        <f t="shared" si="100"/>
        <v>0.56973627530751925</v>
      </c>
      <c r="M342" s="8">
        <v>12790</v>
      </c>
      <c r="N342" s="8">
        <v>9615</v>
      </c>
      <c r="O342" s="8">
        <v>129697</v>
      </c>
      <c r="P342" s="137">
        <f t="shared" si="101"/>
        <v>3.1038386062317525</v>
      </c>
      <c r="Q342" s="137">
        <f t="shared" si="102"/>
        <v>8.8827477570029458</v>
      </c>
      <c r="R342" s="8">
        <v>27733</v>
      </c>
      <c r="S342" s="7" t="s">
        <v>847</v>
      </c>
      <c r="T342" s="139">
        <v>39948</v>
      </c>
      <c r="U342" s="8">
        <v>257</v>
      </c>
      <c r="V342" s="8">
        <v>111157</v>
      </c>
      <c r="W342" s="8">
        <v>12497</v>
      </c>
      <c r="X342" s="137">
        <f t="shared" si="104"/>
        <v>0.29907145934044893</v>
      </c>
      <c r="Y342" s="8">
        <v>123654</v>
      </c>
      <c r="Z342" s="8">
        <v>14601</v>
      </c>
      <c r="AA342" s="8">
        <v>41786</v>
      </c>
    </row>
    <row r="343" spans="1:27" ht="13.8" thickBot="1" x14ac:dyDescent="0.3">
      <c r="A343" s="7" t="s">
        <v>433</v>
      </c>
      <c r="B343" s="135" t="s">
        <v>432</v>
      </c>
      <c r="C343" s="7" t="s">
        <v>40</v>
      </c>
      <c r="D343" s="8">
        <v>56517</v>
      </c>
      <c r="E343" s="8">
        <v>106182</v>
      </c>
      <c r="F343" s="8">
        <v>10143</v>
      </c>
      <c r="G343" s="8">
        <v>172842</v>
      </c>
      <c r="H343" s="136">
        <f t="shared" si="97"/>
        <v>4.2393367834980742</v>
      </c>
      <c r="I343" s="136">
        <f t="shared" si="98"/>
        <v>14.479517466700177</v>
      </c>
      <c r="J343" s="136">
        <f t="shared" si="99"/>
        <v>1.3601252773886905</v>
      </c>
      <c r="K343" s="8">
        <v>9750</v>
      </c>
      <c r="L343" s="137">
        <f t="shared" si="100"/>
        <v>0.23914056559809668</v>
      </c>
      <c r="M343" s="8">
        <v>10569</v>
      </c>
      <c r="N343" s="8">
        <v>9794</v>
      </c>
      <c r="O343" s="8">
        <v>117500</v>
      </c>
      <c r="P343" s="137">
        <f t="shared" si="101"/>
        <v>2.8819504059257808</v>
      </c>
      <c r="Q343" s="137">
        <f t="shared" si="102"/>
        <v>9.8433442238418358</v>
      </c>
      <c r="R343" s="8">
        <v>14214</v>
      </c>
      <c r="S343" s="7" t="s">
        <v>847</v>
      </c>
      <c r="T343" s="139">
        <v>11647</v>
      </c>
      <c r="U343" s="8">
        <v>193</v>
      </c>
      <c r="V343" s="8">
        <v>113489</v>
      </c>
      <c r="W343" s="8">
        <v>13589</v>
      </c>
      <c r="X343" s="137">
        <f t="shared" si="104"/>
        <v>0.33330063035000368</v>
      </c>
      <c r="Y343" s="8">
        <v>127078</v>
      </c>
      <c r="Z343" s="8">
        <v>11937</v>
      </c>
      <c r="AA343" s="8">
        <v>40771</v>
      </c>
    </row>
    <row r="344" spans="1:27" ht="13.8" thickBot="1" x14ac:dyDescent="0.3">
      <c r="A344" s="7" t="s">
        <v>439</v>
      </c>
      <c r="B344" s="135" t="s">
        <v>438</v>
      </c>
      <c r="C344" s="7" t="s">
        <v>40</v>
      </c>
      <c r="D344" s="8">
        <v>21009</v>
      </c>
      <c r="E344" s="8">
        <v>25076</v>
      </c>
      <c r="F344" s="8">
        <v>1917</v>
      </c>
      <c r="G344" s="8">
        <v>48002</v>
      </c>
      <c r="H344" s="136">
        <f t="shared" si="97"/>
        <v>1.2584416946308725</v>
      </c>
      <c r="I344" s="136">
        <f t="shared" si="98"/>
        <v>3.8864869241356974</v>
      </c>
      <c r="J344" s="136">
        <f t="shared" si="99"/>
        <v>0.8373658962058439</v>
      </c>
      <c r="K344" s="8">
        <v>1328</v>
      </c>
      <c r="L344" s="137">
        <f t="shared" si="100"/>
        <v>3.4815436241610737E-2</v>
      </c>
      <c r="M344" s="8">
        <v>6965</v>
      </c>
      <c r="N344" s="8">
        <v>5849</v>
      </c>
      <c r="O344" s="8">
        <v>16626</v>
      </c>
      <c r="P344" s="137">
        <f t="shared" si="101"/>
        <v>0.43587458053691275</v>
      </c>
      <c r="Q344" s="137">
        <f t="shared" si="102"/>
        <v>1.3461258197716783</v>
      </c>
      <c r="R344" s="8">
        <v>11871</v>
      </c>
      <c r="S344" s="7" t="s">
        <v>847</v>
      </c>
      <c r="T344" s="139">
        <v>2086</v>
      </c>
      <c r="U344" s="8">
        <v>68</v>
      </c>
      <c r="V344" s="8">
        <v>54208</v>
      </c>
      <c r="W344" s="8">
        <v>3117</v>
      </c>
      <c r="X344" s="137">
        <f t="shared" si="104"/>
        <v>8.1716652684563754E-2</v>
      </c>
      <c r="Y344" s="8">
        <v>57325</v>
      </c>
      <c r="Z344" s="8">
        <v>12351</v>
      </c>
      <c r="AA344" s="8">
        <v>38144</v>
      </c>
    </row>
    <row r="345" spans="1:27" ht="13.8" thickBot="1" x14ac:dyDescent="0.3">
      <c r="A345" s="7" t="s">
        <v>449</v>
      </c>
      <c r="B345" s="135" t="s">
        <v>448</v>
      </c>
      <c r="C345" s="7" t="s">
        <v>40</v>
      </c>
      <c r="D345" s="8">
        <v>128893</v>
      </c>
      <c r="E345" s="8">
        <v>249300</v>
      </c>
      <c r="F345" s="8">
        <v>38468</v>
      </c>
      <c r="G345" s="8">
        <v>416661</v>
      </c>
      <c r="H345" s="136">
        <f t="shared" si="97"/>
        <v>11.723719752391672</v>
      </c>
      <c r="I345" s="136">
        <f t="shared" si="98"/>
        <v>18.526500666963095</v>
      </c>
      <c r="J345" s="136">
        <f t="shared" si="99"/>
        <v>2.7357013886609107</v>
      </c>
      <c r="K345" s="8">
        <v>21989</v>
      </c>
      <c r="L345" s="137">
        <f t="shared" si="100"/>
        <v>0.61871131119864942</v>
      </c>
      <c r="M345" s="8">
        <v>15826</v>
      </c>
      <c r="N345" s="8">
        <v>13408</v>
      </c>
      <c r="O345" s="8">
        <v>213297</v>
      </c>
      <c r="P345" s="137">
        <f t="shared" si="101"/>
        <v>6.0016038266741703</v>
      </c>
      <c r="Q345" s="137">
        <f t="shared" si="102"/>
        <v>9.4840818141396177</v>
      </c>
      <c r="R345" s="8">
        <v>30430</v>
      </c>
      <c r="S345" s="7" t="s">
        <v>847</v>
      </c>
      <c r="T345" s="139">
        <v>38540</v>
      </c>
      <c r="U345" s="8">
        <v>148</v>
      </c>
      <c r="V345" s="8">
        <v>129863</v>
      </c>
      <c r="W345" s="8">
        <v>22442</v>
      </c>
      <c r="X345" s="137">
        <f t="shared" si="104"/>
        <v>0.63145751266178951</v>
      </c>
      <c r="Y345" s="8">
        <v>152305</v>
      </c>
      <c r="Z345" s="8">
        <v>22490</v>
      </c>
      <c r="AA345" s="8">
        <v>35540</v>
      </c>
    </row>
    <row r="346" spans="1:27" ht="13.8" thickBot="1" x14ac:dyDescent="0.3">
      <c r="A346" s="7" t="s">
        <v>465</v>
      </c>
      <c r="B346" s="135" t="s">
        <v>464</v>
      </c>
      <c r="C346" s="7" t="s">
        <v>40</v>
      </c>
      <c r="D346" s="8">
        <v>39864</v>
      </c>
      <c r="E346" s="8">
        <v>60624</v>
      </c>
      <c r="F346" s="8">
        <v>8557</v>
      </c>
      <c r="G346" s="8">
        <v>109045</v>
      </c>
      <c r="H346" s="136">
        <f t="shared" si="97"/>
        <v>3.6722906984576009</v>
      </c>
      <c r="I346" s="136">
        <f t="shared" si="98"/>
        <v>12.73295189163942</v>
      </c>
      <c r="J346" s="136">
        <f t="shared" si="99"/>
        <v>0.77837579322307326</v>
      </c>
      <c r="K346" s="8">
        <v>6537</v>
      </c>
      <c r="L346" s="137">
        <f t="shared" si="100"/>
        <v>0.22014548393614872</v>
      </c>
      <c r="M346" s="8">
        <v>14892</v>
      </c>
      <c r="N346" s="8">
        <v>11302</v>
      </c>
      <c r="O346" s="8">
        <v>98172</v>
      </c>
      <c r="P346" s="137">
        <f t="shared" si="101"/>
        <v>3.306122448979592</v>
      </c>
      <c r="Q346" s="137">
        <f t="shared" si="102"/>
        <v>11.463334890238206</v>
      </c>
      <c r="R346" s="8">
        <v>31910</v>
      </c>
      <c r="S346" s="7" t="s">
        <v>847</v>
      </c>
      <c r="T346" s="139">
        <v>5107</v>
      </c>
      <c r="U346" s="8">
        <v>108</v>
      </c>
      <c r="V346" s="8">
        <v>102000</v>
      </c>
      <c r="W346" s="8">
        <v>38093</v>
      </c>
      <c r="X346" s="137">
        <f t="shared" si="104"/>
        <v>1.2828517545632114</v>
      </c>
      <c r="Y346" s="8">
        <v>140093</v>
      </c>
      <c r="Z346" s="8">
        <v>8564</v>
      </c>
      <c r="AA346" s="8">
        <v>29694</v>
      </c>
    </row>
    <row r="347" spans="1:27" ht="13.8" thickBot="1" x14ac:dyDescent="0.3">
      <c r="A347" s="7" t="s">
        <v>486</v>
      </c>
      <c r="B347" s="135" t="s">
        <v>485</v>
      </c>
      <c r="C347" s="7" t="s">
        <v>40</v>
      </c>
      <c r="D347" s="8">
        <v>79621</v>
      </c>
      <c r="E347" s="8">
        <v>116284</v>
      </c>
      <c r="F347" s="8">
        <v>78129</v>
      </c>
      <c r="G347" s="8">
        <v>274034</v>
      </c>
      <c r="H347" s="136">
        <f t="shared" si="97"/>
        <v>9.5662221601619777</v>
      </c>
      <c r="I347" s="136">
        <f t="shared" si="98"/>
        <v>20.514597993711632</v>
      </c>
      <c r="J347" s="136">
        <f t="shared" si="99"/>
        <v>3.2232468418452562</v>
      </c>
      <c r="K347" s="8">
        <v>762</v>
      </c>
      <c r="L347" s="137">
        <f t="shared" si="100"/>
        <v>2.6600572505759968E-2</v>
      </c>
      <c r="M347" s="8">
        <v>5000</v>
      </c>
      <c r="N347" s="8">
        <v>9578</v>
      </c>
      <c r="O347" s="8">
        <v>191566</v>
      </c>
      <c r="P347" s="137">
        <f t="shared" si="101"/>
        <v>6.6873560008378137</v>
      </c>
      <c r="Q347" s="137">
        <f t="shared" si="102"/>
        <v>14.340919299296301</v>
      </c>
      <c r="R347" s="8">
        <v>92443</v>
      </c>
      <c r="S347" s="7" t="s">
        <v>847</v>
      </c>
      <c r="T347" s="139">
        <v>39678</v>
      </c>
      <c r="U347" s="8">
        <v>121</v>
      </c>
      <c r="V347" s="8">
        <v>71481</v>
      </c>
      <c r="W347" s="8">
        <v>13537</v>
      </c>
      <c r="X347" s="137">
        <f t="shared" si="104"/>
        <v>0.47256161418697201</v>
      </c>
      <c r="Y347" s="8">
        <v>85018</v>
      </c>
      <c r="Z347" s="8">
        <v>13358</v>
      </c>
      <c r="AA347" s="8">
        <v>28646</v>
      </c>
    </row>
    <row r="348" spans="1:27" ht="13.8" thickBot="1" x14ac:dyDescent="0.3">
      <c r="A348" s="7" t="s">
        <v>541</v>
      </c>
      <c r="B348" s="135" t="s">
        <v>540</v>
      </c>
      <c r="C348" s="7" t="s">
        <v>40</v>
      </c>
      <c r="D348" s="8">
        <v>263655</v>
      </c>
      <c r="E348" s="8">
        <v>239857</v>
      </c>
      <c r="F348" s="8">
        <v>56265</v>
      </c>
      <c r="G348" s="8">
        <v>559777</v>
      </c>
      <c r="H348" s="136">
        <f t="shared" si="97"/>
        <v>16.240955116488234</v>
      </c>
      <c r="I348" s="136">
        <f t="shared" si="98"/>
        <v>28.037916353618833</v>
      </c>
      <c r="J348" s="136">
        <f t="shared" si="99"/>
        <v>3.2850570125762171</v>
      </c>
      <c r="K348" s="8">
        <v>41766</v>
      </c>
      <c r="L348" s="137">
        <f t="shared" si="100"/>
        <v>1.2117677778744886</v>
      </c>
      <c r="M348" s="8">
        <v>22732</v>
      </c>
      <c r="N348" s="8">
        <v>37852</v>
      </c>
      <c r="O348" s="8">
        <v>218066</v>
      </c>
      <c r="P348" s="137">
        <f t="shared" si="101"/>
        <v>6.3268053500449701</v>
      </c>
      <c r="Q348" s="137">
        <f t="shared" si="102"/>
        <v>10.922414224893563</v>
      </c>
      <c r="R348" s="8">
        <v>29591</v>
      </c>
      <c r="S348" s="7" t="s">
        <v>847</v>
      </c>
      <c r="T348" s="139">
        <v>13926</v>
      </c>
      <c r="U348" s="8">
        <v>196</v>
      </c>
      <c r="V348" s="8">
        <v>148024</v>
      </c>
      <c r="W348" s="8">
        <v>22377</v>
      </c>
      <c r="X348" s="137">
        <f t="shared" si="104"/>
        <v>0.64922969797197316</v>
      </c>
      <c r="Y348" s="8">
        <v>170401</v>
      </c>
      <c r="Z348" s="8">
        <v>19965</v>
      </c>
      <c r="AA348" s="8">
        <v>34467</v>
      </c>
    </row>
    <row r="349" spans="1:27" ht="13.8" thickBot="1" x14ac:dyDescent="0.3">
      <c r="A349" s="7" t="s">
        <v>547</v>
      </c>
      <c r="B349" s="135" t="s">
        <v>546</v>
      </c>
      <c r="C349" s="7" t="s">
        <v>40</v>
      </c>
      <c r="D349" s="8">
        <v>50210</v>
      </c>
      <c r="E349" s="8">
        <v>47947</v>
      </c>
      <c r="F349" s="8">
        <v>960</v>
      </c>
      <c r="G349" s="8">
        <v>99117</v>
      </c>
      <c r="H349" s="136">
        <f t="shared" si="97"/>
        <v>3.3806405402639927</v>
      </c>
      <c r="I349" s="136">
        <f t="shared" si="98"/>
        <v>5.0837051854131401</v>
      </c>
      <c r="J349" s="136">
        <f t="shared" si="99"/>
        <v>1.0780500538388749</v>
      </c>
      <c r="K349" s="8">
        <v>18976</v>
      </c>
      <c r="L349" s="137">
        <f t="shared" si="100"/>
        <v>0.64722534874995741</v>
      </c>
      <c r="M349" s="8">
        <v>6856</v>
      </c>
      <c r="N349" s="8">
        <v>6620</v>
      </c>
      <c r="O349" s="8">
        <v>131352</v>
      </c>
      <c r="P349" s="137">
        <f t="shared" si="101"/>
        <v>4.4800982298168419</v>
      </c>
      <c r="Q349" s="137">
        <f t="shared" si="102"/>
        <v>6.7370364671487923</v>
      </c>
      <c r="R349" s="8">
        <v>20592</v>
      </c>
      <c r="S349" s="7" t="s">
        <v>847</v>
      </c>
      <c r="T349" s="139">
        <v>6842</v>
      </c>
      <c r="U349" s="8">
        <v>139</v>
      </c>
      <c r="V349" s="8">
        <v>91940</v>
      </c>
      <c r="W349" s="140" t="s">
        <v>3890</v>
      </c>
      <c r="X349" s="140" t="s">
        <v>3890</v>
      </c>
      <c r="Y349" s="8">
        <v>91941</v>
      </c>
      <c r="Z349" s="8">
        <v>19497</v>
      </c>
      <c r="AA349" s="8">
        <v>29319</v>
      </c>
    </row>
    <row r="350" spans="1:27" ht="13.8" thickBot="1" x14ac:dyDescent="0.3">
      <c r="A350" s="7" t="s">
        <v>555</v>
      </c>
      <c r="B350" s="135" t="s">
        <v>554</v>
      </c>
      <c r="C350" s="7" t="s">
        <v>40</v>
      </c>
      <c r="D350" s="8">
        <v>196381</v>
      </c>
      <c r="E350" s="8">
        <v>243257</v>
      </c>
      <c r="F350" s="8">
        <v>53830</v>
      </c>
      <c r="G350" s="8">
        <v>493468</v>
      </c>
      <c r="H350" s="136">
        <f t="shared" si="97"/>
        <v>13.942137085381702</v>
      </c>
      <c r="I350" s="136">
        <f t="shared" si="98"/>
        <v>16.836739568050771</v>
      </c>
      <c r="J350" s="136">
        <f t="shared" si="99"/>
        <v>2.6092713130746983</v>
      </c>
      <c r="K350" s="8">
        <v>41626</v>
      </c>
      <c r="L350" s="137">
        <f t="shared" si="100"/>
        <v>1.1760750409673957</v>
      </c>
      <c r="M350" s="8">
        <v>12135</v>
      </c>
      <c r="N350" s="8">
        <v>9071</v>
      </c>
      <c r="O350" s="8">
        <v>202401</v>
      </c>
      <c r="P350" s="137">
        <f t="shared" si="101"/>
        <v>5.7185116121376502</v>
      </c>
      <c r="Q350" s="137">
        <f t="shared" si="102"/>
        <v>6.9057627349960766</v>
      </c>
      <c r="R350" s="8">
        <v>25184</v>
      </c>
      <c r="S350" s="7" t="s">
        <v>847</v>
      </c>
      <c r="T350" s="139">
        <v>13596</v>
      </c>
      <c r="U350" s="8">
        <v>264</v>
      </c>
      <c r="V350" s="8">
        <v>116205</v>
      </c>
      <c r="W350" s="8">
        <v>72916</v>
      </c>
      <c r="X350" s="137">
        <f t="shared" ref="X350:X362" si="105">W350/AA350</f>
        <v>2.0601231847205743</v>
      </c>
      <c r="Y350" s="8">
        <v>189121</v>
      </c>
      <c r="Z350" s="8">
        <v>29309</v>
      </c>
      <c r="AA350" s="8">
        <v>35394</v>
      </c>
    </row>
    <row r="351" spans="1:27" ht="13.8" thickBot="1" x14ac:dyDescent="0.3">
      <c r="A351" s="7" t="s">
        <v>583</v>
      </c>
      <c r="B351" s="135" t="s">
        <v>582</v>
      </c>
      <c r="C351" s="7" t="s">
        <v>40</v>
      </c>
      <c r="D351" s="8">
        <v>78004</v>
      </c>
      <c r="E351" s="8">
        <v>161101</v>
      </c>
      <c r="F351" s="8">
        <v>15653</v>
      </c>
      <c r="G351" s="8">
        <v>254758</v>
      </c>
      <c r="H351" s="136">
        <f t="shared" si="97"/>
        <v>6.9909717076918856</v>
      </c>
      <c r="I351" s="136">
        <f t="shared" si="98"/>
        <v>13.077254761049227</v>
      </c>
      <c r="J351" s="136">
        <f t="shared" si="99"/>
        <v>1.0494492366758117</v>
      </c>
      <c r="K351" s="8">
        <v>57526</v>
      </c>
      <c r="L351" s="137">
        <f t="shared" si="100"/>
        <v>1.5786065146401032</v>
      </c>
      <c r="M351" s="8">
        <v>12156</v>
      </c>
      <c r="N351" s="8">
        <v>8774</v>
      </c>
      <c r="O351" s="8">
        <v>243297</v>
      </c>
      <c r="P351" s="137">
        <f t="shared" si="101"/>
        <v>6.6764633242775995</v>
      </c>
      <c r="Q351" s="137">
        <f t="shared" si="102"/>
        <v>12.488937939530825</v>
      </c>
      <c r="R351" s="8">
        <v>34852</v>
      </c>
      <c r="S351" s="7" t="s">
        <v>847</v>
      </c>
      <c r="T351" s="139">
        <v>12124</v>
      </c>
      <c r="U351" s="8">
        <v>281</v>
      </c>
      <c r="V351" s="8">
        <v>234036</v>
      </c>
      <c r="W351" s="8">
        <v>8718</v>
      </c>
      <c r="X351" s="137">
        <f t="shared" si="105"/>
        <v>0.23923602535605498</v>
      </c>
      <c r="Y351" s="8">
        <v>242754</v>
      </c>
      <c r="Z351" s="8">
        <v>19481</v>
      </c>
      <c r="AA351" s="8">
        <v>36441</v>
      </c>
    </row>
    <row r="352" spans="1:27" ht="13.8" thickBot="1" x14ac:dyDescent="0.3">
      <c r="A352" s="7" t="s">
        <v>593</v>
      </c>
      <c r="B352" s="135" t="s">
        <v>592</v>
      </c>
      <c r="C352" s="7" t="s">
        <v>40</v>
      </c>
      <c r="D352" s="8">
        <v>320381</v>
      </c>
      <c r="E352" s="8">
        <v>522771</v>
      </c>
      <c r="F352" s="8">
        <v>43159</v>
      </c>
      <c r="G352" s="8">
        <v>886311</v>
      </c>
      <c r="H352" s="136">
        <f t="shared" si="97"/>
        <v>24.179152116979484</v>
      </c>
      <c r="I352" s="136">
        <f t="shared" si="98"/>
        <v>16.318879805567832</v>
      </c>
      <c r="J352" s="136">
        <f t="shared" si="99"/>
        <v>3.0854287275854024</v>
      </c>
      <c r="K352" s="8">
        <v>55364</v>
      </c>
      <c r="L352" s="137">
        <f t="shared" si="100"/>
        <v>1.5103666521169794</v>
      </c>
      <c r="M352" s="8">
        <v>9874</v>
      </c>
      <c r="N352" s="8">
        <v>11583</v>
      </c>
      <c r="O352" s="8">
        <v>352716</v>
      </c>
      <c r="P352" s="137">
        <f t="shared" si="101"/>
        <v>9.6223264949803582</v>
      </c>
      <c r="Q352" s="137">
        <f t="shared" si="102"/>
        <v>6.4942554131683607</v>
      </c>
      <c r="R352" s="8">
        <v>44597</v>
      </c>
      <c r="S352" s="7" t="s">
        <v>847</v>
      </c>
      <c r="T352" s="139">
        <v>116283</v>
      </c>
      <c r="U352" s="8">
        <v>391</v>
      </c>
      <c r="V352" s="8">
        <v>246438</v>
      </c>
      <c r="W352" s="8">
        <v>40819</v>
      </c>
      <c r="X352" s="137">
        <f t="shared" si="105"/>
        <v>1.1135694020078568</v>
      </c>
      <c r="Y352" s="8">
        <v>287257</v>
      </c>
      <c r="Z352" s="8">
        <v>54312</v>
      </c>
      <c r="AA352" s="8">
        <v>36656</v>
      </c>
    </row>
    <row r="353" spans="1:27" ht="13.8" thickBot="1" x14ac:dyDescent="0.3">
      <c r="A353" s="7" t="s">
        <v>621</v>
      </c>
      <c r="B353" s="135" t="s">
        <v>620</v>
      </c>
      <c r="C353" s="7" t="s">
        <v>40</v>
      </c>
      <c r="D353" s="8">
        <v>72979</v>
      </c>
      <c r="E353" s="8">
        <v>157808</v>
      </c>
      <c r="F353" s="8">
        <v>27377</v>
      </c>
      <c r="G353" s="8">
        <v>258164</v>
      </c>
      <c r="H353" s="136">
        <f t="shared" si="97"/>
        <v>5.3381580579794052</v>
      </c>
      <c r="I353" s="136">
        <f t="shared" si="98"/>
        <v>15.866510970438203</v>
      </c>
      <c r="J353" s="136">
        <f t="shared" si="99"/>
        <v>1.2192960912852095</v>
      </c>
      <c r="K353" s="8">
        <v>40525</v>
      </c>
      <c r="L353" s="137">
        <f t="shared" si="100"/>
        <v>0.83795128406600228</v>
      </c>
      <c r="M353" s="8">
        <v>35040</v>
      </c>
      <c r="N353" s="8">
        <v>25472</v>
      </c>
      <c r="O353" s="8">
        <v>172020</v>
      </c>
      <c r="P353" s="137">
        <f t="shared" si="101"/>
        <v>3.5569248583598694</v>
      </c>
      <c r="Q353" s="137">
        <f t="shared" si="102"/>
        <v>10.572183639604203</v>
      </c>
      <c r="R353" s="8">
        <v>42276</v>
      </c>
      <c r="S353" s="7" t="s">
        <v>847</v>
      </c>
      <c r="T353" s="139">
        <v>25428</v>
      </c>
      <c r="U353" s="8">
        <v>151</v>
      </c>
      <c r="V353" s="8">
        <v>178355</v>
      </c>
      <c r="W353" s="8">
        <v>33377</v>
      </c>
      <c r="X353" s="137">
        <f t="shared" si="105"/>
        <v>0.69014929076547704</v>
      </c>
      <c r="Y353" s="8">
        <v>211732</v>
      </c>
      <c r="Z353" s="8">
        <v>16271</v>
      </c>
      <c r="AA353" s="8">
        <v>48362</v>
      </c>
    </row>
    <row r="354" spans="1:27" ht="13.8" thickBot="1" x14ac:dyDescent="0.3">
      <c r="A354" s="7" t="s">
        <v>645</v>
      </c>
      <c r="B354" s="135" t="s">
        <v>644</v>
      </c>
      <c r="C354" s="7" t="s">
        <v>40</v>
      </c>
      <c r="D354" s="8">
        <v>83621</v>
      </c>
      <c r="E354" s="8">
        <v>198408</v>
      </c>
      <c r="F354" s="8">
        <v>31580</v>
      </c>
      <c r="G354" s="8">
        <v>313609</v>
      </c>
      <c r="H354" s="136">
        <f t="shared" si="97"/>
        <v>9.2676793049440001</v>
      </c>
      <c r="I354" s="136">
        <f t="shared" si="98"/>
        <v>15.171447922209859</v>
      </c>
      <c r="J354" s="136">
        <f t="shared" si="99"/>
        <v>3.0546827058880828</v>
      </c>
      <c r="K354" s="8">
        <v>13734</v>
      </c>
      <c r="L354" s="137">
        <f t="shared" si="100"/>
        <v>0.40586305741895445</v>
      </c>
      <c r="M354" s="8">
        <v>23881</v>
      </c>
      <c r="N354" s="8">
        <v>25119</v>
      </c>
      <c r="O354" s="8">
        <v>160042</v>
      </c>
      <c r="P354" s="137">
        <f t="shared" si="101"/>
        <v>4.7295132834894646</v>
      </c>
      <c r="Q354" s="137">
        <f t="shared" si="102"/>
        <v>7.7423443471530167</v>
      </c>
      <c r="R354" s="8">
        <v>20461</v>
      </c>
      <c r="S354" s="7" t="s">
        <v>847</v>
      </c>
      <c r="T354" s="139">
        <v>35765</v>
      </c>
      <c r="U354" s="8">
        <v>120</v>
      </c>
      <c r="V354" s="8">
        <v>91505</v>
      </c>
      <c r="W354" s="8">
        <v>11160</v>
      </c>
      <c r="X354" s="137">
        <f t="shared" si="105"/>
        <v>0.32979697981618844</v>
      </c>
      <c r="Y354" s="8">
        <v>102665</v>
      </c>
      <c r="Z354" s="8">
        <v>20671</v>
      </c>
      <c r="AA354" s="8">
        <v>33839</v>
      </c>
    </row>
    <row r="355" spans="1:27" ht="13.8" thickBot="1" x14ac:dyDescent="0.3">
      <c r="A355" s="7" t="s">
        <v>647</v>
      </c>
      <c r="B355" s="135" t="s">
        <v>646</v>
      </c>
      <c r="C355" s="7" t="s">
        <v>40</v>
      </c>
      <c r="D355" s="8">
        <v>26854</v>
      </c>
      <c r="E355" s="8">
        <v>28527</v>
      </c>
      <c r="F355" s="8">
        <v>7922</v>
      </c>
      <c r="G355" s="8">
        <v>63303</v>
      </c>
      <c r="H355" s="136">
        <f t="shared" si="97"/>
        <v>1.58781478880305</v>
      </c>
      <c r="I355" s="136">
        <f t="shared" si="98"/>
        <v>4.9907757805108801</v>
      </c>
      <c r="J355" s="136">
        <f t="shared" si="99"/>
        <v>0.83359230971819853</v>
      </c>
      <c r="K355" s="8">
        <v>11674</v>
      </c>
      <c r="L355" s="137">
        <f t="shared" si="100"/>
        <v>0.29281629376943913</v>
      </c>
      <c r="M355" s="8">
        <v>6098</v>
      </c>
      <c r="N355" s="8">
        <v>7288</v>
      </c>
      <c r="O355" s="8">
        <v>64664</v>
      </c>
      <c r="P355" s="137">
        <f t="shared" si="101"/>
        <v>1.6219524430621048</v>
      </c>
      <c r="Q355" s="137">
        <f t="shared" si="102"/>
        <v>5.0980763166193626</v>
      </c>
      <c r="R355" s="8">
        <v>26211</v>
      </c>
      <c r="S355" s="7" t="s">
        <v>847</v>
      </c>
      <c r="T355" s="139">
        <v>1985</v>
      </c>
      <c r="U355" s="8">
        <v>26</v>
      </c>
      <c r="V355" s="8">
        <v>53433</v>
      </c>
      <c r="W355" s="8">
        <v>22507</v>
      </c>
      <c r="X355" s="137">
        <f t="shared" si="105"/>
        <v>0.56453797531855121</v>
      </c>
      <c r="Y355" s="8">
        <v>75940</v>
      </c>
      <c r="Z355" s="8">
        <v>12684</v>
      </c>
      <c r="AA355" s="8">
        <v>39868</v>
      </c>
    </row>
    <row r="356" spans="1:27" ht="13.8" thickBot="1" x14ac:dyDescent="0.3">
      <c r="A356" s="7" t="s">
        <v>651</v>
      </c>
      <c r="B356" s="135" t="s">
        <v>650</v>
      </c>
      <c r="C356" s="7" t="s">
        <v>40</v>
      </c>
      <c r="D356" s="8">
        <v>33686</v>
      </c>
      <c r="E356" s="8">
        <v>93370</v>
      </c>
      <c r="F356" s="8">
        <v>24916</v>
      </c>
      <c r="G356" s="8">
        <v>151972</v>
      </c>
      <c r="H356" s="136">
        <f t="shared" si="97"/>
        <v>3.2130066174760565</v>
      </c>
      <c r="I356" s="136">
        <f t="shared" si="98"/>
        <v>6.6262044909526923</v>
      </c>
      <c r="J356" s="136">
        <f t="shared" si="99"/>
        <v>1.1307692880049405</v>
      </c>
      <c r="K356" s="8">
        <v>20556</v>
      </c>
      <c r="L356" s="137">
        <f t="shared" si="100"/>
        <v>0.4345969259392376</v>
      </c>
      <c r="M356" s="8">
        <v>33620</v>
      </c>
      <c r="N356" s="8">
        <v>33807</v>
      </c>
      <c r="O356" s="8">
        <v>103614</v>
      </c>
      <c r="P356" s="137">
        <f t="shared" si="101"/>
        <v>2.1906171377830397</v>
      </c>
      <c r="Q356" s="137">
        <f t="shared" si="102"/>
        <v>4.517724002616089</v>
      </c>
      <c r="R356" s="8">
        <v>28342</v>
      </c>
      <c r="S356" s="7" t="s">
        <v>847</v>
      </c>
      <c r="T356" s="139">
        <v>39469</v>
      </c>
      <c r="U356" s="8">
        <v>48</v>
      </c>
      <c r="V356" s="8">
        <v>123594</v>
      </c>
      <c r="W356" s="8">
        <v>10803</v>
      </c>
      <c r="X356" s="137">
        <f t="shared" si="105"/>
        <v>0.2283980633840039</v>
      </c>
      <c r="Y356" s="8">
        <v>134397</v>
      </c>
      <c r="Z356" s="8">
        <v>22935</v>
      </c>
      <c r="AA356" s="8">
        <v>47299</v>
      </c>
    </row>
    <row r="357" spans="1:27" ht="13.8" thickBot="1" x14ac:dyDescent="0.3">
      <c r="A357" s="7" t="s">
        <v>671</v>
      </c>
      <c r="B357" s="135" t="s">
        <v>670</v>
      </c>
      <c r="C357" s="7" t="s">
        <v>40</v>
      </c>
      <c r="D357" s="8">
        <v>147065</v>
      </c>
      <c r="E357" s="8">
        <v>155980</v>
      </c>
      <c r="F357" s="8">
        <v>56105</v>
      </c>
      <c r="G357" s="8">
        <v>359150</v>
      </c>
      <c r="H357" s="136">
        <f t="shared" si="97"/>
        <v>13.616545344252351</v>
      </c>
      <c r="I357" s="136">
        <f t="shared" si="98"/>
        <v>18.831270973154364</v>
      </c>
      <c r="J357" s="136">
        <f t="shared" si="99"/>
        <v>2.278538030617359</v>
      </c>
      <c r="K357" s="8">
        <v>20920</v>
      </c>
      <c r="L357" s="137">
        <f t="shared" si="100"/>
        <v>0.79314528359114345</v>
      </c>
      <c r="M357" s="8">
        <v>9575</v>
      </c>
      <c r="N357" s="8">
        <v>10177</v>
      </c>
      <c r="O357" s="8">
        <v>226038</v>
      </c>
      <c r="P357" s="137">
        <f t="shared" si="101"/>
        <v>8.5698362147406737</v>
      </c>
      <c r="Q357" s="137">
        <f t="shared" si="102"/>
        <v>11.851824664429531</v>
      </c>
      <c r="R357" s="8">
        <v>24944</v>
      </c>
      <c r="S357" s="7" t="s">
        <v>847</v>
      </c>
      <c r="T357" s="139">
        <v>33798</v>
      </c>
      <c r="U357" s="8">
        <v>192</v>
      </c>
      <c r="V357" s="8">
        <v>125244</v>
      </c>
      <c r="W357" s="8">
        <v>32379</v>
      </c>
      <c r="X357" s="137">
        <f t="shared" si="105"/>
        <v>1.2275932666060054</v>
      </c>
      <c r="Y357" s="8">
        <v>157623</v>
      </c>
      <c r="Z357" s="8">
        <v>19072</v>
      </c>
      <c r="AA357" s="8">
        <v>26376</v>
      </c>
    </row>
    <row r="358" spans="1:27" ht="13.8" thickBot="1" x14ac:dyDescent="0.3">
      <c r="A358" s="7" t="s">
        <v>695</v>
      </c>
      <c r="B358" s="135" t="s">
        <v>694</v>
      </c>
      <c r="C358" s="7" t="s">
        <v>40</v>
      </c>
      <c r="D358" s="8">
        <v>29994</v>
      </c>
      <c r="E358" s="8">
        <v>32895</v>
      </c>
      <c r="F358" s="8">
        <v>20799</v>
      </c>
      <c r="G358" s="8">
        <v>83688</v>
      </c>
      <c r="H358" s="136">
        <f t="shared" si="97"/>
        <v>2.9974212034383956</v>
      </c>
      <c r="I358" s="136">
        <f t="shared" si="98"/>
        <v>7.9664921465968588</v>
      </c>
      <c r="J358" s="136">
        <f t="shared" si="99"/>
        <v>0.88911553784860553</v>
      </c>
      <c r="K358" s="8">
        <v>7280</v>
      </c>
      <c r="L358" s="137">
        <f t="shared" si="100"/>
        <v>0.26074498567335241</v>
      </c>
      <c r="M358" s="8">
        <v>2819</v>
      </c>
      <c r="N358" s="8">
        <v>3531</v>
      </c>
      <c r="O358" s="8">
        <v>100516</v>
      </c>
      <c r="P358" s="137">
        <f t="shared" si="101"/>
        <v>3.6001432664756448</v>
      </c>
      <c r="Q358" s="137">
        <f t="shared" si="102"/>
        <v>9.5683960019038548</v>
      </c>
      <c r="R358" s="8">
        <v>27352</v>
      </c>
      <c r="S358" s="7" t="s">
        <v>847</v>
      </c>
      <c r="T358" s="139">
        <v>3120</v>
      </c>
      <c r="U358" s="8">
        <v>180</v>
      </c>
      <c r="V358" s="8">
        <v>84287</v>
      </c>
      <c r="W358" s="8">
        <v>9838</v>
      </c>
      <c r="X358" s="137">
        <f t="shared" si="105"/>
        <v>0.35236389684813751</v>
      </c>
      <c r="Y358" s="8">
        <v>94125</v>
      </c>
      <c r="Z358" s="8">
        <v>10505</v>
      </c>
      <c r="AA358" s="8">
        <v>27920</v>
      </c>
    </row>
    <row r="359" spans="1:27" ht="13.8" thickBot="1" x14ac:dyDescent="0.3">
      <c r="A359" s="7" t="s">
        <v>705</v>
      </c>
      <c r="B359" s="135" t="s">
        <v>704</v>
      </c>
      <c r="C359" s="7" t="s">
        <v>40</v>
      </c>
      <c r="D359" s="8">
        <v>53908</v>
      </c>
      <c r="E359" s="8">
        <v>68415</v>
      </c>
      <c r="F359" s="8">
        <v>0</v>
      </c>
      <c r="G359" s="8">
        <v>122323</v>
      </c>
      <c r="H359" s="136">
        <f t="shared" si="97"/>
        <v>4.0710553466236226</v>
      </c>
      <c r="I359" s="136">
        <f t="shared" si="98"/>
        <v>11.102105645307679</v>
      </c>
      <c r="J359" s="136">
        <f t="shared" si="99"/>
        <v>0.95383019868375907</v>
      </c>
      <c r="K359" s="8">
        <v>9468</v>
      </c>
      <c r="L359" s="137">
        <f t="shared" si="100"/>
        <v>0.31510633341098943</v>
      </c>
      <c r="M359" s="8">
        <v>10205</v>
      </c>
      <c r="N359" s="8">
        <v>14744</v>
      </c>
      <c r="O359" s="8">
        <v>114928</v>
      </c>
      <c r="P359" s="137">
        <f t="shared" si="101"/>
        <v>3.8249409258827836</v>
      </c>
      <c r="Q359" s="137">
        <f t="shared" si="102"/>
        <v>10.430931203485207</v>
      </c>
      <c r="R359" s="8">
        <v>38808</v>
      </c>
      <c r="S359" s="7" t="s">
        <v>847</v>
      </c>
      <c r="T359" s="139">
        <v>4536</v>
      </c>
      <c r="U359" s="8">
        <v>89</v>
      </c>
      <c r="V359" s="8">
        <v>122323</v>
      </c>
      <c r="W359" s="8">
        <v>5921</v>
      </c>
      <c r="X359" s="137">
        <f t="shared" si="105"/>
        <v>0.19705794255666123</v>
      </c>
      <c r="Y359" s="8">
        <v>128244</v>
      </c>
      <c r="Z359" s="8">
        <v>11018</v>
      </c>
      <c r="AA359" s="8">
        <v>30047</v>
      </c>
    </row>
    <row r="360" spans="1:27" ht="13.8" thickBot="1" x14ac:dyDescent="0.3">
      <c r="A360" s="7" t="s">
        <v>723</v>
      </c>
      <c r="B360" s="135" t="s">
        <v>722</v>
      </c>
      <c r="C360" s="7" t="s">
        <v>40</v>
      </c>
      <c r="D360" s="8">
        <v>62958</v>
      </c>
      <c r="E360" s="8">
        <v>91667</v>
      </c>
      <c r="F360" s="8">
        <v>8520</v>
      </c>
      <c r="G360" s="8">
        <v>163145</v>
      </c>
      <c r="H360" s="136">
        <f t="shared" si="97"/>
        <v>3.9946377414852723</v>
      </c>
      <c r="I360" s="136">
        <f t="shared" si="98"/>
        <v>10.82150437781905</v>
      </c>
      <c r="J360" s="136">
        <f t="shared" si="99"/>
        <v>0.76641392788018869</v>
      </c>
      <c r="K360" s="8">
        <v>25584</v>
      </c>
      <c r="L360" s="137">
        <f t="shared" si="100"/>
        <v>0.62642932347395996</v>
      </c>
      <c r="M360" s="8">
        <v>4855</v>
      </c>
      <c r="N360" s="8">
        <v>8113</v>
      </c>
      <c r="O360" s="8">
        <v>202986</v>
      </c>
      <c r="P360" s="137">
        <f t="shared" si="101"/>
        <v>4.9701525427878845</v>
      </c>
      <c r="Q360" s="137">
        <f t="shared" si="102"/>
        <v>13.464181480498807</v>
      </c>
      <c r="R360" s="8">
        <v>36721</v>
      </c>
      <c r="S360" s="7" t="s">
        <v>847</v>
      </c>
      <c r="T360" s="139">
        <v>11113</v>
      </c>
      <c r="U360" s="8">
        <v>384</v>
      </c>
      <c r="V360" s="8">
        <v>204541</v>
      </c>
      <c r="W360" s="8">
        <v>8327</v>
      </c>
      <c r="X360" s="137">
        <f t="shared" si="105"/>
        <v>0.20388824955314513</v>
      </c>
      <c r="Y360" s="8">
        <v>212868</v>
      </c>
      <c r="Z360" s="8">
        <v>15076</v>
      </c>
      <c r="AA360" s="8">
        <v>40841</v>
      </c>
    </row>
    <row r="361" spans="1:27" ht="13.8" thickBot="1" x14ac:dyDescent="0.3">
      <c r="A361" s="7" t="s">
        <v>767</v>
      </c>
      <c r="B361" s="135" t="s">
        <v>766</v>
      </c>
      <c r="C361" s="7" t="s">
        <v>40</v>
      </c>
      <c r="D361" s="8">
        <v>96163</v>
      </c>
      <c r="E361" s="8">
        <v>167451</v>
      </c>
      <c r="F361" s="8">
        <v>16657</v>
      </c>
      <c r="G361" s="8">
        <v>280271</v>
      </c>
      <c r="H361" s="136">
        <f t="shared" si="97"/>
        <v>6.3316615836439629</v>
      </c>
      <c r="I361" s="136">
        <f t="shared" si="98"/>
        <v>15.08536519726573</v>
      </c>
      <c r="J361" s="136">
        <f t="shared" si="99"/>
        <v>1.4520459231781493</v>
      </c>
      <c r="K361" s="8">
        <v>23298</v>
      </c>
      <c r="L361" s="137">
        <f t="shared" si="100"/>
        <v>0.52633005760759066</v>
      </c>
      <c r="M361" s="8">
        <v>9257</v>
      </c>
      <c r="N361" s="8">
        <v>12485</v>
      </c>
      <c r="O361" s="8">
        <v>166755</v>
      </c>
      <c r="P361" s="137">
        <f t="shared" si="101"/>
        <v>3.7671975601491021</v>
      </c>
      <c r="Q361" s="137">
        <f t="shared" si="102"/>
        <v>8.9754561601808494</v>
      </c>
      <c r="R361" s="8">
        <v>40851</v>
      </c>
      <c r="S361" s="7" t="s">
        <v>847</v>
      </c>
      <c r="T361" s="139">
        <v>18730</v>
      </c>
      <c r="U361" s="8">
        <v>415</v>
      </c>
      <c r="V361" s="8">
        <v>182559</v>
      </c>
      <c r="W361" s="8">
        <v>10459</v>
      </c>
      <c r="X361" s="137">
        <f t="shared" si="105"/>
        <v>0.23628148650175082</v>
      </c>
      <c r="Y361" s="8">
        <v>193018</v>
      </c>
      <c r="Z361" s="8">
        <v>18579</v>
      </c>
      <c r="AA361" s="8">
        <v>44265</v>
      </c>
    </row>
    <row r="362" spans="1:27" ht="13.8" thickBot="1" x14ac:dyDescent="0.3">
      <c r="A362" s="7" t="s">
        <v>807</v>
      </c>
      <c r="B362" s="149" t="s">
        <v>806</v>
      </c>
      <c r="C362" s="7" t="s">
        <v>40</v>
      </c>
      <c r="D362" s="8">
        <v>93453</v>
      </c>
      <c r="E362" s="8">
        <v>99055</v>
      </c>
      <c r="F362" s="8">
        <v>17241</v>
      </c>
      <c r="G362" s="8">
        <v>209749</v>
      </c>
      <c r="H362" s="136">
        <f t="shared" si="97"/>
        <v>6.9872081015356944</v>
      </c>
      <c r="I362" s="136">
        <f t="shared" si="98"/>
        <v>17.222185729534445</v>
      </c>
      <c r="J362" s="136">
        <f t="shared" si="99"/>
        <v>2.4143491873474838</v>
      </c>
      <c r="K362" s="8">
        <v>15601</v>
      </c>
      <c r="L362" s="137">
        <f t="shared" si="100"/>
        <v>0.51970418734801294</v>
      </c>
      <c r="M362" s="8">
        <v>15345</v>
      </c>
      <c r="N362" s="8">
        <v>35479</v>
      </c>
      <c r="O362" s="8">
        <v>82134</v>
      </c>
      <c r="P362" s="137">
        <f t="shared" si="101"/>
        <v>2.7360671574669375</v>
      </c>
      <c r="Q362" s="137">
        <f t="shared" si="102"/>
        <v>6.7439034403481406</v>
      </c>
      <c r="R362" s="8">
        <v>19243</v>
      </c>
      <c r="S362" s="7" t="s">
        <v>847</v>
      </c>
      <c r="T362" s="139">
        <v>4012</v>
      </c>
      <c r="U362" s="8">
        <v>110</v>
      </c>
      <c r="V362" s="8">
        <v>60016</v>
      </c>
      <c r="W362" s="8">
        <v>26860</v>
      </c>
      <c r="X362" s="137">
        <f t="shared" si="105"/>
        <v>0.89476664778973314</v>
      </c>
      <c r="Y362" s="8">
        <v>86876</v>
      </c>
      <c r="Z362" s="8">
        <v>12179</v>
      </c>
      <c r="AA362" s="8">
        <v>30019</v>
      </c>
    </row>
    <row r="363" spans="1:27" x14ac:dyDescent="0.25">
      <c r="A363" s="7"/>
      <c r="B363" s="81" t="s">
        <v>3883</v>
      </c>
      <c r="C363" s="82"/>
      <c r="D363" s="113">
        <f>SUM(D319:D362)</f>
        <v>3858202</v>
      </c>
      <c r="E363" s="113">
        <f t="shared" ref="E363:AA363" si="106">SUM(E319:E362)</f>
        <v>6146702</v>
      </c>
      <c r="F363" s="113">
        <f t="shared" si="106"/>
        <v>1065063</v>
      </c>
      <c r="G363" s="113">
        <f t="shared" si="106"/>
        <v>11069967</v>
      </c>
      <c r="H363" s="113"/>
      <c r="I363" s="113"/>
      <c r="J363" s="113"/>
      <c r="K363" s="113">
        <f t="shared" si="106"/>
        <v>1160533</v>
      </c>
      <c r="L363" s="113"/>
      <c r="M363" s="113">
        <f t="shared" si="106"/>
        <v>575011</v>
      </c>
      <c r="N363" s="113">
        <f t="shared" si="106"/>
        <v>634173</v>
      </c>
      <c r="O363" s="113">
        <f t="shared" si="106"/>
        <v>6716110</v>
      </c>
      <c r="P363" s="113"/>
      <c r="Q363" s="113"/>
      <c r="R363" s="113">
        <f t="shared" si="106"/>
        <v>1200257</v>
      </c>
      <c r="S363" s="113"/>
      <c r="T363" s="113">
        <f t="shared" si="106"/>
        <v>1268541</v>
      </c>
      <c r="U363" s="113">
        <f t="shared" si="106"/>
        <v>7757</v>
      </c>
      <c r="V363" s="113">
        <f t="shared" si="106"/>
        <v>5026861</v>
      </c>
      <c r="W363" s="113">
        <f t="shared" si="106"/>
        <v>1015473</v>
      </c>
      <c r="X363" s="113"/>
      <c r="Y363" s="113">
        <f t="shared" si="106"/>
        <v>6042335</v>
      </c>
      <c r="Z363" s="113">
        <f t="shared" si="106"/>
        <v>737177</v>
      </c>
      <c r="AA363" s="157">
        <f t="shared" si="106"/>
        <v>1585301</v>
      </c>
    </row>
    <row r="364" spans="1:27" ht="13.8" thickBot="1" x14ac:dyDescent="0.3">
      <c r="A364" s="7"/>
      <c r="B364" s="83" t="s">
        <v>3884</v>
      </c>
      <c r="C364" s="84"/>
      <c r="D364" s="114">
        <f>AVERAGE(D319:D362)</f>
        <v>87686.409090909088</v>
      </c>
      <c r="E364" s="114">
        <f t="shared" ref="E364:AA364" si="107">AVERAGE(E319:E362)</f>
        <v>139697.77272727274</v>
      </c>
      <c r="F364" s="114">
        <f t="shared" si="107"/>
        <v>24205.977272727272</v>
      </c>
      <c r="G364" s="114">
        <f t="shared" si="107"/>
        <v>251590.15909090909</v>
      </c>
      <c r="H364" s="115">
        <f t="shared" si="107"/>
        <v>7.0695862982567261</v>
      </c>
      <c r="I364" s="115">
        <f t="shared" si="107"/>
        <v>15.052191092122685</v>
      </c>
      <c r="J364" s="115">
        <f t="shared" si="107"/>
        <v>1.8473530055786049</v>
      </c>
      <c r="K364" s="114">
        <f t="shared" si="107"/>
        <v>26375.75</v>
      </c>
      <c r="L364" s="115">
        <f t="shared" si="107"/>
        <v>0.71424756345258533</v>
      </c>
      <c r="M364" s="114">
        <f t="shared" si="107"/>
        <v>13068.431818181818</v>
      </c>
      <c r="N364" s="114">
        <f t="shared" si="107"/>
        <v>14413.022727272728</v>
      </c>
      <c r="O364" s="114">
        <f t="shared" si="107"/>
        <v>152638.86363636365</v>
      </c>
      <c r="P364" s="115">
        <f t="shared" si="107"/>
        <v>4.3436798417919027</v>
      </c>
      <c r="Q364" s="115">
        <f t="shared" si="107"/>
        <v>9.8428584468124303</v>
      </c>
      <c r="R364" s="114">
        <f t="shared" si="107"/>
        <v>27278.56818181818</v>
      </c>
      <c r="S364" s="159">
        <v>1</v>
      </c>
      <c r="T364" s="114">
        <f t="shared" si="107"/>
        <v>30203.357142857141</v>
      </c>
      <c r="U364" s="114">
        <f t="shared" si="107"/>
        <v>176.29545454545453</v>
      </c>
      <c r="V364" s="114">
        <f t="shared" si="107"/>
        <v>114246.84090909091</v>
      </c>
      <c r="W364" s="114">
        <f t="shared" si="107"/>
        <v>24177.928571428572</v>
      </c>
      <c r="X364" s="115">
        <f t="shared" si="107"/>
        <v>0.66648466409928475</v>
      </c>
      <c r="Y364" s="114">
        <f t="shared" si="107"/>
        <v>137325.79545454544</v>
      </c>
      <c r="Z364" s="114">
        <f t="shared" si="107"/>
        <v>16754.022727272728</v>
      </c>
      <c r="AA364" s="120">
        <f t="shared" si="107"/>
        <v>36029.568181818184</v>
      </c>
    </row>
    <row r="365" spans="1:27" ht="13.8" thickBot="1" x14ac:dyDescent="0.3">
      <c r="A365" s="7"/>
      <c r="B365" s="85"/>
      <c r="C365" s="152"/>
      <c r="D365" s="153"/>
      <c r="E365" s="153"/>
      <c r="F365" s="153"/>
      <c r="G365" s="153"/>
      <c r="H365" s="154"/>
      <c r="I365" s="154"/>
      <c r="J365" s="154"/>
      <c r="K365" s="153"/>
      <c r="L365" s="155"/>
      <c r="M365" s="153"/>
      <c r="N365" s="153"/>
      <c r="O365" s="153"/>
      <c r="P365" s="155"/>
      <c r="Q365" s="155"/>
      <c r="R365" s="153"/>
      <c r="S365" s="152"/>
      <c r="T365" s="156"/>
      <c r="U365" s="153"/>
      <c r="V365" s="153"/>
      <c r="W365" s="153"/>
      <c r="X365" s="155"/>
      <c r="Y365" s="153"/>
      <c r="Z365" s="153"/>
      <c r="AA365" s="153"/>
    </row>
    <row r="366" spans="1:27" ht="13.8" thickBot="1" x14ac:dyDescent="0.3">
      <c r="A366" s="7" t="s">
        <v>54</v>
      </c>
      <c r="B366" s="143" t="s">
        <v>53</v>
      </c>
      <c r="C366" s="7" t="s">
        <v>55</v>
      </c>
      <c r="D366" s="8">
        <v>2510153</v>
      </c>
      <c r="E366" s="8">
        <v>4361498</v>
      </c>
      <c r="F366" s="8">
        <v>414451</v>
      </c>
      <c r="G366" s="8">
        <v>7286102</v>
      </c>
      <c r="H366" s="136">
        <f t="shared" ref="H366:H410" si="108">G366/AA366</f>
        <v>44.538798215049823</v>
      </c>
      <c r="I366" s="136">
        <f t="shared" ref="I366:I410" si="109">G366/Z366</f>
        <v>51.565499865532423</v>
      </c>
      <c r="J366" s="136">
        <f t="shared" ref="J366:J410" si="110">G366/Y366</f>
        <v>11.060798625237577</v>
      </c>
      <c r="K366" s="8">
        <v>3434</v>
      </c>
      <c r="L366" s="137">
        <f t="shared" ref="L366:L410" si="111">K366/AA366</f>
        <v>2.0991503148114189E-2</v>
      </c>
      <c r="M366" s="8">
        <v>40704</v>
      </c>
      <c r="N366" s="8">
        <v>35775</v>
      </c>
      <c r="O366" s="8">
        <v>1564780</v>
      </c>
      <c r="P366" s="137">
        <f t="shared" ref="P366:P410" si="112">O366/AA366</f>
        <v>9.5652545999144198</v>
      </c>
      <c r="Q366" s="137">
        <f t="shared" ref="Q366:Q410" si="113">O366/Z366</f>
        <v>11.074325185069853</v>
      </c>
      <c r="R366" s="8">
        <v>148585</v>
      </c>
      <c r="S366" s="7" t="s">
        <v>847</v>
      </c>
      <c r="T366" s="139">
        <v>593140</v>
      </c>
      <c r="U366" s="8">
        <v>1483</v>
      </c>
      <c r="V366" s="8">
        <v>559105</v>
      </c>
      <c r="W366" s="8">
        <v>99627</v>
      </c>
      <c r="X366" s="137">
        <f t="shared" ref="X366:X410" si="114">W366/AA366</f>
        <v>0.60900421786172754</v>
      </c>
      <c r="Y366" s="8">
        <v>658732</v>
      </c>
      <c r="Z366" s="8">
        <v>141298</v>
      </c>
      <c r="AA366" s="8">
        <v>163590</v>
      </c>
    </row>
    <row r="367" spans="1:27" ht="13.8" thickBot="1" x14ac:dyDescent="0.3">
      <c r="A367" s="7" t="s">
        <v>77</v>
      </c>
      <c r="B367" s="135" t="s">
        <v>76</v>
      </c>
      <c r="C367" s="7" t="s">
        <v>55</v>
      </c>
      <c r="D367" s="8">
        <v>248466</v>
      </c>
      <c r="E367" s="8">
        <v>414226</v>
      </c>
      <c r="F367" s="8">
        <v>46679</v>
      </c>
      <c r="G367" s="8">
        <v>709371</v>
      </c>
      <c r="H367" s="136">
        <f t="shared" si="108"/>
        <v>6.5877081379259108</v>
      </c>
      <c r="I367" s="136">
        <f t="shared" si="109"/>
        <v>11.684197522730267</v>
      </c>
      <c r="J367" s="136">
        <f t="shared" si="110"/>
        <v>1.852946707972646</v>
      </c>
      <c r="K367" s="8">
        <v>59654</v>
      </c>
      <c r="L367" s="137">
        <f t="shared" si="111"/>
        <v>0.55398816875771961</v>
      </c>
      <c r="M367" s="8">
        <v>73010</v>
      </c>
      <c r="N367" s="8">
        <v>68509</v>
      </c>
      <c r="O367" s="8">
        <v>363888</v>
      </c>
      <c r="P367" s="137">
        <f t="shared" si="112"/>
        <v>3.3793148280569461</v>
      </c>
      <c r="Q367" s="137">
        <f t="shared" si="113"/>
        <v>5.9936750560021084</v>
      </c>
      <c r="R367" s="8">
        <v>88991</v>
      </c>
      <c r="S367" s="7" t="s">
        <v>847</v>
      </c>
      <c r="T367" s="140" t="s">
        <v>3890</v>
      </c>
      <c r="U367" s="8">
        <v>360</v>
      </c>
      <c r="V367" s="8">
        <v>375269</v>
      </c>
      <c r="W367" s="8">
        <v>7565</v>
      </c>
      <c r="X367" s="137">
        <f t="shared" si="114"/>
        <v>7.0253805220976767E-2</v>
      </c>
      <c r="Y367" s="8">
        <v>382834</v>
      </c>
      <c r="Z367" s="8">
        <v>60712</v>
      </c>
      <c r="AA367" s="8">
        <v>107681</v>
      </c>
    </row>
    <row r="368" spans="1:27" ht="13.8" thickBot="1" x14ac:dyDescent="0.3">
      <c r="A368" s="7" t="s">
        <v>140</v>
      </c>
      <c r="B368" s="135" t="s">
        <v>139</v>
      </c>
      <c r="C368" s="7" t="s">
        <v>55</v>
      </c>
      <c r="D368" s="8">
        <v>616717</v>
      </c>
      <c r="E368" s="8">
        <v>728688</v>
      </c>
      <c r="F368" s="8">
        <v>66010</v>
      </c>
      <c r="G368" s="8">
        <v>1411415</v>
      </c>
      <c r="H368" s="136">
        <f t="shared" si="108"/>
        <v>15.652301686757676</v>
      </c>
      <c r="I368" s="136">
        <f t="shared" si="109"/>
        <v>18.220740492112263</v>
      </c>
      <c r="J368" s="136">
        <f t="shared" si="110"/>
        <v>3.9885578156703385</v>
      </c>
      <c r="K368" s="8">
        <v>65361</v>
      </c>
      <c r="L368" s="137">
        <f t="shared" si="111"/>
        <v>0.72484002972064809</v>
      </c>
      <c r="M368" s="8">
        <v>17355</v>
      </c>
      <c r="N368" s="8">
        <v>11879</v>
      </c>
      <c r="O368" s="8">
        <v>487095</v>
      </c>
      <c r="P368" s="137">
        <f t="shared" si="112"/>
        <v>5.4017832388852538</v>
      </c>
      <c r="Q368" s="137">
        <f t="shared" si="113"/>
        <v>6.2881800108440267</v>
      </c>
      <c r="R368" s="8">
        <v>0</v>
      </c>
      <c r="S368" s="7" t="s">
        <v>847</v>
      </c>
      <c r="T368" s="139">
        <v>91515</v>
      </c>
      <c r="U368" s="8">
        <v>512</v>
      </c>
      <c r="V368" s="8">
        <v>307169</v>
      </c>
      <c r="W368" s="8">
        <v>46697</v>
      </c>
      <c r="X368" s="137">
        <f t="shared" si="114"/>
        <v>0.51786011333769533</v>
      </c>
      <c r="Y368" s="8">
        <v>353866</v>
      </c>
      <c r="Z368" s="8">
        <v>77462</v>
      </c>
      <c r="AA368" s="8">
        <v>90173</v>
      </c>
    </row>
    <row r="369" spans="1:27" ht="13.8" thickBot="1" x14ac:dyDescent="0.3">
      <c r="A369" s="7" t="s">
        <v>142</v>
      </c>
      <c r="B369" s="135" t="s">
        <v>141</v>
      </c>
      <c r="C369" s="7" t="s">
        <v>55</v>
      </c>
      <c r="D369" s="8">
        <v>742138</v>
      </c>
      <c r="E369" s="8">
        <v>1613009</v>
      </c>
      <c r="F369" s="8">
        <v>279281</v>
      </c>
      <c r="G369" s="8">
        <v>2634428</v>
      </c>
      <c r="H369" s="136">
        <f t="shared" si="108"/>
        <v>11.029218074261385</v>
      </c>
      <c r="I369" s="136">
        <f t="shared" si="109"/>
        <v>34.740778837151034</v>
      </c>
      <c r="J369" s="136">
        <f t="shared" si="110"/>
        <v>4.1759047908899545</v>
      </c>
      <c r="K369" s="8">
        <v>91100</v>
      </c>
      <c r="L369" s="137">
        <f t="shared" si="111"/>
        <v>0.38139655612725498</v>
      </c>
      <c r="M369" s="8">
        <v>48967</v>
      </c>
      <c r="N369" s="8">
        <v>43473</v>
      </c>
      <c r="O369" s="8">
        <v>1248077</v>
      </c>
      <c r="P369" s="137">
        <f t="shared" si="112"/>
        <v>5.2251621249356317</v>
      </c>
      <c r="Q369" s="137">
        <f t="shared" si="113"/>
        <v>16.458664662209387</v>
      </c>
      <c r="R369" s="8">
        <v>243292</v>
      </c>
      <c r="S369" s="7" t="s">
        <v>847</v>
      </c>
      <c r="T369" s="139">
        <v>191895</v>
      </c>
      <c r="U369" s="8">
        <v>755</v>
      </c>
      <c r="V369" s="8">
        <v>569687</v>
      </c>
      <c r="W369" s="8">
        <v>61177</v>
      </c>
      <c r="X369" s="137">
        <f t="shared" si="114"/>
        <v>0.2561218124500228</v>
      </c>
      <c r="Y369" s="8">
        <v>630864</v>
      </c>
      <c r="Z369" s="8">
        <v>75831</v>
      </c>
      <c r="AA369" s="8">
        <v>238859</v>
      </c>
    </row>
    <row r="370" spans="1:27" ht="13.8" thickBot="1" x14ac:dyDescent="0.3">
      <c r="A370" s="7" t="s">
        <v>172</v>
      </c>
      <c r="B370" s="135" t="s">
        <v>171</v>
      </c>
      <c r="C370" s="7" t="s">
        <v>55</v>
      </c>
      <c r="D370" s="8">
        <v>154511</v>
      </c>
      <c r="E370" s="8">
        <v>165839</v>
      </c>
      <c r="F370" s="8">
        <v>15083</v>
      </c>
      <c r="G370" s="8">
        <v>335433</v>
      </c>
      <c r="H370" s="136">
        <f t="shared" si="108"/>
        <v>6.4956041828040281</v>
      </c>
      <c r="I370" s="136">
        <f t="shared" si="109"/>
        <v>22.293832247773494</v>
      </c>
      <c r="J370" s="136">
        <f t="shared" si="110"/>
        <v>2.0581110681613195</v>
      </c>
      <c r="K370" s="8">
        <v>59108</v>
      </c>
      <c r="L370" s="137">
        <f t="shared" si="111"/>
        <v>1.1446165762974438</v>
      </c>
      <c r="M370" s="8">
        <v>14938</v>
      </c>
      <c r="N370" s="8">
        <v>12815</v>
      </c>
      <c r="O370" s="8">
        <v>265883</v>
      </c>
      <c r="P370" s="137">
        <f t="shared" si="112"/>
        <v>5.1487800154918668</v>
      </c>
      <c r="Q370" s="137">
        <f t="shared" si="113"/>
        <v>17.671341220257876</v>
      </c>
      <c r="R370" s="8">
        <v>66217</v>
      </c>
      <c r="S370" s="7" t="s">
        <v>847</v>
      </c>
      <c r="T370" s="139">
        <v>43141</v>
      </c>
      <c r="U370" s="8">
        <v>280</v>
      </c>
      <c r="V370" s="8">
        <v>148480</v>
      </c>
      <c r="W370" s="8">
        <v>14501</v>
      </c>
      <c r="X370" s="137">
        <f t="shared" si="114"/>
        <v>0.28080945003872965</v>
      </c>
      <c r="Y370" s="8">
        <v>162981</v>
      </c>
      <c r="Z370" s="8">
        <v>15046</v>
      </c>
      <c r="AA370" s="8">
        <v>51640</v>
      </c>
    </row>
    <row r="371" spans="1:27" ht="13.8" thickBot="1" x14ac:dyDescent="0.3">
      <c r="A371" s="7" t="s">
        <v>178</v>
      </c>
      <c r="B371" s="135" t="s">
        <v>177</v>
      </c>
      <c r="C371" s="7" t="s">
        <v>55</v>
      </c>
      <c r="D371" s="8">
        <v>615102</v>
      </c>
      <c r="E371" s="8">
        <v>1009485</v>
      </c>
      <c r="F371" s="8">
        <v>71355</v>
      </c>
      <c r="G371" s="8">
        <v>1695942</v>
      </c>
      <c r="H371" s="136">
        <f t="shared" si="108"/>
        <v>9.985939128437936</v>
      </c>
      <c r="I371" s="136">
        <f t="shared" si="109"/>
        <v>11.607216431343295</v>
      </c>
      <c r="J371" s="136">
        <f t="shared" si="110"/>
        <v>4.4442109290448029</v>
      </c>
      <c r="K371" s="8">
        <v>26000</v>
      </c>
      <c r="L371" s="137">
        <f t="shared" si="111"/>
        <v>0.15309156642113134</v>
      </c>
      <c r="M371" s="8">
        <v>6824</v>
      </c>
      <c r="N371" s="8">
        <v>7213</v>
      </c>
      <c r="O371" s="8">
        <v>664445</v>
      </c>
      <c r="P371" s="137">
        <f t="shared" si="112"/>
        <v>3.9123433019495621</v>
      </c>
      <c r="Q371" s="137">
        <f t="shared" si="113"/>
        <v>4.5475357775937475</v>
      </c>
      <c r="R371" s="8">
        <v>112731</v>
      </c>
      <c r="S371" s="7" t="s">
        <v>847</v>
      </c>
      <c r="T371" s="139">
        <v>55620</v>
      </c>
      <c r="U371" s="8">
        <v>438</v>
      </c>
      <c r="V371" s="8">
        <v>371979</v>
      </c>
      <c r="W371" s="8">
        <v>9628</v>
      </c>
      <c r="X371" s="137">
        <f t="shared" si="114"/>
        <v>5.6690984673178943E-2</v>
      </c>
      <c r="Y371" s="8">
        <v>381607</v>
      </c>
      <c r="Z371" s="8">
        <v>146111</v>
      </c>
      <c r="AA371" s="8">
        <v>169833</v>
      </c>
    </row>
    <row r="372" spans="1:27" ht="13.8" thickBot="1" x14ac:dyDescent="0.3">
      <c r="A372" s="7" t="s">
        <v>212</v>
      </c>
      <c r="B372" s="135" t="s">
        <v>211</v>
      </c>
      <c r="C372" s="7" t="s">
        <v>55</v>
      </c>
      <c r="D372" s="8">
        <v>65975</v>
      </c>
      <c r="E372" s="8">
        <v>134499</v>
      </c>
      <c r="F372" s="8">
        <v>5668</v>
      </c>
      <c r="G372" s="8">
        <v>206142</v>
      </c>
      <c r="H372" s="136">
        <f t="shared" si="108"/>
        <v>3.5680756049434001</v>
      </c>
      <c r="I372" s="136">
        <f t="shared" si="109"/>
        <v>12.678639522725875</v>
      </c>
      <c r="J372" s="136">
        <f t="shared" si="110"/>
        <v>1.1438416593145007</v>
      </c>
      <c r="K372" s="8">
        <v>15300</v>
      </c>
      <c r="L372" s="137">
        <f t="shared" si="111"/>
        <v>0.26482500778897083</v>
      </c>
      <c r="M372" s="8">
        <v>37806</v>
      </c>
      <c r="N372" s="8">
        <v>37786</v>
      </c>
      <c r="O372" s="8">
        <v>310000</v>
      </c>
      <c r="P372" s="137">
        <f t="shared" si="112"/>
        <v>5.3657354519333955</v>
      </c>
      <c r="Q372" s="137">
        <f t="shared" si="113"/>
        <v>19.066363244972017</v>
      </c>
      <c r="R372" s="8">
        <v>98100</v>
      </c>
      <c r="S372" s="7" t="s">
        <v>847</v>
      </c>
      <c r="T372" s="139">
        <v>24960</v>
      </c>
      <c r="U372" s="8">
        <v>293</v>
      </c>
      <c r="V372" s="8">
        <v>163576</v>
      </c>
      <c r="W372" s="8">
        <v>16643</v>
      </c>
      <c r="X372" s="137">
        <f t="shared" si="114"/>
        <v>0.28807075847266939</v>
      </c>
      <c r="Y372" s="8">
        <v>180219</v>
      </c>
      <c r="Z372" s="8">
        <v>16259</v>
      </c>
      <c r="AA372" s="8">
        <v>57774</v>
      </c>
    </row>
    <row r="373" spans="1:27" ht="13.8" thickBot="1" x14ac:dyDescent="0.3">
      <c r="A373" s="7" t="s">
        <v>214</v>
      </c>
      <c r="B373" s="135" t="s">
        <v>213</v>
      </c>
      <c r="C373" s="7" t="s">
        <v>55</v>
      </c>
      <c r="D373" s="8">
        <v>155799</v>
      </c>
      <c r="E373" s="8">
        <v>305935</v>
      </c>
      <c r="F373" s="8">
        <v>53810</v>
      </c>
      <c r="G373" s="8">
        <v>515544</v>
      </c>
      <c r="H373" s="136">
        <f t="shared" si="108"/>
        <v>5.2524528032765172</v>
      </c>
      <c r="I373" s="136">
        <f t="shared" si="109"/>
        <v>15.703920314356209</v>
      </c>
      <c r="J373" s="136">
        <f t="shared" si="110"/>
        <v>0.65121073174428734</v>
      </c>
      <c r="K373" s="8">
        <v>90000</v>
      </c>
      <c r="L373" s="137">
        <f t="shared" si="111"/>
        <v>0.91693580430552302</v>
      </c>
      <c r="M373" s="8">
        <v>2014</v>
      </c>
      <c r="N373" s="8">
        <v>3983</v>
      </c>
      <c r="O373" s="8">
        <v>374763</v>
      </c>
      <c r="P373" s="137">
        <f t="shared" si="112"/>
        <v>3.818151253655008</v>
      </c>
      <c r="Q373" s="137">
        <f t="shared" si="113"/>
        <v>11.415608151329618</v>
      </c>
      <c r="R373" s="8">
        <v>84340</v>
      </c>
      <c r="S373" s="7" t="s">
        <v>847</v>
      </c>
      <c r="T373" s="139">
        <v>15950</v>
      </c>
      <c r="U373" s="8">
        <v>402</v>
      </c>
      <c r="V373" s="8">
        <v>215581</v>
      </c>
      <c r="W373" s="8">
        <v>576089</v>
      </c>
      <c r="X373" s="137">
        <f t="shared" si="114"/>
        <v>5.8692958951840497</v>
      </c>
      <c r="Y373" s="8">
        <v>791670</v>
      </c>
      <c r="Z373" s="8">
        <v>32829</v>
      </c>
      <c r="AA373" s="8">
        <v>98153</v>
      </c>
    </row>
    <row r="374" spans="1:27" ht="13.8" thickBot="1" x14ac:dyDescent="0.3">
      <c r="A374" s="7" t="s">
        <v>224</v>
      </c>
      <c r="B374" s="135" t="s">
        <v>223</v>
      </c>
      <c r="C374" s="7" t="s">
        <v>55</v>
      </c>
      <c r="D374" s="8">
        <v>343442</v>
      </c>
      <c r="E374" s="8">
        <v>729929</v>
      </c>
      <c r="F374" s="8">
        <v>29531</v>
      </c>
      <c r="G374" s="8">
        <v>1102902</v>
      </c>
      <c r="H374" s="136">
        <f t="shared" si="108"/>
        <v>1.5451632652775307</v>
      </c>
      <c r="I374" s="136">
        <f t="shared" si="109"/>
        <v>3.0143158562182961</v>
      </c>
      <c r="J374" s="136">
        <f t="shared" si="110"/>
        <v>0.25043699803129493</v>
      </c>
      <c r="K374" s="8">
        <v>653961</v>
      </c>
      <c r="L374" s="137">
        <f t="shared" si="111"/>
        <v>0.91619791615588619</v>
      </c>
      <c r="M374" s="8">
        <v>1400</v>
      </c>
      <c r="N374" s="8">
        <v>120</v>
      </c>
      <c r="O374" s="8">
        <v>2212482</v>
      </c>
      <c r="P374" s="137">
        <f t="shared" si="112"/>
        <v>3.0996823938008649</v>
      </c>
      <c r="Q374" s="137">
        <f t="shared" si="113"/>
        <v>6.0468831992303658</v>
      </c>
      <c r="R374" s="8">
        <v>531733</v>
      </c>
      <c r="S374" s="7" t="s">
        <v>847</v>
      </c>
      <c r="T374" s="139">
        <v>101082</v>
      </c>
      <c r="U374" s="8">
        <v>1400</v>
      </c>
      <c r="V374" s="8">
        <v>4389076</v>
      </c>
      <c r="W374" s="8">
        <v>14834</v>
      </c>
      <c r="X374" s="137">
        <f t="shared" si="114"/>
        <v>2.0782401226153265E-2</v>
      </c>
      <c r="Y374" s="8">
        <v>4403910</v>
      </c>
      <c r="Z374" s="8">
        <v>365888</v>
      </c>
      <c r="AA374" s="8">
        <v>713777</v>
      </c>
    </row>
    <row r="375" spans="1:27" ht="13.8" thickBot="1" x14ac:dyDescent="0.3">
      <c r="A375" s="7" t="s">
        <v>268</v>
      </c>
      <c r="B375" s="135" t="s">
        <v>267</v>
      </c>
      <c r="C375" s="7" t="s">
        <v>55</v>
      </c>
      <c r="D375" s="8">
        <v>506470</v>
      </c>
      <c r="E375" s="8">
        <v>666555</v>
      </c>
      <c r="F375" s="8">
        <v>41517</v>
      </c>
      <c r="G375" s="8">
        <v>1214542</v>
      </c>
      <c r="H375" s="136">
        <f t="shared" si="108"/>
        <v>13.478138316761363</v>
      </c>
      <c r="I375" s="136">
        <f t="shared" si="109"/>
        <v>22.694932356678375</v>
      </c>
      <c r="J375" s="136">
        <f t="shared" si="110"/>
        <v>3.3327168454847298</v>
      </c>
      <c r="K375" s="8">
        <v>179570</v>
      </c>
      <c r="L375" s="137">
        <f t="shared" si="111"/>
        <v>1.9927423650568181</v>
      </c>
      <c r="M375" s="8">
        <v>5333</v>
      </c>
      <c r="N375" s="8">
        <v>4672</v>
      </c>
      <c r="O375" s="8">
        <v>647775</v>
      </c>
      <c r="P375" s="137">
        <f t="shared" si="112"/>
        <v>7.1885542436079541</v>
      </c>
      <c r="Q375" s="137">
        <f t="shared" si="113"/>
        <v>12.104323940503775</v>
      </c>
      <c r="R375" s="8">
        <v>128636</v>
      </c>
      <c r="S375" s="7" t="s">
        <v>847</v>
      </c>
      <c r="T375" s="139">
        <v>302487</v>
      </c>
      <c r="U375" s="8">
        <v>512</v>
      </c>
      <c r="V375" s="8">
        <v>300349</v>
      </c>
      <c r="W375" s="8">
        <v>64081</v>
      </c>
      <c r="X375" s="137">
        <f t="shared" si="114"/>
        <v>0.71112615411931823</v>
      </c>
      <c r="Y375" s="8">
        <v>364430</v>
      </c>
      <c r="Z375" s="8">
        <v>53516</v>
      </c>
      <c r="AA375" s="8">
        <v>90112</v>
      </c>
    </row>
    <row r="376" spans="1:27" ht="13.8" thickBot="1" x14ac:dyDescent="0.3">
      <c r="A376" s="7" t="s">
        <v>280</v>
      </c>
      <c r="B376" s="135" t="s">
        <v>279</v>
      </c>
      <c r="C376" s="7" t="s">
        <v>55</v>
      </c>
      <c r="D376" s="8">
        <v>33299</v>
      </c>
      <c r="E376" s="8">
        <v>79044</v>
      </c>
      <c r="F376" s="8">
        <v>10735</v>
      </c>
      <c r="G376" s="8">
        <v>123078</v>
      </c>
      <c r="H376" s="136">
        <f t="shared" si="108"/>
        <v>1.2015346466993382</v>
      </c>
      <c r="I376" s="136">
        <f t="shared" si="109"/>
        <v>4.5161266649543172</v>
      </c>
      <c r="J376" s="136">
        <f t="shared" si="110"/>
        <v>0.38461514423302284</v>
      </c>
      <c r="K376" s="8">
        <v>24570</v>
      </c>
      <c r="L376" s="137">
        <f t="shared" si="111"/>
        <v>0.23986176464845657</v>
      </c>
      <c r="M376" s="8">
        <v>0</v>
      </c>
      <c r="N376" s="8">
        <v>0</v>
      </c>
      <c r="O376" s="8">
        <v>149475</v>
      </c>
      <c r="P376" s="137">
        <f t="shared" si="112"/>
        <v>1.4592322861549876</v>
      </c>
      <c r="Q376" s="137">
        <f t="shared" si="113"/>
        <v>5.4847172788316882</v>
      </c>
      <c r="R376" s="8">
        <v>42233</v>
      </c>
      <c r="S376" s="7" t="s">
        <v>847</v>
      </c>
      <c r="T376" s="139">
        <v>20364</v>
      </c>
      <c r="U376" s="8">
        <v>96</v>
      </c>
      <c r="V376" s="8">
        <v>312493</v>
      </c>
      <c r="W376" s="8">
        <v>7510</v>
      </c>
      <c r="X376" s="137">
        <f t="shared" si="114"/>
        <v>7.3315500712653997E-2</v>
      </c>
      <c r="Y376" s="8">
        <v>320003</v>
      </c>
      <c r="Z376" s="8">
        <v>27253</v>
      </c>
      <c r="AA376" s="8">
        <v>102434</v>
      </c>
    </row>
    <row r="377" spans="1:27" ht="13.8" thickBot="1" x14ac:dyDescent="0.3">
      <c r="A377" s="7" t="s">
        <v>304</v>
      </c>
      <c r="B377" s="135" t="s">
        <v>303</v>
      </c>
      <c r="C377" s="7" t="s">
        <v>55</v>
      </c>
      <c r="D377" s="8">
        <v>280239</v>
      </c>
      <c r="E377" s="8">
        <v>1268619</v>
      </c>
      <c r="F377" s="8">
        <v>228843</v>
      </c>
      <c r="G377" s="8">
        <v>1777701</v>
      </c>
      <c r="H377" s="136">
        <f t="shared" si="108"/>
        <v>5.3453920563375199</v>
      </c>
      <c r="I377" s="136">
        <f t="shared" si="109"/>
        <v>13.501697489841643</v>
      </c>
      <c r="J377" s="136">
        <f t="shared" si="110"/>
        <v>2.4059661213308936</v>
      </c>
      <c r="K377" s="8">
        <v>533554</v>
      </c>
      <c r="L377" s="137">
        <f t="shared" si="111"/>
        <v>1.6043504015732168</v>
      </c>
      <c r="M377" s="8">
        <v>31132</v>
      </c>
      <c r="N377" s="8">
        <v>24059</v>
      </c>
      <c r="O377" s="8">
        <v>1141492</v>
      </c>
      <c r="P377" s="137">
        <f t="shared" si="112"/>
        <v>3.4323670117600362</v>
      </c>
      <c r="Q377" s="137">
        <f t="shared" si="113"/>
        <v>8.6696692363194465</v>
      </c>
      <c r="R377" s="8">
        <v>219074</v>
      </c>
      <c r="S377" s="7" t="s">
        <v>847</v>
      </c>
      <c r="T377" s="139">
        <v>88826</v>
      </c>
      <c r="U377" s="8">
        <v>488</v>
      </c>
      <c r="V377" s="8">
        <v>710119</v>
      </c>
      <c r="W377" s="8">
        <v>28753</v>
      </c>
      <c r="X377" s="137">
        <f t="shared" si="114"/>
        <v>8.6457766404965011E-2</v>
      </c>
      <c r="Y377" s="8">
        <v>738872</v>
      </c>
      <c r="Z377" s="8">
        <v>131665</v>
      </c>
      <c r="AA377" s="8">
        <v>332567</v>
      </c>
    </row>
    <row r="378" spans="1:27" ht="13.8" thickBot="1" x14ac:dyDescent="0.3">
      <c r="A378" s="7" t="s">
        <v>318</v>
      </c>
      <c r="B378" s="135" t="s">
        <v>317</v>
      </c>
      <c r="C378" s="7" t="s">
        <v>55</v>
      </c>
      <c r="D378" s="8">
        <v>321414</v>
      </c>
      <c r="E378" s="8">
        <v>333842</v>
      </c>
      <c r="F378" s="8">
        <v>54791</v>
      </c>
      <c r="G378" s="8">
        <v>710047</v>
      </c>
      <c r="H378" s="136">
        <f t="shared" si="108"/>
        <v>9.2566128254266236</v>
      </c>
      <c r="I378" s="136">
        <f t="shared" si="109"/>
        <v>16.601519756838904</v>
      </c>
      <c r="J378" s="136">
        <f t="shared" si="110"/>
        <v>2.7955706917595182</v>
      </c>
      <c r="K378" s="8">
        <v>62994</v>
      </c>
      <c r="L378" s="137">
        <f t="shared" si="111"/>
        <v>0.82122883178849393</v>
      </c>
      <c r="M378" s="8">
        <v>17485</v>
      </c>
      <c r="N378" s="8">
        <v>10582</v>
      </c>
      <c r="O378" s="8">
        <v>252915</v>
      </c>
      <c r="P378" s="137">
        <f t="shared" si="112"/>
        <v>3.2971567132073996</v>
      </c>
      <c r="Q378" s="137">
        <f t="shared" si="113"/>
        <v>5.9133738601823707</v>
      </c>
      <c r="R378" s="8">
        <v>32213</v>
      </c>
      <c r="S378" s="7" t="s">
        <v>847</v>
      </c>
      <c r="T378" s="139">
        <v>26074</v>
      </c>
      <c r="U378" s="8">
        <v>279</v>
      </c>
      <c r="V378" s="8">
        <v>242637</v>
      </c>
      <c r="W378" s="8">
        <v>11353</v>
      </c>
      <c r="X378" s="137">
        <f t="shared" si="114"/>
        <v>0.14800474532963093</v>
      </c>
      <c r="Y378" s="8">
        <v>253990</v>
      </c>
      <c r="Z378" s="8">
        <v>42770</v>
      </c>
      <c r="AA378" s="8">
        <v>76707</v>
      </c>
    </row>
    <row r="379" spans="1:27" ht="13.8" thickBot="1" x14ac:dyDescent="0.3">
      <c r="A379" s="7" t="s">
        <v>322</v>
      </c>
      <c r="B379" s="135" t="s">
        <v>321</v>
      </c>
      <c r="C379" s="7" t="s">
        <v>55</v>
      </c>
      <c r="D379" s="8">
        <v>464798</v>
      </c>
      <c r="E379" s="8">
        <v>1003890</v>
      </c>
      <c r="F379" s="8">
        <v>140044</v>
      </c>
      <c r="G379" s="8">
        <v>1608732</v>
      </c>
      <c r="H379" s="136">
        <f t="shared" si="108"/>
        <v>8.5552648372686662</v>
      </c>
      <c r="I379" s="136">
        <f t="shared" si="109"/>
        <v>28.568191504475067</v>
      </c>
      <c r="J379" s="136">
        <f t="shared" si="110"/>
        <v>1.8374924614850419</v>
      </c>
      <c r="K379" s="8">
        <v>271492</v>
      </c>
      <c r="L379" s="137">
        <f t="shared" si="111"/>
        <v>1.4437991916613486</v>
      </c>
      <c r="M379" s="8">
        <v>5541</v>
      </c>
      <c r="N379" s="8">
        <v>6381</v>
      </c>
      <c r="O379" s="8">
        <v>727751</v>
      </c>
      <c r="P379" s="137">
        <f t="shared" si="112"/>
        <v>3.8701925122314402</v>
      </c>
      <c r="Q379" s="137">
        <f t="shared" si="113"/>
        <v>12.923550930529904</v>
      </c>
      <c r="R379" s="8">
        <v>133415</v>
      </c>
      <c r="S379" s="7" t="s">
        <v>847</v>
      </c>
      <c r="T379" s="139">
        <v>112923</v>
      </c>
      <c r="U379" s="8">
        <v>568</v>
      </c>
      <c r="V379" s="8">
        <v>848230</v>
      </c>
      <c r="W379" s="8">
        <v>27274</v>
      </c>
      <c r="X379" s="137">
        <f t="shared" si="114"/>
        <v>0.1450436077430334</v>
      </c>
      <c r="Y379" s="8">
        <v>875504</v>
      </c>
      <c r="Z379" s="8">
        <v>56312</v>
      </c>
      <c r="AA379" s="8">
        <v>188040</v>
      </c>
    </row>
    <row r="380" spans="1:27" ht="13.8" thickBot="1" x14ac:dyDescent="0.3">
      <c r="A380" s="7" t="s">
        <v>326</v>
      </c>
      <c r="B380" s="135" t="s">
        <v>325</v>
      </c>
      <c r="C380" s="7" t="s">
        <v>55</v>
      </c>
      <c r="D380" s="8">
        <v>168873</v>
      </c>
      <c r="E380" s="8">
        <v>302871</v>
      </c>
      <c r="F380" s="8">
        <v>56034</v>
      </c>
      <c r="G380" s="8">
        <v>527778</v>
      </c>
      <c r="H380" s="136">
        <f t="shared" si="108"/>
        <v>10.321670936577162</v>
      </c>
      <c r="I380" s="136">
        <f t="shared" si="109"/>
        <v>26.565560980520463</v>
      </c>
      <c r="J380" s="136">
        <f t="shared" si="110"/>
        <v>2.318354330293606</v>
      </c>
      <c r="K380" s="8">
        <v>76780</v>
      </c>
      <c r="L380" s="137">
        <f t="shared" si="111"/>
        <v>1.5015743257778733</v>
      </c>
      <c r="M380" s="8">
        <v>13057</v>
      </c>
      <c r="N380" s="8">
        <v>15024</v>
      </c>
      <c r="O380" s="8">
        <v>469673</v>
      </c>
      <c r="P380" s="137">
        <f t="shared" si="112"/>
        <v>9.1853206344239524</v>
      </c>
      <c r="Q380" s="137">
        <f t="shared" si="113"/>
        <v>23.640861730507876</v>
      </c>
      <c r="R380" s="8">
        <v>55915</v>
      </c>
      <c r="S380" s="7" t="s">
        <v>847</v>
      </c>
      <c r="T380" s="139">
        <v>55915</v>
      </c>
      <c r="U380" s="8">
        <v>368</v>
      </c>
      <c r="V380" s="8">
        <v>198179</v>
      </c>
      <c r="W380" s="8">
        <v>29473</v>
      </c>
      <c r="X380" s="137">
        <f t="shared" si="114"/>
        <v>0.57639880312127201</v>
      </c>
      <c r="Y380" s="8">
        <v>227652</v>
      </c>
      <c r="Z380" s="8">
        <v>19867</v>
      </c>
      <c r="AA380" s="8">
        <v>51133</v>
      </c>
    </row>
    <row r="381" spans="1:27" ht="13.8" thickBot="1" x14ac:dyDescent="0.3">
      <c r="A381" s="7" t="s">
        <v>354</v>
      </c>
      <c r="B381" s="135" t="s">
        <v>353</v>
      </c>
      <c r="C381" s="7" t="s">
        <v>55</v>
      </c>
      <c r="D381" s="8">
        <v>335799</v>
      </c>
      <c r="E381" s="8">
        <v>759892</v>
      </c>
      <c r="F381" s="8">
        <v>174672</v>
      </c>
      <c r="G381" s="8">
        <v>1270363</v>
      </c>
      <c r="H381" s="136">
        <f t="shared" si="108"/>
        <v>12.40310281870283</v>
      </c>
      <c r="I381" s="136">
        <f t="shared" si="109"/>
        <v>24.369134855169769</v>
      </c>
      <c r="J381" s="136">
        <f t="shared" si="110"/>
        <v>1.5671691688974969</v>
      </c>
      <c r="K381" s="8">
        <v>106457</v>
      </c>
      <c r="L381" s="137">
        <f t="shared" si="111"/>
        <v>1.0393856848559406</v>
      </c>
      <c r="M381" s="8">
        <v>24883</v>
      </c>
      <c r="N381" s="8">
        <v>30265</v>
      </c>
      <c r="O381" s="8">
        <v>827630</v>
      </c>
      <c r="P381" s="137">
        <f t="shared" si="112"/>
        <v>8.0805092606152922</v>
      </c>
      <c r="Q381" s="137">
        <f t="shared" si="113"/>
        <v>15.876270861308267</v>
      </c>
      <c r="R381" s="8">
        <v>75848</v>
      </c>
      <c r="S381" s="7" t="s">
        <v>847</v>
      </c>
      <c r="T381" s="139">
        <v>52892</v>
      </c>
      <c r="U381" s="8">
        <v>307</v>
      </c>
      <c r="V381" s="8">
        <v>287061</v>
      </c>
      <c r="W381" s="8">
        <v>523549</v>
      </c>
      <c r="X381" s="137">
        <f t="shared" si="114"/>
        <v>5.1116350819640122</v>
      </c>
      <c r="Y381" s="8">
        <v>810610</v>
      </c>
      <c r="Z381" s="8">
        <v>52130</v>
      </c>
      <c r="AA381" s="8">
        <v>102423</v>
      </c>
    </row>
    <row r="382" spans="1:27" ht="13.8" thickBot="1" x14ac:dyDescent="0.3">
      <c r="A382" s="7" t="s">
        <v>376</v>
      </c>
      <c r="B382" s="135" t="s">
        <v>375</v>
      </c>
      <c r="C382" s="7" t="s">
        <v>55</v>
      </c>
      <c r="D382" s="8">
        <v>222135</v>
      </c>
      <c r="E382" s="8">
        <v>244996</v>
      </c>
      <c r="F382" s="8">
        <v>43057</v>
      </c>
      <c r="G382" s="8">
        <v>510188</v>
      </c>
      <c r="H382" s="136">
        <f t="shared" si="108"/>
        <v>9.7125016657465402</v>
      </c>
      <c r="I382" s="136">
        <f t="shared" si="109"/>
        <v>23.010463647844126</v>
      </c>
      <c r="J382" s="136">
        <f t="shared" si="110"/>
        <v>1.2327669527565144</v>
      </c>
      <c r="K382" s="8">
        <v>70746</v>
      </c>
      <c r="L382" s="137">
        <f t="shared" si="111"/>
        <v>1.3467989110776903</v>
      </c>
      <c r="M382" s="8">
        <v>6723</v>
      </c>
      <c r="N382" s="8">
        <v>9218</v>
      </c>
      <c r="O382" s="8">
        <v>252512</v>
      </c>
      <c r="P382" s="137">
        <f t="shared" si="112"/>
        <v>4.8070970321155935</v>
      </c>
      <c r="Q382" s="137">
        <f t="shared" si="113"/>
        <v>11.38877863972578</v>
      </c>
      <c r="R382" s="8">
        <v>27243</v>
      </c>
      <c r="S382" s="7" t="s">
        <v>847</v>
      </c>
      <c r="T382" s="139">
        <v>22776</v>
      </c>
      <c r="U382" s="8">
        <v>344</v>
      </c>
      <c r="V382" s="8">
        <v>145548</v>
      </c>
      <c r="W382" s="8">
        <v>268308</v>
      </c>
      <c r="X382" s="137">
        <f t="shared" si="114"/>
        <v>5.1078071160692193</v>
      </c>
      <c r="Y382" s="8">
        <v>413856</v>
      </c>
      <c r="Z382" s="8">
        <v>22172</v>
      </c>
      <c r="AA382" s="8">
        <v>52529</v>
      </c>
    </row>
    <row r="383" spans="1:27" ht="13.8" thickBot="1" x14ac:dyDescent="0.3">
      <c r="A383" s="7" t="s">
        <v>396</v>
      </c>
      <c r="B383" s="135" t="s">
        <v>395</v>
      </c>
      <c r="C383" s="7" t="s">
        <v>55</v>
      </c>
      <c r="D383" s="8">
        <v>226944</v>
      </c>
      <c r="E383" s="8">
        <v>774539</v>
      </c>
      <c r="F383" s="8">
        <v>189292</v>
      </c>
      <c r="G383" s="8">
        <v>1190775</v>
      </c>
      <c r="H383" s="136">
        <f t="shared" si="108"/>
        <v>7.4308259697468921</v>
      </c>
      <c r="I383" s="136">
        <f t="shared" si="109"/>
        <v>17.463628897427625</v>
      </c>
      <c r="J383" s="136">
        <f t="shared" si="110"/>
        <v>1.9565935365989917</v>
      </c>
      <c r="K383" s="8">
        <v>118370</v>
      </c>
      <c r="L383" s="137">
        <f t="shared" si="111"/>
        <v>0.7386675652738256</v>
      </c>
      <c r="M383" s="8">
        <v>22687</v>
      </c>
      <c r="N383" s="8">
        <v>20562</v>
      </c>
      <c r="O383" s="8">
        <v>650781</v>
      </c>
      <c r="P383" s="137">
        <f t="shared" si="112"/>
        <v>4.0610865658229747</v>
      </c>
      <c r="Q383" s="137">
        <f t="shared" si="113"/>
        <v>9.5442026222391689</v>
      </c>
      <c r="R383" s="8">
        <v>175531</v>
      </c>
      <c r="S383" s="7" t="s">
        <v>847</v>
      </c>
      <c r="T383" s="139">
        <v>38964</v>
      </c>
      <c r="U383" s="8">
        <v>531</v>
      </c>
      <c r="V383" s="8">
        <v>483552</v>
      </c>
      <c r="W383" s="8">
        <v>125044</v>
      </c>
      <c r="X383" s="137">
        <f t="shared" si="114"/>
        <v>0.7803155109580151</v>
      </c>
      <c r="Y383" s="8">
        <v>608596</v>
      </c>
      <c r="Z383" s="8">
        <v>68186</v>
      </c>
      <c r="AA383" s="8">
        <v>160248</v>
      </c>
    </row>
    <row r="384" spans="1:27" ht="13.8" thickBot="1" x14ac:dyDescent="0.3">
      <c r="A384" s="7" t="s">
        <v>404</v>
      </c>
      <c r="B384" s="135" t="s">
        <v>403</v>
      </c>
      <c r="C384" s="7" t="s">
        <v>55</v>
      </c>
      <c r="D384" s="8">
        <v>331586</v>
      </c>
      <c r="E384" s="8">
        <v>1230022</v>
      </c>
      <c r="F384" s="8">
        <v>113812</v>
      </c>
      <c r="G384" s="8">
        <v>1675420</v>
      </c>
      <c r="H384" s="136">
        <f t="shared" si="108"/>
        <v>13.513740230200275</v>
      </c>
      <c r="I384" s="136">
        <f t="shared" si="109"/>
        <v>19.140438463208163</v>
      </c>
      <c r="J384" s="136">
        <f t="shared" si="110"/>
        <v>2.1809032012840022</v>
      </c>
      <c r="K384" s="8">
        <v>287598</v>
      </c>
      <c r="L384" s="137">
        <f t="shared" si="111"/>
        <v>2.3197315674428736</v>
      </c>
      <c r="M384" s="8">
        <v>11385</v>
      </c>
      <c r="N384" s="8">
        <v>14427</v>
      </c>
      <c r="O384" s="8">
        <v>597220</v>
      </c>
      <c r="P384" s="137">
        <f t="shared" si="112"/>
        <v>4.8171061228111212</v>
      </c>
      <c r="Q384" s="137">
        <f t="shared" si="113"/>
        <v>6.8227982589423419</v>
      </c>
      <c r="R384" s="8">
        <v>110598</v>
      </c>
      <c r="S384" s="7" t="s">
        <v>847</v>
      </c>
      <c r="T384" s="139">
        <v>24549</v>
      </c>
      <c r="U384" s="8">
        <v>565</v>
      </c>
      <c r="V384" s="8">
        <v>523322</v>
      </c>
      <c r="W384" s="8">
        <v>244901</v>
      </c>
      <c r="X384" s="137">
        <f t="shared" si="114"/>
        <v>1.9753425983432678</v>
      </c>
      <c r="Y384" s="8">
        <v>768223</v>
      </c>
      <c r="Z384" s="8">
        <v>87533</v>
      </c>
      <c r="AA384" s="8">
        <v>123979</v>
      </c>
    </row>
    <row r="385" spans="1:27" ht="13.8" thickBot="1" x14ac:dyDescent="0.3">
      <c r="A385" s="7" t="s">
        <v>408</v>
      </c>
      <c r="B385" s="135" t="s">
        <v>407</v>
      </c>
      <c r="C385" s="7" t="s">
        <v>55</v>
      </c>
      <c r="D385" s="8">
        <v>1776783</v>
      </c>
      <c r="E385" s="8">
        <v>3342338</v>
      </c>
      <c r="F385" s="8">
        <v>1097359</v>
      </c>
      <c r="G385" s="8">
        <v>6216480</v>
      </c>
      <c r="H385" s="136">
        <f t="shared" si="108"/>
        <v>15.711671637264319</v>
      </c>
      <c r="I385" s="136">
        <f t="shared" si="109"/>
        <v>25.870631858871118</v>
      </c>
      <c r="J385" s="136">
        <f t="shared" si="110"/>
        <v>6.1475718669434309</v>
      </c>
      <c r="K385" s="8">
        <v>799799</v>
      </c>
      <c r="L385" s="137">
        <f t="shared" si="111"/>
        <v>2.0214300156700196</v>
      </c>
      <c r="M385" s="8">
        <v>20709</v>
      </c>
      <c r="N385" s="8">
        <v>76378</v>
      </c>
      <c r="O385" s="8">
        <v>2805556</v>
      </c>
      <c r="P385" s="137">
        <f t="shared" si="112"/>
        <v>7.0908254561997675</v>
      </c>
      <c r="Q385" s="137">
        <f t="shared" si="113"/>
        <v>11.675659929002752</v>
      </c>
      <c r="R385" s="8">
        <v>289939</v>
      </c>
      <c r="S385" s="7" t="s">
        <v>847</v>
      </c>
      <c r="T385" s="139">
        <v>477587</v>
      </c>
      <c r="U385" s="8">
        <v>1874</v>
      </c>
      <c r="V385" s="8">
        <v>922318</v>
      </c>
      <c r="W385" s="8">
        <v>88891</v>
      </c>
      <c r="X385" s="137">
        <f t="shared" si="114"/>
        <v>0.22466511651417884</v>
      </c>
      <c r="Y385" s="8">
        <v>1011209</v>
      </c>
      <c r="Z385" s="8">
        <v>240291</v>
      </c>
      <c r="AA385" s="8">
        <v>395660</v>
      </c>
    </row>
    <row r="386" spans="1:27" ht="13.8" thickBot="1" x14ac:dyDescent="0.3">
      <c r="A386" s="7" t="s">
        <v>418</v>
      </c>
      <c r="B386" s="135" t="s">
        <v>417</v>
      </c>
      <c r="C386" s="7" t="s">
        <v>55</v>
      </c>
      <c r="D386" s="8">
        <v>56733</v>
      </c>
      <c r="E386" s="8">
        <v>104188</v>
      </c>
      <c r="F386" s="8">
        <v>13494</v>
      </c>
      <c r="G386" s="8">
        <v>174415</v>
      </c>
      <c r="H386" s="136">
        <f t="shared" si="108"/>
        <v>2.9066260040662599</v>
      </c>
      <c r="I386" s="136">
        <f t="shared" si="109"/>
        <v>8.0434882862940409</v>
      </c>
      <c r="J386" s="136">
        <f t="shared" si="110"/>
        <v>1.5441378272378776</v>
      </c>
      <c r="K386" s="8">
        <v>9855</v>
      </c>
      <c r="L386" s="137">
        <f t="shared" si="111"/>
        <v>0.16423357664233576</v>
      </c>
      <c r="M386" s="8">
        <v>12323</v>
      </c>
      <c r="N386" s="8">
        <v>24550</v>
      </c>
      <c r="O386" s="8">
        <v>103035</v>
      </c>
      <c r="P386" s="137">
        <f t="shared" si="112"/>
        <v>1.717078292170783</v>
      </c>
      <c r="Q386" s="137">
        <f t="shared" si="113"/>
        <v>4.7516602102933039</v>
      </c>
      <c r="R386" s="8">
        <v>20398</v>
      </c>
      <c r="S386" s="7" t="s">
        <v>847</v>
      </c>
      <c r="T386" s="139">
        <v>20416</v>
      </c>
      <c r="U386" s="8">
        <v>190</v>
      </c>
      <c r="V386" s="8">
        <v>103122</v>
      </c>
      <c r="W386" s="8">
        <v>9831</v>
      </c>
      <c r="X386" s="137">
        <f t="shared" si="114"/>
        <v>0.16383361663833618</v>
      </c>
      <c r="Y386" s="8">
        <v>112953</v>
      </c>
      <c r="Z386" s="8">
        <v>21684</v>
      </c>
      <c r="AA386" s="8">
        <v>60006</v>
      </c>
    </row>
    <row r="387" spans="1:27" ht="13.8" thickBot="1" x14ac:dyDescent="0.3">
      <c r="A387" s="7" t="s">
        <v>445</v>
      </c>
      <c r="B387" s="135" t="s">
        <v>444</v>
      </c>
      <c r="C387" s="7" t="s">
        <v>55</v>
      </c>
      <c r="D387" s="8">
        <v>187762</v>
      </c>
      <c r="E387" s="8">
        <v>256984</v>
      </c>
      <c r="F387" s="8">
        <v>52592</v>
      </c>
      <c r="G387" s="8">
        <v>497338</v>
      </c>
      <c r="H387" s="136">
        <f t="shared" si="108"/>
        <v>5.1302634564997627</v>
      </c>
      <c r="I387" s="136">
        <f t="shared" si="109"/>
        <v>10.982885409535587</v>
      </c>
      <c r="J387" s="136">
        <f t="shared" si="110"/>
        <v>1.8876098301546635</v>
      </c>
      <c r="K387" s="8">
        <v>97396</v>
      </c>
      <c r="L387" s="137">
        <f t="shared" si="111"/>
        <v>1.0046832126426111</v>
      </c>
      <c r="M387" s="8">
        <v>46483</v>
      </c>
      <c r="N387" s="8">
        <v>46874</v>
      </c>
      <c r="O387" s="8">
        <v>742613</v>
      </c>
      <c r="P387" s="137">
        <f t="shared" si="112"/>
        <v>7.6603845598399039</v>
      </c>
      <c r="Q387" s="137">
        <f t="shared" si="113"/>
        <v>16.399377249740521</v>
      </c>
      <c r="R387" s="8">
        <v>64439</v>
      </c>
      <c r="S387" s="7" t="s">
        <v>847</v>
      </c>
      <c r="T387" s="139">
        <v>45541</v>
      </c>
      <c r="U387" s="8">
        <v>288</v>
      </c>
      <c r="V387" s="8">
        <v>247975</v>
      </c>
      <c r="W387" s="8">
        <v>15500</v>
      </c>
      <c r="X387" s="137">
        <f t="shared" si="114"/>
        <v>0.15988941841513482</v>
      </c>
      <c r="Y387" s="8">
        <v>263475</v>
      </c>
      <c r="Z387" s="8">
        <v>45283</v>
      </c>
      <c r="AA387" s="8">
        <v>96942</v>
      </c>
    </row>
    <row r="388" spans="1:27" ht="13.8" thickBot="1" x14ac:dyDescent="0.3">
      <c r="A388" s="7" t="s">
        <v>511</v>
      </c>
      <c r="B388" s="135" t="s">
        <v>510</v>
      </c>
      <c r="C388" s="7" t="s">
        <v>55</v>
      </c>
      <c r="D388" s="8">
        <v>315761</v>
      </c>
      <c r="E388" s="8">
        <v>631558</v>
      </c>
      <c r="F388" s="8">
        <v>90025</v>
      </c>
      <c r="G388" s="8">
        <v>1037344</v>
      </c>
      <c r="H388" s="136">
        <f t="shared" si="108"/>
        <v>6.9177019772598447</v>
      </c>
      <c r="I388" s="136">
        <f t="shared" si="109"/>
        <v>25.257949841733627</v>
      </c>
      <c r="J388" s="136">
        <f t="shared" si="110"/>
        <v>2.2740643147296034</v>
      </c>
      <c r="K388" s="8">
        <v>52362</v>
      </c>
      <c r="L388" s="137">
        <f t="shared" si="111"/>
        <v>0.34918475542662797</v>
      </c>
      <c r="M388" s="8">
        <v>38167</v>
      </c>
      <c r="N388" s="8">
        <v>36909</v>
      </c>
      <c r="O388" s="8">
        <v>689018</v>
      </c>
      <c r="P388" s="137">
        <f t="shared" si="112"/>
        <v>4.5948317828681935</v>
      </c>
      <c r="Q388" s="137">
        <f t="shared" si="113"/>
        <v>16.776673971268565</v>
      </c>
      <c r="R388" s="8">
        <v>191732</v>
      </c>
      <c r="S388" s="7" t="s">
        <v>847</v>
      </c>
      <c r="T388" s="139">
        <v>34566</v>
      </c>
      <c r="U388" s="8">
        <v>11860</v>
      </c>
      <c r="V388" s="8">
        <v>414896</v>
      </c>
      <c r="W388" s="8">
        <v>41267</v>
      </c>
      <c r="X388" s="137">
        <f t="shared" si="114"/>
        <v>0.27519589210096362</v>
      </c>
      <c r="Y388" s="8">
        <v>456163</v>
      </c>
      <c r="Z388" s="8">
        <v>41070</v>
      </c>
      <c r="AA388" s="8">
        <v>149955</v>
      </c>
    </row>
    <row r="389" spans="1:27" ht="13.8" thickBot="1" x14ac:dyDescent="0.3">
      <c r="A389" s="7" t="s">
        <v>525</v>
      </c>
      <c r="B389" s="135" t="s">
        <v>524</v>
      </c>
      <c r="C389" s="7" t="s">
        <v>55</v>
      </c>
      <c r="D389" s="8">
        <v>170521</v>
      </c>
      <c r="E389" s="8">
        <v>326816</v>
      </c>
      <c r="F389" s="8">
        <v>30633</v>
      </c>
      <c r="G389" s="8">
        <v>527970</v>
      </c>
      <c r="H389" s="136">
        <f t="shared" si="108"/>
        <v>4.4200083717036414</v>
      </c>
      <c r="I389" s="136">
        <f t="shared" si="109"/>
        <v>17.048889175923534</v>
      </c>
      <c r="J389" s="136">
        <f t="shared" si="110"/>
        <v>1.6269008550959094</v>
      </c>
      <c r="K389" s="8">
        <v>77981</v>
      </c>
      <c r="L389" s="137">
        <f t="shared" si="111"/>
        <v>0.65283382168271242</v>
      </c>
      <c r="M389" s="8">
        <v>66621</v>
      </c>
      <c r="N389" s="8">
        <v>56238</v>
      </c>
      <c r="O389" s="8">
        <v>423076</v>
      </c>
      <c r="P389" s="137">
        <f t="shared" si="112"/>
        <v>3.5418668899120971</v>
      </c>
      <c r="Q389" s="137">
        <f t="shared" si="113"/>
        <v>13.661715319039008</v>
      </c>
      <c r="R389" s="8">
        <v>54092</v>
      </c>
      <c r="S389" s="7" t="s">
        <v>847</v>
      </c>
      <c r="T389" s="139">
        <v>27828</v>
      </c>
      <c r="U389" s="8">
        <v>638</v>
      </c>
      <c r="V389" s="8">
        <v>241042</v>
      </c>
      <c r="W389" s="8">
        <v>83483</v>
      </c>
      <c r="X389" s="137">
        <f t="shared" si="114"/>
        <v>0.69889493511929679</v>
      </c>
      <c r="Y389" s="8">
        <v>324525</v>
      </c>
      <c r="Z389" s="8">
        <v>30968</v>
      </c>
      <c r="AA389" s="8">
        <v>119450</v>
      </c>
    </row>
    <row r="390" spans="1:27" ht="13.8" thickBot="1" x14ac:dyDescent="0.3">
      <c r="A390" s="7" t="s">
        <v>545</v>
      </c>
      <c r="B390" s="135" t="s">
        <v>544</v>
      </c>
      <c r="C390" s="7" t="s">
        <v>55</v>
      </c>
      <c r="D390" s="8">
        <v>306332</v>
      </c>
      <c r="E390" s="8">
        <v>487659</v>
      </c>
      <c r="F390" s="8">
        <v>84015</v>
      </c>
      <c r="G390" s="8">
        <v>878006</v>
      </c>
      <c r="H390" s="136">
        <f t="shared" si="108"/>
        <v>15.855925163434103</v>
      </c>
      <c r="I390" s="136">
        <f t="shared" si="109"/>
        <v>36.658427623063758</v>
      </c>
      <c r="J390" s="136">
        <f t="shared" si="110"/>
        <v>3.6240805712634665</v>
      </c>
      <c r="K390" s="8">
        <v>112798</v>
      </c>
      <c r="L390" s="137">
        <f t="shared" si="111"/>
        <v>2.0370209845775995</v>
      </c>
      <c r="M390" s="8">
        <v>55448</v>
      </c>
      <c r="N390" s="8">
        <v>56568</v>
      </c>
      <c r="O390" s="8">
        <v>404979</v>
      </c>
      <c r="P390" s="137">
        <f t="shared" si="112"/>
        <v>7.3135225918301003</v>
      </c>
      <c r="Q390" s="137">
        <f t="shared" si="113"/>
        <v>16.908646820592043</v>
      </c>
      <c r="R390" s="8">
        <v>47654</v>
      </c>
      <c r="S390" s="7" t="s">
        <v>847</v>
      </c>
      <c r="T390" s="139">
        <v>1334775</v>
      </c>
      <c r="U390" s="8">
        <v>207</v>
      </c>
      <c r="V390" s="8">
        <v>170179</v>
      </c>
      <c r="W390" s="8">
        <v>72091</v>
      </c>
      <c r="X390" s="137">
        <f t="shared" si="114"/>
        <v>1.3018925849676743</v>
      </c>
      <c r="Y390" s="8">
        <v>242270</v>
      </c>
      <c r="Z390" s="8">
        <v>23951</v>
      </c>
      <c r="AA390" s="8">
        <v>55374</v>
      </c>
    </row>
    <row r="391" spans="1:27" ht="13.8" thickBot="1" x14ac:dyDescent="0.3">
      <c r="A391" s="7" t="s">
        <v>595</v>
      </c>
      <c r="B391" s="135" t="s">
        <v>594</v>
      </c>
      <c r="C391" s="7" t="s">
        <v>55</v>
      </c>
      <c r="D391" s="8">
        <v>8840</v>
      </c>
      <c r="E391" s="8">
        <v>38326</v>
      </c>
      <c r="F391" s="8">
        <v>16440</v>
      </c>
      <c r="G391" s="8">
        <v>63606</v>
      </c>
      <c r="H391" s="136">
        <f t="shared" si="108"/>
        <v>1.0687389733680586</v>
      </c>
      <c r="I391" s="136">
        <f t="shared" si="109"/>
        <v>3.489466754443713</v>
      </c>
      <c r="J391" s="136">
        <f t="shared" si="110"/>
        <v>0.25461139398597366</v>
      </c>
      <c r="K391" s="8">
        <v>19686</v>
      </c>
      <c r="L391" s="137">
        <f t="shared" si="111"/>
        <v>0.33077375451566832</v>
      </c>
      <c r="M391" s="8">
        <v>7837</v>
      </c>
      <c r="N391" s="8">
        <v>4366</v>
      </c>
      <c r="O391" s="8">
        <v>175794</v>
      </c>
      <c r="P391" s="137">
        <f t="shared" si="112"/>
        <v>2.9537763589011172</v>
      </c>
      <c r="Q391" s="137">
        <f t="shared" si="113"/>
        <v>9.6441737985516784</v>
      </c>
      <c r="R391" s="8">
        <v>67274</v>
      </c>
      <c r="S391" s="7" t="s">
        <v>847</v>
      </c>
      <c r="T391" s="140" t="s">
        <v>3890</v>
      </c>
      <c r="U391" s="8">
        <v>96</v>
      </c>
      <c r="V391" s="8">
        <v>92942</v>
      </c>
      <c r="W391" s="8">
        <v>156874</v>
      </c>
      <c r="X391" s="137">
        <f t="shared" si="114"/>
        <v>2.635873309249769</v>
      </c>
      <c r="Y391" s="8">
        <v>249816</v>
      </c>
      <c r="Z391" s="8">
        <v>18228</v>
      </c>
      <c r="AA391" s="8">
        <v>59515</v>
      </c>
    </row>
    <row r="392" spans="1:27" ht="13.8" thickBot="1" x14ac:dyDescent="0.3">
      <c r="A392" s="7" t="s">
        <v>599</v>
      </c>
      <c r="B392" s="135" t="s">
        <v>598</v>
      </c>
      <c r="C392" s="7" t="s">
        <v>55</v>
      </c>
      <c r="D392" s="8">
        <v>338079</v>
      </c>
      <c r="E392" s="8">
        <v>393622</v>
      </c>
      <c r="F392" s="8">
        <v>81646</v>
      </c>
      <c r="G392" s="8">
        <v>813347</v>
      </c>
      <c r="H392" s="136">
        <f t="shared" si="108"/>
        <v>15.590320107341384</v>
      </c>
      <c r="I392" s="136">
        <f t="shared" si="109"/>
        <v>20.480107770559499</v>
      </c>
      <c r="J392" s="136">
        <f t="shared" si="110"/>
        <v>3.4288779747475813</v>
      </c>
      <c r="K392" s="8">
        <v>98618</v>
      </c>
      <c r="L392" s="137">
        <f t="shared" si="111"/>
        <v>1.890320107341384</v>
      </c>
      <c r="M392" s="8">
        <v>9622</v>
      </c>
      <c r="N392" s="8">
        <v>12101</v>
      </c>
      <c r="O392" s="8">
        <v>729622</v>
      </c>
      <c r="P392" s="137">
        <f t="shared" si="112"/>
        <v>13.985470576959939</v>
      </c>
      <c r="Q392" s="137">
        <f t="shared" si="113"/>
        <v>18.371909150425541</v>
      </c>
      <c r="R392" s="8">
        <v>40551</v>
      </c>
      <c r="S392" s="7" t="s">
        <v>847</v>
      </c>
      <c r="T392" s="139">
        <v>85671</v>
      </c>
      <c r="U392" s="8">
        <v>187</v>
      </c>
      <c r="V392" s="8">
        <v>210734</v>
      </c>
      <c r="W392" s="8">
        <v>26471</v>
      </c>
      <c r="X392" s="137">
        <f t="shared" si="114"/>
        <v>0.50739888824995205</v>
      </c>
      <c r="Y392" s="8">
        <v>237205</v>
      </c>
      <c r="Z392" s="8">
        <v>39714</v>
      </c>
      <c r="AA392" s="8">
        <v>52170</v>
      </c>
    </row>
    <row r="393" spans="1:27" ht="13.8" thickBot="1" x14ac:dyDescent="0.3">
      <c r="A393" s="7" t="s">
        <v>609</v>
      </c>
      <c r="B393" s="135" t="s">
        <v>608</v>
      </c>
      <c r="C393" s="7" t="s">
        <v>55</v>
      </c>
      <c r="D393" s="8">
        <v>113449</v>
      </c>
      <c r="E393" s="8">
        <v>182217</v>
      </c>
      <c r="F393" s="8">
        <v>20874</v>
      </c>
      <c r="G393" s="8">
        <v>316540</v>
      </c>
      <c r="H393" s="136">
        <f t="shared" si="108"/>
        <v>2.5386157671024141</v>
      </c>
      <c r="I393" s="136">
        <f t="shared" si="109"/>
        <v>6.1388980470492411</v>
      </c>
      <c r="J393" s="136">
        <f t="shared" si="110"/>
        <v>0.89056319245550564</v>
      </c>
      <c r="K393" s="8">
        <v>155236</v>
      </c>
      <c r="L393" s="137">
        <f t="shared" si="111"/>
        <v>1.2449755393375572</v>
      </c>
      <c r="M393" s="8">
        <v>26400</v>
      </c>
      <c r="N393" s="8">
        <v>24503</v>
      </c>
      <c r="O393" s="8">
        <v>422491</v>
      </c>
      <c r="P393" s="137">
        <f t="shared" si="112"/>
        <v>3.3883310610313577</v>
      </c>
      <c r="Q393" s="137">
        <f t="shared" si="113"/>
        <v>8.1936853945658701</v>
      </c>
      <c r="R393" s="8">
        <v>87024</v>
      </c>
      <c r="S393" s="7" t="s">
        <v>847</v>
      </c>
      <c r="T393" s="139">
        <v>19104</v>
      </c>
      <c r="U393" s="8">
        <v>486</v>
      </c>
      <c r="V393" s="8">
        <v>350168</v>
      </c>
      <c r="W393" s="8">
        <v>5270</v>
      </c>
      <c r="X393" s="137">
        <f t="shared" si="114"/>
        <v>4.2264816745528913E-2</v>
      </c>
      <c r="Y393" s="8">
        <v>355438</v>
      </c>
      <c r="Z393" s="8">
        <v>51563</v>
      </c>
      <c r="AA393" s="8">
        <v>124690</v>
      </c>
    </row>
    <row r="394" spans="1:27" ht="13.8" thickBot="1" x14ac:dyDescent="0.3">
      <c r="A394" s="7" t="s">
        <v>643</v>
      </c>
      <c r="B394" s="135" t="s">
        <v>642</v>
      </c>
      <c r="C394" s="7" t="s">
        <v>55</v>
      </c>
      <c r="D394" s="8">
        <v>789836</v>
      </c>
      <c r="E394" s="8">
        <v>1223510</v>
      </c>
      <c r="F394" s="8">
        <v>130576</v>
      </c>
      <c r="G394" s="8">
        <v>2143922</v>
      </c>
      <c r="H394" s="136">
        <f t="shared" si="108"/>
        <v>21.335741652983032</v>
      </c>
      <c r="I394" s="136">
        <f t="shared" si="109"/>
        <v>30.773852756685375</v>
      </c>
      <c r="J394" s="136">
        <f t="shared" si="110"/>
        <v>7.7109233663145549</v>
      </c>
      <c r="K394" s="8">
        <v>1</v>
      </c>
      <c r="L394" s="137">
        <f t="shared" si="111"/>
        <v>9.9517340896651236E-6</v>
      </c>
      <c r="M394" s="8">
        <v>19284</v>
      </c>
      <c r="N394" s="8">
        <v>15484</v>
      </c>
      <c r="O394" s="8">
        <v>527646</v>
      </c>
      <c r="P394" s="137">
        <f t="shared" si="112"/>
        <v>5.2509926854754445</v>
      </c>
      <c r="Q394" s="137">
        <f t="shared" si="113"/>
        <v>7.5738297902880847</v>
      </c>
      <c r="R394" s="8">
        <v>69703</v>
      </c>
      <c r="S394" s="7" t="s">
        <v>847</v>
      </c>
      <c r="T394" s="139">
        <v>126013</v>
      </c>
      <c r="U394" s="8">
        <v>410</v>
      </c>
      <c r="V394" s="8">
        <v>266128</v>
      </c>
      <c r="W394" s="8">
        <v>11909</v>
      </c>
      <c r="X394" s="137">
        <f t="shared" si="114"/>
        <v>0.11851520127382197</v>
      </c>
      <c r="Y394" s="8">
        <v>278037</v>
      </c>
      <c r="Z394" s="8">
        <v>69667</v>
      </c>
      <c r="AA394" s="8">
        <v>100485</v>
      </c>
    </row>
    <row r="395" spans="1:27" ht="13.8" thickBot="1" x14ac:dyDescent="0.3">
      <c r="A395" s="7" t="s">
        <v>653</v>
      </c>
      <c r="B395" s="135" t="s">
        <v>652</v>
      </c>
      <c r="C395" s="7" t="s">
        <v>55</v>
      </c>
      <c r="D395" s="8">
        <v>163381</v>
      </c>
      <c r="E395" s="8">
        <v>135425</v>
      </c>
      <c r="F395" s="8">
        <v>38208</v>
      </c>
      <c r="G395" s="8">
        <v>337014</v>
      </c>
      <c r="H395" s="136">
        <f t="shared" si="108"/>
        <v>5.8881473198686143</v>
      </c>
      <c r="I395" s="136">
        <f t="shared" si="109"/>
        <v>10.436454849498327</v>
      </c>
      <c r="J395" s="136">
        <f t="shared" si="110"/>
        <v>1.719529368545655</v>
      </c>
      <c r="K395" s="8">
        <v>28736</v>
      </c>
      <c r="L395" s="137">
        <f t="shared" si="111"/>
        <v>0.5020616395275701</v>
      </c>
      <c r="M395" s="8">
        <v>17619</v>
      </c>
      <c r="N395" s="8">
        <v>31996</v>
      </c>
      <c r="O395" s="8">
        <v>347223</v>
      </c>
      <c r="P395" s="137">
        <f t="shared" si="112"/>
        <v>6.0665140820462646</v>
      </c>
      <c r="Q395" s="137">
        <f t="shared" si="113"/>
        <v>10.752601263470829</v>
      </c>
      <c r="R395" s="8">
        <v>36782</v>
      </c>
      <c r="S395" s="7" t="s">
        <v>847</v>
      </c>
      <c r="T395" s="140" t="s">
        <v>3890</v>
      </c>
      <c r="U395" s="8">
        <v>82</v>
      </c>
      <c r="V395" s="8">
        <v>171170</v>
      </c>
      <c r="W395" s="8">
        <v>24822</v>
      </c>
      <c r="X395" s="137">
        <f t="shared" si="114"/>
        <v>0.43367810468935636</v>
      </c>
      <c r="Y395" s="8">
        <v>195992</v>
      </c>
      <c r="Z395" s="8">
        <v>32292</v>
      </c>
      <c r="AA395" s="8">
        <v>57236</v>
      </c>
    </row>
    <row r="396" spans="1:27" ht="13.8" thickBot="1" x14ac:dyDescent="0.3">
      <c r="A396" s="7" t="s">
        <v>661</v>
      </c>
      <c r="B396" s="135" t="s">
        <v>660</v>
      </c>
      <c r="C396" s="7" t="s">
        <v>55</v>
      </c>
      <c r="D396" s="8">
        <v>199552</v>
      </c>
      <c r="E396" s="8">
        <v>456149</v>
      </c>
      <c r="F396" s="8">
        <v>37744</v>
      </c>
      <c r="G396" s="8">
        <v>693445</v>
      </c>
      <c r="H396" s="136">
        <f t="shared" si="108"/>
        <v>4.3255963371425716</v>
      </c>
      <c r="I396" s="136">
        <f t="shared" si="109"/>
        <v>10.661659568579818</v>
      </c>
      <c r="J396" s="136">
        <f t="shared" si="110"/>
        <v>1.4420513481702069</v>
      </c>
      <c r="K396" s="8">
        <v>50531</v>
      </c>
      <c r="L396" s="137">
        <f t="shared" si="111"/>
        <v>0.31520410200109789</v>
      </c>
      <c r="M396" s="8">
        <v>15257</v>
      </c>
      <c r="N396" s="8">
        <v>11399</v>
      </c>
      <c r="O396" s="8">
        <v>568672</v>
      </c>
      <c r="P396" s="137">
        <f t="shared" si="112"/>
        <v>3.5472827985428417</v>
      </c>
      <c r="Q396" s="137">
        <f t="shared" si="113"/>
        <v>8.7432850048430986</v>
      </c>
      <c r="R396" s="8">
        <v>133695</v>
      </c>
      <c r="S396" s="7" t="s">
        <v>847</v>
      </c>
      <c r="T396" s="139">
        <v>22727</v>
      </c>
      <c r="U396" s="8">
        <v>1185</v>
      </c>
      <c r="V396" s="8">
        <v>471509</v>
      </c>
      <c r="W396" s="8">
        <v>9365</v>
      </c>
      <c r="X396" s="137">
        <f t="shared" si="114"/>
        <v>5.8417336194420882E-2</v>
      </c>
      <c r="Y396" s="8">
        <v>480874</v>
      </c>
      <c r="Z396" s="8">
        <v>65041</v>
      </c>
      <c r="AA396" s="8">
        <v>160312</v>
      </c>
    </row>
    <row r="397" spans="1:27" ht="13.8" thickBot="1" x14ac:dyDescent="0.3">
      <c r="A397" s="7" t="s">
        <v>663</v>
      </c>
      <c r="B397" s="135" t="s">
        <v>662</v>
      </c>
      <c r="C397" s="7" t="s">
        <v>55</v>
      </c>
      <c r="D397" s="8">
        <v>62978</v>
      </c>
      <c r="E397" s="8">
        <v>146948</v>
      </c>
      <c r="F397" s="8">
        <v>28677</v>
      </c>
      <c r="G397" s="8">
        <v>238603</v>
      </c>
      <c r="H397" s="136">
        <f t="shared" si="108"/>
        <v>3.9956962237293814</v>
      </c>
      <c r="I397" s="136">
        <f t="shared" si="109"/>
        <v>8.6619835910840042</v>
      </c>
      <c r="J397" s="136">
        <f t="shared" si="110"/>
        <v>1.5069409357316088</v>
      </c>
      <c r="K397" s="8">
        <v>21638</v>
      </c>
      <c r="L397" s="137">
        <f t="shared" si="111"/>
        <v>0.36235451729046303</v>
      </c>
      <c r="M397" s="8">
        <v>23640</v>
      </c>
      <c r="N397" s="8">
        <v>18308</v>
      </c>
      <c r="O397" s="8">
        <v>140972</v>
      </c>
      <c r="P397" s="137">
        <f t="shared" si="112"/>
        <v>2.3607468810181698</v>
      </c>
      <c r="Q397" s="137">
        <f t="shared" si="113"/>
        <v>5.1176940390619325</v>
      </c>
      <c r="R397" s="8">
        <v>22864</v>
      </c>
      <c r="S397" s="7" t="s">
        <v>847</v>
      </c>
      <c r="T397" s="139">
        <v>40542</v>
      </c>
      <c r="U397" s="8">
        <v>217</v>
      </c>
      <c r="V397" s="8">
        <v>147264</v>
      </c>
      <c r="W397" s="8">
        <v>11072</v>
      </c>
      <c r="X397" s="137">
        <f t="shared" si="114"/>
        <v>0.1854140500711714</v>
      </c>
      <c r="Y397" s="8">
        <v>158336</v>
      </c>
      <c r="Z397" s="8">
        <v>27546</v>
      </c>
      <c r="AA397" s="8">
        <v>59715</v>
      </c>
    </row>
    <row r="398" spans="1:27" ht="13.8" thickBot="1" x14ac:dyDescent="0.3">
      <c r="A398" s="7" t="s">
        <v>691</v>
      </c>
      <c r="B398" s="135" t="s">
        <v>690</v>
      </c>
      <c r="C398" s="7" t="s">
        <v>55</v>
      </c>
      <c r="D398" s="8">
        <v>86403</v>
      </c>
      <c r="E398" s="8">
        <v>101330</v>
      </c>
      <c r="F398" s="8">
        <v>30059</v>
      </c>
      <c r="G398" s="8">
        <v>217792</v>
      </c>
      <c r="H398" s="136">
        <f t="shared" si="108"/>
        <v>2.9509511679583764</v>
      </c>
      <c r="I398" s="136">
        <f t="shared" si="109"/>
        <v>10.371541501976285</v>
      </c>
      <c r="J398" s="136">
        <f t="shared" si="110"/>
        <v>1.7206557377049181</v>
      </c>
      <c r="K398" s="8">
        <v>35360</v>
      </c>
      <c r="L398" s="137">
        <f t="shared" si="111"/>
        <v>0.47910682347840228</v>
      </c>
      <c r="M398" s="8">
        <v>18723</v>
      </c>
      <c r="N398" s="8">
        <v>30922</v>
      </c>
      <c r="O398" s="8">
        <v>164873</v>
      </c>
      <c r="P398" s="137">
        <f t="shared" si="112"/>
        <v>2.2339304102758657</v>
      </c>
      <c r="Q398" s="137">
        <f t="shared" si="113"/>
        <v>7.851469117577027</v>
      </c>
      <c r="R398" s="8">
        <v>23080</v>
      </c>
      <c r="S398" s="7" t="s">
        <v>847</v>
      </c>
      <c r="T398" s="139">
        <v>21855</v>
      </c>
      <c r="U398" s="8">
        <v>280</v>
      </c>
      <c r="V398" s="8">
        <v>115484</v>
      </c>
      <c r="W398" s="8">
        <v>11091</v>
      </c>
      <c r="X398" s="137">
        <f t="shared" si="114"/>
        <v>0.15027640778277601</v>
      </c>
      <c r="Y398" s="8">
        <v>126575</v>
      </c>
      <c r="Z398" s="8">
        <v>20999</v>
      </c>
      <c r="AA398" s="8">
        <v>73804</v>
      </c>
    </row>
    <row r="399" spans="1:27" ht="13.8" thickBot="1" x14ac:dyDescent="0.3">
      <c r="A399" s="7" t="s">
        <v>703</v>
      </c>
      <c r="B399" s="135" t="s">
        <v>702</v>
      </c>
      <c r="C399" s="7" t="s">
        <v>55</v>
      </c>
      <c r="D399" s="8">
        <v>166739</v>
      </c>
      <c r="E399" s="8">
        <v>209074</v>
      </c>
      <c r="F399" s="8">
        <v>12705</v>
      </c>
      <c r="G399" s="8">
        <v>388518</v>
      </c>
      <c r="H399" s="136">
        <f t="shared" si="108"/>
        <v>5.1246207824412382</v>
      </c>
      <c r="I399" s="136">
        <f t="shared" si="109"/>
        <v>9.5050275229357801</v>
      </c>
      <c r="J399" s="136">
        <f t="shared" si="110"/>
        <v>1.4545297986964123</v>
      </c>
      <c r="K399" s="8">
        <v>81864</v>
      </c>
      <c r="L399" s="137">
        <f t="shared" si="111"/>
        <v>1.079800564539531</v>
      </c>
      <c r="M399" s="8">
        <v>7509</v>
      </c>
      <c r="N399" s="8">
        <v>9100</v>
      </c>
      <c r="O399" s="8">
        <v>107427</v>
      </c>
      <c r="P399" s="137">
        <f t="shared" si="112"/>
        <v>1.4169810325269738</v>
      </c>
      <c r="Q399" s="137">
        <f t="shared" si="113"/>
        <v>2.628183486238532</v>
      </c>
      <c r="R399" s="8">
        <v>0</v>
      </c>
      <c r="S399" s="7" t="s">
        <v>847</v>
      </c>
      <c r="T399" s="140" t="s">
        <v>3890</v>
      </c>
      <c r="U399" s="8">
        <v>144</v>
      </c>
      <c r="V399" s="8">
        <v>252324</v>
      </c>
      <c r="W399" s="8">
        <v>14785</v>
      </c>
      <c r="X399" s="137">
        <f t="shared" si="114"/>
        <v>0.19501675152346531</v>
      </c>
      <c r="Y399" s="8">
        <v>267109</v>
      </c>
      <c r="Z399" s="8">
        <v>40875</v>
      </c>
      <c r="AA399" s="8">
        <v>75814</v>
      </c>
    </row>
    <row r="400" spans="1:27" ht="13.8" thickBot="1" x14ac:dyDescent="0.3">
      <c r="A400" s="7" t="s">
        <v>717</v>
      </c>
      <c r="B400" s="135" t="s">
        <v>716</v>
      </c>
      <c r="C400" s="7" t="s">
        <v>55</v>
      </c>
      <c r="D400" s="8">
        <v>204010</v>
      </c>
      <c r="E400" s="8">
        <v>241823</v>
      </c>
      <c r="F400" s="8">
        <v>102581</v>
      </c>
      <c r="G400" s="8">
        <v>548414</v>
      </c>
      <c r="H400" s="136">
        <f t="shared" si="108"/>
        <v>4.228359509325438</v>
      </c>
      <c r="I400" s="136">
        <f t="shared" si="109"/>
        <v>11.586048083829805</v>
      </c>
      <c r="J400" s="136">
        <f t="shared" si="110"/>
        <v>2.1957111856697868</v>
      </c>
      <c r="K400" s="8">
        <v>65587</v>
      </c>
      <c r="L400" s="137">
        <f t="shared" si="111"/>
        <v>0.50568624276208762</v>
      </c>
      <c r="M400" s="8">
        <v>70606</v>
      </c>
      <c r="N400" s="8">
        <v>78015</v>
      </c>
      <c r="O400" s="8">
        <v>385398</v>
      </c>
      <c r="P400" s="137">
        <f t="shared" si="112"/>
        <v>2.9714801193532718</v>
      </c>
      <c r="Q400" s="137">
        <f t="shared" si="113"/>
        <v>8.1420965901888707</v>
      </c>
      <c r="R400" s="8">
        <v>68116</v>
      </c>
      <c r="S400" s="7" t="s">
        <v>847</v>
      </c>
      <c r="T400" s="139">
        <v>114533</v>
      </c>
      <c r="U400" s="8">
        <v>300</v>
      </c>
      <c r="V400" s="8">
        <v>225135</v>
      </c>
      <c r="W400" s="8">
        <v>24631</v>
      </c>
      <c r="X400" s="137">
        <f t="shared" si="114"/>
        <v>0.18990894301420982</v>
      </c>
      <c r="Y400" s="8">
        <v>249766</v>
      </c>
      <c r="Z400" s="8">
        <v>47334</v>
      </c>
      <c r="AA400" s="8">
        <v>129699</v>
      </c>
    </row>
    <row r="401" spans="1:27" ht="13.8" thickBot="1" x14ac:dyDescent="0.3">
      <c r="A401" s="7" t="s">
        <v>733</v>
      </c>
      <c r="B401" s="135" t="s">
        <v>732</v>
      </c>
      <c r="C401" s="7" t="s">
        <v>55</v>
      </c>
      <c r="D401" s="8">
        <v>47234</v>
      </c>
      <c r="E401" s="8">
        <v>82216</v>
      </c>
      <c r="F401" s="8">
        <v>9407</v>
      </c>
      <c r="G401" s="8">
        <v>138857</v>
      </c>
      <c r="H401" s="136">
        <f t="shared" si="108"/>
        <v>2.199505789548716</v>
      </c>
      <c r="I401" s="136">
        <f t="shared" si="109"/>
        <v>5.9533956439718745</v>
      </c>
      <c r="J401" s="136">
        <f t="shared" si="110"/>
        <v>0.803407874562444</v>
      </c>
      <c r="K401" s="8">
        <v>25574</v>
      </c>
      <c r="L401" s="137">
        <f t="shared" si="111"/>
        <v>0.40509416926707958</v>
      </c>
      <c r="M401" s="8">
        <v>16348</v>
      </c>
      <c r="N401" s="8">
        <v>8551</v>
      </c>
      <c r="O401" s="8">
        <v>182650</v>
      </c>
      <c r="P401" s="137">
        <f t="shared" si="112"/>
        <v>2.893190350224137</v>
      </c>
      <c r="Q401" s="137">
        <f t="shared" si="113"/>
        <v>7.830989538672612</v>
      </c>
      <c r="R401" s="8">
        <v>20663</v>
      </c>
      <c r="S401" s="7" t="s">
        <v>847</v>
      </c>
      <c r="T401" s="139">
        <v>17525</v>
      </c>
      <c r="U401" s="8">
        <v>173</v>
      </c>
      <c r="V401" s="8">
        <v>145973</v>
      </c>
      <c r="W401" s="8">
        <v>26862</v>
      </c>
      <c r="X401" s="137">
        <f t="shared" si="114"/>
        <v>0.42549619046110471</v>
      </c>
      <c r="Y401" s="8">
        <v>172835</v>
      </c>
      <c r="Z401" s="8">
        <v>23324</v>
      </c>
      <c r="AA401" s="8">
        <v>63131</v>
      </c>
    </row>
    <row r="402" spans="1:27" ht="13.8" thickBot="1" x14ac:dyDescent="0.3">
      <c r="A402" s="7" t="s">
        <v>759</v>
      </c>
      <c r="B402" s="135" t="s">
        <v>758</v>
      </c>
      <c r="C402" s="7" t="s">
        <v>55</v>
      </c>
      <c r="D402" s="8">
        <v>349465</v>
      </c>
      <c r="E402" s="8">
        <v>736114</v>
      </c>
      <c r="F402" s="8">
        <v>70462</v>
      </c>
      <c r="G402" s="8">
        <v>1156041</v>
      </c>
      <c r="H402" s="136">
        <f t="shared" si="108"/>
        <v>11.869491560228346</v>
      </c>
      <c r="I402" s="136">
        <f t="shared" si="109"/>
        <v>18.656053319562339</v>
      </c>
      <c r="J402" s="136">
        <f t="shared" si="110"/>
        <v>1.4243325526066455</v>
      </c>
      <c r="K402" s="8">
        <v>111382</v>
      </c>
      <c r="L402" s="137">
        <f t="shared" si="111"/>
        <v>1.1435993264610456</v>
      </c>
      <c r="M402" s="8">
        <v>13467</v>
      </c>
      <c r="N402" s="8">
        <v>15622</v>
      </c>
      <c r="O402" s="8">
        <v>604384</v>
      </c>
      <c r="P402" s="137">
        <f t="shared" si="112"/>
        <v>6.2054293810834125</v>
      </c>
      <c r="Q402" s="137">
        <f t="shared" si="113"/>
        <v>9.7534777135848696</v>
      </c>
      <c r="R402" s="8">
        <v>58069</v>
      </c>
      <c r="S402" s="7" t="s">
        <v>847</v>
      </c>
      <c r="T402" s="139">
        <v>144800</v>
      </c>
      <c r="U402" s="8">
        <v>392</v>
      </c>
      <c r="V402" s="8">
        <v>306141</v>
      </c>
      <c r="W402" s="8">
        <v>505496</v>
      </c>
      <c r="X402" s="137">
        <f t="shared" si="114"/>
        <v>5.1901104768162964</v>
      </c>
      <c r="Y402" s="8">
        <v>811637</v>
      </c>
      <c r="Z402" s="8">
        <v>61966</v>
      </c>
      <c r="AA402" s="8">
        <v>97396</v>
      </c>
    </row>
    <row r="403" spans="1:27" ht="13.8" thickBot="1" x14ac:dyDescent="0.3">
      <c r="A403" s="7" t="s">
        <v>761</v>
      </c>
      <c r="B403" s="135" t="s">
        <v>760</v>
      </c>
      <c r="C403" s="7" t="s">
        <v>55</v>
      </c>
      <c r="D403" s="8">
        <v>77770</v>
      </c>
      <c r="E403" s="8">
        <v>85304</v>
      </c>
      <c r="F403" s="8">
        <v>17634</v>
      </c>
      <c r="G403" s="8">
        <v>180708</v>
      </c>
      <c r="H403" s="136">
        <f t="shared" si="108"/>
        <v>2.4847784836234634</v>
      </c>
      <c r="I403" s="136">
        <f t="shared" si="109"/>
        <v>7.5029271330703757</v>
      </c>
      <c r="J403" s="136">
        <f t="shared" si="110"/>
        <v>1.4577105197350908</v>
      </c>
      <c r="K403" s="8">
        <v>23490</v>
      </c>
      <c r="L403" s="137">
        <f t="shared" si="111"/>
        <v>0.32299315238016663</v>
      </c>
      <c r="M403" s="8">
        <v>15259</v>
      </c>
      <c r="N403" s="8">
        <v>20942</v>
      </c>
      <c r="O403" s="8">
        <v>262400</v>
      </c>
      <c r="P403" s="137">
        <f t="shared" si="112"/>
        <v>3.6080631411049695</v>
      </c>
      <c r="Q403" s="137">
        <f t="shared" si="113"/>
        <v>10.894747768320531</v>
      </c>
      <c r="R403" s="8">
        <v>24193</v>
      </c>
      <c r="S403" s="7" t="s">
        <v>847</v>
      </c>
      <c r="T403" s="139">
        <v>9546</v>
      </c>
      <c r="U403" s="8">
        <v>131</v>
      </c>
      <c r="V403" s="8">
        <v>117773</v>
      </c>
      <c r="W403" s="8">
        <v>6194</v>
      </c>
      <c r="X403" s="137">
        <f t="shared" si="114"/>
        <v>8.5168990457333005E-2</v>
      </c>
      <c r="Y403" s="8">
        <v>123967</v>
      </c>
      <c r="Z403" s="8">
        <v>24085</v>
      </c>
      <c r="AA403" s="8">
        <v>72726</v>
      </c>
    </row>
    <row r="404" spans="1:27" ht="13.8" thickBot="1" x14ac:dyDescent="0.3">
      <c r="A404" s="7" t="s">
        <v>763</v>
      </c>
      <c r="B404" s="135" t="s">
        <v>762</v>
      </c>
      <c r="C404" s="7" t="s">
        <v>55</v>
      </c>
      <c r="D404" s="8">
        <v>538253</v>
      </c>
      <c r="E404" s="8">
        <v>595025</v>
      </c>
      <c r="F404" s="8">
        <v>144271</v>
      </c>
      <c r="G404" s="8">
        <v>1277549</v>
      </c>
      <c r="H404" s="136">
        <f t="shared" si="108"/>
        <v>15.77610521116325</v>
      </c>
      <c r="I404" s="136">
        <f t="shared" si="109"/>
        <v>24.511214289825599</v>
      </c>
      <c r="J404" s="136">
        <f t="shared" si="110"/>
        <v>3.9898345101982815</v>
      </c>
      <c r="K404" s="8">
        <v>54296</v>
      </c>
      <c r="L404" s="137">
        <f t="shared" si="111"/>
        <v>0.67048653988639173</v>
      </c>
      <c r="M404" s="8">
        <v>9206</v>
      </c>
      <c r="N404" s="8">
        <v>9535</v>
      </c>
      <c r="O404" s="8">
        <v>438673</v>
      </c>
      <c r="P404" s="137">
        <f t="shared" si="112"/>
        <v>5.4170535934798716</v>
      </c>
      <c r="Q404" s="137">
        <f t="shared" si="113"/>
        <v>8.4164348343278146</v>
      </c>
      <c r="R404" s="8">
        <v>41433</v>
      </c>
      <c r="S404" s="7" t="s">
        <v>847</v>
      </c>
      <c r="T404" s="139">
        <v>43587</v>
      </c>
      <c r="U404" s="8">
        <v>220</v>
      </c>
      <c r="V404" s="8">
        <v>256351</v>
      </c>
      <c r="W404" s="8">
        <v>63850</v>
      </c>
      <c r="X404" s="137">
        <f t="shared" si="114"/>
        <v>0.78846628797233886</v>
      </c>
      <c r="Y404" s="8">
        <v>320201</v>
      </c>
      <c r="Z404" s="8">
        <v>52121</v>
      </c>
      <c r="AA404" s="8">
        <v>80980</v>
      </c>
    </row>
    <row r="405" spans="1:27" ht="13.8" thickBot="1" x14ac:dyDescent="0.3">
      <c r="A405" s="7" t="s">
        <v>785</v>
      </c>
      <c r="B405" s="135" t="s">
        <v>784</v>
      </c>
      <c r="C405" s="7" t="s">
        <v>55</v>
      </c>
      <c r="D405" s="8">
        <v>180102</v>
      </c>
      <c r="E405" s="8">
        <v>444312</v>
      </c>
      <c r="F405" s="8">
        <v>79558</v>
      </c>
      <c r="G405" s="8">
        <v>703972</v>
      </c>
      <c r="H405" s="136">
        <f t="shared" si="108"/>
        <v>5.2513278033060811</v>
      </c>
      <c r="I405" s="136">
        <f t="shared" si="109"/>
        <v>12.459460894497443</v>
      </c>
      <c r="J405" s="136">
        <f t="shared" si="110"/>
        <v>2.3146542512091592</v>
      </c>
      <c r="K405" s="8">
        <v>36989</v>
      </c>
      <c r="L405" s="137">
        <f t="shared" si="111"/>
        <v>0.27592200274512146</v>
      </c>
      <c r="M405" s="8">
        <v>57357</v>
      </c>
      <c r="N405" s="8">
        <v>36237</v>
      </c>
      <c r="O405" s="8">
        <v>409595</v>
      </c>
      <c r="P405" s="137">
        <f t="shared" si="112"/>
        <v>3.0554022199677746</v>
      </c>
      <c r="Q405" s="137">
        <f t="shared" si="113"/>
        <v>7.2493407196332811</v>
      </c>
      <c r="R405" s="8">
        <v>96774</v>
      </c>
      <c r="S405" s="7" t="s">
        <v>847</v>
      </c>
      <c r="T405" s="139">
        <v>85170</v>
      </c>
      <c r="U405" s="8">
        <v>398</v>
      </c>
      <c r="V405" s="8">
        <v>276553</v>
      </c>
      <c r="W405" s="8">
        <v>27584</v>
      </c>
      <c r="X405" s="137">
        <f t="shared" si="114"/>
        <v>0.2057647550277496</v>
      </c>
      <c r="Y405" s="8">
        <v>304137</v>
      </c>
      <c r="Z405" s="8">
        <v>56501</v>
      </c>
      <c r="AA405" s="8">
        <v>134056</v>
      </c>
    </row>
    <row r="406" spans="1:27" ht="13.8" thickBot="1" x14ac:dyDescent="0.3">
      <c r="A406" s="7" t="s">
        <v>787</v>
      </c>
      <c r="B406" s="135" t="s">
        <v>786</v>
      </c>
      <c r="C406" s="7" t="s">
        <v>55</v>
      </c>
      <c r="D406" s="8">
        <v>82839</v>
      </c>
      <c r="E406" s="8">
        <v>168332</v>
      </c>
      <c r="F406" s="8">
        <v>36080</v>
      </c>
      <c r="G406" s="8">
        <v>287251</v>
      </c>
      <c r="H406" s="136">
        <f t="shared" si="108"/>
        <v>3.9897634623664877</v>
      </c>
      <c r="I406" s="136">
        <f t="shared" si="109"/>
        <v>9.0704158640942243</v>
      </c>
      <c r="J406" s="136">
        <f t="shared" si="110"/>
        <v>1.6409185684499157</v>
      </c>
      <c r="K406" s="8">
        <v>24708</v>
      </c>
      <c r="L406" s="137">
        <f t="shared" si="111"/>
        <v>0.34318096587357805</v>
      </c>
      <c r="M406" s="8">
        <v>33778</v>
      </c>
      <c r="N406" s="8">
        <v>47372</v>
      </c>
      <c r="O406" s="8">
        <v>340919</v>
      </c>
      <c r="P406" s="137">
        <f t="shared" si="112"/>
        <v>4.7351834104198787</v>
      </c>
      <c r="Q406" s="137">
        <f t="shared" si="113"/>
        <v>10.765069942214785</v>
      </c>
      <c r="R406" s="8">
        <v>63789</v>
      </c>
      <c r="S406" s="7" t="s">
        <v>847</v>
      </c>
      <c r="T406" s="139">
        <v>15128</v>
      </c>
      <c r="U406" s="8">
        <v>198</v>
      </c>
      <c r="V406" s="8">
        <v>148173</v>
      </c>
      <c r="W406" s="8">
        <v>26882</v>
      </c>
      <c r="X406" s="137">
        <f t="shared" si="114"/>
        <v>0.37337666847229745</v>
      </c>
      <c r="Y406" s="8">
        <v>175055</v>
      </c>
      <c r="Z406" s="8">
        <v>31669</v>
      </c>
      <c r="AA406" s="8">
        <v>71997</v>
      </c>
    </row>
    <row r="407" spans="1:27" ht="13.8" thickBot="1" x14ac:dyDescent="0.3">
      <c r="A407" s="7" t="s">
        <v>795</v>
      </c>
      <c r="B407" s="135" t="s">
        <v>794</v>
      </c>
      <c r="C407" s="7" t="s">
        <v>55</v>
      </c>
      <c r="D407" s="8">
        <v>1078548</v>
      </c>
      <c r="E407" s="8">
        <v>1700400</v>
      </c>
      <c r="F407" s="8">
        <v>100612</v>
      </c>
      <c r="G407" s="8">
        <v>2879560</v>
      </c>
      <c r="H407" s="136">
        <f t="shared" si="108"/>
        <v>40.130443871507211</v>
      </c>
      <c r="I407" s="136">
        <f t="shared" si="109"/>
        <v>41.397374890380824</v>
      </c>
      <c r="J407" s="136">
        <f t="shared" si="110"/>
        <v>11.101447263923266</v>
      </c>
      <c r="K407" s="8">
        <v>357593</v>
      </c>
      <c r="L407" s="137">
        <f t="shared" si="111"/>
        <v>4.9835272803288966</v>
      </c>
      <c r="M407" s="8">
        <v>10071</v>
      </c>
      <c r="N407" s="8">
        <v>11603</v>
      </c>
      <c r="O407" s="8">
        <v>1239223</v>
      </c>
      <c r="P407" s="137">
        <f t="shared" si="112"/>
        <v>17.270197198801476</v>
      </c>
      <c r="Q407" s="137">
        <f t="shared" si="113"/>
        <v>17.81542287841976</v>
      </c>
      <c r="R407" s="8">
        <v>945321</v>
      </c>
      <c r="S407" s="7" t="s">
        <v>847</v>
      </c>
      <c r="T407" s="139">
        <v>86991</v>
      </c>
      <c r="U407" s="8">
        <v>487</v>
      </c>
      <c r="V407" s="8">
        <v>232963</v>
      </c>
      <c r="W407" s="8">
        <v>26423</v>
      </c>
      <c r="X407" s="137">
        <f t="shared" si="114"/>
        <v>0.36823914709776323</v>
      </c>
      <c r="Y407" s="8">
        <v>259386</v>
      </c>
      <c r="Z407" s="8">
        <v>69559</v>
      </c>
      <c r="AA407" s="8">
        <v>71755</v>
      </c>
    </row>
    <row r="408" spans="1:27" ht="13.8" thickBot="1" x14ac:dyDescent="0.3">
      <c r="A408" s="7" t="s">
        <v>815</v>
      </c>
      <c r="B408" s="135" t="s">
        <v>814</v>
      </c>
      <c r="C408" s="7" t="s">
        <v>55</v>
      </c>
      <c r="D408" s="8">
        <v>152222</v>
      </c>
      <c r="E408" s="8">
        <v>746555</v>
      </c>
      <c r="F408" s="8">
        <v>187966</v>
      </c>
      <c r="G408" s="8">
        <v>1086743</v>
      </c>
      <c r="H408" s="136">
        <f t="shared" si="108"/>
        <v>12.10464585259359</v>
      </c>
      <c r="I408" s="136">
        <f t="shared" si="109"/>
        <v>30.275609416353252</v>
      </c>
      <c r="J408" s="136">
        <f t="shared" si="110"/>
        <v>3.7829888850597517</v>
      </c>
      <c r="K408" s="8">
        <v>29987</v>
      </c>
      <c r="L408" s="137">
        <f t="shared" si="111"/>
        <v>0.33400906670825026</v>
      </c>
      <c r="M408" s="8">
        <v>0</v>
      </c>
      <c r="N408" s="8">
        <v>0</v>
      </c>
      <c r="O408" s="8">
        <v>562897</v>
      </c>
      <c r="P408" s="137">
        <f t="shared" si="112"/>
        <v>6.2698069704496593</v>
      </c>
      <c r="Q408" s="137">
        <f t="shared" si="113"/>
        <v>15.681766262710683</v>
      </c>
      <c r="R408" s="8">
        <v>97205</v>
      </c>
      <c r="S408" s="7" t="s">
        <v>847</v>
      </c>
      <c r="T408" s="139">
        <v>140612</v>
      </c>
      <c r="U408" s="8">
        <v>197</v>
      </c>
      <c r="V408" s="8">
        <v>227579</v>
      </c>
      <c r="W408" s="8">
        <v>59692</v>
      </c>
      <c r="X408" s="137">
        <f t="shared" si="114"/>
        <v>0.66487708706935922</v>
      </c>
      <c r="Y408" s="8">
        <v>287271</v>
      </c>
      <c r="Z408" s="8">
        <v>35895</v>
      </c>
      <c r="AA408" s="8">
        <v>89779</v>
      </c>
    </row>
    <row r="409" spans="1:27" ht="13.8" thickBot="1" x14ac:dyDescent="0.3">
      <c r="A409" s="7" t="s">
        <v>817</v>
      </c>
      <c r="B409" s="135" t="s">
        <v>816</v>
      </c>
      <c r="C409" s="7" t="s">
        <v>55</v>
      </c>
      <c r="D409" s="8">
        <v>112759</v>
      </c>
      <c r="E409" s="8">
        <v>178551</v>
      </c>
      <c r="F409" s="8">
        <v>28818</v>
      </c>
      <c r="G409" s="8">
        <v>320128</v>
      </c>
      <c r="H409" s="136">
        <f t="shared" si="108"/>
        <v>3.8067876424001712</v>
      </c>
      <c r="I409" s="136">
        <f t="shared" si="109"/>
        <v>10.44258872651357</v>
      </c>
      <c r="J409" s="136">
        <f t="shared" si="110"/>
        <v>1.6421536441234406</v>
      </c>
      <c r="K409" s="8">
        <v>179860</v>
      </c>
      <c r="L409" s="137">
        <f t="shared" si="111"/>
        <v>2.1387970604323732</v>
      </c>
      <c r="M409" s="8">
        <v>8530</v>
      </c>
      <c r="N409" s="8">
        <v>5620</v>
      </c>
      <c r="O409" s="8">
        <v>232261</v>
      </c>
      <c r="P409" s="137">
        <f t="shared" si="112"/>
        <v>2.7619211834375816</v>
      </c>
      <c r="Q409" s="137">
        <f t="shared" si="113"/>
        <v>7.5763635177453024</v>
      </c>
      <c r="R409" s="8">
        <v>103525</v>
      </c>
      <c r="S409" s="7" t="s">
        <v>847</v>
      </c>
      <c r="T409" s="139">
        <v>40538</v>
      </c>
      <c r="U409" s="8">
        <v>265</v>
      </c>
      <c r="V409" s="8">
        <v>145023</v>
      </c>
      <c r="W409" s="8">
        <v>49921</v>
      </c>
      <c r="X409" s="137">
        <f t="shared" si="114"/>
        <v>0.59363331509976935</v>
      </c>
      <c r="Y409" s="8">
        <v>194944</v>
      </c>
      <c r="Z409" s="8">
        <v>30656</v>
      </c>
      <c r="AA409" s="8">
        <v>84094</v>
      </c>
    </row>
    <row r="410" spans="1:27" ht="13.8" thickBot="1" x14ac:dyDescent="0.3">
      <c r="A410" s="7" t="s">
        <v>823</v>
      </c>
      <c r="B410" s="135" t="s">
        <v>822</v>
      </c>
      <c r="C410" s="7" t="s">
        <v>55</v>
      </c>
      <c r="D410" s="8">
        <v>263919</v>
      </c>
      <c r="E410" s="8">
        <v>365598</v>
      </c>
      <c r="F410" s="8">
        <v>45858</v>
      </c>
      <c r="G410" s="8">
        <v>675375</v>
      </c>
      <c r="H410" s="136">
        <f t="shared" si="108"/>
        <v>8.1395979463446384</v>
      </c>
      <c r="I410" s="136">
        <f t="shared" si="109"/>
        <v>14.969081076288843</v>
      </c>
      <c r="J410" s="136">
        <f t="shared" si="110"/>
        <v>1.9768963276488873</v>
      </c>
      <c r="K410" s="8">
        <v>155538</v>
      </c>
      <c r="L410" s="137">
        <f t="shared" si="111"/>
        <v>1.8745390122206957</v>
      </c>
      <c r="M410" s="8">
        <v>11041</v>
      </c>
      <c r="N410" s="8">
        <v>13935</v>
      </c>
      <c r="O410" s="8">
        <v>402583</v>
      </c>
      <c r="P410" s="137">
        <f t="shared" si="112"/>
        <v>4.8519174681225445</v>
      </c>
      <c r="Q410" s="137">
        <f t="shared" si="113"/>
        <v>8.9228910855977652</v>
      </c>
      <c r="R410" s="8">
        <v>254671</v>
      </c>
      <c r="S410" s="7" t="s">
        <v>847</v>
      </c>
      <c r="T410" s="139">
        <v>20000</v>
      </c>
      <c r="U410" s="8">
        <v>241</v>
      </c>
      <c r="V410" s="8">
        <v>292517</v>
      </c>
      <c r="W410" s="8">
        <v>49117</v>
      </c>
      <c r="X410" s="137">
        <f t="shared" si="114"/>
        <v>0.59195651649914427</v>
      </c>
      <c r="Y410" s="8">
        <v>341634</v>
      </c>
      <c r="Z410" s="8">
        <v>45118</v>
      </c>
      <c r="AA410" s="8">
        <v>82974</v>
      </c>
    </row>
    <row r="411" spans="1:27" x14ac:dyDescent="0.25">
      <c r="B411" s="61" t="s">
        <v>3885</v>
      </c>
      <c r="C411" s="124"/>
      <c r="D411" s="94">
        <f>SUM(D366:D410)</f>
        <v>16174130</v>
      </c>
      <c r="E411" s="94">
        <f t="shared" ref="E411:AA411" si="115">SUM(E366:E410)</f>
        <v>29507752</v>
      </c>
      <c r="F411" s="94">
        <f t="shared" si="115"/>
        <v>4622959</v>
      </c>
      <c r="G411" s="94">
        <f t="shared" si="115"/>
        <v>50304841</v>
      </c>
      <c r="H411" s="94"/>
      <c r="I411" s="94"/>
      <c r="J411" s="94"/>
      <c r="K411" s="94">
        <f t="shared" si="115"/>
        <v>5502914</v>
      </c>
      <c r="L411" s="94"/>
      <c r="M411" s="94">
        <f t="shared" si="115"/>
        <v>1012549</v>
      </c>
      <c r="N411" s="94">
        <f t="shared" si="115"/>
        <v>1059871</v>
      </c>
      <c r="O411" s="94">
        <f t="shared" si="115"/>
        <v>26622617</v>
      </c>
      <c r="P411" s="94"/>
      <c r="Q411" s="94"/>
      <c r="R411" s="94">
        <f t="shared" si="115"/>
        <v>5297681</v>
      </c>
      <c r="S411" s="94"/>
      <c r="T411" s="94">
        <f t="shared" si="115"/>
        <v>4838128</v>
      </c>
      <c r="U411" s="94">
        <f t="shared" si="115"/>
        <v>31127</v>
      </c>
      <c r="V411" s="94">
        <f t="shared" si="115"/>
        <v>17702848</v>
      </c>
      <c r="W411" s="94">
        <f t="shared" si="115"/>
        <v>3626381</v>
      </c>
      <c r="X411" s="94"/>
      <c r="Y411" s="94">
        <f t="shared" si="115"/>
        <v>21329229</v>
      </c>
      <c r="Z411" s="94">
        <f t="shared" si="115"/>
        <v>2740240</v>
      </c>
      <c r="AA411" s="95">
        <f t="shared" si="115"/>
        <v>5591367</v>
      </c>
    </row>
    <row r="412" spans="1:27" ht="13.8" thickBot="1" x14ac:dyDescent="0.3">
      <c r="B412" s="66" t="s">
        <v>3886</v>
      </c>
      <c r="C412" s="127"/>
      <c r="D412" s="100">
        <f>AVERAGE(D366:D410)</f>
        <v>359425.11111111112</v>
      </c>
      <c r="E412" s="100">
        <f t="shared" ref="E412:AA412" si="116">AVERAGE(E366:E410)</f>
        <v>655727.82222222222</v>
      </c>
      <c r="F412" s="100">
        <f t="shared" si="116"/>
        <v>102732.42222222222</v>
      </c>
      <c r="G412" s="100">
        <f t="shared" si="116"/>
        <v>1117885.3555555556</v>
      </c>
      <c r="H412" s="99">
        <f t="shared" si="116"/>
        <v>9.3247883883727098</v>
      </c>
      <c r="I412" s="99">
        <f t="shared" si="116"/>
        <v>17.758805991189409</v>
      </c>
      <c r="J412" s="99">
        <f t="shared" si="116"/>
        <v>2.6489171498923239</v>
      </c>
      <c r="K412" s="100">
        <f t="shared" si="116"/>
        <v>122286.97777777778</v>
      </c>
      <c r="L412" s="99">
        <f t="shared" si="116"/>
        <v>0.96793004274116834</v>
      </c>
      <c r="M412" s="100">
        <f t="shared" si="116"/>
        <v>22501.088888888888</v>
      </c>
      <c r="N412" s="100">
        <f t="shared" si="116"/>
        <v>23552.68888888889</v>
      </c>
      <c r="O412" s="100">
        <f t="shared" si="116"/>
        <v>591613.7111111111</v>
      </c>
      <c r="P412" s="99">
        <f t="shared" si="116"/>
        <v>5.072822446387045</v>
      </c>
      <c r="Q412" s="99">
        <f t="shared" si="116"/>
        <v>10.734006428066101</v>
      </c>
      <c r="R412" s="100">
        <f t="shared" si="116"/>
        <v>117726.24444444444</v>
      </c>
      <c r="S412" s="160">
        <v>1</v>
      </c>
      <c r="T412" s="100">
        <f t="shared" si="116"/>
        <v>118003.12195121951</v>
      </c>
      <c r="U412" s="100">
        <f t="shared" si="116"/>
        <v>691.71111111111111</v>
      </c>
      <c r="V412" s="100">
        <f t="shared" si="116"/>
        <v>393396.62222222221</v>
      </c>
      <c r="W412" s="100">
        <f t="shared" si="116"/>
        <v>80586.244444444441</v>
      </c>
      <c r="X412" s="99">
        <f t="shared" si="116"/>
        <v>0.87361246957230665</v>
      </c>
      <c r="Y412" s="100">
        <f t="shared" si="116"/>
        <v>473982.86666666664</v>
      </c>
      <c r="Z412" s="100">
        <f t="shared" si="116"/>
        <v>60894.222222222219</v>
      </c>
      <c r="AA412" s="101">
        <f t="shared" si="116"/>
        <v>124252.6</v>
      </c>
    </row>
  </sheetData>
  <sortState ref="A4:AA410">
    <sortCondition ref="C4:C410"/>
    <sortCondition ref="B4:B410"/>
  </sortState>
  <hyperlinks>
    <hyperlink ref="G1" location="'Table of Contents'!A1" display="Return to Table of Content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A412"/>
  <sheetViews>
    <sheetView zoomScale="75" zoomScaleNormal="75" workbookViewId="0">
      <pane ySplit="3" topLeftCell="A4" activePane="bottomLeft" state="frozen"/>
      <selection pane="bottomLeft" sqref="A1:XFD1"/>
    </sheetView>
  </sheetViews>
  <sheetFormatPr defaultRowHeight="13.2" x14ac:dyDescent="0.25"/>
  <cols>
    <col min="1" max="1" width="14.77734375" customWidth="1"/>
    <col min="2" max="2" width="50.77734375" bestFit="1" customWidth="1"/>
    <col min="3" max="3" width="14.77734375" customWidth="1"/>
    <col min="4" max="6" width="11.109375" bestFit="1" customWidth="1"/>
    <col min="7" max="7" width="12.5546875" customWidth="1"/>
    <col min="8" max="8" width="11.109375" bestFit="1" customWidth="1"/>
    <col min="9" max="9" width="13.21875" customWidth="1"/>
    <col min="10" max="10" width="11.109375" bestFit="1" customWidth="1"/>
    <col min="11" max="11" width="13.44140625" customWidth="1"/>
    <col min="12" max="12" width="13.88671875" customWidth="1"/>
    <col min="13" max="15" width="11.109375" bestFit="1" customWidth="1"/>
    <col min="16" max="16" width="12.88671875" customWidth="1"/>
    <col min="17" max="17" width="11.109375" bestFit="1" customWidth="1"/>
    <col min="18" max="18" width="12.88671875" customWidth="1"/>
    <col min="19" max="19" width="11.109375" bestFit="1" customWidth="1"/>
    <col min="20" max="20" width="12.33203125" customWidth="1"/>
    <col min="21" max="21" width="11.109375" bestFit="1" customWidth="1"/>
    <col min="22" max="22" width="12.5546875" customWidth="1"/>
    <col min="23" max="23" width="11.109375" bestFit="1" customWidth="1"/>
    <col min="24" max="24" width="13.44140625" customWidth="1"/>
  </cols>
  <sheetData>
    <row r="1" spans="1:24" ht="18" x14ac:dyDescent="0.35">
      <c r="B1" s="56" t="s">
        <v>3874</v>
      </c>
      <c r="D1" s="55" t="s">
        <v>3096</v>
      </c>
      <c r="G1" s="14" t="s">
        <v>3107</v>
      </c>
      <c r="J1" s="58"/>
      <c r="K1" s="58"/>
      <c r="L1" s="58"/>
      <c r="M1" s="58"/>
      <c r="T1" s="138"/>
    </row>
    <row r="2" spans="1:24" ht="13.8" thickBot="1" x14ac:dyDescent="0.3"/>
    <row r="3" spans="1:24" s="6" customFormat="1" ht="97.2" customHeight="1" thickBot="1" x14ac:dyDescent="0.3">
      <c r="A3" s="5" t="s">
        <v>1</v>
      </c>
      <c r="B3" s="5" t="s">
        <v>0</v>
      </c>
      <c r="C3" s="5" t="s">
        <v>4</v>
      </c>
      <c r="D3" s="161" t="s">
        <v>3901</v>
      </c>
      <c r="E3" s="161" t="s">
        <v>3902</v>
      </c>
      <c r="F3" s="161" t="s">
        <v>3903</v>
      </c>
      <c r="G3" s="161" t="s">
        <v>3904</v>
      </c>
      <c r="H3" s="5" t="s">
        <v>849</v>
      </c>
      <c r="I3" s="5" t="s">
        <v>850</v>
      </c>
      <c r="J3" s="5" t="s">
        <v>851</v>
      </c>
      <c r="K3" s="5" t="s">
        <v>852</v>
      </c>
      <c r="L3" s="162" t="s">
        <v>3905</v>
      </c>
      <c r="M3" s="162" t="s">
        <v>860</v>
      </c>
      <c r="N3" s="162" t="s">
        <v>861</v>
      </c>
      <c r="O3" s="162" t="s">
        <v>856</v>
      </c>
      <c r="P3" s="162" t="s">
        <v>857</v>
      </c>
      <c r="Q3" s="162" t="s">
        <v>858</v>
      </c>
      <c r="R3" s="162" t="s">
        <v>859</v>
      </c>
      <c r="S3" s="164" t="s">
        <v>862</v>
      </c>
      <c r="T3" s="164" t="s">
        <v>863</v>
      </c>
      <c r="U3" s="164" t="s">
        <v>864</v>
      </c>
      <c r="V3" s="164" t="s">
        <v>865</v>
      </c>
      <c r="W3" s="165" t="s">
        <v>853</v>
      </c>
      <c r="X3" s="165" t="s">
        <v>854</v>
      </c>
    </row>
    <row r="4" spans="1:24" ht="13.8" thickBot="1" x14ac:dyDescent="0.3">
      <c r="A4" s="7" t="s">
        <v>34</v>
      </c>
      <c r="B4" s="1" t="s">
        <v>33</v>
      </c>
      <c r="C4" s="7" t="s">
        <v>35</v>
      </c>
      <c r="D4" s="139">
        <v>36</v>
      </c>
      <c r="E4" s="139">
        <v>623</v>
      </c>
      <c r="F4" s="139">
        <v>0</v>
      </c>
      <c r="G4" s="139">
        <v>0</v>
      </c>
      <c r="H4" s="139">
        <v>152</v>
      </c>
      <c r="I4" s="139">
        <v>2245</v>
      </c>
      <c r="J4" s="139">
        <v>15</v>
      </c>
      <c r="K4" s="139">
        <v>560</v>
      </c>
      <c r="L4" s="139">
        <v>29</v>
      </c>
      <c r="M4" s="139">
        <v>29</v>
      </c>
      <c r="N4" s="139">
        <v>0</v>
      </c>
      <c r="O4" s="139">
        <v>2</v>
      </c>
      <c r="P4" s="139">
        <v>220</v>
      </c>
      <c r="Q4" s="139">
        <v>0</v>
      </c>
      <c r="R4" s="139">
        <v>0</v>
      </c>
      <c r="S4" s="139">
        <v>38</v>
      </c>
      <c r="T4" s="139">
        <v>843</v>
      </c>
      <c r="U4" s="139">
        <v>0</v>
      </c>
      <c r="V4" s="139">
        <v>0</v>
      </c>
      <c r="W4" s="139">
        <v>205</v>
      </c>
      <c r="X4" s="139">
        <v>3648</v>
      </c>
    </row>
    <row r="5" spans="1:24" ht="13.8" thickBot="1" x14ac:dyDescent="0.3">
      <c r="A5" s="7" t="s">
        <v>59</v>
      </c>
      <c r="B5" s="1" t="s">
        <v>58</v>
      </c>
      <c r="C5" s="7" t="s">
        <v>35</v>
      </c>
      <c r="D5" s="139">
        <v>12</v>
      </c>
      <c r="E5" s="139">
        <v>100</v>
      </c>
      <c r="F5" s="139">
        <v>0</v>
      </c>
      <c r="G5" s="139">
        <v>0</v>
      </c>
      <c r="H5" s="139">
        <v>0</v>
      </c>
      <c r="I5" s="139">
        <v>0</v>
      </c>
      <c r="J5" s="139">
        <v>12</v>
      </c>
      <c r="K5" s="139">
        <v>116</v>
      </c>
      <c r="L5" s="139">
        <v>27</v>
      </c>
      <c r="M5" s="139">
        <v>27</v>
      </c>
      <c r="N5" s="163">
        <v>0</v>
      </c>
      <c r="O5" s="139">
        <v>12</v>
      </c>
      <c r="P5" s="139">
        <v>100</v>
      </c>
      <c r="Q5" s="139">
        <v>0</v>
      </c>
      <c r="R5" s="139">
        <v>0</v>
      </c>
      <c r="S5" s="139">
        <v>24</v>
      </c>
      <c r="T5" s="139">
        <v>200</v>
      </c>
      <c r="U5" s="139">
        <v>0</v>
      </c>
      <c r="V5" s="139">
        <v>0</v>
      </c>
      <c r="W5" s="139">
        <v>36</v>
      </c>
      <c r="X5" s="139">
        <v>316</v>
      </c>
    </row>
    <row r="6" spans="1:24" ht="13.8" thickBot="1" x14ac:dyDescent="0.3">
      <c r="A6" s="7" t="s">
        <v>79</v>
      </c>
      <c r="B6" s="1" t="s">
        <v>78</v>
      </c>
      <c r="C6" s="7" t="s">
        <v>35</v>
      </c>
      <c r="D6" s="139">
        <v>75</v>
      </c>
      <c r="E6" s="139">
        <v>558</v>
      </c>
      <c r="F6" s="139">
        <v>0</v>
      </c>
      <c r="G6" s="139">
        <v>0</v>
      </c>
      <c r="H6" s="139">
        <v>5</v>
      </c>
      <c r="I6" s="139">
        <v>39</v>
      </c>
      <c r="J6" s="139">
        <v>0</v>
      </c>
      <c r="K6" s="139">
        <v>0</v>
      </c>
      <c r="L6" s="139">
        <v>18</v>
      </c>
      <c r="M6" s="139">
        <v>16</v>
      </c>
      <c r="N6" s="139">
        <v>2</v>
      </c>
      <c r="O6" s="139">
        <v>5</v>
      </c>
      <c r="P6" s="139">
        <v>30</v>
      </c>
      <c r="Q6" s="139">
        <v>0</v>
      </c>
      <c r="R6" s="139">
        <v>0</v>
      </c>
      <c r="S6" s="139">
        <v>80</v>
      </c>
      <c r="T6" s="139">
        <v>588</v>
      </c>
      <c r="U6" s="139">
        <v>0</v>
      </c>
      <c r="V6" s="139">
        <v>0</v>
      </c>
      <c r="W6" s="139">
        <v>85</v>
      </c>
      <c r="X6" s="139">
        <v>627</v>
      </c>
    </row>
    <row r="7" spans="1:24" ht="13.8" thickBot="1" x14ac:dyDescent="0.3">
      <c r="A7" s="7" t="s">
        <v>81</v>
      </c>
      <c r="B7" s="1" t="s">
        <v>80</v>
      </c>
      <c r="C7" s="7" t="s">
        <v>35</v>
      </c>
      <c r="D7" s="139">
        <v>45</v>
      </c>
      <c r="E7" s="139">
        <v>622</v>
      </c>
      <c r="F7" s="139">
        <v>0</v>
      </c>
      <c r="G7" s="139">
        <v>0</v>
      </c>
      <c r="H7" s="139">
        <v>41</v>
      </c>
      <c r="I7" s="139">
        <v>504</v>
      </c>
      <c r="J7" s="139">
        <v>3</v>
      </c>
      <c r="K7" s="139">
        <v>1038</v>
      </c>
      <c r="L7" s="139">
        <v>116</v>
      </c>
      <c r="M7" s="139">
        <v>116</v>
      </c>
      <c r="N7" s="139">
        <v>0</v>
      </c>
      <c r="O7" s="139">
        <v>15</v>
      </c>
      <c r="P7" s="139">
        <v>517</v>
      </c>
      <c r="Q7" s="139">
        <v>0</v>
      </c>
      <c r="R7" s="139">
        <v>0</v>
      </c>
      <c r="S7" s="139">
        <v>60</v>
      </c>
      <c r="T7" s="139">
        <v>1139</v>
      </c>
      <c r="U7" s="139">
        <v>0</v>
      </c>
      <c r="V7" s="139">
        <v>0</v>
      </c>
      <c r="W7" s="139">
        <v>104</v>
      </c>
      <c r="X7" s="139">
        <v>2681</v>
      </c>
    </row>
    <row r="8" spans="1:24" ht="13.8" thickBot="1" x14ac:dyDescent="0.3">
      <c r="A8" s="7" t="s">
        <v>85</v>
      </c>
      <c r="B8" s="1" t="s">
        <v>84</v>
      </c>
      <c r="C8" s="7" t="s">
        <v>35</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c r="W8" s="139">
        <v>0</v>
      </c>
      <c r="X8" s="139">
        <v>0</v>
      </c>
    </row>
    <row r="9" spans="1:24" ht="13.8" thickBot="1" x14ac:dyDescent="0.3">
      <c r="A9" s="7" t="s">
        <v>89</v>
      </c>
      <c r="B9" s="1" t="s">
        <v>88</v>
      </c>
      <c r="C9" s="7" t="s">
        <v>35</v>
      </c>
      <c r="D9" s="139">
        <v>177</v>
      </c>
      <c r="E9" s="139">
        <v>2730</v>
      </c>
      <c r="F9" s="139">
        <v>3</v>
      </c>
      <c r="G9" s="139">
        <v>18</v>
      </c>
      <c r="H9" s="139">
        <v>117</v>
      </c>
      <c r="I9" s="139">
        <v>609</v>
      </c>
      <c r="J9" s="139">
        <v>1</v>
      </c>
      <c r="K9" s="139">
        <v>40</v>
      </c>
      <c r="L9" s="139">
        <v>345</v>
      </c>
      <c r="M9" s="139">
        <v>267</v>
      </c>
      <c r="N9" s="139">
        <v>78</v>
      </c>
      <c r="O9" s="139">
        <v>15</v>
      </c>
      <c r="P9" s="139">
        <v>203</v>
      </c>
      <c r="Q9" s="139">
        <v>4</v>
      </c>
      <c r="R9" s="139">
        <v>17</v>
      </c>
      <c r="S9" s="139">
        <v>192</v>
      </c>
      <c r="T9" s="139">
        <v>2933</v>
      </c>
      <c r="U9" s="139">
        <v>7</v>
      </c>
      <c r="V9" s="139">
        <v>35</v>
      </c>
      <c r="W9" s="139">
        <v>317</v>
      </c>
      <c r="X9" s="139">
        <v>3617</v>
      </c>
    </row>
    <row r="10" spans="1:24" ht="13.8" thickBot="1" x14ac:dyDescent="0.3">
      <c r="A10" s="7" t="s">
        <v>92</v>
      </c>
      <c r="B10" s="1" t="s">
        <v>91</v>
      </c>
      <c r="C10" s="7" t="s">
        <v>35</v>
      </c>
      <c r="D10" s="139">
        <v>81</v>
      </c>
      <c r="E10" s="139">
        <v>2100</v>
      </c>
      <c r="F10" s="139">
        <v>0</v>
      </c>
      <c r="G10" s="139">
        <v>0</v>
      </c>
      <c r="H10" s="139">
        <v>118</v>
      </c>
      <c r="I10" s="139">
        <v>1311</v>
      </c>
      <c r="J10" s="139">
        <v>4</v>
      </c>
      <c r="K10" s="139">
        <v>306</v>
      </c>
      <c r="L10" s="139">
        <v>157</v>
      </c>
      <c r="M10" s="139">
        <v>157</v>
      </c>
      <c r="N10" s="139">
        <v>0</v>
      </c>
      <c r="O10" s="139">
        <v>12</v>
      </c>
      <c r="P10" s="139">
        <v>616</v>
      </c>
      <c r="Q10" s="139">
        <v>0</v>
      </c>
      <c r="R10" s="139">
        <v>0</v>
      </c>
      <c r="S10" s="139">
        <v>93</v>
      </c>
      <c r="T10" s="139">
        <v>2716</v>
      </c>
      <c r="U10" s="139">
        <v>0</v>
      </c>
      <c r="V10" s="139">
        <v>0</v>
      </c>
      <c r="W10" s="139">
        <v>215</v>
      </c>
      <c r="X10" s="139">
        <v>4333</v>
      </c>
    </row>
    <row r="11" spans="1:24" ht="13.8" thickBot="1" x14ac:dyDescent="0.3">
      <c r="A11" s="7" t="s">
        <v>100</v>
      </c>
      <c r="B11" s="1" t="s">
        <v>99</v>
      </c>
      <c r="C11" s="7" t="s">
        <v>35</v>
      </c>
      <c r="D11" s="139">
        <v>8</v>
      </c>
      <c r="E11" s="139">
        <v>151</v>
      </c>
      <c r="F11" s="139">
        <v>0</v>
      </c>
      <c r="G11" s="139">
        <v>0</v>
      </c>
      <c r="H11" s="139">
        <v>12</v>
      </c>
      <c r="I11" s="139">
        <v>216</v>
      </c>
      <c r="J11" s="139">
        <v>5</v>
      </c>
      <c r="K11" s="139">
        <v>320</v>
      </c>
      <c r="L11" s="139">
        <v>39</v>
      </c>
      <c r="M11" s="139">
        <v>31</v>
      </c>
      <c r="N11" s="139">
        <v>8</v>
      </c>
      <c r="O11" s="139">
        <v>7</v>
      </c>
      <c r="P11" s="139">
        <v>89</v>
      </c>
      <c r="Q11" s="139">
        <v>1</v>
      </c>
      <c r="R11" s="139">
        <v>8</v>
      </c>
      <c r="S11" s="139">
        <v>15</v>
      </c>
      <c r="T11" s="139">
        <v>240</v>
      </c>
      <c r="U11" s="139">
        <v>1</v>
      </c>
      <c r="V11" s="139">
        <v>8</v>
      </c>
      <c r="W11" s="139">
        <v>33</v>
      </c>
      <c r="X11" s="139">
        <v>784</v>
      </c>
    </row>
    <row r="12" spans="1:24" ht="13.8" thickBot="1" x14ac:dyDescent="0.3">
      <c r="A12" s="7" t="s">
        <v>132</v>
      </c>
      <c r="B12" s="1" t="s">
        <v>131</v>
      </c>
      <c r="C12" s="7" t="s">
        <v>35</v>
      </c>
      <c r="D12" s="139">
        <v>2</v>
      </c>
      <c r="E12" s="139">
        <v>75</v>
      </c>
      <c r="F12" s="139">
        <v>0</v>
      </c>
      <c r="G12" s="139">
        <v>0</v>
      </c>
      <c r="H12" s="139">
        <v>0</v>
      </c>
      <c r="I12" s="139">
        <v>0</v>
      </c>
      <c r="J12" s="139">
        <v>0</v>
      </c>
      <c r="K12" s="139">
        <v>0</v>
      </c>
      <c r="L12" s="139">
        <v>21</v>
      </c>
      <c r="M12" s="139">
        <v>21</v>
      </c>
      <c r="N12" s="139">
        <v>0</v>
      </c>
      <c r="O12" s="139">
        <v>6</v>
      </c>
      <c r="P12" s="139">
        <v>157</v>
      </c>
      <c r="Q12" s="139">
        <v>0</v>
      </c>
      <c r="R12" s="139">
        <v>0</v>
      </c>
      <c r="S12" s="139">
        <v>8</v>
      </c>
      <c r="T12" s="139">
        <v>232</v>
      </c>
      <c r="U12" s="139">
        <v>0</v>
      </c>
      <c r="V12" s="139">
        <v>0</v>
      </c>
      <c r="W12" s="139">
        <v>8</v>
      </c>
      <c r="X12" s="139">
        <v>232</v>
      </c>
    </row>
    <row r="13" spans="1:24" ht="13.8" thickBot="1" x14ac:dyDescent="0.3">
      <c r="A13" s="7" t="s">
        <v>146</v>
      </c>
      <c r="B13" s="1" t="s">
        <v>145</v>
      </c>
      <c r="C13" s="7" t="s">
        <v>35</v>
      </c>
      <c r="D13" s="139">
        <v>0</v>
      </c>
      <c r="E13" s="139">
        <v>0</v>
      </c>
      <c r="F13" s="139">
        <v>0</v>
      </c>
      <c r="G13" s="139">
        <v>0</v>
      </c>
      <c r="H13" s="139">
        <v>0</v>
      </c>
      <c r="I13" s="139">
        <v>0</v>
      </c>
      <c r="J13" s="139">
        <v>0</v>
      </c>
      <c r="K13" s="139">
        <v>0</v>
      </c>
      <c r="L13" s="139">
        <v>4</v>
      </c>
      <c r="M13" s="139">
        <v>4</v>
      </c>
      <c r="N13" s="139">
        <v>0</v>
      </c>
      <c r="O13" s="139">
        <v>1</v>
      </c>
      <c r="P13" s="139">
        <v>2</v>
      </c>
      <c r="Q13" s="139">
        <v>0</v>
      </c>
      <c r="R13" s="139">
        <v>0</v>
      </c>
      <c r="S13" s="139">
        <v>1</v>
      </c>
      <c r="T13" s="139">
        <v>2</v>
      </c>
      <c r="U13" s="139">
        <v>0</v>
      </c>
      <c r="V13" s="139">
        <v>0</v>
      </c>
      <c r="W13" s="139">
        <v>1</v>
      </c>
      <c r="X13" s="139">
        <v>2</v>
      </c>
    </row>
    <row r="14" spans="1:24" ht="13.8" thickBot="1" x14ac:dyDescent="0.3">
      <c r="A14" s="7" t="s">
        <v>156</v>
      </c>
      <c r="B14" s="1" t="s">
        <v>155</v>
      </c>
      <c r="C14" s="7" t="s">
        <v>35</v>
      </c>
      <c r="D14" s="139">
        <v>32</v>
      </c>
      <c r="E14" s="139">
        <v>256</v>
      </c>
      <c r="F14" s="139">
        <v>0</v>
      </c>
      <c r="G14" s="139">
        <v>0</v>
      </c>
      <c r="H14" s="139">
        <v>42</v>
      </c>
      <c r="I14" s="139">
        <v>378</v>
      </c>
      <c r="J14" s="139">
        <v>0</v>
      </c>
      <c r="K14" s="139">
        <v>0</v>
      </c>
      <c r="L14" s="139">
        <v>31</v>
      </c>
      <c r="M14" s="139">
        <v>31</v>
      </c>
      <c r="N14" s="139">
        <v>0</v>
      </c>
      <c r="O14" s="139">
        <v>4</v>
      </c>
      <c r="P14" s="139">
        <v>82</v>
      </c>
      <c r="Q14" s="139">
        <v>0</v>
      </c>
      <c r="R14" s="139">
        <v>0</v>
      </c>
      <c r="S14" s="139">
        <v>36</v>
      </c>
      <c r="T14" s="139">
        <v>338</v>
      </c>
      <c r="U14" s="139">
        <v>0</v>
      </c>
      <c r="V14" s="139">
        <v>0</v>
      </c>
      <c r="W14" s="139">
        <v>78</v>
      </c>
      <c r="X14" s="139">
        <v>716</v>
      </c>
    </row>
    <row r="15" spans="1:24" ht="13.8" thickBot="1" x14ac:dyDescent="0.3">
      <c r="A15" s="7" t="s">
        <v>164</v>
      </c>
      <c r="B15" s="1" t="s">
        <v>163</v>
      </c>
      <c r="C15" s="7" t="s">
        <v>35</v>
      </c>
      <c r="D15" s="139">
        <v>15</v>
      </c>
      <c r="E15" s="139">
        <v>165</v>
      </c>
      <c r="F15" s="139">
        <v>15</v>
      </c>
      <c r="G15" s="139">
        <v>114</v>
      </c>
      <c r="H15" s="139">
        <v>11</v>
      </c>
      <c r="I15" s="139">
        <v>104</v>
      </c>
      <c r="J15" s="139">
        <v>3</v>
      </c>
      <c r="K15" s="139">
        <v>176</v>
      </c>
      <c r="L15" s="139">
        <v>66</v>
      </c>
      <c r="M15" s="139">
        <v>66</v>
      </c>
      <c r="N15" s="163">
        <v>0</v>
      </c>
      <c r="O15" s="139">
        <v>9</v>
      </c>
      <c r="P15" s="139">
        <v>295</v>
      </c>
      <c r="Q15" s="139">
        <v>0</v>
      </c>
      <c r="R15" s="139">
        <v>0</v>
      </c>
      <c r="S15" s="139">
        <v>24</v>
      </c>
      <c r="T15" s="139">
        <v>460</v>
      </c>
      <c r="U15" s="139">
        <v>15</v>
      </c>
      <c r="V15" s="139">
        <v>114</v>
      </c>
      <c r="W15" s="139">
        <v>53</v>
      </c>
      <c r="X15" s="139">
        <v>854</v>
      </c>
    </row>
    <row r="16" spans="1:24" ht="13.8" thickBot="1" x14ac:dyDescent="0.3">
      <c r="A16" s="7" t="s">
        <v>176</v>
      </c>
      <c r="B16" s="1" t="s">
        <v>175</v>
      </c>
      <c r="C16" s="7" t="s">
        <v>35</v>
      </c>
      <c r="D16" s="139">
        <v>29</v>
      </c>
      <c r="E16" s="139">
        <v>1018</v>
      </c>
      <c r="F16" s="139">
        <v>4</v>
      </c>
      <c r="G16" s="139">
        <v>88</v>
      </c>
      <c r="H16" s="139">
        <v>18</v>
      </c>
      <c r="I16" s="139">
        <v>193</v>
      </c>
      <c r="J16" s="139">
        <v>6</v>
      </c>
      <c r="K16" s="139">
        <v>69</v>
      </c>
      <c r="L16" s="139">
        <v>107</v>
      </c>
      <c r="M16" s="139">
        <v>86</v>
      </c>
      <c r="N16" s="139">
        <v>21</v>
      </c>
      <c r="O16" s="139">
        <v>8</v>
      </c>
      <c r="P16" s="139">
        <v>71</v>
      </c>
      <c r="Q16" s="139">
        <v>0</v>
      </c>
      <c r="R16" s="139">
        <v>0</v>
      </c>
      <c r="S16" s="139">
        <v>37</v>
      </c>
      <c r="T16" s="139">
        <v>1089</v>
      </c>
      <c r="U16" s="139">
        <v>4</v>
      </c>
      <c r="V16" s="139">
        <v>88</v>
      </c>
      <c r="W16" s="139">
        <v>65</v>
      </c>
      <c r="X16" s="139">
        <v>1439</v>
      </c>
    </row>
    <row r="17" spans="1:24" ht="13.8" thickBot="1" x14ac:dyDescent="0.3">
      <c r="A17" s="7" t="s">
        <v>184</v>
      </c>
      <c r="B17" s="1" t="s">
        <v>183</v>
      </c>
      <c r="C17" s="7" t="s">
        <v>35</v>
      </c>
      <c r="D17" s="139">
        <v>36</v>
      </c>
      <c r="E17" s="139">
        <v>580</v>
      </c>
      <c r="F17" s="139">
        <v>1</v>
      </c>
      <c r="G17" s="139">
        <v>20</v>
      </c>
      <c r="H17" s="139">
        <v>95</v>
      </c>
      <c r="I17" s="139">
        <v>718</v>
      </c>
      <c r="J17" s="139">
        <v>10</v>
      </c>
      <c r="K17" s="139">
        <v>851</v>
      </c>
      <c r="L17" s="139">
        <v>93</v>
      </c>
      <c r="M17" s="139">
        <v>73</v>
      </c>
      <c r="N17" s="139">
        <v>20</v>
      </c>
      <c r="O17" s="139">
        <v>10</v>
      </c>
      <c r="P17" s="139">
        <v>389</v>
      </c>
      <c r="Q17" s="139">
        <v>0</v>
      </c>
      <c r="R17" s="139">
        <v>0</v>
      </c>
      <c r="S17" s="139">
        <v>46</v>
      </c>
      <c r="T17" s="139">
        <v>969</v>
      </c>
      <c r="U17" s="139">
        <v>1</v>
      </c>
      <c r="V17" s="139">
        <v>20</v>
      </c>
      <c r="W17" s="139">
        <v>152</v>
      </c>
      <c r="X17" s="139">
        <v>2558</v>
      </c>
    </row>
    <row r="18" spans="1:24" ht="13.8" thickBot="1" x14ac:dyDescent="0.3">
      <c r="A18" s="7" t="s">
        <v>186</v>
      </c>
      <c r="B18" s="1" t="s">
        <v>185</v>
      </c>
      <c r="C18" s="7" t="s">
        <v>35</v>
      </c>
      <c r="D18" s="139">
        <v>53</v>
      </c>
      <c r="E18" s="139">
        <v>345</v>
      </c>
      <c r="F18" s="139">
        <v>6</v>
      </c>
      <c r="G18" s="139">
        <v>43</v>
      </c>
      <c r="H18" s="139">
        <v>16</v>
      </c>
      <c r="I18" s="139">
        <v>96</v>
      </c>
      <c r="J18" s="139">
        <v>26</v>
      </c>
      <c r="K18" s="139">
        <v>175</v>
      </c>
      <c r="L18" s="139">
        <v>116</v>
      </c>
      <c r="M18" s="139">
        <v>99</v>
      </c>
      <c r="N18" s="139">
        <v>17</v>
      </c>
      <c r="O18" s="139">
        <v>12</v>
      </c>
      <c r="P18" s="139">
        <v>316</v>
      </c>
      <c r="Q18" s="139">
        <v>0</v>
      </c>
      <c r="R18" s="139">
        <v>0</v>
      </c>
      <c r="S18" s="139">
        <v>65</v>
      </c>
      <c r="T18" s="139">
        <v>661</v>
      </c>
      <c r="U18" s="139">
        <v>6</v>
      </c>
      <c r="V18" s="139">
        <v>43</v>
      </c>
      <c r="W18" s="139">
        <v>113</v>
      </c>
      <c r="X18" s="139">
        <v>975</v>
      </c>
    </row>
    <row r="19" spans="1:24" ht="13.8" thickBot="1" x14ac:dyDescent="0.3">
      <c r="A19" s="7" t="s">
        <v>202</v>
      </c>
      <c r="B19" s="1" t="s">
        <v>201</v>
      </c>
      <c r="C19" s="7" t="s">
        <v>35</v>
      </c>
      <c r="D19" s="139">
        <v>41</v>
      </c>
      <c r="E19" s="139">
        <v>257</v>
      </c>
      <c r="F19" s="139">
        <v>0</v>
      </c>
      <c r="G19" s="139">
        <v>0</v>
      </c>
      <c r="H19" s="139">
        <v>61</v>
      </c>
      <c r="I19" s="139">
        <v>356</v>
      </c>
      <c r="J19" s="139">
        <v>0</v>
      </c>
      <c r="K19" s="139">
        <v>0</v>
      </c>
      <c r="L19" s="163">
        <v>0</v>
      </c>
      <c r="M19" s="163">
        <v>0</v>
      </c>
      <c r="N19" s="163">
        <v>0</v>
      </c>
      <c r="O19" s="163">
        <v>0</v>
      </c>
      <c r="P19" s="163">
        <v>0</v>
      </c>
      <c r="Q19" s="163">
        <v>0</v>
      </c>
      <c r="R19" s="163">
        <v>0</v>
      </c>
      <c r="S19" s="139">
        <v>41</v>
      </c>
      <c r="T19" s="139">
        <v>257</v>
      </c>
      <c r="U19" s="139">
        <v>0</v>
      </c>
      <c r="V19" s="139">
        <v>0</v>
      </c>
      <c r="W19" s="139">
        <v>102</v>
      </c>
      <c r="X19" s="139">
        <v>613</v>
      </c>
    </row>
    <row r="20" spans="1:24" ht="13.8" thickBot="1" x14ac:dyDescent="0.3">
      <c r="A20" s="7" t="s">
        <v>204</v>
      </c>
      <c r="B20" s="1" t="s">
        <v>203</v>
      </c>
      <c r="C20" s="7" t="s">
        <v>35</v>
      </c>
      <c r="D20" s="139">
        <v>18</v>
      </c>
      <c r="E20" s="139">
        <v>172</v>
      </c>
      <c r="F20" s="139">
        <v>13</v>
      </c>
      <c r="G20" s="139">
        <v>30</v>
      </c>
      <c r="H20" s="139">
        <v>33</v>
      </c>
      <c r="I20" s="139">
        <v>257</v>
      </c>
      <c r="J20" s="139">
        <v>2</v>
      </c>
      <c r="K20" s="139">
        <v>50</v>
      </c>
      <c r="L20" s="139">
        <v>68</v>
      </c>
      <c r="M20" s="139">
        <v>57</v>
      </c>
      <c r="N20" s="139">
        <v>11</v>
      </c>
      <c r="O20" s="139">
        <v>12</v>
      </c>
      <c r="P20" s="139">
        <v>157</v>
      </c>
      <c r="Q20" s="139">
        <v>5</v>
      </c>
      <c r="R20" s="139">
        <v>22</v>
      </c>
      <c r="S20" s="139">
        <v>30</v>
      </c>
      <c r="T20" s="139">
        <v>329</v>
      </c>
      <c r="U20" s="139">
        <v>18</v>
      </c>
      <c r="V20" s="139">
        <v>52</v>
      </c>
      <c r="W20" s="139">
        <v>83</v>
      </c>
      <c r="X20" s="139">
        <v>688</v>
      </c>
    </row>
    <row r="21" spans="1:24" ht="13.8" thickBot="1" x14ac:dyDescent="0.3">
      <c r="A21" s="7" t="s">
        <v>206</v>
      </c>
      <c r="B21" s="1" t="s">
        <v>205</v>
      </c>
      <c r="C21" s="7" t="s">
        <v>35</v>
      </c>
      <c r="D21" s="139">
        <v>7</v>
      </c>
      <c r="E21" s="139">
        <v>187</v>
      </c>
      <c r="F21" s="139">
        <v>0</v>
      </c>
      <c r="G21" s="139">
        <v>0</v>
      </c>
      <c r="H21" s="139">
        <v>0</v>
      </c>
      <c r="I21" s="139">
        <v>0</v>
      </c>
      <c r="J21" s="139">
        <v>13</v>
      </c>
      <c r="K21" s="139">
        <v>135</v>
      </c>
      <c r="L21" s="139">
        <v>0</v>
      </c>
      <c r="M21" s="139">
        <v>0</v>
      </c>
      <c r="N21" s="139">
        <v>0</v>
      </c>
      <c r="O21" s="139">
        <v>0</v>
      </c>
      <c r="P21" s="139">
        <v>0</v>
      </c>
      <c r="Q21" s="139">
        <v>0</v>
      </c>
      <c r="R21" s="139">
        <v>0</v>
      </c>
      <c r="S21" s="139">
        <v>7</v>
      </c>
      <c r="T21" s="139">
        <v>187</v>
      </c>
      <c r="U21" s="139">
        <v>0</v>
      </c>
      <c r="V21" s="139">
        <v>0</v>
      </c>
      <c r="W21" s="139">
        <v>20</v>
      </c>
      <c r="X21" s="139">
        <v>322</v>
      </c>
    </row>
    <row r="22" spans="1:24" ht="13.8" thickBot="1" x14ac:dyDescent="0.3">
      <c r="A22" s="7" t="s">
        <v>208</v>
      </c>
      <c r="B22" s="1" t="s">
        <v>207</v>
      </c>
      <c r="C22" s="7" t="s">
        <v>35</v>
      </c>
      <c r="D22" s="139">
        <v>0</v>
      </c>
      <c r="E22" s="139">
        <v>0</v>
      </c>
      <c r="F22" s="139">
        <v>0</v>
      </c>
      <c r="G22" s="139">
        <v>0</v>
      </c>
      <c r="H22" s="139">
        <v>0</v>
      </c>
      <c r="I22" s="163">
        <v>0</v>
      </c>
      <c r="J22" s="139">
        <v>3</v>
      </c>
      <c r="K22" s="139">
        <v>348</v>
      </c>
      <c r="L22" s="139">
        <v>0</v>
      </c>
      <c r="M22" s="139">
        <v>0</v>
      </c>
      <c r="N22" s="139">
        <v>0</v>
      </c>
      <c r="O22" s="139">
        <v>0</v>
      </c>
      <c r="P22" s="139">
        <v>0</v>
      </c>
      <c r="Q22" s="139">
        <v>0</v>
      </c>
      <c r="R22" s="139">
        <v>0</v>
      </c>
      <c r="S22" s="139">
        <v>0</v>
      </c>
      <c r="T22" s="139">
        <v>0</v>
      </c>
      <c r="U22" s="139">
        <v>0</v>
      </c>
      <c r="V22" s="139">
        <v>0</v>
      </c>
      <c r="W22" s="139">
        <v>3</v>
      </c>
      <c r="X22" s="139">
        <v>348</v>
      </c>
    </row>
    <row r="23" spans="1:24" ht="13.8" thickBot="1" x14ac:dyDescent="0.3">
      <c r="A23" s="7" t="s">
        <v>210</v>
      </c>
      <c r="B23" s="1" t="s">
        <v>209</v>
      </c>
      <c r="C23" s="7" t="s">
        <v>35</v>
      </c>
      <c r="D23" s="139">
        <v>73</v>
      </c>
      <c r="E23" s="139">
        <v>940</v>
      </c>
      <c r="F23" s="139">
        <v>3</v>
      </c>
      <c r="G23" s="139">
        <v>16</v>
      </c>
      <c r="H23" s="139">
        <v>109</v>
      </c>
      <c r="I23" s="139">
        <v>1456</v>
      </c>
      <c r="J23" s="139">
        <v>0</v>
      </c>
      <c r="K23" s="139">
        <v>0</v>
      </c>
      <c r="L23" s="139">
        <v>98</v>
      </c>
      <c r="M23" s="139">
        <v>72</v>
      </c>
      <c r="N23" s="139">
        <v>26</v>
      </c>
      <c r="O23" s="139">
        <v>9</v>
      </c>
      <c r="P23" s="139">
        <v>266</v>
      </c>
      <c r="Q23" s="139">
        <v>3</v>
      </c>
      <c r="R23" s="139">
        <v>18</v>
      </c>
      <c r="S23" s="139">
        <v>82</v>
      </c>
      <c r="T23" s="139">
        <v>1206</v>
      </c>
      <c r="U23" s="139">
        <v>6</v>
      </c>
      <c r="V23" s="139">
        <v>34</v>
      </c>
      <c r="W23" s="139">
        <v>197</v>
      </c>
      <c r="X23" s="139">
        <v>2696</v>
      </c>
    </row>
    <row r="24" spans="1:24" ht="13.8" thickBot="1" x14ac:dyDescent="0.3">
      <c r="A24" s="7" t="s">
        <v>222</v>
      </c>
      <c r="B24" s="1" t="s">
        <v>221</v>
      </c>
      <c r="C24" s="7" t="s">
        <v>35</v>
      </c>
      <c r="D24" s="139">
        <v>111</v>
      </c>
      <c r="E24" s="139">
        <v>1162</v>
      </c>
      <c r="F24" s="139">
        <v>4</v>
      </c>
      <c r="G24" s="139">
        <v>616</v>
      </c>
      <c r="H24" s="139">
        <v>55</v>
      </c>
      <c r="I24" s="139">
        <v>624</v>
      </c>
      <c r="J24" s="139">
        <v>0</v>
      </c>
      <c r="K24" s="139">
        <v>0</v>
      </c>
      <c r="L24" s="139">
        <v>23</v>
      </c>
      <c r="M24" s="139">
        <v>23</v>
      </c>
      <c r="N24" s="139">
        <v>0</v>
      </c>
      <c r="O24" s="139">
        <v>8</v>
      </c>
      <c r="P24" s="139">
        <v>169</v>
      </c>
      <c r="Q24" s="139">
        <v>0</v>
      </c>
      <c r="R24" s="139">
        <v>0</v>
      </c>
      <c r="S24" s="139">
        <v>119</v>
      </c>
      <c r="T24" s="139">
        <v>1331</v>
      </c>
      <c r="U24" s="139">
        <v>4</v>
      </c>
      <c r="V24" s="139">
        <v>616</v>
      </c>
      <c r="W24" s="139">
        <v>178</v>
      </c>
      <c r="X24" s="139">
        <v>2571</v>
      </c>
    </row>
    <row r="25" spans="1:24" ht="13.8" thickBot="1" x14ac:dyDescent="0.3">
      <c r="A25" s="7" t="s">
        <v>258</v>
      </c>
      <c r="B25" s="1" t="s">
        <v>257</v>
      </c>
      <c r="C25" s="7" t="s">
        <v>35</v>
      </c>
      <c r="D25" s="139">
        <v>2</v>
      </c>
      <c r="E25" s="139">
        <v>25</v>
      </c>
      <c r="F25" s="139">
        <v>0</v>
      </c>
      <c r="G25" s="139">
        <v>0</v>
      </c>
      <c r="H25" s="139">
        <v>0</v>
      </c>
      <c r="I25" s="139">
        <v>0</v>
      </c>
      <c r="J25" s="139">
        <v>0</v>
      </c>
      <c r="K25" s="139">
        <v>0</v>
      </c>
      <c r="L25" s="139">
        <v>36</v>
      </c>
      <c r="M25" s="139">
        <v>22</v>
      </c>
      <c r="N25" s="139">
        <v>14</v>
      </c>
      <c r="O25" s="139">
        <v>3</v>
      </c>
      <c r="P25" s="139">
        <v>18</v>
      </c>
      <c r="Q25" s="139">
        <v>0</v>
      </c>
      <c r="R25" s="139">
        <v>0</v>
      </c>
      <c r="S25" s="139">
        <v>5</v>
      </c>
      <c r="T25" s="139">
        <v>43</v>
      </c>
      <c r="U25" s="139">
        <v>0</v>
      </c>
      <c r="V25" s="139">
        <v>0</v>
      </c>
      <c r="W25" s="139">
        <v>5</v>
      </c>
      <c r="X25" s="139">
        <v>43</v>
      </c>
    </row>
    <row r="26" spans="1:24" ht="13.8" thickBot="1" x14ac:dyDescent="0.3">
      <c r="A26" s="7" t="s">
        <v>260</v>
      </c>
      <c r="B26" s="1" t="s">
        <v>259</v>
      </c>
      <c r="C26" s="7" t="s">
        <v>35</v>
      </c>
      <c r="D26" s="139">
        <v>76</v>
      </c>
      <c r="E26" s="139">
        <v>1182</v>
      </c>
      <c r="F26" s="139">
        <v>0</v>
      </c>
      <c r="G26" s="139">
        <v>0</v>
      </c>
      <c r="H26" s="139">
        <v>20</v>
      </c>
      <c r="I26" s="139">
        <v>132</v>
      </c>
      <c r="J26" s="139">
        <v>34</v>
      </c>
      <c r="K26" s="139">
        <v>551</v>
      </c>
      <c r="L26" s="139">
        <v>165</v>
      </c>
      <c r="M26" s="139">
        <v>165</v>
      </c>
      <c r="N26" s="139">
        <v>0</v>
      </c>
      <c r="O26" s="139">
        <v>4</v>
      </c>
      <c r="P26" s="139">
        <v>145</v>
      </c>
      <c r="Q26" s="139">
        <v>0</v>
      </c>
      <c r="R26" s="139">
        <v>0</v>
      </c>
      <c r="S26" s="139">
        <v>80</v>
      </c>
      <c r="T26" s="139">
        <v>1327</v>
      </c>
      <c r="U26" s="139">
        <v>0</v>
      </c>
      <c r="V26" s="139">
        <v>0</v>
      </c>
      <c r="W26" s="139">
        <v>134</v>
      </c>
      <c r="X26" s="139">
        <v>2010</v>
      </c>
    </row>
    <row r="27" spans="1:24" ht="13.8" thickBot="1" x14ac:dyDescent="0.3">
      <c r="A27" s="7" t="s">
        <v>266</v>
      </c>
      <c r="B27" s="1" t="s">
        <v>265</v>
      </c>
      <c r="C27" s="7" t="s">
        <v>35</v>
      </c>
      <c r="D27" s="139">
        <v>1</v>
      </c>
      <c r="E27" s="139">
        <v>19</v>
      </c>
      <c r="F27" s="139">
        <v>0</v>
      </c>
      <c r="G27" s="139">
        <v>0</v>
      </c>
      <c r="H27" s="139">
        <v>0</v>
      </c>
      <c r="I27" s="139">
        <v>0</v>
      </c>
      <c r="J27" s="139">
        <v>0</v>
      </c>
      <c r="K27" s="139">
        <v>0</v>
      </c>
      <c r="L27" s="139">
        <v>28</v>
      </c>
      <c r="M27" s="139">
        <v>28</v>
      </c>
      <c r="N27" s="139">
        <v>0</v>
      </c>
      <c r="O27" s="139">
        <v>4</v>
      </c>
      <c r="P27" s="139">
        <v>28</v>
      </c>
      <c r="Q27" s="139">
        <v>0</v>
      </c>
      <c r="R27" s="139">
        <v>0</v>
      </c>
      <c r="S27" s="139">
        <v>5</v>
      </c>
      <c r="T27" s="139">
        <v>47</v>
      </c>
      <c r="U27" s="139">
        <v>0</v>
      </c>
      <c r="V27" s="139">
        <v>0</v>
      </c>
      <c r="W27" s="139">
        <v>5</v>
      </c>
      <c r="X27" s="139">
        <v>47</v>
      </c>
    </row>
    <row r="28" spans="1:24" ht="13.8" thickBot="1" x14ac:dyDescent="0.3">
      <c r="A28" s="7" t="s">
        <v>274</v>
      </c>
      <c r="B28" s="1" t="s">
        <v>273</v>
      </c>
      <c r="C28" s="7" t="s">
        <v>35</v>
      </c>
      <c r="D28" s="139">
        <v>41</v>
      </c>
      <c r="E28" s="139">
        <v>976</v>
      </c>
      <c r="F28" s="139">
        <v>20</v>
      </c>
      <c r="G28" s="139">
        <v>63</v>
      </c>
      <c r="H28" s="139">
        <v>282</v>
      </c>
      <c r="I28" s="139">
        <v>2834</v>
      </c>
      <c r="J28" s="139">
        <v>58</v>
      </c>
      <c r="K28" s="139">
        <v>2720</v>
      </c>
      <c r="L28" s="139">
        <v>107</v>
      </c>
      <c r="M28" s="139">
        <v>96</v>
      </c>
      <c r="N28" s="139">
        <v>11</v>
      </c>
      <c r="O28" s="139">
        <v>15</v>
      </c>
      <c r="P28" s="139">
        <v>718</v>
      </c>
      <c r="Q28" s="139">
        <v>6</v>
      </c>
      <c r="R28" s="139">
        <v>112</v>
      </c>
      <c r="S28" s="139">
        <v>56</v>
      </c>
      <c r="T28" s="139">
        <v>1694</v>
      </c>
      <c r="U28" s="139">
        <v>26</v>
      </c>
      <c r="V28" s="139">
        <v>175</v>
      </c>
      <c r="W28" s="139">
        <v>422</v>
      </c>
      <c r="X28" s="139">
        <v>7423</v>
      </c>
    </row>
    <row r="29" spans="1:24" ht="13.8" thickBot="1" x14ac:dyDescent="0.3">
      <c r="A29" s="7" t="s">
        <v>288</v>
      </c>
      <c r="B29" s="1" t="s">
        <v>287</v>
      </c>
      <c r="C29" s="7" t="s">
        <v>35</v>
      </c>
      <c r="D29" s="139">
        <v>25</v>
      </c>
      <c r="E29" s="139">
        <v>750</v>
      </c>
      <c r="F29" s="139">
        <v>0</v>
      </c>
      <c r="G29" s="139">
        <v>0</v>
      </c>
      <c r="H29" s="139">
        <v>15</v>
      </c>
      <c r="I29" s="139">
        <v>211</v>
      </c>
      <c r="J29" s="139">
        <v>0</v>
      </c>
      <c r="K29" s="139">
        <v>0</v>
      </c>
      <c r="L29" s="139">
        <v>50</v>
      </c>
      <c r="M29" s="139">
        <v>28</v>
      </c>
      <c r="N29" s="139">
        <v>22</v>
      </c>
      <c r="O29" s="139">
        <v>13</v>
      </c>
      <c r="P29" s="139">
        <v>195</v>
      </c>
      <c r="Q29" s="139">
        <v>1</v>
      </c>
      <c r="R29" s="139">
        <v>5</v>
      </c>
      <c r="S29" s="139">
        <v>38</v>
      </c>
      <c r="T29" s="139">
        <v>945</v>
      </c>
      <c r="U29" s="139">
        <v>1</v>
      </c>
      <c r="V29" s="139">
        <v>5</v>
      </c>
      <c r="W29" s="139">
        <v>54</v>
      </c>
      <c r="X29" s="139">
        <v>1161</v>
      </c>
    </row>
    <row r="30" spans="1:24" ht="13.8" thickBot="1" x14ac:dyDescent="0.3">
      <c r="A30" s="7" t="s">
        <v>298</v>
      </c>
      <c r="B30" s="1" t="s">
        <v>297</v>
      </c>
      <c r="C30" s="7" t="s">
        <v>35</v>
      </c>
      <c r="D30" s="139">
        <v>0</v>
      </c>
      <c r="E30" s="139">
        <v>0</v>
      </c>
      <c r="F30" s="139">
        <v>0</v>
      </c>
      <c r="G30" s="139">
        <v>0</v>
      </c>
      <c r="H30" s="139">
        <v>2</v>
      </c>
      <c r="I30" s="139">
        <v>24</v>
      </c>
      <c r="J30" s="139">
        <v>0</v>
      </c>
      <c r="K30" s="139">
        <v>0</v>
      </c>
      <c r="L30" s="139">
        <v>20</v>
      </c>
      <c r="M30" s="139">
        <v>20</v>
      </c>
      <c r="N30" s="139">
        <v>0</v>
      </c>
      <c r="O30" s="139">
        <v>1</v>
      </c>
      <c r="P30" s="139">
        <v>78</v>
      </c>
      <c r="Q30" s="139">
        <v>0</v>
      </c>
      <c r="R30" s="139">
        <v>0</v>
      </c>
      <c r="S30" s="139">
        <v>1</v>
      </c>
      <c r="T30" s="139">
        <v>78</v>
      </c>
      <c r="U30" s="139">
        <v>0</v>
      </c>
      <c r="V30" s="139">
        <v>0</v>
      </c>
      <c r="W30" s="139">
        <v>3</v>
      </c>
      <c r="X30" s="139">
        <v>102</v>
      </c>
    </row>
    <row r="31" spans="1:24" ht="13.8" thickBot="1" x14ac:dyDescent="0.3">
      <c r="A31" s="7" t="s">
        <v>306</v>
      </c>
      <c r="B31" s="1" t="s">
        <v>305</v>
      </c>
      <c r="C31" s="7" t="s">
        <v>35</v>
      </c>
      <c r="D31" s="139">
        <v>2</v>
      </c>
      <c r="E31" s="139">
        <v>37</v>
      </c>
      <c r="F31" s="139">
        <v>0</v>
      </c>
      <c r="G31" s="139">
        <v>0</v>
      </c>
      <c r="H31" s="139">
        <v>2</v>
      </c>
      <c r="I31" s="139">
        <v>8</v>
      </c>
      <c r="J31" s="139">
        <v>12</v>
      </c>
      <c r="K31" s="139">
        <v>9</v>
      </c>
      <c r="L31" s="139">
        <v>58</v>
      </c>
      <c r="M31" s="139">
        <v>55</v>
      </c>
      <c r="N31" s="139">
        <v>3</v>
      </c>
      <c r="O31" s="139">
        <v>8</v>
      </c>
      <c r="P31" s="139">
        <v>296</v>
      </c>
      <c r="Q31" s="139">
        <v>1</v>
      </c>
      <c r="R31" s="139">
        <v>3</v>
      </c>
      <c r="S31" s="139">
        <v>10</v>
      </c>
      <c r="T31" s="139">
        <v>333</v>
      </c>
      <c r="U31" s="139">
        <v>1</v>
      </c>
      <c r="V31" s="139">
        <v>3</v>
      </c>
      <c r="W31" s="139">
        <v>25</v>
      </c>
      <c r="X31" s="139">
        <v>353</v>
      </c>
    </row>
    <row r="32" spans="1:24" ht="13.8" thickBot="1" x14ac:dyDescent="0.3">
      <c r="A32" s="7" t="s">
        <v>314</v>
      </c>
      <c r="B32" s="1" t="s">
        <v>313</v>
      </c>
      <c r="C32" s="7" t="s">
        <v>35</v>
      </c>
      <c r="D32" s="139">
        <v>35</v>
      </c>
      <c r="E32" s="139">
        <v>280</v>
      </c>
      <c r="F32" s="139">
        <v>0</v>
      </c>
      <c r="G32" s="139">
        <v>0</v>
      </c>
      <c r="H32" s="139">
        <v>10</v>
      </c>
      <c r="I32" s="139">
        <v>200</v>
      </c>
      <c r="J32" s="139">
        <v>0</v>
      </c>
      <c r="K32" s="139">
        <v>0</v>
      </c>
      <c r="L32" s="139">
        <v>18</v>
      </c>
      <c r="M32" s="139">
        <v>18</v>
      </c>
      <c r="N32" s="163">
        <v>0</v>
      </c>
      <c r="O32" s="139">
        <v>9</v>
      </c>
      <c r="P32" s="139">
        <v>185</v>
      </c>
      <c r="Q32" s="139">
        <v>0</v>
      </c>
      <c r="R32" s="139">
        <v>0</v>
      </c>
      <c r="S32" s="139">
        <v>44</v>
      </c>
      <c r="T32" s="139">
        <v>465</v>
      </c>
      <c r="U32" s="139">
        <v>0</v>
      </c>
      <c r="V32" s="139">
        <v>0</v>
      </c>
      <c r="W32" s="139">
        <v>54</v>
      </c>
      <c r="X32" s="139">
        <v>665</v>
      </c>
    </row>
    <row r="33" spans="1:24" ht="13.8" thickBot="1" x14ac:dyDescent="0.3">
      <c r="A33" s="7" t="s">
        <v>316</v>
      </c>
      <c r="B33" s="1" t="s">
        <v>315</v>
      </c>
      <c r="C33" s="7" t="s">
        <v>35</v>
      </c>
      <c r="D33" s="139">
        <v>2</v>
      </c>
      <c r="E33" s="139">
        <v>64</v>
      </c>
      <c r="F33" s="139">
        <v>0</v>
      </c>
      <c r="G33" s="139">
        <v>0</v>
      </c>
      <c r="H33" s="139">
        <v>16</v>
      </c>
      <c r="I33" s="139">
        <v>485</v>
      </c>
      <c r="J33" s="139">
        <v>0</v>
      </c>
      <c r="K33" s="139">
        <v>0</v>
      </c>
      <c r="L33" s="139">
        <v>0</v>
      </c>
      <c r="M33" s="139">
        <v>0</v>
      </c>
      <c r="N33" s="139">
        <v>0</v>
      </c>
      <c r="O33" s="139">
        <v>2</v>
      </c>
      <c r="P33" s="139">
        <v>7</v>
      </c>
      <c r="Q33" s="139">
        <v>2</v>
      </c>
      <c r="R33" s="139">
        <v>47</v>
      </c>
      <c r="S33" s="139">
        <v>4</v>
      </c>
      <c r="T33" s="139">
        <v>71</v>
      </c>
      <c r="U33" s="139">
        <v>2</v>
      </c>
      <c r="V33" s="139">
        <v>47</v>
      </c>
      <c r="W33" s="139">
        <v>22</v>
      </c>
      <c r="X33" s="139">
        <v>603</v>
      </c>
    </row>
    <row r="34" spans="1:24" ht="13.8" thickBot="1" x14ac:dyDescent="0.3">
      <c r="A34" s="7" t="s">
        <v>366</v>
      </c>
      <c r="B34" s="1" t="s">
        <v>365</v>
      </c>
      <c r="C34" s="7" t="s">
        <v>35</v>
      </c>
      <c r="D34" s="139">
        <v>118</v>
      </c>
      <c r="E34" s="139">
        <v>1336</v>
      </c>
      <c r="F34" s="139">
        <v>1</v>
      </c>
      <c r="G34" s="139">
        <v>8</v>
      </c>
      <c r="H34" s="139">
        <v>4</v>
      </c>
      <c r="I34" s="139">
        <v>140</v>
      </c>
      <c r="J34" s="139">
        <v>0</v>
      </c>
      <c r="K34" s="139">
        <v>0</v>
      </c>
      <c r="L34" s="139">
        <v>301</v>
      </c>
      <c r="M34" s="139">
        <v>231</v>
      </c>
      <c r="N34" s="139">
        <v>70</v>
      </c>
      <c r="O34" s="139">
        <v>60</v>
      </c>
      <c r="P34" s="139">
        <v>1213</v>
      </c>
      <c r="Q34" s="139">
        <v>7</v>
      </c>
      <c r="R34" s="139">
        <v>177</v>
      </c>
      <c r="S34" s="139">
        <v>178</v>
      </c>
      <c r="T34" s="139">
        <v>2549</v>
      </c>
      <c r="U34" s="139">
        <v>8</v>
      </c>
      <c r="V34" s="139">
        <v>185</v>
      </c>
      <c r="W34" s="139">
        <v>190</v>
      </c>
      <c r="X34" s="139">
        <v>2874</v>
      </c>
    </row>
    <row r="35" spans="1:24" ht="13.8" thickBot="1" x14ac:dyDescent="0.3">
      <c r="A35" s="7" t="s">
        <v>382</v>
      </c>
      <c r="B35" s="1" t="s">
        <v>381</v>
      </c>
      <c r="C35" s="7" t="s">
        <v>35</v>
      </c>
      <c r="D35" s="139">
        <v>12</v>
      </c>
      <c r="E35" s="139">
        <v>460</v>
      </c>
      <c r="F35" s="139">
        <v>0</v>
      </c>
      <c r="G35" s="139">
        <v>0</v>
      </c>
      <c r="H35" s="139">
        <v>6</v>
      </c>
      <c r="I35" s="139">
        <v>280</v>
      </c>
      <c r="J35" s="139">
        <v>2</v>
      </c>
      <c r="K35" s="139">
        <v>140</v>
      </c>
      <c r="L35" s="139">
        <v>50</v>
      </c>
      <c r="M35" s="139">
        <v>50</v>
      </c>
      <c r="N35" s="139">
        <v>0</v>
      </c>
      <c r="O35" s="139">
        <v>11</v>
      </c>
      <c r="P35" s="139">
        <v>440</v>
      </c>
      <c r="Q35" s="139">
        <v>0</v>
      </c>
      <c r="R35" s="139">
        <v>0</v>
      </c>
      <c r="S35" s="139">
        <v>23</v>
      </c>
      <c r="T35" s="139">
        <v>900</v>
      </c>
      <c r="U35" s="139">
        <v>0</v>
      </c>
      <c r="V35" s="139">
        <v>0</v>
      </c>
      <c r="W35" s="139">
        <v>31</v>
      </c>
      <c r="X35" s="139">
        <v>1320</v>
      </c>
    </row>
    <row r="36" spans="1:24" ht="13.8" thickBot="1" x14ac:dyDescent="0.3">
      <c r="A36" s="7" t="s">
        <v>414</v>
      </c>
      <c r="B36" s="1" t="s">
        <v>413</v>
      </c>
      <c r="C36" s="7" t="s">
        <v>35</v>
      </c>
      <c r="D36" s="139">
        <v>0</v>
      </c>
      <c r="E36" s="139">
        <v>0</v>
      </c>
      <c r="F36" s="139">
        <v>0</v>
      </c>
      <c r="G36" s="139">
        <v>0</v>
      </c>
      <c r="H36" s="139">
        <v>7</v>
      </c>
      <c r="I36" s="139">
        <v>70</v>
      </c>
      <c r="J36" s="139">
        <v>0</v>
      </c>
      <c r="K36" s="139">
        <v>0</v>
      </c>
      <c r="L36" s="139">
        <v>42</v>
      </c>
      <c r="M36" s="139">
        <v>42</v>
      </c>
      <c r="N36" s="139">
        <v>0</v>
      </c>
      <c r="O36" s="139">
        <v>2</v>
      </c>
      <c r="P36" s="139">
        <v>67</v>
      </c>
      <c r="Q36" s="139">
        <v>0</v>
      </c>
      <c r="R36" s="139">
        <v>0</v>
      </c>
      <c r="S36" s="139">
        <v>2</v>
      </c>
      <c r="T36" s="139">
        <v>67</v>
      </c>
      <c r="U36" s="139">
        <v>0</v>
      </c>
      <c r="V36" s="139">
        <v>0</v>
      </c>
      <c r="W36" s="139">
        <v>9</v>
      </c>
      <c r="X36" s="139">
        <v>137</v>
      </c>
    </row>
    <row r="37" spans="1:24" ht="13.8" thickBot="1" x14ac:dyDescent="0.3">
      <c r="A37" s="7" t="s">
        <v>420</v>
      </c>
      <c r="B37" s="1" t="s">
        <v>419</v>
      </c>
      <c r="C37" s="7" t="s">
        <v>35</v>
      </c>
      <c r="D37" s="139">
        <v>32</v>
      </c>
      <c r="E37" s="139">
        <v>188</v>
      </c>
      <c r="F37" s="139">
        <v>0</v>
      </c>
      <c r="G37" s="139">
        <v>0</v>
      </c>
      <c r="H37" s="139">
        <v>10</v>
      </c>
      <c r="I37" s="139">
        <v>43</v>
      </c>
      <c r="J37" s="139">
        <v>1</v>
      </c>
      <c r="K37" s="139">
        <v>43</v>
      </c>
      <c r="L37" s="139">
        <v>30</v>
      </c>
      <c r="M37" s="139">
        <v>30</v>
      </c>
      <c r="N37" s="139">
        <v>0</v>
      </c>
      <c r="O37" s="139">
        <v>1</v>
      </c>
      <c r="P37" s="139">
        <v>51</v>
      </c>
      <c r="Q37" s="139">
        <v>0</v>
      </c>
      <c r="R37" s="139">
        <v>0</v>
      </c>
      <c r="S37" s="139">
        <v>33</v>
      </c>
      <c r="T37" s="139">
        <v>239</v>
      </c>
      <c r="U37" s="139">
        <v>0</v>
      </c>
      <c r="V37" s="139">
        <v>0</v>
      </c>
      <c r="W37" s="139">
        <v>44</v>
      </c>
      <c r="X37" s="139">
        <v>325</v>
      </c>
    </row>
    <row r="38" spans="1:24" ht="13.8" thickBot="1" x14ac:dyDescent="0.3">
      <c r="A38" s="7" t="s">
        <v>422</v>
      </c>
      <c r="B38" s="1" t="s">
        <v>421</v>
      </c>
      <c r="C38" s="7" t="s">
        <v>35</v>
      </c>
      <c r="D38" s="139">
        <v>21</v>
      </c>
      <c r="E38" s="139">
        <v>553</v>
      </c>
      <c r="F38" s="139">
        <v>1</v>
      </c>
      <c r="G38" s="139">
        <v>4</v>
      </c>
      <c r="H38" s="139">
        <v>26</v>
      </c>
      <c r="I38" s="139">
        <v>340</v>
      </c>
      <c r="J38" s="139">
        <v>0</v>
      </c>
      <c r="K38" s="139">
        <v>0</v>
      </c>
      <c r="L38" s="139">
        <v>105</v>
      </c>
      <c r="M38" s="139">
        <v>95</v>
      </c>
      <c r="N38" s="139">
        <v>10</v>
      </c>
      <c r="O38" s="139">
        <v>18</v>
      </c>
      <c r="P38" s="139">
        <v>379</v>
      </c>
      <c r="Q38" s="139">
        <v>1</v>
      </c>
      <c r="R38" s="139">
        <v>10</v>
      </c>
      <c r="S38" s="139">
        <v>39</v>
      </c>
      <c r="T38" s="139">
        <v>932</v>
      </c>
      <c r="U38" s="139">
        <v>2</v>
      </c>
      <c r="V38" s="139">
        <v>14</v>
      </c>
      <c r="W38" s="139">
        <v>67</v>
      </c>
      <c r="X38" s="139">
        <v>1286</v>
      </c>
    </row>
    <row r="39" spans="1:24" ht="13.8" thickBot="1" x14ac:dyDescent="0.3">
      <c r="A39" s="7" t="s">
        <v>427</v>
      </c>
      <c r="B39" s="1" t="s">
        <v>426</v>
      </c>
      <c r="C39" s="7" t="s">
        <v>35</v>
      </c>
      <c r="D39" s="139">
        <v>59</v>
      </c>
      <c r="E39" s="139">
        <v>826</v>
      </c>
      <c r="F39" s="139">
        <v>0</v>
      </c>
      <c r="G39" s="139">
        <v>0</v>
      </c>
      <c r="H39" s="139">
        <v>22</v>
      </c>
      <c r="I39" s="139">
        <v>615</v>
      </c>
      <c r="J39" s="163">
        <v>0</v>
      </c>
      <c r="K39" s="163">
        <v>0</v>
      </c>
      <c r="L39" s="139">
        <v>6</v>
      </c>
      <c r="M39" s="139">
        <v>6</v>
      </c>
      <c r="N39" s="163">
        <v>0</v>
      </c>
      <c r="O39" s="139">
        <v>22</v>
      </c>
      <c r="P39" s="139">
        <v>388</v>
      </c>
      <c r="Q39" s="139">
        <v>0</v>
      </c>
      <c r="R39" s="139">
        <v>0</v>
      </c>
      <c r="S39" s="139">
        <v>81</v>
      </c>
      <c r="T39" s="139">
        <v>1214</v>
      </c>
      <c r="U39" s="139">
        <v>0</v>
      </c>
      <c r="V39" s="139">
        <v>0</v>
      </c>
      <c r="W39" s="139">
        <v>103</v>
      </c>
      <c r="X39" s="139">
        <v>1829</v>
      </c>
    </row>
    <row r="40" spans="1:24" ht="13.8" thickBot="1" x14ac:dyDescent="0.3">
      <c r="A40" s="7" t="s">
        <v>437</v>
      </c>
      <c r="B40" s="1" t="s">
        <v>436</v>
      </c>
      <c r="C40" s="7" t="s">
        <v>35</v>
      </c>
      <c r="D40" s="139">
        <v>10</v>
      </c>
      <c r="E40" s="139">
        <v>101</v>
      </c>
      <c r="F40" s="139">
        <v>0</v>
      </c>
      <c r="G40" s="139">
        <v>0</v>
      </c>
      <c r="H40" s="139">
        <v>0</v>
      </c>
      <c r="I40" s="139">
        <v>0</v>
      </c>
      <c r="J40" s="139">
        <v>0</v>
      </c>
      <c r="K40" s="139">
        <v>0</v>
      </c>
      <c r="L40" s="139">
        <v>26</v>
      </c>
      <c r="M40" s="139">
        <v>26</v>
      </c>
      <c r="N40" s="139">
        <v>0</v>
      </c>
      <c r="O40" s="139">
        <v>7</v>
      </c>
      <c r="P40" s="139">
        <v>26</v>
      </c>
      <c r="Q40" s="139">
        <v>0</v>
      </c>
      <c r="R40" s="139">
        <v>0</v>
      </c>
      <c r="S40" s="139">
        <v>17</v>
      </c>
      <c r="T40" s="139">
        <v>127</v>
      </c>
      <c r="U40" s="139">
        <v>0</v>
      </c>
      <c r="V40" s="139">
        <v>0</v>
      </c>
      <c r="W40" s="139">
        <v>17</v>
      </c>
      <c r="X40" s="139">
        <v>127</v>
      </c>
    </row>
    <row r="41" spans="1:24" ht="13.8" thickBot="1" x14ac:dyDescent="0.3">
      <c r="A41" s="7" t="s">
        <v>443</v>
      </c>
      <c r="B41" s="1" t="s">
        <v>442</v>
      </c>
      <c r="C41" s="7" t="s">
        <v>35</v>
      </c>
      <c r="D41" s="139">
        <v>55</v>
      </c>
      <c r="E41" s="139">
        <v>841</v>
      </c>
      <c r="F41" s="139">
        <v>2</v>
      </c>
      <c r="G41" s="139">
        <v>98</v>
      </c>
      <c r="H41" s="139">
        <v>10</v>
      </c>
      <c r="I41" s="139">
        <v>525</v>
      </c>
      <c r="J41" s="139">
        <v>4</v>
      </c>
      <c r="K41" s="139">
        <v>225</v>
      </c>
      <c r="L41" s="139">
        <v>105</v>
      </c>
      <c r="M41" s="139">
        <v>95</v>
      </c>
      <c r="N41" s="139">
        <v>10</v>
      </c>
      <c r="O41" s="139">
        <v>24</v>
      </c>
      <c r="P41" s="139">
        <v>220</v>
      </c>
      <c r="Q41" s="139">
        <v>24</v>
      </c>
      <c r="R41" s="139">
        <v>15</v>
      </c>
      <c r="S41" s="139">
        <v>79</v>
      </c>
      <c r="T41" s="139">
        <v>1061</v>
      </c>
      <c r="U41" s="139">
        <v>26</v>
      </c>
      <c r="V41" s="139">
        <v>113</v>
      </c>
      <c r="W41" s="139">
        <v>119</v>
      </c>
      <c r="X41" s="139">
        <v>1924</v>
      </c>
    </row>
    <row r="42" spans="1:24" ht="13.8" thickBot="1" x14ac:dyDescent="0.3">
      <c r="A42" s="7" t="s">
        <v>455</v>
      </c>
      <c r="B42" s="1" t="s">
        <v>454</v>
      </c>
      <c r="C42" s="7" t="s">
        <v>35</v>
      </c>
      <c r="D42" s="139">
        <v>5</v>
      </c>
      <c r="E42" s="139">
        <v>115</v>
      </c>
      <c r="F42" s="139">
        <v>2</v>
      </c>
      <c r="G42" s="139">
        <v>9</v>
      </c>
      <c r="H42" s="139">
        <v>6</v>
      </c>
      <c r="I42" s="139">
        <v>87</v>
      </c>
      <c r="J42" s="139">
        <v>1</v>
      </c>
      <c r="K42" s="139">
        <v>112</v>
      </c>
      <c r="L42" s="139">
        <v>117</v>
      </c>
      <c r="M42" s="139">
        <v>112</v>
      </c>
      <c r="N42" s="139">
        <v>5</v>
      </c>
      <c r="O42" s="139">
        <v>6</v>
      </c>
      <c r="P42" s="139">
        <v>560</v>
      </c>
      <c r="Q42" s="139">
        <v>6</v>
      </c>
      <c r="R42" s="139">
        <v>7</v>
      </c>
      <c r="S42" s="139">
        <v>11</v>
      </c>
      <c r="T42" s="139">
        <v>675</v>
      </c>
      <c r="U42" s="139">
        <v>8</v>
      </c>
      <c r="V42" s="139">
        <v>16</v>
      </c>
      <c r="W42" s="139">
        <v>26</v>
      </c>
      <c r="X42" s="139">
        <v>890</v>
      </c>
    </row>
    <row r="43" spans="1:24" ht="13.8" thickBot="1" x14ac:dyDescent="0.3">
      <c r="A43" s="7" t="s">
        <v>461</v>
      </c>
      <c r="B43" s="1" t="s">
        <v>460</v>
      </c>
      <c r="C43" s="7" t="s">
        <v>35</v>
      </c>
      <c r="D43" s="139">
        <v>2</v>
      </c>
      <c r="E43" s="139">
        <v>142</v>
      </c>
      <c r="F43" s="139">
        <v>0</v>
      </c>
      <c r="G43" s="139">
        <v>0</v>
      </c>
      <c r="H43" s="139">
        <v>9</v>
      </c>
      <c r="I43" s="139">
        <v>602</v>
      </c>
      <c r="J43" s="139">
        <v>1</v>
      </c>
      <c r="K43" s="139">
        <v>53</v>
      </c>
      <c r="L43" s="139">
        <v>8</v>
      </c>
      <c r="M43" s="139">
        <v>8</v>
      </c>
      <c r="N43" s="163">
        <v>0</v>
      </c>
      <c r="O43" s="139">
        <v>1</v>
      </c>
      <c r="P43" s="139">
        <v>35</v>
      </c>
      <c r="Q43" s="139">
        <v>0</v>
      </c>
      <c r="R43" s="139">
        <v>0</v>
      </c>
      <c r="S43" s="139">
        <v>3</v>
      </c>
      <c r="T43" s="139">
        <v>177</v>
      </c>
      <c r="U43" s="139">
        <v>0</v>
      </c>
      <c r="V43" s="139">
        <v>0</v>
      </c>
      <c r="W43" s="139">
        <v>13</v>
      </c>
      <c r="X43" s="139">
        <v>832</v>
      </c>
    </row>
    <row r="44" spans="1:24" ht="13.8" thickBot="1" x14ac:dyDescent="0.3">
      <c r="A44" s="7" t="s">
        <v>477</v>
      </c>
      <c r="B44" s="1" t="s">
        <v>476</v>
      </c>
      <c r="C44" s="7" t="s">
        <v>35</v>
      </c>
      <c r="D44" s="139">
        <v>2</v>
      </c>
      <c r="E44" s="139">
        <v>14</v>
      </c>
      <c r="F44" s="139">
        <v>0</v>
      </c>
      <c r="G44" s="139">
        <v>0</v>
      </c>
      <c r="H44" s="139">
        <v>0</v>
      </c>
      <c r="I44" s="139">
        <v>0</v>
      </c>
      <c r="J44" s="139">
        <v>0</v>
      </c>
      <c r="K44" s="139">
        <v>0</v>
      </c>
      <c r="L44" s="139">
        <v>75</v>
      </c>
      <c r="M44" s="139">
        <v>75</v>
      </c>
      <c r="N44" s="163">
        <v>0</v>
      </c>
      <c r="O44" s="139">
        <v>5</v>
      </c>
      <c r="P44" s="139">
        <v>74</v>
      </c>
      <c r="Q44" s="139">
        <v>0</v>
      </c>
      <c r="R44" s="139">
        <v>0</v>
      </c>
      <c r="S44" s="139">
        <v>7</v>
      </c>
      <c r="T44" s="139">
        <v>88</v>
      </c>
      <c r="U44" s="139">
        <v>0</v>
      </c>
      <c r="V44" s="139">
        <v>0</v>
      </c>
      <c r="W44" s="139">
        <v>7</v>
      </c>
      <c r="X44" s="139">
        <v>88</v>
      </c>
    </row>
    <row r="45" spans="1:24" ht="13.8" thickBot="1" x14ac:dyDescent="0.3">
      <c r="A45" s="7" t="s">
        <v>494</v>
      </c>
      <c r="B45" s="1" t="s">
        <v>493</v>
      </c>
      <c r="C45" s="7" t="s">
        <v>35</v>
      </c>
      <c r="D45" s="139">
        <v>0</v>
      </c>
      <c r="E45" s="139">
        <v>0</v>
      </c>
      <c r="F45" s="139">
        <v>0</v>
      </c>
      <c r="G45" s="139">
        <v>0</v>
      </c>
      <c r="H45" s="139">
        <v>2</v>
      </c>
      <c r="I45" s="139">
        <v>215</v>
      </c>
      <c r="J45" s="139">
        <v>0</v>
      </c>
      <c r="K45" s="139">
        <v>0</v>
      </c>
      <c r="L45" s="163">
        <v>0</v>
      </c>
      <c r="M45" s="163">
        <v>0</v>
      </c>
      <c r="N45" s="163">
        <v>0</v>
      </c>
      <c r="O45" s="139">
        <v>0</v>
      </c>
      <c r="P45" s="139">
        <v>0</v>
      </c>
      <c r="Q45" s="139">
        <v>0</v>
      </c>
      <c r="R45" s="139">
        <v>0</v>
      </c>
      <c r="S45" s="139">
        <v>0</v>
      </c>
      <c r="T45" s="139">
        <v>0</v>
      </c>
      <c r="U45" s="139">
        <v>0</v>
      </c>
      <c r="V45" s="139">
        <v>0</v>
      </c>
      <c r="W45" s="139">
        <v>2</v>
      </c>
      <c r="X45" s="139">
        <v>215</v>
      </c>
    </row>
    <row r="46" spans="1:24" ht="13.8" thickBot="1" x14ac:dyDescent="0.3">
      <c r="A46" s="7" t="s">
        <v>501</v>
      </c>
      <c r="B46" s="1" t="s">
        <v>500</v>
      </c>
      <c r="C46" s="7" t="s">
        <v>35</v>
      </c>
      <c r="D46" s="139">
        <v>45</v>
      </c>
      <c r="E46" s="139">
        <v>135</v>
      </c>
      <c r="F46" s="139">
        <v>0</v>
      </c>
      <c r="G46" s="139">
        <v>0</v>
      </c>
      <c r="H46" s="139">
        <v>18</v>
      </c>
      <c r="I46" s="139">
        <v>90</v>
      </c>
      <c r="J46" s="163">
        <v>0</v>
      </c>
      <c r="K46" s="163">
        <v>0</v>
      </c>
      <c r="L46" s="139">
        <v>102</v>
      </c>
      <c r="M46" s="139">
        <v>88</v>
      </c>
      <c r="N46" s="139">
        <v>14</v>
      </c>
      <c r="O46" s="139">
        <v>2</v>
      </c>
      <c r="P46" s="139">
        <v>8</v>
      </c>
      <c r="Q46" s="139">
        <v>0</v>
      </c>
      <c r="R46" s="139">
        <v>0</v>
      </c>
      <c r="S46" s="139">
        <v>47</v>
      </c>
      <c r="T46" s="139">
        <v>143</v>
      </c>
      <c r="U46" s="139">
        <v>0</v>
      </c>
      <c r="V46" s="139">
        <v>0</v>
      </c>
      <c r="W46" s="139">
        <v>65</v>
      </c>
      <c r="X46" s="139">
        <v>233</v>
      </c>
    </row>
    <row r="47" spans="1:24" ht="13.8" thickBot="1" x14ac:dyDescent="0.3">
      <c r="A47" s="7" t="s">
        <v>521</v>
      </c>
      <c r="B47" s="1" t="s">
        <v>520</v>
      </c>
      <c r="C47" s="7" t="s">
        <v>35</v>
      </c>
      <c r="D47" s="139">
        <v>1</v>
      </c>
      <c r="E47" s="139">
        <v>23</v>
      </c>
      <c r="F47" s="139">
        <v>0</v>
      </c>
      <c r="G47" s="139">
        <v>0</v>
      </c>
      <c r="H47" s="139">
        <v>0</v>
      </c>
      <c r="I47" s="163">
        <v>0</v>
      </c>
      <c r="J47" s="163">
        <v>0</v>
      </c>
      <c r="K47" s="163">
        <v>0</v>
      </c>
      <c r="L47" s="139">
        <v>35</v>
      </c>
      <c r="M47" s="139">
        <v>35</v>
      </c>
      <c r="N47" s="163">
        <v>0</v>
      </c>
      <c r="O47" s="139">
        <v>1</v>
      </c>
      <c r="P47" s="139">
        <v>26</v>
      </c>
      <c r="Q47" s="163">
        <v>0</v>
      </c>
      <c r="R47" s="163">
        <v>0</v>
      </c>
      <c r="S47" s="139">
        <v>2</v>
      </c>
      <c r="T47" s="139">
        <v>49</v>
      </c>
      <c r="U47" s="139">
        <v>0</v>
      </c>
      <c r="V47" s="139">
        <v>0</v>
      </c>
      <c r="W47" s="139">
        <v>2</v>
      </c>
      <c r="X47" s="139">
        <v>49</v>
      </c>
    </row>
    <row r="48" spans="1:24" ht="13.8" thickBot="1" x14ac:dyDescent="0.3">
      <c r="A48" s="7" t="s">
        <v>537</v>
      </c>
      <c r="B48" s="1" t="s">
        <v>536</v>
      </c>
      <c r="C48" s="7" t="s">
        <v>35</v>
      </c>
      <c r="D48" s="139">
        <v>29</v>
      </c>
      <c r="E48" s="139">
        <v>606</v>
      </c>
      <c r="F48" s="139">
        <v>7</v>
      </c>
      <c r="G48" s="139">
        <v>30</v>
      </c>
      <c r="H48" s="139">
        <v>76</v>
      </c>
      <c r="I48" s="139">
        <v>543</v>
      </c>
      <c r="J48" s="139">
        <v>2</v>
      </c>
      <c r="K48" s="139">
        <v>226</v>
      </c>
      <c r="L48" s="139">
        <v>340</v>
      </c>
      <c r="M48" s="139">
        <v>320</v>
      </c>
      <c r="N48" s="139">
        <v>20</v>
      </c>
      <c r="O48" s="139">
        <v>12</v>
      </c>
      <c r="P48" s="139">
        <v>509</v>
      </c>
      <c r="Q48" s="139">
        <v>1</v>
      </c>
      <c r="R48" s="139">
        <v>10</v>
      </c>
      <c r="S48" s="139">
        <v>41</v>
      </c>
      <c r="T48" s="139">
        <v>1115</v>
      </c>
      <c r="U48" s="139">
        <v>8</v>
      </c>
      <c r="V48" s="139">
        <v>40</v>
      </c>
      <c r="W48" s="139">
        <v>127</v>
      </c>
      <c r="X48" s="139">
        <v>1924</v>
      </c>
    </row>
    <row r="49" spans="1:24" ht="13.8" thickBot="1" x14ac:dyDescent="0.3">
      <c r="A49" s="7" t="s">
        <v>549</v>
      </c>
      <c r="B49" s="1" t="s">
        <v>548</v>
      </c>
      <c r="C49" s="7" t="s">
        <v>35</v>
      </c>
      <c r="D49" s="139">
        <v>0</v>
      </c>
      <c r="E49" s="139">
        <v>0</v>
      </c>
      <c r="F49" s="139">
        <v>0</v>
      </c>
      <c r="G49" s="139">
        <v>0</v>
      </c>
      <c r="H49" s="139">
        <v>89</v>
      </c>
      <c r="I49" s="139">
        <v>1240</v>
      </c>
      <c r="J49" s="139">
        <v>0</v>
      </c>
      <c r="K49" s="139">
        <v>0</v>
      </c>
      <c r="L49" s="139">
        <v>0</v>
      </c>
      <c r="M49" s="139">
        <v>0</v>
      </c>
      <c r="N49" s="139">
        <v>0</v>
      </c>
      <c r="O49" s="139">
        <v>0</v>
      </c>
      <c r="P49" s="139">
        <v>0</v>
      </c>
      <c r="Q49" s="139">
        <v>0</v>
      </c>
      <c r="R49" s="139">
        <v>0</v>
      </c>
      <c r="S49" s="139">
        <v>0</v>
      </c>
      <c r="T49" s="139">
        <v>0</v>
      </c>
      <c r="U49" s="139">
        <v>0</v>
      </c>
      <c r="V49" s="139">
        <v>0</v>
      </c>
      <c r="W49" s="139">
        <v>89</v>
      </c>
      <c r="X49" s="139">
        <v>1240</v>
      </c>
    </row>
    <row r="50" spans="1:24" ht="13.8" thickBot="1" x14ac:dyDescent="0.3">
      <c r="A50" s="7" t="s">
        <v>553</v>
      </c>
      <c r="B50" s="1" t="s">
        <v>552</v>
      </c>
      <c r="C50" s="7" t="s">
        <v>35</v>
      </c>
      <c r="D50" s="139">
        <v>41</v>
      </c>
      <c r="E50" s="139">
        <v>256</v>
      </c>
      <c r="F50" s="139">
        <v>0</v>
      </c>
      <c r="G50" s="139">
        <v>0</v>
      </c>
      <c r="H50" s="139">
        <v>9</v>
      </c>
      <c r="I50" s="139">
        <v>34</v>
      </c>
      <c r="J50" s="139">
        <v>3</v>
      </c>
      <c r="K50" s="139">
        <v>87</v>
      </c>
      <c r="L50" s="139">
        <v>26</v>
      </c>
      <c r="M50" s="139">
        <v>26</v>
      </c>
      <c r="N50" s="163">
        <v>0</v>
      </c>
      <c r="O50" s="139">
        <v>12</v>
      </c>
      <c r="P50" s="139">
        <v>80</v>
      </c>
      <c r="Q50" s="139">
        <v>0</v>
      </c>
      <c r="R50" s="139">
        <v>0</v>
      </c>
      <c r="S50" s="139">
        <v>53</v>
      </c>
      <c r="T50" s="139">
        <v>336</v>
      </c>
      <c r="U50" s="139">
        <v>0</v>
      </c>
      <c r="V50" s="139">
        <v>0</v>
      </c>
      <c r="W50" s="139">
        <v>65</v>
      </c>
      <c r="X50" s="139">
        <v>457</v>
      </c>
    </row>
    <row r="51" spans="1:24" ht="13.8" thickBot="1" x14ac:dyDescent="0.3">
      <c r="A51" s="7" t="s">
        <v>557</v>
      </c>
      <c r="B51" s="1" t="s">
        <v>556</v>
      </c>
      <c r="C51" s="7" t="s">
        <v>35</v>
      </c>
      <c r="D51" s="139">
        <v>0</v>
      </c>
      <c r="E51" s="139">
        <v>0</v>
      </c>
      <c r="F51" s="139">
        <v>0</v>
      </c>
      <c r="G51" s="139">
        <v>0</v>
      </c>
      <c r="H51" s="139">
        <v>0</v>
      </c>
      <c r="I51" s="139">
        <v>0</v>
      </c>
      <c r="J51" s="139">
        <v>0</v>
      </c>
      <c r="K51" s="139">
        <v>0</v>
      </c>
      <c r="L51" s="139">
        <v>10</v>
      </c>
      <c r="M51" s="139">
        <v>10</v>
      </c>
      <c r="N51" s="163">
        <v>0</v>
      </c>
      <c r="O51" s="139">
        <v>3</v>
      </c>
      <c r="P51" s="139">
        <v>26</v>
      </c>
      <c r="Q51" s="139">
        <v>0</v>
      </c>
      <c r="R51" s="139">
        <v>0</v>
      </c>
      <c r="S51" s="139">
        <v>3</v>
      </c>
      <c r="T51" s="139">
        <v>26</v>
      </c>
      <c r="U51" s="139">
        <v>0</v>
      </c>
      <c r="V51" s="139">
        <v>0</v>
      </c>
      <c r="W51" s="139">
        <v>3</v>
      </c>
      <c r="X51" s="139">
        <v>26</v>
      </c>
    </row>
    <row r="52" spans="1:24" ht="13.8" thickBot="1" x14ac:dyDescent="0.3">
      <c r="A52" s="7" t="s">
        <v>579</v>
      </c>
      <c r="B52" s="1" t="s">
        <v>578</v>
      </c>
      <c r="C52" s="7" t="s">
        <v>35</v>
      </c>
      <c r="D52" s="139">
        <v>82</v>
      </c>
      <c r="E52" s="139">
        <v>574</v>
      </c>
      <c r="F52" s="139">
        <v>0</v>
      </c>
      <c r="G52" s="139">
        <v>0</v>
      </c>
      <c r="H52" s="139">
        <v>18</v>
      </c>
      <c r="I52" s="139">
        <v>845</v>
      </c>
      <c r="J52" s="139">
        <v>42</v>
      </c>
      <c r="K52" s="139">
        <v>472</v>
      </c>
      <c r="L52" s="139">
        <v>142</v>
      </c>
      <c r="M52" s="139">
        <v>80</v>
      </c>
      <c r="N52" s="139">
        <v>62</v>
      </c>
      <c r="O52" s="139">
        <v>15</v>
      </c>
      <c r="P52" s="139">
        <v>440</v>
      </c>
      <c r="Q52" s="139">
        <v>0</v>
      </c>
      <c r="R52" s="139">
        <v>0</v>
      </c>
      <c r="S52" s="139">
        <v>97</v>
      </c>
      <c r="T52" s="139">
        <v>1014</v>
      </c>
      <c r="U52" s="139">
        <v>0</v>
      </c>
      <c r="V52" s="139">
        <v>0</v>
      </c>
      <c r="W52" s="139">
        <v>157</v>
      </c>
      <c r="X52" s="139">
        <v>2331</v>
      </c>
    </row>
    <row r="53" spans="1:24" ht="13.8" thickBot="1" x14ac:dyDescent="0.3">
      <c r="A53" s="7" t="s">
        <v>617</v>
      </c>
      <c r="B53" s="1" t="s">
        <v>616</v>
      </c>
      <c r="C53" s="7" t="s">
        <v>35</v>
      </c>
      <c r="D53" s="139">
        <v>25</v>
      </c>
      <c r="E53" s="139">
        <v>307</v>
      </c>
      <c r="F53" s="139">
        <v>0</v>
      </c>
      <c r="G53" s="139">
        <v>0</v>
      </c>
      <c r="H53" s="139">
        <v>4</v>
      </c>
      <c r="I53" s="139">
        <v>38</v>
      </c>
      <c r="J53" s="139">
        <v>1</v>
      </c>
      <c r="K53" s="139">
        <v>11</v>
      </c>
      <c r="L53" s="139">
        <v>56</v>
      </c>
      <c r="M53" s="139">
        <v>51</v>
      </c>
      <c r="N53" s="139">
        <v>5</v>
      </c>
      <c r="O53" s="139">
        <v>7</v>
      </c>
      <c r="P53" s="139">
        <v>217</v>
      </c>
      <c r="Q53" s="139">
        <v>1</v>
      </c>
      <c r="R53" s="139">
        <v>5</v>
      </c>
      <c r="S53" s="139">
        <v>32</v>
      </c>
      <c r="T53" s="139">
        <v>524</v>
      </c>
      <c r="U53" s="139">
        <v>1</v>
      </c>
      <c r="V53" s="139">
        <v>5</v>
      </c>
      <c r="W53" s="139">
        <v>38</v>
      </c>
      <c r="X53" s="139">
        <v>578</v>
      </c>
    </row>
    <row r="54" spans="1:24" ht="13.8" thickBot="1" x14ac:dyDescent="0.3">
      <c r="A54" s="7" t="s">
        <v>627</v>
      </c>
      <c r="B54" s="1" t="s">
        <v>626</v>
      </c>
      <c r="C54" s="7" t="s">
        <v>35</v>
      </c>
      <c r="D54" s="139">
        <v>0</v>
      </c>
      <c r="E54" s="139">
        <v>0</v>
      </c>
      <c r="F54" s="139">
        <v>0</v>
      </c>
      <c r="G54" s="139">
        <v>0</v>
      </c>
      <c r="H54" s="139">
        <v>0</v>
      </c>
      <c r="I54" s="139">
        <v>0</v>
      </c>
      <c r="J54" s="139">
        <v>0</v>
      </c>
      <c r="K54" s="139">
        <v>0</v>
      </c>
      <c r="L54" s="139">
        <v>7</v>
      </c>
      <c r="M54" s="139">
        <v>7</v>
      </c>
      <c r="N54" s="139">
        <v>0</v>
      </c>
      <c r="O54" s="139">
        <v>0</v>
      </c>
      <c r="P54" s="139">
        <v>0</v>
      </c>
      <c r="Q54" s="139">
        <v>0</v>
      </c>
      <c r="R54" s="139">
        <v>0</v>
      </c>
      <c r="S54" s="139">
        <v>0</v>
      </c>
      <c r="T54" s="139">
        <v>0</v>
      </c>
      <c r="U54" s="139">
        <v>0</v>
      </c>
      <c r="V54" s="139">
        <v>0</v>
      </c>
      <c r="W54" s="139">
        <v>0</v>
      </c>
      <c r="X54" s="139">
        <v>0</v>
      </c>
    </row>
    <row r="55" spans="1:24" ht="13.8" thickBot="1" x14ac:dyDescent="0.3">
      <c r="A55" s="7" t="s">
        <v>629</v>
      </c>
      <c r="B55" s="1" t="s">
        <v>628</v>
      </c>
      <c r="C55" s="7" t="s">
        <v>35</v>
      </c>
      <c r="D55" s="139">
        <v>20</v>
      </c>
      <c r="E55" s="139">
        <v>255</v>
      </c>
      <c r="F55" s="139">
        <v>0</v>
      </c>
      <c r="G55" s="139">
        <v>0</v>
      </c>
      <c r="H55" s="139">
        <v>19</v>
      </c>
      <c r="I55" s="139">
        <v>342</v>
      </c>
      <c r="J55" s="139">
        <v>6</v>
      </c>
      <c r="K55" s="139">
        <v>355</v>
      </c>
      <c r="L55" s="163">
        <v>0</v>
      </c>
      <c r="M55" s="163">
        <v>0</v>
      </c>
      <c r="N55" s="163">
        <v>0</v>
      </c>
      <c r="O55" s="139">
        <v>3</v>
      </c>
      <c r="P55" s="139">
        <v>40</v>
      </c>
      <c r="Q55" s="139">
        <v>0</v>
      </c>
      <c r="R55" s="139">
        <v>0</v>
      </c>
      <c r="S55" s="139">
        <v>23</v>
      </c>
      <c r="T55" s="139">
        <v>295</v>
      </c>
      <c r="U55" s="139">
        <v>0</v>
      </c>
      <c r="V55" s="139">
        <v>0</v>
      </c>
      <c r="W55" s="139">
        <v>48</v>
      </c>
      <c r="X55" s="139">
        <v>992</v>
      </c>
    </row>
    <row r="56" spans="1:24" ht="13.8" thickBot="1" x14ac:dyDescent="0.3">
      <c r="A56" s="7" t="s">
        <v>633</v>
      </c>
      <c r="B56" s="1" t="s">
        <v>632</v>
      </c>
      <c r="C56" s="7" t="s">
        <v>35</v>
      </c>
      <c r="D56" s="139">
        <v>26</v>
      </c>
      <c r="E56" s="139">
        <v>301</v>
      </c>
      <c r="F56" s="139">
        <v>0</v>
      </c>
      <c r="G56" s="139">
        <v>0</v>
      </c>
      <c r="H56" s="139">
        <v>15</v>
      </c>
      <c r="I56" s="139">
        <v>76</v>
      </c>
      <c r="J56" s="139">
        <v>3</v>
      </c>
      <c r="K56" s="139">
        <v>177</v>
      </c>
      <c r="L56" s="139">
        <v>80</v>
      </c>
      <c r="M56" s="139">
        <v>70</v>
      </c>
      <c r="N56" s="139">
        <v>10</v>
      </c>
      <c r="O56" s="139">
        <v>4</v>
      </c>
      <c r="P56" s="139">
        <v>130</v>
      </c>
      <c r="Q56" s="139">
        <v>4</v>
      </c>
      <c r="R56" s="139">
        <v>23</v>
      </c>
      <c r="S56" s="139">
        <v>30</v>
      </c>
      <c r="T56" s="139">
        <v>431</v>
      </c>
      <c r="U56" s="139">
        <v>4</v>
      </c>
      <c r="V56" s="139">
        <v>23</v>
      </c>
      <c r="W56" s="139">
        <v>52</v>
      </c>
      <c r="X56" s="139">
        <v>707</v>
      </c>
    </row>
    <row r="57" spans="1:24" ht="13.8" thickBot="1" x14ac:dyDescent="0.3">
      <c r="A57" s="7" t="s">
        <v>635</v>
      </c>
      <c r="B57" s="1" t="s">
        <v>634</v>
      </c>
      <c r="C57" s="7" t="s">
        <v>35</v>
      </c>
      <c r="D57" s="139">
        <v>3</v>
      </c>
      <c r="E57" s="139">
        <v>102</v>
      </c>
      <c r="F57" s="139">
        <v>0</v>
      </c>
      <c r="G57" s="139">
        <v>0</v>
      </c>
      <c r="H57" s="139">
        <v>2</v>
      </c>
      <c r="I57" s="139">
        <v>8</v>
      </c>
      <c r="J57" s="139">
        <v>2</v>
      </c>
      <c r="K57" s="139">
        <v>33</v>
      </c>
      <c r="L57" s="139">
        <v>79</v>
      </c>
      <c r="M57" s="139">
        <v>68</v>
      </c>
      <c r="N57" s="139">
        <v>11</v>
      </c>
      <c r="O57" s="139">
        <v>7</v>
      </c>
      <c r="P57" s="139">
        <v>277</v>
      </c>
      <c r="Q57" s="139">
        <v>7</v>
      </c>
      <c r="R57" s="139">
        <v>20</v>
      </c>
      <c r="S57" s="139">
        <v>10</v>
      </c>
      <c r="T57" s="139">
        <v>379</v>
      </c>
      <c r="U57" s="139">
        <v>7</v>
      </c>
      <c r="V57" s="139">
        <v>20</v>
      </c>
      <c r="W57" s="139">
        <v>21</v>
      </c>
      <c r="X57" s="139">
        <v>440</v>
      </c>
    </row>
    <row r="58" spans="1:24" ht="13.8" thickBot="1" x14ac:dyDescent="0.3">
      <c r="A58" s="7" t="s">
        <v>655</v>
      </c>
      <c r="B58" s="1" t="s">
        <v>654</v>
      </c>
      <c r="C58" s="7" t="s">
        <v>35</v>
      </c>
      <c r="D58" s="139">
        <v>5</v>
      </c>
      <c r="E58" s="139">
        <v>300</v>
      </c>
      <c r="F58" s="139">
        <v>0</v>
      </c>
      <c r="G58" s="139">
        <v>0</v>
      </c>
      <c r="H58" s="139">
        <v>5</v>
      </c>
      <c r="I58" s="139">
        <v>45</v>
      </c>
      <c r="J58" s="139">
        <v>0</v>
      </c>
      <c r="K58" s="163">
        <v>0</v>
      </c>
      <c r="L58" s="163">
        <v>0</v>
      </c>
      <c r="M58" s="163">
        <v>0</v>
      </c>
      <c r="N58" s="163">
        <v>0</v>
      </c>
      <c r="O58" s="139">
        <v>5</v>
      </c>
      <c r="P58" s="139">
        <v>45</v>
      </c>
      <c r="Q58" s="139">
        <v>0</v>
      </c>
      <c r="R58" s="139">
        <v>0</v>
      </c>
      <c r="S58" s="139">
        <v>10</v>
      </c>
      <c r="T58" s="139">
        <v>345</v>
      </c>
      <c r="U58" s="139">
        <v>0</v>
      </c>
      <c r="V58" s="139">
        <v>0</v>
      </c>
      <c r="W58" s="139">
        <v>15</v>
      </c>
      <c r="X58" s="139">
        <v>390</v>
      </c>
    </row>
    <row r="59" spans="1:24" ht="13.8" thickBot="1" x14ac:dyDescent="0.3">
      <c r="A59" s="7" t="s">
        <v>681</v>
      </c>
      <c r="B59" s="1" t="s">
        <v>680</v>
      </c>
      <c r="C59" s="7" t="s">
        <v>35</v>
      </c>
      <c r="D59" s="139">
        <v>84</v>
      </c>
      <c r="E59" s="139">
        <v>3074</v>
      </c>
      <c r="F59" s="139">
        <v>10</v>
      </c>
      <c r="G59" s="139">
        <v>37</v>
      </c>
      <c r="H59" s="139">
        <v>64</v>
      </c>
      <c r="I59" s="139">
        <v>1334</v>
      </c>
      <c r="J59" s="139">
        <v>46</v>
      </c>
      <c r="K59" s="139">
        <v>438</v>
      </c>
      <c r="L59" s="139">
        <v>186</v>
      </c>
      <c r="M59" s="139">
        <v>141</v>
      </c>
      <c r="N59" s="139">
        <v>45</v>
      </c>
      <c r="O59" s="139">
        <v>33</v>
      </c>
      <c r="P59" s="139">
        <v>682</v>
      </c>
      <c r="Q59" s="139">
        <v>7</v>
      </c>
      <c r="R59" s="139">
        <v>46</v>
      </c>
      <c r="S59" s="139">
        <v>117</v>
      </c>
      <c r="T59" s="139">
        <v>3756</v>
      </c>
      <c r="U59" s="139">
        <v>17</v>
      </c>
      <c r="V59" s="139">
        <v>83</v>
      </c>
      <c r="W59" s="139">
        <v>244</v>
      </c>
      <c r="X59" s="139">
        <v>5611</v>
      </c>
    </row>
    <row r="60" spans="1:24" ht="13.8" thickBot="1" x14ac:dyDescent="0.3">
      <c r="A60" s="7" t="s">
        <v>687</v>
      </c>
      <c r="B60" s="1" t="s">
        <v>686</v>
      </c>
      <c r="C60" s="7" t="s">
        <v>35</v>
      </c>
      <c r="D60" s="139">
        <v>8</v>
      </c>
      <c r="E60" s="139">
        <v>40</v>
      </c>
      <c r="F60" s="139">
        <v>4</v>
      </c>
      <c r="G60" s="139">
        <v>10</v>
      </c>
      <c r="H60" s="139">
        <v>0</v>
      </c>
      <c r="I60" s="139">
        <v>0</v>
      </c>
      <c r="J60" s="139">
        <v>5</v>
      </c>
      <c r="K60" s="139">
        <v>280</v>
      </c>
      <c r="L60" s="139">
        <v>33</v>
      </c>
      <c r="M60" s="139">
        <v>28</v>
      </c>
      <c r="N60" s="139">
        <v>5</v>
      </c>
      <c r="O60" s="139">
        <v>12</v>
      </c>
      <c r="P60" s="139">
        <v>336</v>
      </c>
      <c r="Q60" s="139">
        <v>5</v>
      </c>
      <c r="R60" s="139">
        <v>25</v>
      </c>
      <c r="S60" s="139">
        <v>20</v>
      </c>
      <c r="T60" s="139">
        <v>376</v>
      </c>
      <c r="U60" s="139">
        <v>9</v>
      </c>
      <c r="V60" s="139">
        <v>35</v>
      </c>
      <c r="W60" s="139">
        <v>34</v>
      </c>
      <c r="X60" s="139">
        <v>691</v>
      </c>
    </row>
    <row r="61" spans="1:24" ht="13.8" thickBot="1" x14ac:dyDescent="0.3">
      <c r="A61" s="7" t="s">
        <v>697</v>
      </c>
      <c r="B61" s="1" t="s">
        <v>696</v>
      </c>
      <c r="C61" s="7" t="s">
        <v>35</v>
      </c>
      <c r="D61" s="139">
        <v>9</v>
      </c>
      <c r="E61" s="139">
        <v>189</v>
      </c>
      <c r="F61" s="139">
        <v>0</v>
      </c>
      <c r="G61" s="139">
        <v>0</v>
      </c>
      <c r="H61" s="139">
        <v>5</v>
      </c>
      <c r="I61" s="139">
        <v>115</v>
      </c>
      <c r="J61" s="139">
        <v>4</v>
      </c>
      <c r="K61" s="139">
        <v>32</v>
      </c>
      <c r="L61" s="139">
        <v>53</v>
      </c>
      <c r="M61" s="139">
        <v>53</v>
      </c>
      <c r="N61" s="139">
        <v>0</v>
      </c>
      <c r="O61" s="139">
        <v>6</v>
      </c>
      <c r="P61" s="139">
        <v>192</v>
      </c>
      <c r="Q61" s="139">
        <v>0</v>
      </c>
      <c r="R61" s="139">
        <v>0</v>
      </c>
      <c r="S61" s="139">
        <v>15</v>
      </c>
      <c r="T61" s="139">
        <v>381</v>
      </c>
      <c r="U61" s="139">
        <v>0</v>
      </c>
      <c r="V61" s="139">
        <v>0</v>
      </c>
      <c r="W61" s="139">
        <v>24</v>
      </c>
      <c r="X61" s="139">
        <v>528</v>
      </c>
    </row>
    <row r="62" spans="1:24" ht="13.8" thickBot="1" x14ac:dyDescent="0.3">
      <c r="A62" s="7" t="s">
        <v>699</v>
      </c>
      <c r="B62" s="1" t="s">
        <v>698</v>
      </c>
      <c r="C62" s="7" t="s">
        <v>35</v>
      </c>
      <c r="D62" s="139">
        <v>3</v>
      </c>
      <c r="E62" s="139">
        <v>12</v>
      </c>
      <c r="F62" s="139">
        <v>0</v>
      </c>
      <c r="G62" s="139">
        <v>0</v>
      </c>
      <c r="H62" s="139">
        <v>43</v>
      </c>
      <c r="I62" s="139">
        <v>263</v>
      </c>
      <c r="J62" s="139">
        <v>0</v>
      </c>
      <c r="K62" s="139">
        <v>0</v>
      </c>
      <c r="L62" s="139">
        <v>41</v>
      </c>
      <c r="M62" s="139">
        <v>34</v>
      </c>
      <c r="N62" s="139">
        <v>7</v>
      </c>
      <c r="O62" s="139">
        <v>2</v>
      </c>
      <c r="P62" s="139">
        <v>48</v>
      </c>
      <c r="Q62" s="139">
        <v>0</v>
      </c>
      <c r="R62" s="139">
        <v>0</v>
      </c>
      <c r="S62" s="139">
        <v>5</v>
      </c>
      <c r="T62" s="139">
        <v>60</v>
      </c>
      <c r="U62" s="139">
        <v>0</v>
      </c>
      <c r="V62" s="139">
        <v>0</v>
      </c>
      <c r="W62" s="139">
        <v>48</v>
      </c>
      <c r="X62" s="139">
        <v>323</v>
      </c>
    </row>
    <row r="63" spans="1:24" ht="13.8" thickBot="1" x14ac:dyDescent="0.3">
      <c r="A63" s="7" t="s">
        <v>721</v>
      </c>
      <c r="B63" s="1" t="s">
        <v>720</v>
      </c>
      <c r="C63" s="7" t="s">
        <v>35</v>
      </c>
      <c r="D63" s="139">
        <v>2</v>
      </c>
      <c r="E63" s="139">
        <v>86</v>
      </c>
      <c r="F63" s="139">
        <v>0</v>
      </c>
      <c r="G63" s="139">
        <v>0</v>
      </c>
      <c r="H63" s="139">
        <v>0</v>
      </c>
      <c r="I63" s="139">
        <v>0</v>
      </c>
      <c r="J63" s="139">
        <v>1</v>
      </c>
      <c r="K63" s="139">
        <v>87</v>
      </c>
      <c r="L63" s="139">
        <v>54</v>
      </c>
      <c r="M63" s="139">
        <v>50</v>
      </c>
      <c r="N63" s="139">
        <v>4</v>
      </c>
      <c r="O63" s="139">
        <v>6</v>
      </c>
      <c r="P63" s="139">
        <v>238</v>
      </c>
      <c r="Q63" s="139">
        <v>2</v>
      </c>
      <c r="R63" s="139">
        <v>3</v>
      </c>
      <c r="S63" s="139">
        <v>8</v>
      </c>
      <c r="T63" s="139">
        <v>324</v>
      </c>
      <c r="U63" s="139">
        <v>2</v>
      </c>
      <c r="V63" s="139">
        <v>3</v>
      </c>
      <c r="W63" s="139">
        <v>11</v>
      </c>
      <c r="X63" s="139">
        <v>414</v>
      </c>
    </row>
    <row r="64" spans="1:24" ht="13.8" thickBot="1" x14ac:dyDescent="0.3">
      <c r="A64" s="7" t="s">
        <v>739</v>
      </c>
      <c r="B64" s="1" t="s">
        <v>738</v>
      </c>
      <c r="C64" s="7" t="s">
        <v>35</v>
      </c>
      <c r="D64" s="139">
        <v>1</v>
      </c>
      <c r="E64" s="139">
        <v>0</v>
      </c>
      <c r="F64" s="139">
        <v>1</v>
      </c>
      <c r="G64" s="139">
        <v>5</v>
      </c>
      <c r="H64" s="139">
        <v>29</v>
      </c>
      <c r="I64" s="139">
        <v>326</v>
      </c>
      <c r="J64" s="139">
        <v>2</v>
      </c>
      <c r="K64" s="139">
        <v>12</v>
      </c>
      <c r="L64" s="139">
        <v>32</v>
      </c>
      <c r="M64" s="139">
        <v>32</v>
      </c>
      <c r="N64" s="163">
        <v>0</v>
      </c>
      <c r="O64" s="139">
        <v>8</v>
      </c>
      <c r="P64" s="139">
        <v>110</v>
      </c>
      <c r="Q64" s="139">
        <v>1</v>
      </c>
      <c r="R64" s="139">
        <v>3</v>
      </c>
      <c r="S64" s="139">
        <v>9</v>
      </c>
      <c r="T64" s="139">
        <v>110</v>
      </c>
      <c r="U64" s="139">
        <v>2</v>
      </c>
      <c r="V64" s="139">
        <v>8</v>
      </c>
      <c r="W64" s="139">
        <v>42</v>
      </c>
      <c r="X64" s="139">
        <v>456</v>
      </c>
    </row>
    <row r="65" spans="1:27" ht="13.8" thickBot="1" x14ac:dyDescent="0.3">
      <c r="A65" s="7" t="s">
        <v>757</v>
      </c>
      <c r="B65" s="1" t="s">
        <v>756</v>
      </c>
      <c r="C65" s="7" t="s">
        <v>35</v>
      </c>
      <c r="D65" s="139">
        <v>3</v>
      </c>
      <c r="E65" s="139">
        <v>225</v>
      </c>
      <c r="F65" s="139">
        <v>0</v>
      </c>
      <c r="G65" s="139">
        <v>0</v>
      </c>
      <c r="H65" s="163">
        <v>0</v>
      </c>
      <c r="I65" s="163">
        <v>0</v>
      </c>
      <c r="J65" s="139">
        <v>1</v>
      </c>
      <c r="K65" s="139">
        <v>45</v>
      </c>
      <c r="L65" s="139">
        <v>0</v>
      </c>
      <c r="M65" s="139">
        <v>0</v>
      </c>
      <c r="N65" s="163">
        <v>0</v>
      </c>
      <c r="O65" s="139">
        <v>7</v>
      </c>
      <c r="P65" s="139">
        <v>275</v>
      </c>
      <c r="Q65" s="139">
        <v>0</v>
      </c>
      <c r="R65" s="139">
        <v>0</v>
      </c>
      <c r="S65" s="139">
        <v>10</v>
      </c>
      <c r="T65" s="139">
        <v>500</v>
      </c>
      <c r="U65" s="139">
        <v>0</v>
      </c>
      <c r="V65" s="139">
        <v>0</v>
      </c>
      <c r="W65" s="139">
        <v>11</v>
      </c>
      <c r="X65" s="139">
        <v>545</v>
      </c>
    </row>
    <row r="66" spans="1:27" ht="13.8" thickBot="1" x14ac:dyDescent="0.3">
      <c r="A66" s="7" t="s">
        <v>769</v>
      </c>
      <c r="B66" s="1" t="s">
        <v>768</v>
      </c>
      <c r="C66" s="7" t="s">
        <v>35</v>
      </c>
      <c r="D66" s="139">
        <v>46</v>
      </c>
      <c r="E66" s="139">
        <v>574</v>
      </c>
      <c r="F66" s="139">
        <v>0</v>
      </c>
      <c r="G66" s="139">
        <v>0</v>
      </c>
      <c r="H66" s="139">
        <v>16</v>
      </c>
      <c r="I66" s="139">
        <v>190</v>
      </c>
      <c r="J66" s="139">
        <v>0</v>
      </c>
      <c r="K66" s="139">
        <v>0</v>
      </c>
      <c r="L66" s="139">
        <v>56</v>
      </c>
      <c r="M66" s="139">
        <v>56</v>
      </c>
      <c r="N66" s="139">
        <v>0</v>
      </c>
      <c r="O66" s="139">
        <v>15</v>
      </c>
      <c r="P66" s="139">
        <v>376</v>
      </c>
      <c r="Q66" s="139">
        <v>0</v>
      </c>
      <c r="R66" s="139">
        <v>0</v>
      </c>
      <c r="S66" s="139">
        <v>61</v>
      </c>
      <c r="T66" s="139">
        <v>950</v>
      </c>
      <c r="U66" s="139">
        <v>0</v>
      </c>
      <c r="V66" s="139">
        <v>0</v>
      </c>
      <c r="W66" s="139">
        <v>77</v>
      </c>
      <c r="X66" s="139">
        <v>1140</v>
      </c>
    </row>
    <row r="67" spans="1:27" ht="13.8" thickBot="1" x14ac:dyDescent="0.3">
      <c r="A67" s="7" t="s">
        <v>775</v>
      </c>
      <c r="B67" s="1" t="s">
        <v>774</v>
      </c>
      <c r="C67" s="7" t="s">
        <v>35</v>
      </c>
      <c r="D67" s="139">
        <v>29</v>
      </c>
      <c r="E67" s="139">
        <v>556</v>
      </c>
      <c r="F67" s="139">
        <v>0</v>
      </c>
      <c r="G67" s="139">
        <v>0</v>
      </c>
      <c r="H67" s="139">
        <v>11</v>
      </c>
      <c r="I67" s="139">
        <v>53</v>
      </c>
      <c r="J67" s="139">
        <v>32</v>
      </c>
      <c r="K67" s="139">
        <v>180</v>
      </c>
      <c r="L67" s="139">
        <v>26</v>
      </c>
      <c r="M67" s="139">
        <v>26</v>
      </c>
      <c r="N67" s="139">
        <v>0</v>
      </c>
      <c r="O67" s="139">
        <v>9</v>
      </c>
      <c r="P67" s="139">
        <v>101</v>
      </c>
      <c r="Q67" s="139">
        <v>0</v>
      </c>
      <c r="R67" s="139">
        <v>0</v>
      </c>
      <c r="S67" s="139">
        <v>38</v>
      </c>
      <c r="T67" s="139">
        <v>657</v>
      </c>
      <c r="U67" s="139">
        <v>0</v>
      </c>
      <c r="V67" s="139">
        <v>0</v>
      </c>
      <c r="W67" s="139">
        <v>81</v>
      </c>
      <c r="X67" s="139">
        <v>890</v>
      </c>
    </row>
    <row r="68" spans="1:27" ht="13.8" thickBot="1" x14ac:dyDescent="0.3">
      <c r="A68" s="7" t="s">
        <v>777</v>
      </c>
      <c r="B68" s="1" t="s">
        <v>776</v>
      </c>
      <c r="C68" s="7" t="s">
        <v>35</v>
      </c>
      <c r="D68" s="139">
        <v>92</v>
      </c>
      <c r="E68" s="139">
        <v>949</v>
      </c>
      <c r="F68" s="139">
        <v>4</v>
      </c>
      <c r="G68" s="139">
        <v>6</v>
      </c>
      <c r="H68" s="139">
        <v>55</v>
      </c>
      <c r="I68" s="139">
        <v>169</v>
      </c>
      <c r="J68" s="139">
        <v>3</v>
      </c>
      <c r="K68" s="139">
        <v>140</v>
      </c>
      <c r="L68" s="139">
        <v>15</v>
      </c>
      <c r="M68" s="139">
        <v>15</v>
      </c>
      <c r="N68" s="163">
        <v>0</v>
      </c>
      <c r="O68" s="139">
        <v>25</v>
      </c>
      <c r="P68" s="139">
        <v>134</v>
      </c>
      <c r="Q68" s="139">
        <v>0</v>
      </c>
      <c r="R68" s="139">
        <v>0</v>
      </c>
      <c r="S68" s="139">
        <v>117</v>
      </c>
      <c r="T68" s="139">
        <v>1083</v>
      </c>
      <c r="U68" s="139">
        <v>4</v>
      </c>
      <c r="V68" s="139">
        <v>6</v>
      </c>
      <c r="W68" s="139">
        <v>179</v>
      </c>
      <c r="X68" s="139">
        <v>1398</v>
      </c>
    </row>
    <row r="69" spans="1:27" ht="13.8" thickBot="1" x14ac:dyDescent="0.3">
      <c r="A69" s="7" t="s">
        <v>779</v>
      </c>
      <c r="B69" s="1" t="s">
        <v>778</v>
      </c>
      <c r="C69" s="7" t="s">
        <v>35</v>
      </c>
      <c r="D69" s="139">
        <v>1</v>
      </c>
      <c r="E69" s="139">
        <v>24</v>
      </c>
      <c r="F69" s="139">
        <v>0</v>
      </c>
      <c r="G69" s="139">
        <v>0</v>
      </c>
      <c r="H69" s="139">
        <v>0</v>
      </c>
      <c r="I69" s="139">
        <v>0</v>
      </c>
      <c r="J69" s="139">
        <v>0</v>
      </c>
      <c r="K69" s="139">
        <v>0</v>
      </c>
      <c r="L69" s="163">
        <v>0</v>
      </c>
      <c r="M69" s="163">
        <v>0</v>
      </c>
      <c r="N69" s="163">
        <v>0</v>
      </c>
      <c r="O69" s="139">
        <v>0</v>
      </c>
      <c r="P69" s="139">
        <v>0</v>
      </c>
      <c r="Q69" s="139">
        <v>0</v>
      </c>
      <c r="R69" s="139">
        <v>0</v>
      </c>
      <c r="S69" s="139">
        <v>1</v>
      </c>
      <c r="T69" s="139">
        <v>24</v>
      </c>
      <c r="U69" s="139">
        <v>0</v>
      </c>
      <c r="V69" s="139">
        <v>0</v>
      </c>
      <c r="W69" s="139">
        <v>1</v>
      </c>
      <c r="X69" s="139">
        <v>24</v>
      </c>
    </row>
    <row r="70" spans="1:27" ht="13.8" thickBot="1" x14ac:dyDescent="0.3">
      <c r="A70" s="7" t="s">
        <v>789</v>
      </c>
      <c r="B70" s="1" t="s">
        <v>788</v>
      </c>
      <c r="C70" s="7" t="s">
        <v>35</v>
      </c>
      <c r="D70" s="139">
        <v>3</v>
      </c>
      <c r="E70" s="139">
        <v>177</v>
      </c>
      <c r="F70" s="139">
        <v>1</v>
      </c>
      <c r="G70" s="139">
        <v>30</v>
      </c>
      <c r="H70" s="139">
        <v>4</v>
      </c>
      <c r="I70" s="139">
        <v>39</v>
      </c>
      <c r="J70" s="139">
        <v>0</v>
      </c>
      <c r="K70" s="139">
        <v>0</v>
      </c>
      <c r="L70" s="139">
        <v>95</v>
      </c>
      <c r="M70" s="139">
        <v>65</v>
      </c>
      <c r="N70" s="139">
        <v>30</v>
      </c>
      <c r="O70" s="139">
        <v>3</v>
      </c>
      <c r="P70" s="139">
        <v>90</v>
      </c>
      <c r="Q70" s="139">
        <v>1</v>
      </c>
      <c r="R70" s="139">
        <v>30</v>
      </c>
      <c r="S70" s="139">
        <v>6</v>
      </c>
      <c r="T70" s="139">
        <v>267</v>
      </c>
      <c r="U70" s="139">
        <v>2</v>
      </c>
      <c r="V70" s="139">
        <v>60</v>
      </c>
      <c r="W70" s="139">
        <v>12</v>
      </c>
      <c r="X70" s="139">
        <v>366</v>
      </c>
    </row>
    <row r="71" spans="1:27" ht="13.8" thickBot="1" x14ac:dyDescent="0.3">
      <c r="A71" s="7" t="s">
        <v>801</v>
      </c>
      <c r="B71" s="1" t="s">
        <v>800</v>
      </c>
      <c r="C71" s="7" t="s">
        <v>35</v>
      </c>
      <c r="D71" s="139">
        <v>3</v>
      </c>
      <c r="E71" s="139">
        <v>65</v>
      </c>
      <c r="F71" s="139">
        <v>0</v>
      </c>
      <c r="G71" s="139">
        <v>0</v>
      </c>
      <c r="H71" s="139">
        <v>0</v>
      </c>
      <c r="I71" s="139">
        <v>0</v>
      </c>
      <c r="J71" s="139">
        <v>0</v>
      </c>
      <c r="K71" s="139">
        <v>0</v>
      </c>
      <c r="L71" s="139">
        <v>0</v>
      </c>
      <c r="M71" s="139">
        <v>0</v>
      </c>
      <c r="N71" s="139">
        <v>0</v>
      </c>
      <c r="O71" s="139">
        <v>3</v>
      </c>
      <c r="P71" s="139">
        <v>40</v>
      </c>
      <c r="Q71" s="139">
        <v>0</v>
      </c>
      <c r="R71" s="139">
        <v>0</v>
      </c>
      <c r="S71" s="139">
        <v>6</v>
      </c>
      <c r="T71" s="139">
        <v>105</v>
      </c>
      <c r="U71" s="139">
        <v>0</v>
      </c>
      <c r="V71" s="139">
        <v>0</v>
      </c>
      <c r="W71" s="139">
        <v>6</v>
      </c>
      <c r="X71" s="139">
        <v>105</v>
      </c>
    </row>
    <row r="72" spans="1:27" ht="13.8" thickBot="1" x14ac:dyDescent="0.3">
      <c r="A72" s="7" t="s">
        <v>813</v>
      </c>
      <c r="B72" s="1" t="s">
        <v>812</v>
      </c>
      <c r="C72" s="7" t="s">
        <v>35</v>
      </c>
      <c r="D72" s="139">
        <v>1</v>
      </c>
      <c r="E72" s="139">
        <v>55</v>
      </c>
      <c r="F72" s="139">
        <v>0</v>
      </c>
      <c r="G72" s="139">
        <v>0</v>
      </c>
      <c r="H72" s="139">
        <v>15</v>
      </c>
      <c r="I72" s="139">
        <v>59</v>
      </c>
      <c r="J72" s="139">
        <v>4</v>
      </c>
      <c r="K72" s="139">
        <v>134</v>
      </c>
      <c r="L72" s="139">
        <v>30</v>
      </c>
      <c r="M72" s="139">
        <v>13</v>
      </c>
      <c r="N72" s="139">
        <v>17</v>
      </c>
      <c r="O72" s="139">
        <v>5</v>
      </c>
      <c r="P72" s="139">
        <v>53</v>
      </c>
      <c r="Q72" s="139">
        <v>0</v>
      </c>
      <c r="R72" s="139">
        <v>0</v>
      </c>
      <c r="S72" s="139">
        <v>6</v>
      </c>
      <c r="T72" s="139">
        <v>108</v>
      </c>
      <c r="U72" s="139">
        <v>0</v>
      </c>
      <c r="V72" s="139">
        <v>0</v>
      </c>
      <c r="W72" s="139">
        <v>25</v>
      </c>
      <c r="X72" s="139">
        <v>301</v>
      </c>
    </row>
    <row r="73" spans="1:27" ht="13.8" thickBot="1" x14ac:dyDescent="0.3">
      <c r="A73" s="7" t="s">
        <v>821</v>
      </c>
      <c r="B73" s="80" t="s">
        <v>820</v>
      </c>
      <c r="C73" s="7" t="s">
        <v>35</v>
      </c>
      <c r="D73" s="139">
        <v>8</v>
      </c>
      <c r="E73" s="139">
        <v>537</v>
      </c>
      <c r="F73" s="139">
        <v>2</v>
      </c>
      <c r="G73" s="139">
        <v>42</v>
      </c>
      <c r="H73" s="139">
        <v>0</v>
      </c>
      <c r="I73" s="139">
        <v>0</v>
      </c>
      <c r="J73" s="139">
        <v>0</v>
      </c>
      <c r="K73" s="139">
        <v>0</v>
      </c>
      <c r="L73" s="139">
        <v>30</v>
      </c>
      <c r="M73" s="139">
        <v>23</v>
      </c>
      <c r="N73" s="139">
        <v>7</v>
      </c>
      <c r="O73" s="139">
        <v>6</v>
      </c>
      <c r="P73" s="139">
        <v>197</v>
      </c>
      <c r="Q73" s="139">
        <v>1</v>
      </c>
      <c r="R73" s="139">
        <v>29</v>
      </c>
      <c r="S73" s="139">
        <v>14</v>
      </c>
      <c r="T73" s="139">
        <v>734</v>
      </c>
      <c r="U73" s="139">
        <v>3</v>
      </c>
      <c r="V73" s="139">
        <v>71</v>
      </c>
      <c r="W73" s="139">
        <v>17</v>
      </c>
      <c r="X73" s="139">
        <v>805</v>
      </c>
    </row>
    <row r="74" spans="1:27" x14ac:dyDescent="0.25">
      <c r="A74" s="7"/>
      <c r="B74" s="81" t="s">
        <v>3875</v>
      </c>
      <c r="C74" s="82"/>
      <c r="D74" s="113">
        <f>SUM(D4:D73)</f>
        <v>1921</v>
      </c>
      <c r="E74" s="113">
        <f t="shared" ref="E74:X74" si="0">SUM(E4:E73)</f>
        <v>29372</v>
      </c>
      <c r="F74" s="113">
        <f t="shared" si="0"/>
        <v>104</v>
      </c>
      <c r="G74" s="113">
        <f t="shared" si="0"/>
        <v>1287</v>
      </c>
      <c r="H74" s="113">
        <f t="shared" si="0"/>
        <v>1831</v>
      </c>
      <c r="I74" s="113">
        <f t="shared" si="0"/>
        <v>21726</v>
      </c>
      <c r="J74" s="113">
        <f t="shared" si="0"/>
        <v>373</v>
      </c>
      <c r="K74" s="113">
        <f t="shared" si="0"/>
        <v>10746</v>
      </c>
      <c r="L74" s="113">
        <f t="shared" si="0"/>
        <v>4233</v>
      </c>
      <c r="M74" s="113">
        <f t="shared" si="0"/>
        <v>3668</v>
      </c>
      <c r="N74" s="113">
        <f t="shared" si="0"/>
        <v>565</v>
      </c>
      <c r="O74" s="113">
        <f t="shared" si="0"/>
        <v>574</v>
      </c>
      <c r="P74" s="113">
        <f t="shared" si="0"/>
        <v>13472</v>
      </c>
      <c r="Q74" s="113">
        <f t="shared" si="0"/>
        <v>91</v>
      </c>
      <c r="R74" s="113">
        <f t="shared" si="0"/>
        <v>635</v>
      </c>
      <c r="S74" s="113">
        <f t="shared" si="0"/>
        <v>2495</v>
      </c>
      <c r="T74" s="113">
        <f t="shared" si="0"/>
        <v>42844</v>
      </c>
      <c r="U74" s="113">
        <f t="shared" si="0"/>
        <v>195</v>
      </c>
      <c r="V74" s="113">
        <f t="shared" si="0"/>
        <v>1922</v>
      </c>
      <c r="W74" s="113">
        <f t="shared" si="0"/>
        <v>4894</v>
      </c>
      <c r="X74" s="157">
        <f t="shared" si="0"/>
        <v>77238</v>
      </c>
      <c r="Y74" s="117"/>
      <c r="Z74" s="117"/>
      <c r="AA74" s="117"/>
    </row>
    <row r="75" spans="1:27" ht="13.8" thickBot="1" x14ac:dyDescent="0.3">
      <c r="A75" s="7"/>
      <c r="B75" s="83" t="s">
        <v>3876</v>
      </c>
      <c r="C75" s="84"/>
      <c r="D75" s="114">
        <f>AVERAGE(D4:D73)</f>
        <v>27.442857142857143</v>
      </c>
      <c r="E75" s="114">
        <f t="shared" ref="E75:X75" si="1">AVERAGE(E4:E73)</f>
        <v>419.6</v>
      </c>
      <c r="F75" s="114">
        <f t="shared" si="1"/>
        <v>1.4857142857142858</v>
      </c>
      <c r="G75" s="114">
        <f t="shared" si="1"/>
        <v>18.385714285714286</v>
      </c>
      <c r="H75" s="114">
        <f t="shared" si="1"/>
        <v>26.157142857142858</v>
      </c>
      <c r="I75" s="114">
        <f t="shared" si="1"/>
        <v>310.37142857142857</v>
      </c>
      <c r="J75" s="114">
        <f t="shared" si="1"/>
        <v>5.3285714285714283</v>
      </c>
      <c r="K75" s="114">
        <f t="shared" si="1"/>
        <v>153.51428571428571</v>
      </c>
      <c r="L75" s="114">
        <f t="shared" si="1"/>
        <v>60.471428571428568</v>
      </c>
      <c r="M75" s="114">
        <f t="shared" si="1"/>
        <v>52.4</v>
      </c>
      <c r="N75" s="114">
        <f t="shared" si="1"/>
        <v>8.0714285714285712</v>
      </c>
      <c r="O75" s="114">
        <f t="shared" si="1"/>
        <v>8.1999999999999993</v>
      </c>
      <c r="P75" s="114">
        <f t="shared" si="1"/>
        <v>192.45714285714286</v>
      </c>
      <c r="Q75" s="114">
        <f t="shared" si="1"/>
        <v>1.3</v>
      </c>
      <c r="R75" s="114">
        <f t="shared" si="1"/>
        <v>9.0714285714285712</v>
      </c>
      <c r="S75" s="114">
        <f t="shared" si="1"/>
        <v>35.642857142857146</v>
      </c>
      <c r="T75" s="114">
        <f t="shared" si="1"/>
        <v>612.05714285714282</v>
      </c>
      <c r="U75" s="114">
        <f t="shared" si="1"/>
        <v>2.7857142857142856</v>
      </c>
      <c r="V75" s="114">
        <f t="shared" si="1"/>
        <v>27.457142857142856</v>
      </c>
      <c r="W75" s="114">
        <f t="shared" si="1"/>
        <v>69.914285714285711</v>
      </c>
      <c r="X75" s="120">
        <f t="shared" si="1"/>
        <v>1103.4000000000001</v>
      </c>
      <c r="Y75" s="116"/>
      <c r="Z75" s="116"/>
      <c r="AA75" s="116"/>
    </row>
    <row r="76" spans="1:27" ht="13.8" thickBot="1" x14ac:dyDescent="0.3">
      <c r="A76" s="7"/>
      <c r="B76" s="85"/>
      <c r="C76" s="152"/>
      <c r="D76" s="156"/>
      <c r="E76" s="156"/>
      <c r="F76" s="156"/>
      <c r="G76" s="156"/>
      <c r="H76" s="156"/>
      <c r="I76" s="156"/>
      <c r="J76" s="156"/>
      <c r="K76" s="156"/>
      <c r="L76" s="156"/>
      <c r="M76" s="156"/>
      <c r="N76" s="156"/>
      <c r="O76" s="156"/>
      <c r="P76" s="156"/>
      <c r="Q76" s="156"/>
      <c r="R76" s="156"/>
      <c r="S76" s="156"/>
      <c r="T76" s="156"/>
      <c r="U76" s="156"/>
      <c r="V76" s="156"/>
      <c r="W76" s="156"/>
      <c r="X76" s="156"/>
    </row>
    <row r="77" spans="1:27" ht="13.8" thickBot="1" x14ac:dyDescent="0.3">
      <c r="A77" s="7" t="s">
        <v>15</v>
      </c>
      <c r="B77" s="72" t="s">
        <v>14</v>
      </c>
      <c r="C77" s="7" t="s">
        <v>18</v>
      </c>
      <c r="D77" s="139">
        <v>50</v>
      </c>
      <c r="E77" s="139">
        <v>170</v>
      </c>
      <c r="F77" s="139">
        <v>0</v>
      </c>
      <c r="G77" s="139">
        <v>0</v>
      </c>
      <c r="H77" s="139">
        <v>34</v>
      </c>
      <c r="I77" s="139">
        <v>93</v>
      </c>
      <c r="J77" s="139">
        <v>1</v>
      </c>
      <c r="K77" s="139">
        <v>21</v>
      </c>
      <c r="L77" s="139">
        <v>59</v>
      </c>
      <c r="M77" s="139">
        <v>49</v>
      </c>
      <c r="N77" s="139">
        <v>10</v>
      </c>
      <c r="O77" s="139">
        <v>6</v>
      </c>
      <c r="P77" s="139">
        <v>214</v>
      </c>
      <c r="Q77" s="139">
        <v>2</v>
      </c>
      <c r="R77" s="139">
        <v>22</v>
      </c>
      <c r="S77" s="139">
        <v>56</v>
      </c>
      <c r="T77" s="139">
        <v>384</v>
      </c>
      <c r="U77" s="139">
        <v>2</v>
      </c>
      <c r="V77" s="139">
        <v>22</v>
      </c>
      <c r="W77" s="139">
        <v>93</v>
      </c>
      <c r="X77" s="139">
        <v>520</v>
      </c>
    </row>
    <row r="78" spans="1:27" ht="13.8" thickBot="1" x14ac:dyDescent="0.3">
      <c r="A78" s="7" t="s">
        <v>46</v>
      </c>
      <c r="B78" s="1" t="s">
        <v>45</v>
      </c>
      <c r="C78" s="7" t="s">
        <v>18</v>
      </c>
      <c r="D78" s="139">
        <v>50</v>
      </c>
      <c r="E78" s="139">
        <v>1327</v>
      </c>
      <c r="F78" s="139">
        <v>0</v>
      </c>
      <c r="G78" s="139">
        <v>0</v>
      </c>
      <c r="H78" s="139">
        <v>1</v>
      </c>
      <c r="I78" s="139">
        <v>25</v>
      </c>
      <c r="J78" s="139">
        <v>0</v>
      </c>
      <c r="K78" s="139">
        <v>0</v>
      </c>
      <c r="L78" s="139">
        <v>175</v>
      </c>
      <c r="M78" s="139">
        <v>160</v>
      </c>
      <c r="N78" s="139">
        <v>15</v>
      </c>
      <c r="O78" s="139">
        <v>11</v>
      </c>
      <c r="P78" s="139">
        <v>543</v>
      </c>
      <c r="Q78" s="139">
        <v>0</v>
      </c>
      <c r="R78" s="139">
        <v>0</v>
      </c>
      <c r="S78" s="139">
        <v>61</v>
      </c>
      <c r="T78" s="139">
        <v>1870</v>
      </c>
      <c r="U78" s="139">
        <v>0</v>
      </c>
      <c r="V78" s="139">
        <v>0</v>
      </c>
      <c r="W78" s="139">
        <v>62</v>
      </c>
      <c r="X78" s="139">
        <v>1895</v>
      </c>
    </row>
    <row r="79" spans="1:27" ht="13.8" thickBot="1" x14ac:dyDescent="0.3">
      <c r="A79" s="7" t="s">
        <v>57</v>
      </c>
      <c r="B79" s="1" t="s">
        <v>56</v>
      </c>
      <c r="C79" s="7" t="s">
        <v>18</v>
      </c>
      <c r="D79" s="139">
        <v>32</v>
      </c>
      <c r="E79" s="139">
        <v>641</v>
      </c>
      <c r="F79" s="139">
        <v>9</v>
      </c>
      <c r="G79" s="139">
        <v>38</v>
      </c>
      <c r="H79" s="139">
        <v>16</v>
      </c>
      <c r="I79" s="139">
        <v>128</v>
      </c>
      <c r="J79" s="139">
        <v>1</v>
      </c>
      <c r="K79" s="139">
        <v>46</v>
      </c>
      <c r="L79" s="139">
        <v>74</v>
      </c>
      <c r="M79" s="139">
        <v>60</v>
      </c>
      <c r="N79" s="139">
        <v>14</v>
      </c>
      <c r="O79" s="139">
        <v>8</v>
      </c>
      <c r="P79" s="139">
        <v>263</v>
      </c>
      <c r="Q79" s="139">
        <v>7</v>
      </c>
      <c r="R79" s="139">
        <v>32</v>
      </c>
      <c r="S79" s="139">
        <v>40</v>
      </c>
      <c r="T79" s="139">
        <v>904</v>
      </c>
      <c r="U79" s="139">
        <v>16</v>
      </c>
      <c r="V79" s="139">
        <v>70</v>
      </c>
      <c r="W79" s="139">
        <v>73</v>
      </c>
      <c r="X79" s="139">
        <v>1148</v>
      </c>
    </row>
    <row r="80" spans="1:27" ht="13.8" thickBot="1" x14ac:dyDescent="0.3">
      <c r="A80" s="7" t="s">
        <v>61</v>
      </c>
      <c r="B80" s="1" t="s">
        <v>60</v>
      </c>
      <c r="C80" s="7" t="s">
        <v>18</v>
      </c>
      <c r="D80" s="139">
        <v>48</v>
      </c>
      <c r="E80" s="139">
        <v>0</v>
      </c>
      <c r="F80" s="139">
        <v>0</v>
      </c>
      <c r="G80" s="139">
        <v>0</v>
      </c>
      <c r="H80" s="139">
        <v>12</v>
      </c>
      <c r="I80" s="139">
        <v>25</v>
      </c>
      <c r="J80" s="139">
        <v>0</v>
      </c>
      <c r="K80" s="139">
        <v>0</v>
      </c>
      <c r="L80" s="139">
        <v>15</v>
      </c>
      <c r="M80" s="139">
        <v>15</v>
      </c>
      <c r="N80" s="163">
        <v>0</v>
      </c>
      <c r="O80" s="139">
        <v>8</v>
      </c>
      <c r="P80" s="139">
        <v>12</v>
      </c>
      <c r="Q80" s="163">
        <v>0</v>
      </c>
      <c r="R80" s="163">
        <v>0</v>
      </c>
      <c r="S80" s="139">
        <v>56</v>
      </c>
      <c r="T80" s="139">
        <v>12</v>
      </c>
      <c r="U80" s="139">
        <v>0</v>
      </c>
      <c r="V80" s="139">
        <v>0</v>
      </c>
      <c r="W80" s="139">
        <v>68</v>
      </c>
      <c r="X80" s="139">
        <v>37</v>
      </c>
    </row>
    <row r="81" spans="1:24" ht="13.8" thickBot="1" x14ac:dyDescent="0.3">
      <c r="A81" s="7" t="s">
        <v>71</v>
      </c>
      <c r="B81" s="1" t="s">
        <v>70</v>
      </c>
      <c r="C81" s="7" t="s">
        <v>18</v>
      </c>
      <c r="D81" s="139">
        <v>51</v>
      </c>
      <c r="E81" s="139">
        <v>660</v>
      </c>
      <c r="F81" s="139">
        <v>26</v>
      </c>
      <c r="G81" s="139">
        <v>340</v>
      </c>
      <c r="H81" s="139">
        <v>24</v>
      </c>
      <c r="I81" s="139">
        <v>91</v>
      </c>
      <c r="J81" s="139">
        <v>32</v>
      </c>
      <c r="K81" s="139">
        <v>397</v>
      </c>
      <c r="L81" s="139">
        <v>180</v>
      </c>
      <c r="M81" s="139">
        <v>144</v>
      </c>
      <c r="N81" s="139">
        <v>36</v>
      </c>
      <c r="O81" s="139">
        <v>21</v>
      </c>
      <c r="P81" s="139">
        <v>144</v>
      </c>
      <c r="Q81" s="139">
        <v>3</v>
      </c>
      <c r="R81" s="139">
        <v>51</v>
      </c>
      <c r="S81" s="139">
        <v>72</v>
      </c>
      <c r="T81" s="139">
        <v>804</v>
      </c>
      <c r="U81" s="139">
        <v>29</v>
      </c>
      <c r="V81" s="139">
        <v>391</v>
      </c>
      <c r="W81" s="139">
        <v>157</v>
      </c>
      <c r="X81" s="139">
        <v>1683</v>
      </c>
    </row>
    <row r="82" spans="1:24" ht="13.8" thickBot="1" x14ac:dyDescent="0.3">
      <c r="A82" s="7" t="s">
        <v>75</v>
      </c>
      <c r="B82" s="1" t="s">
        <v>74</v>
      </c>
      <c r="C82" s="7" t="s">
        <v>18</v>
      </c>
      <c r="D82" s="139">
        <v>2</v>
      </c>
      <c r="E82" s="139">
        <v>370</v>
      </c>
      <c r="F82" s="139">
        <v>0</v>
      </c>
      <c r="G82" s="139">
        <v>0</v>
      </c>
      <c r="H82" s="139">
        <v>0</v>
      </c>
      <c r="I82" s="139">
        <v>0</v>
      </c>
      <c r="J82" s="139">
        <v>0</v>
      </c>
      <c r="K82" s="139">
        <v>0</v>
      </c>
      <c r="L82" s="139">
        <v>85</v>
      </c>
      <c r="M82" s="139">
        <v>85</v>
      </c>
      <c r="N82" s="139">
        <v>0</v>
      </c>
      <c r="O82" s="139">
        <v>4</v>
      </c>
      <c r="P82" s="139">
        <v>171</v>
      </c>
      <c r="Q82" s="139">
        <v>0</v>
      </c>
      <c r="R82" s="139">
        <v>0</v>
      </c>
      <c r="S82" s="139">
        <v>6</v>
      </c>
      <c r="T82" s="139">
        <v>541</v>
      </c>
      <c r="U82" s="139">
        <v>0</v>
      </c>
      <c r="V82" s="139">
        <v>0</v>
      </c>
      <c r="W82" s="139">
        <v>6</v>
      </c>
      <c r="X82" s="139">
        <v>541</v>
      </c>
    </row>
    <row r="83" spans="1:24" ht="13.8" thickBot="1" x14ac:dyDescent="0.3">
      <c r="A83" s="7" t="s">
        <v>98</v>
      </c>
      <c r="B83" s="1" t="s">
        <v>97</v>
      </c>
      <c r="C83" s="7" t="s">
        <v>18</v>
      </c>
      <c r="D83" s="139">
        <v>11</v>
      </c>
      <c r="E83" s="139">
        <v>228</v>
      </c>
      <c r="F83" s="139">
        <v>0</v>
      </c>
      <c r="G83" s="139">
        <v>0</v>
      </c>
      <c r="H83" s="139">
        <v>1</v>
      </c>
      <c r="I83" s="139">
        <v>2</v>
      </c>
      <c r="J83" s="139">
        <v>1</v>
      </c>
      <c r="K83" s="139">
        <v>50</v>
      </c>
      <c r="L83" s="139">
        <v>71</v>
      </c>
      <c r="M83" s="139">
        <v>60</v>
      </c>
      <c r="N83" s="139">
        <v>11</v>
      </c>
      <c r="O83" s="139">
        <v>56</v>
      </c>
      <c r="P83" s="139">
        <v>263</v>
      </c>
      <c r="Q83" s="139">
        <v>7</v>
      </c>
      <c r="R83" s="139">
        <v>30</v>
      </c>
      <c r="S83" s="139">
        <v>67</v>
      </c>
      <c r="T83" s="139">
        <v>491</v>
      </c>
      <c r="U83" s="139">
        <v>7</v>
      </c>
      <c r="V83" s="139">
        <v>30</v>
      </c>
      <c r="W83" s="139">
        <v>76</v>
      </c>
      <c r="X83" s="139">
        <v>573</v>
      </c>
    </row>
    <row r="84" spans="1:24" ht="13.8" thickBot="1" x14ac:dyDescent="0.3">
      <c r="A84" s="7" t="s">
        <v>120</v>
      </c>
      <c r="B84" s="1" t="s">
        <v>119</v>
      </c>
      <c r="C84" s="7" t="s">
        <v>18</v>
      </c>
      <c r="D84" s="139">
        <v>228</v>
      </c>
      <c r="E84" s="139">
        <v>3751</v>
      </c>
      <c r="F84" s="139">
        <v>11</v>
      </c>
      <c r="G84" s="139">
        <v>93</v>
      </c>
      <c r="H84" s="139">
        <v>194</v>
      </c>
      <c r="I84" s="139">
        <v>1132</v>
      </c>
      <c r="J84" s="139">
        <v>5</v>
      </c>
      <c r="K84" s="139">
        <v>216</v>
      </c>
      <c r="L84" s="139">
        <v>193</v>
      </c>
      <c r="M84" s="139">
        <v>179</v>
      </c>
      <c r="N84" s="139">
        <v>14</v>
      </c>
      <c r="O84" s="139">
        <v>16</v>
      </c>
      <c r="P84" s="139">
        <v>463</v>
      </c>
      <c r="Q84" s="139">
        <v>4</v>
      </c>
      <c r="R84" s="139">
        <v>26</v>
      </c>
      <c r="S84" s="139">
        <v>244</v>
      </c>
      <c r="T84" s="139">
        <v>4214</v>
      </c>
      <c r="U84" s="139">
        <v>15</v>
      </c>
      <c r="V84" s="139">
        <v>119</v>
      </c>
      <c r="W84" s="139">
        <v>458</v>
      </c>
      <c r="X84" s="139">
        <v>5681</v>
      </c>
    </row>
    <row r="85" spans="1:24" ht="13.8" thickBot="1" x14ac:dyDescent="0.3">
      <c r="A85" s="7" t="s">
        <v>126</v>
      </c>
      <c r="B85" s="1" t="s">
        <v>125</v>
      </c>
      <c r="C85" s="7" t="s">
        <v>18</v>
      </c>
      <c r="D85" s="139">
        <v>2</v>
      </c>
      <c r="E85" s="139">
        <v>160</v>
      </c>
      <c r="F85" s="139">
        <v>1</v>
      </c>
      <c r="G85" s="139">
        <v>25</v>
      </c>
      <c r="H85" s="139">
        <v>1</v>
      </c>
      <c r="I85" s="139">
        <v>25</v>
      </c>
      <c r="J85" s="139">
        <v>0</v>
      </c>
      <c r="K85" s="139">
        <v>0</v>
      </c>
      <c r="L85" s="139">
        <v>77</v>
      </c>
      <c r="M85" s="139">
        <v>77</v>
      </c>
      <c r="N85" s="139">
        <v>0</v>
      </c>
      <c r="O85" s="139">
        <v>1</v>
      </c>
      <c r="P85" s="139">
        <v>68</v>
      </c>
      <c r="Q85" s="139">
        <v>1</v>
      </c>
      <c r="R85" s="139">
        <v>22</v>
      </c>
      <c r="S85" s="139">
        <v>3</v>
      </c>
      <c r="T85" s="139">
        <v>228</v>
      </c>
      <c r="U85" s="139">
        <v>2</v>
      </c>
      <c r="V85" s="139">
        <v>47</v>
      </c>
      <c r="W85" s="139">
        <v>6</v>
      </c>
      <c r="X85" s="139">
        <v>300</v>
      </c>
    </row>
    <row r="86" spans="1:24" ht="13.8" thickBot="1" x14ac:dyDescent="0.3">
      <c r="A86" s="7" t="s">
        <v>138</v>
      </c>
      <c r="B86" s="1" t="s">
        <v>137</v>
      </c>
      <c r="C86" s="7" t="s">
        <v>18</v>
      </c>
      <c r="D86" s="139">
        <v>344</v>
      </c>
      <c r="E86" s="139">
        <v>5139</v>
      </c>
      <c r="F86" s="139">
        <v>1</v>
      </c>
      <c r="G86" s="139">
        <v>5</v>
      </c>
      <c r="H86" s="139">
        <v>2</v>
      </c>
      <c r="I86" s="139">
        <v>37</v>
      </c>
      <c r="J86" s="139">
        <v>0</v>
      </c>
      <c r="K86" s="139">
        <v>0</v>
      </c>
      <c r="L86" s="139">
        <v>94</v>
      </c>
      <c r="M86" s="139">
        <v>68</v>
      </c>
      <c r="N86" s="139">
        <v>26</v>
      </c>
      <c r="O86" s="139">
        <v>17</v>
      </c>
      <c r="P86" s="139">
        <v>216</v>
      </c>
      <c r="Q86" s="139">
        <v>4</v>
      </c>
      <c r="R86" s="139">
        <v>19</v>
      </c>
      <c r="S86" s="139">
        <v>361</v>
      </c>
      <c r="T86" s="139">
        <v>5355</v>
      </c>
      <c r="U86" s="139">
        <v>5</v>
      </c>
      <c r="V86" s="139">
        <v>24</v>
      </c>
      <c r="W86" s="139">
        <v>368</v>
      </c>
      <c r="X86" s="139">
        <v>5416</v>
      </c>
    </row>
    <row r="87" spans="1:24" ht="13.8" thickBot="1" x14ac:dyDescent="0.3">
      <c r="A87" s="7" t="s">
        <v>180</v>
      </c>
      <c r="B87" s="1" t="s">
        <v>179</v>
      </c>
      <c r="C87" s="7" t="s">
        <v>18</v>
      </c>
      <c r="D87" s="139">
        <v>12</v>
      </c>
      <c r="E87" s="139">
        <v>114</v>
      </c>
      <c r="F87" s="139">
        <v>0</v>
      </c>
      <c r="G87" s="139">
        <v>0</v>
      </c>
      <c r="H87" s="139">
        <v>6</v>
      </c>
      <c r="I87" s="139">
        <v>42</v>
      </c>
      <c r="J87" s="139">
        <v>0</v>
      </c>
      <c r="K87" s="139">
        <v>0</v>
      </c>
      <c r="L87" s="139">
        <v>108</v>
      </c>
      <c r="M87" s="139">
        <v>96</v>
      </c>
      <c r="N87" s="139">
        <v>12</v>
      </c>
      <c r="O87" s="139">
        <v>13</v>
      </c>
      <c r="P87" s="139">
        <v>346</v>
      </c>
      <c r="Q87" s="139">
        <v>0</v>
      </c>
      <c r="R87" s="139">
        <v>0</v>
      </c>
      <c r="S87" s="139">
        <v>25</v>
      </c>
      <c r="T87" s="139">
        <v>460</v>
      </c>
      <c r="U87" s="139">
        <v>0</v>
      </c>
      <c r="V87" s="139">
        <v>0</v>
      </c>
      <c r="W87" s="139">
        <v>31</v>
      </c>
      <c r="X87" s="139">
        <v>502</v>
      </c>
    </row>
    <row r="88" spans="1:24" ht="13.8" thickBot="1" x14ac:dyDescent="0.3">
      <c r="A88" s="7" t="s">
        <v>194</v>
      </c>
      <c r="B88" s="1" t="s">
        <v>193</v>
      </c>
      <c r="C88" s="7" t="s">
        <v>18</v>
      </c>
      <c r="D88" s="139">
        <v>67</v>
      </c>
      <c r="E88" s="139">
        <v>404</v>
      </c>
      <c r="F88" s="139">
        <v>2</v>
      </c>
      <c r="G88" s="139">
        <v>20</v>
      </c>
      <c r="H88" s="139">
        <v>39</v>
      </c>
      <c r="I88" s="139">
        <v>285</v>
      </c>
      <c r="J88" s="139">
        <v>13</v>
      </c>
      <c r="K88" s="139">
        <v>655</v>
      </c>
      <c r="L88" s="139">
        <v>174</v>
      </c>
      <c r="M88" s="139">
        <v>137</v>
      </c>
      <c r="N88" s="139">
        <v>37</v>
      </c>
      <c r="O88" s="139">
        <v>14</v>
      </c>
      <c r="P88" s="139">
        <v>883</v>
      </c>
      <c r="Q88" s="139">
        <v>3</v>
      </c>
      <c r="R88" s="139">
        <v>30</v>
      </c>
      <c r="S88" s="139">
        <v>81</v>
      </c>
      <c r="T88" s="139">
        <v>1287</v>
      </c>
      <c r="U88" s="139">
        <v>5</v>
      </c>
      <c r="V88" s="139">
        <v>50</v>
      </c>
      <c r="W88" s="139">
        <v>138</v>
      </c>
      <c r="X88" s="139">
        <v>2277</v>
      </c>
    </row>
    <row r="89" spans="1:24" ht="13.8" thickBot="1" x14ac:dyDescent="0.3">
      <c r="A89" s="7" t="s">
        <v>216</v>
      </c>
      <c r="B89" s="1" t="s">
        <v>215</v>
      </c>
      <c r="C89" s="7" t="s">
        <v>18</v>
      </c>
      <c r="D89" s="139">
        <v>7</v>
      </c>
      <c r="E89" s="139">
        <v>56</v>
      </c>
      <c r="F89" s="139">
        <v>0</v>
      </c>
      <c r="G89" s="139">
        <v>0</v>
      </c>
      <c r="H89" s="139">
        <v>9</v>
      </c>
      <c r="I89" s="139">
        <v>108</v>
      </c>
      <c r="J89" s="139">
        <v>0</v>
      </c>
      <c r="K89" s="139">
        <v>0</v>
      </c>
      <c r="L89" s="139">
        <v>101</v>
      </c>
      <c r="M89" s="139">
        <v>101</v>
      </c>
      <c r="N89" s="139">
        <v>0</v>
      </c>
      <c r="O89" s="139">
        <v>6</v>
      </c>
      <c r="P89" s="139">
        <v>110</v>
      </c>
      <c r="Q89" s="139">
        <v>0</v>
      </c>
      <c r="R89" s="139">
        <v>0</v>
      </c>
      <c r="S89" s="139">
        <v>13</v>
      </c>
      <c r="T89" s="139">
        <v>166</v>
      </c>
      <c r="U89" s="139">
        <v>0</v>
      </c>
      <c r="V89" s="139">
        <v>0</v>
      </c>
      <c r="W89" s="139">
        <v>22</v>
      </c>
      <c r="X89" s="139">
        <v>274</v>
      </c>
    </row>
    <row r="90" spans="1:24" ht="13.8" thickBot="1" x14ac:dyDescent="0.3">
      <c r="A90" s="7" t="s">
        <v>232</v>
      </c>
      <c r="B90" s="1" t="s">
        <v>231</v>
      </c>
      <c r="C90" s="7" t="s">
        <v>18</v>
      </c>
      <c r="D90" s="139">
        <v>0</v>
      </c>
      <c r="E90" s="139">
        <v>0</v>
      </c>
      <c r="F90" s="139">
        <v>0</v>
      </c>
      <c r="G90" s="139">
        <v>0</v>
      </c>
      <c r="H90" s="139">
        <v>0</v>
      </c>
      <c r="I90" s="139">
        <v>0</v>
      </c>
      <c r="J90" s="139">
        <v>0</v>
      </c>
      <c r="K90" s="139">
        <v>0</v>
      </c>
      <c r="L90" s="163">
        <v>0</v>
      </c>
      <c r="M90" s="163">
        <v>0</v>
      </c>
      <c r="N90" s="163">
        <v>0</v>
      </c>
      <c r="O90" s="163">
        <v>0</v>
      </c>
      <c r="P90" s="163">
        <v>0</v>
      </c>
      <c r="Q90" s="163">
        <v>0</v>
      </c>
      <c r="R90" s="163">
        <v>0</v>
      </c>
      <c r="S90" s="139">
        <v>0</v>
      </c>
      <c r="T90" s="139">
        <v>0</v>
      </c>
      <c r="U90" s="139">
        <v>0</v>
      </c>
      <c r="V90" s="139">
        <v>0</v>
      </c>
      <c r="W90" s="139">
        <v>0</v>
      </c>
      <c r="X90" s="139">
        <v>0</v>
      </c>
    </row>
    <row r="91" spans="1:24" ht="13.8" thickBot="1" x14ac:dyDescent="0.3">
      <c r="A91" s="7" t="s">
        <v>238</v>
      </c>
      <c r="B91" s="1" t="s">
        <v>237</v>
      </c>
      <c r="C91" s="7" t="s">
        <v>18</v>
      </c>
      <c r="D91" s="139">
        <v>1</v>
      </c>
      <c r="E91" s="139">
        <v>24</v>
      </c>
      <c r="F91" s="139">
        <v>1</v>
      </c>
      <c r="G91" s="139">
        <v>15</v>
      </c>
      <c r="H91" s="139">
        <v>1</v>
      </c>
      <c r="I91" s="139">
        <v>49</v>
      </c>
      <c r="J91" s="139">
        <v>0</v>
      </c>
      <c r="K91" s="139">
        <v>0</v>
      </c>
      <c r="L91" s="139">
        <v>0</v>
      </c>
      <c r="M91" s="139">
        <v>0</v>
      </c>
      <c r="N91" s="139">
        <v>0</v>
      </c>
      <c r="O91" s="139">
        <v>1</v>
      </c>
      <c r="P91" s="139">
        <v>23</v>
      </c>
      <c r="Q91" s="139">
        <v>1</v>
      </c>
      <c r="R91" s="139">
        <v>21</v>
      </c>
      <c r="S91" s="139">
        <v>2</v>
      </c>
      <c r="T91" s="139">
        <v>47</v>
      </c>
      <c r="U91" s="139">
        <v>2</v>
      </c>
      <c r="V91" s="139">
        <v>36</v>
      </c>
      <c r="W91" s="139">
        <v>5</v>
      </c>
      <c r="X91" s="139">
        <v>132</v>
      </c>
    </row>
    <row r="92" spans="1:24" ht="13.8" thickBot="1" x14ac:dyDescent="0.3">
      <c r="A92" s="7" t="s">
        <v>240</v>
      </c>
      <c r="B92" s="1" t="s">
        <v>239</v>
      </c>
      <c r="C92" s="7" t="s">
        <v>18</v>
      </c>
      <c r="D92" s="139">
        <v>37</v>
      </c>
      <c r="E92" s="139">
        <v>344</v>
      </c>
      <c r="F92" s="139">
        <v>10</v>
      </c>
      <c r="G92" s="139">
        <v>38</v>
      </c>
      <c r="H92" s="139">
        <v>5</v>
      </c>
      <c r="I92" s="139">
        <v>95</v>
      </c>
      <c r="J92" s="139">
        <v>10</v>
      </c>
      <c r="K92" s="139">
        <v>112</v>
      </c>
      <c r="L92" s="139">
        <v>56</v>
      </c>
      <c r="M92" s="139">
        <v>52</v>
      </c>
      <c r="N92" s="139">
        <v>4</v>
      </c>
      <c r="O92" s="139">
        <v>5</v>
      </c>
      <c r="P92" s="139">
        <v>270</v>
      </c>
      <c r="Q92" s="139">
        <v>0</v>
      </c>
      <c r="R92" s="139">
        <v>0</v>
      </c>
      <c r="S92" s="139">
        <v>42</v>
      </c>
      <c r="T92" s="139">
        <v>614</v>
      </c>
      <c r="U92" s="139">
        <v>10</v>
      </c>
      <c r="V92" s="139">
        <v>38</v>
      </c>
      <c r="W92" s="139">
        <v>67</v>
      </c>
      <c r="X92" s="139">
        <v>859</v>
      </c>
    </row>
    <row r="93" spans="1:24" ht="13.8" thickBot="1" x14ac:dyDescent="0.3">
      <c r="A93" s="7" t="s">
        <v>254</v>
      </c>
      <c r="B93" s="1" t="s">
        <v>253</v>
      </c>
      <c r="C93" s="7" t="s">
        <v>18</v>
      </c>
      <c r="D93" s="139">
        <v>70</v>
      </c>
      <c r="E93" s="139">
        <v>1582</v>
      </c>
      <c r="F93" s="139">
        <v>0</v>
      </c>
      <c r="G93" s="139">
        <v>0</v>
      </c>
      <c r="H93" s="139">
        <v>49</v>
      </c>
      <c r="I93" s="139">
        <v>1294</v>
      </c>
      <c r="J93" s="139">
        <v>0</v>
      </c>
      <c r="K93" s="139">
        <v>0</v>
      </c>
      <c r="L93" s="139">
        <v>0</v>
      </c>
      <c r="M93" s="139">
        <v>0</v>
      </c>
      <c r="N93" s="139">
        <v>0</v>
      </c>
      <c r="O93" s="139">
        <v>4</v>
      </c>
      <c r="P93" s="139">
        <v>510</v>
      </c>
      <c r="Q93" s="139">
        <v>0</v>
      </c>
      <c r="R93" s="139">
        <v>0</v>
      </c>
      <c r="S93" s="139">
        <v>74</v>
      </c>
      <c r="T93" s="139">
        <v>2092</v>
      </c>
      <c r="U93" s="139">
        <v>0</v>
      </c>
      <c r="V93" s="139">
        <v>0</v>
      </c>
      <c r="W93" s="139">
        <v>123</v>
      </c>
      <c r="X93" s="139">
        <v>3386</v>
      </c>
    </row>
    <row r="94" spans="1:24" ht="13.8" thickBot="1" x14ac:dyDescent="0.3">
      <c r="A94" s="7" t="s">
        <v>282</v>
      </c>
      <c r="B94" s="1" t="s">
        <v>281</v>
      </c>
      <c r="C94" s="7" t="s">
        <v>18</v>
      </c>
      <c r="D94" s="139">
        <v>64</v>
      </c>
      <c r="E94" s="139">
        <v>784</v>
      </c>
      <c r="F94" s="139">
        <v>0</v>
      </c>
      <c r="G94" s="139">
        <v>0</v>
      </c>
      <c r="H94" s="139">
        <v>22</v>
      </c>
      <c r="I94" s="139">
        <v>235</v>
      </c>
      <c r="J94" s="139">
        <v>3</v>
      </c>
      <c r="K94" s="139">
        <v>31</v>
      </c>
      <c r="L94" s="139">
        <v>170</v>
      </c>
      <c r="M94" s="139">
        <v>154</v>
      </c>
      <c r="N94" s="139">
        <v>16</v>
      </c>
      <c r="O94" s="139">
        <v>20</v>
      </c>
      <c r="P94" s="139">
        <v>255</v>
      </c>
      <c r="Q94" s="139">
        <v>0</v>
      </c>
      <c r="R94" s="139">
        <v>0</v>
      </c>
      <c r="S94" s="139">
        <v>84</v>
      </c>
      <c r="T94" s="139">
        <v>1039</v>
      </c>
      <c r="U94" s="139">
        <v>0</v>
      </c>
      <c r="V94" s="139">
        <v>0</v>
      </c>
      <c r="W94" s="139">
        <v>109</v>
      </c>
      <c r="X94" s="139">
        <v>1305</v>
      </c>
    </row>
    <row r="95" spans="1:24" ht="13.8" thickBot="1" x14ac:dyDescent="0.3">
      <c r="A95" s="7" t="s">
        <v>292</v>
      </c>
      <c r="B95" s="1" t="s">
        <v>291</v>
      </c>
      <c r="C95" s="7" t="s">
        <v>18</v>
      </c>
      <c r="D95" s="139">
        <v>23</v>
      </c>
      <c r="E95" s="139">
        <v>564</v>
      </c>
      <c r="F95" s="139">
        <v>0</v>
      </c>
      <c r="G95" s="139">
        <v>0</v>
      </c>
      <c r="H95" s="139">
        <v>25</v>
      </c>
      <c r="I95" s="139">
        <v>365</v>
      </c>
      <c r="J95" s="139">
        <v>0</v>
      </c>
      <c r="K95" s="139">
        <v>0</v>
      </c>
      <c r="L95" s="139">
        <v>119</v>
      </c>
      <c r="M95" s="139">
        <v>90</v>
      </c>
      <c r="N95" s="139">
        <v>29</v>
      </c>
      <c r="O95" s="139">
        <v>6</v>
      </c>
      <c r="P95" s="139">
        <v>456</v>
      </c>
      <c r="Q95" s="139">
        <v>0</v>
      </c>
      <c r="R95" s="139">
        <v>0</v>
      </c>
      <c r="S95" s="139">
        <v>29</v>
      </c>
      <c r="T95" s="139">
        <v>1020</v>
      </c>
      <c r="U95" s="139">
        <v>0</v>
      </c>
      <c r="V95" s="139">
        <v>0</v>
      </c>
      <c r="W95" s="139">
        <v>54</v>
      </c>
      <c r="X95" s="139">
        <v>1385</v>
      </c>
    </row>
    <row r="96" spans="1:24" ht="13.8" thickBot="1" x14ac:dyDescent="0.3">
      <c r="A96" s="7" t="s">
        <v>334</v>
      </c>
      <c r="B96" s="1" t="s">
        <v>333</v>
      </c>
      <c r="C96" s="7" t="s">
        <v>18</v>
      </c>
      <c r="D96" s="139">
        <v>8</v>
      </c>
      <c r="E96" s="139">
        <v>137</v>
      </c>
      <c r="F96" s="139">
        <v>1</v>
      </c>
      <c r="G96" s="139">
        <v>12</v>
      </c>
      <c r="H96" s="139">
        <v>0</v>
      </c>
      <c r="I96" s="139">
        <v>0</v>
      </c>
      <c r="J96" s="139">
        <v>0</v>
      </c>
      <c r="K96" s="139">
        <v>0</v>
      </c>
      <c r="L96" s="139">
        <v>0</v>
      </c>
      <c r="M96" s="139">
        <v>0</v>
      </c>
      <c r="N96" s="139">
        <v>0</v>
      </c>
      <c r="O96" s="139">
        <v>1</v>
      </c>
      <c r="P96" s="139">
        <v>75</v>
      </c>
      <c r="Q96" s="139">
        <v>1</v>
      </c>
      <c r="R96" s="139">
        <v>12</v>
      </c>
      <c r="S96" s="139">
        <v>9</v>
      </c>
      <c r="T96" s="139">
        <v>212</v>
      </c>
      <c r="U96" s="139">
        <v>2</v>
      </c>
      <c r="V96" s="139">
        <v>24</v>
      </c>
      <c r="W96" s="139">
        <v>11</v>
      </c>
      <c r="X96" s="139">
        <v>236</v>
      </c>
    </row>
    <row r="97" spans="1:24" ht="13.8" thickBot="1" x14ac:dyDescent="0.3">
      <c r="A97" s="7" t="s">
        <v>336</v>
      </c>
      <c r="B97" s="1" t="s">
        <v>335</v>
      </c>
      <c r="C97" s="7" t="s">
        <v>18</v>
      </c>
      <c r="D97" s="139">
        <v>3</v>
      </c>
      <c r="E97" s="139">
        <v>167</v>
      </c>
      <c r="F97" s="139">
        <v>0</v>
      </c>
      <c r="G97" s="139">
        <v>0</v>
      </c>
      <c r="H97" s="139">
        <v>22</v>
      </c>
      <c r="I97" s="139">
        <v>184</v>
      </c>
      <c r="J97" s="139">
        <v>11</v>
      </c>
      <c r="K97" s="139">
        <v>184</v>
      </c>
      <c r="L97" s="139">
        <v>118</v>
      </c>
      <c r="M97" s="139">
        <v>93</v>
      </c>
      <c r="N97" s="139">
        <v>25</v>
      </c>
      <c r="O97" s="139">
        <v>8</v>
      </c>
      <c r="P97" s="139">
        <v>228</v>
      </c>
      <c r="Q97" s="163">
        <v>0</v>
      </c>
      <c r="R97" s="163">
        <v>0</v>
      </c>
      <c r="S97" s="139">
        <v>11</v>
      </c>
      <c r="T97" s="139">
        <v>395</v>
      </c>
      <c r="U97" s="139">
        <v>0</v>
      </c>
      <c r="V97" s="139">
        <v>0</v>
      </c>
      <c r="W97" s="139">
        <v>44</v>
      </c>
      <c r="X97" s="139">
        <v>763</v>
      </c>
    </row>
    <row r="98" spans="1:24" ht="13.8" thickBot="1" x14ac:dyDescent="0.3">
      <c r="A98" s="7" t="s">
        <v>346</v>
      </c>
      <c r="B98" s="1" t="s">
        <v>345</v>
      </c>
      <c r="C98" s="7" t="s">
        <v>18</v>
      </c>
      <c r="D98" s="139">
        <v>55</v>
      </c>
      <c r="E98" s="139">
        <v>2600</v>
      </c>
      <c r="F98" s="139">
        <v>3</v>
      </c>
      <c r="G98" s="139">
        <v>34</v>
      </c>
      <c r="H98" s="139">
        <v>4</v>
      </c>
      <c r="I98" s="139">
        <v>40</v>
      </c>
      <c r="J98" s="139">
        <v>3</v>
      </c>
      <c r="K98" s="139">
        <v>58</v>
      </c>
      <c r="L98" s="139">
        <v>93</v>
      </c>
      <c r="M98" s="139">
        <v>85</v>
      </c>
      <c r="N98" s="139">
        <v>8</v>
      </c>
      <c r="O98" s="139">
        <v>32</v>
      </c>
      <c r="P98" s="139">
        <v>1100</v>
      </c>
      <c r="Q98" s="139">
        <v>15</v>
      </c>
      <c r="R98" s="139">
        <v>47</v>
      </c>
      <c r="S98" s="139">
        <v>87</v>
      </c>
      <c r="T98" s="139">
        <v>3700</v>
      </c>
      <c r="U98" s="139">
        <v>18</v>
      </c>
      <c r="V98" s="139">
        <v>81</v>
      </c>
      <c r="W98" s="139">
        <v>112</v>
      </c>
      <c r="X98" s="139">
        <v>3879</v>
      </c>
    </row>
    <row r="99" spans="1:24" ht="13.8" thickBot="1" x14ac:dyDescent="0.3">
      <c r="A99" s="7" t="s">
        <v>356</v>
      </c>
      <c r="B99" s="1" t="s">
        <v>355</v>
      </c>
      <c r="C99" s="7" t="s">
        <v>18</v>
      </c>
      <c r="D99" s="139">
        <v>61</v>
      </c>
      <c r="E99" s="139">
        <v>560</v>
      </c>
      <c r="F99" s="139">
        <v>0</v>
      </c>
      <c r="G99" s="139">
        <v>0</v>
      </c>
      <c r="H99" s="139">
        <v>12</v>
      </c>
      <c r="I99" s="139">
        <v>36</v>
      </c>
      <c r="J99" s="139">
        <v>1</v>
      </c>
      <c r="K99" s="139">
        <v>86</v>
      </c>
      <c r="L99" s="139">
        <v>170</v>
      </c>
      <c r="M99" s="139">
        <v>122</v>
      </c>
      <c r="N99" s="139">
        <v>48</v>
      </c>
      <c r="O99" s="139">
        <v>12</v>
      </c>
      <c r="P99" s="139">
        <v>315</v>
      </c>
      <c r="Q99" s="139">
        <v>6</v>
      </c>
      <c r="R99" s="139">
        <v>122</v>
      </c>
      <c r="S99" s="139">
        <v>73</v>
      </c>
      <c r="T99" s="139">
        <v>875</v>
      </c>
      <c r="U99" s="139">
        <v>6</v>
      </c>
      <c r="V99" s="139">
        <v>122</v>
      </c>
      <c r="W99" s="139">
        <v>92</v>
      </c>
      <c r="X99" s="139">
        <v>1119</v>
      </c>
    </row>
    <row r="100" spans="1:24" ht="13.8" thickBot="1" x14ac:dyDescent="0.3">
      <c r="A100" s="7" t="s">
        <v>364</v>
      </c>
      <c r="B100" s="1" t="s">
        <v>363</v>
      </c>
      <c r="C100" s="7" t="s">
        <v>18</v>
      </c>
      <c r="D100" s="139">
        <v>37</v>
      </c>
      <c r="E100" s="139">
        <v>340</v>
      </c>
      <c r="F100" s="139">
        <v>1</v>
      </c>
      <c r="G100" s="139">
        <v>13</v>
      </c>
      <c r="H100" s="139">
        <v>17</v>
      </c>
      <c r="I100" s="139">
        <v>207</v>
      </c>
      <c r="J100" s="139">
        <v>0</v>
      </c>
      <c r="K100" s="139">
        <v>0</v>
      </c>
      <c r="L100" s="139">
        <v>64</v>
      </c>
      <c r="M100" s="139">
        <v>34</v>
      </c>
      <c r="N100" s="139">
        <v>30</v>
      </c>
      <c r="O100" s="139">
        <v>6</v>
      </c>
      <c r="P100" s="139">
        <v>91</v>
      </c>
      <c r="Q100" s="139">
        <v>6</v>
      </c>
      <c r="R100" s="139">
        <v>65</v>
      </c>
      <c r="S100" s="139">
        <v>43</v>
      </c>
      <c r="T100" s="139">
        <v>431</v>
      </c>
      <c r="U100" s="139">
        <v>7</v>
      </c>
      <c r="V100" s="139">
        <v>78</v>
      </c>
      <c r="W100" s="139">
        <v>67</v>
      </c>
      <c r="X100" s="139">
        <v>716</v>
      </c>
    </row>
    <row r="101" spans="1:24" ht="13.8" thickBot="1" x14ac:dyDescent="0.3">
      <c r="A101" s="7" t="s">
        <v>368</v>
      </c>
      <c r="B101" s="1" t="s">
        <v>367</v>
      </c>
      <c r="C101" s="7" t="s">
        <v>18</v>
      </c>
      <c r="D101" s="139">
        <v>86</v>
      </c>
      <c r="E101" s="139">
        <v>768</v>
      </c>
      <c r="F101" s="139">
        <v>32</v>
      </c>
      <c r="G101" s="139">
        <v>426</v>
      </c>
      <c r="H101" s="139">
        <v>186</v>
      </c>
      <c r="I101" s="139">
        <v>5876</v>
      </c>
      <c r="J101" s="139">
        <v>30</v>
      </c>
      <c r="K101" s="139">
        <v>624</v>
      </c>
      <c r="L101" s="139">
        <v>345</v>
      </c>
      <c r="M101" s="139">
        <v>231</v>
      </c>
      <c r="N101" s="139">
        <v>114</v>
      </c>
      <c r="O101" s="139">
        <v>36</v>
      </c>
      <c r="P101" s="139">
        <v>742</v>
      </c>
      <c r="Q101" s="139">
        <v>5</v>
      </c>
      <c r="R101" s="139">
        <v>213</v>
      </c>
      <c r="S101" s="139">
        <v>122</v>
      </c>
      <c r="T101" s="139">
        <v>1510</v>
      </c>
      <c r="U101" s="139">
        <v>37</v>
      </c>
      <c r="V101" s="139">
        <v>639</v>
      </c>
      <c r="W101" s="139">
        <v>375</v>
      </c>
      <c r="X101" s="139">
        <v>8649</v>
      </c>
    </row>
    <row r="102" spans="1:24" ht="13.8" thickBot="1" x14ac:dyDescent="0.3">
      <c r="A102" s="7" t="s">
        <v>374</v>
      </c>
      <c r="B102" s="1" t="s">
        <v>373</v>
      </c>
      <c r="C102" s="7" t="s">
        <v>18</v>
      </c>
      <c r="D102" s="139">
        <v>29</v>
      </c>
      <c r="E102" s="139">
        <v>500</v>
      </c>
      <c r="F102" s="139">
        <v>14</v>
      </c>
      <c r="G102" s="139">
        <v>298</v>
      </c>
      <c r="H102" s="139">
        <v>22</v>
      </c>
      <c r="I102" s="139">
        <v>307</v>
      </c>
      <c r="J102" s="139">
        <v>1</v>
      </c>
      <c r="K102" s="139">
        <v>674</v>
      </c>
      <c r="L102" s="139">
        <v>67</v>
      </c>
      <c r="M102" s="139">
        <v>67</v>
      </c>
      <c r="N102" s="139">
        <v>0</v>
      </c>
      <c r="O102" s="139">
        <v>6</v>
      </c>
      <c r="P102" s="139">
        <v>167</v>
      </c>
      <c r="Q102" s="139">
        <v>0</v>
      </c>
      <c r="R102" s="139">
        <v>0</v>
      </c>
      <c r="S102" s="139">
        <v>35</v>
      </c>
      <c r="T102" s="139">
        <v>667</v>
      </c>
      <c r="U102" s="139">
        <v>14</v>
      </c>
      <c r="V102" s="139">
        <v>298</v>
      </c>
      <c r="W102" s="139">
        <v>72</v>
      </c>
      <c r="X102" s="139">
        <v>1946</v>
      </c>
    </row>
    <row r="103" spans="1:24" ht="13.8" thickBot="1" x14ac:dyDescent="0.3">
      <c r="A103" s="7" t="s">
        <v>378</v>
      </c>
      <c r="B103" s="1" t="s">
        <v>377</v>
      </c>
      <c r="C103" s="7" t="s">
        <v>18</v>
      </c>
      <c r="D103" s="139">
        <v>61</v>
      </c>
      <c r="E103" s="139">
        <v>1470</v>
      </c>
      <c r="F103" s="139">
        <v>0</v>
      </c>
      <c r="G103" s="139">
        <v>0</v>
      </c>
      <c r="H103" s="139">
        <v>33</v>
      </c>
      <c r="I103" s="139">
        <v>260</v>
      </c>
      <c r="J103" s="139">
        <v>0</v>
      </c>
      <c r="K103" s="139">
        <v>0</v>
      </c>
      <c r="L103" s="139">
        <v>30</v>
      </c>
      <c r="M103" s="139">
        <v>30</v>
      </c>
      <c r="N103" s="139">
        <v>0</v>
      </c>
      <c r="O103" s="139">
        <v>24</v>
      </c>
      <c r="P103" s="139">
        <v>364</v>
      </c>
      <c r="Q103" s="139">
        <v>0</v>
      </c>
      <c r="R103" s="139">
        <v>0</v>
      </c>
      <c r="S103" s="139">
        <v>85</v>
      </c>
      <c r="T103" s="139">
        <v>1834</v>
      </c>
      <c r="U103" s="139">
        <v>0</v>
      </c>
      <c r="V103" s="139">
        <v>0</v>
      </c>
      <c r="W103" s="139">
        <v>118</v>
      </c>
      <c r="X103" s="139">
        <v>2094</v>
      </c>
    </row>
    <row r="104" spans="1:24" ht="13.8" thickBot="1" x14ac:dyDescent="0.3">
      <c r="A104" s="7" t="s">
        <v>384</v>
      </c>
      <c r="B104" s="1" t="s">
        <v>383</v>
      </c>
      <c r="C104" s="7" t="s">
        <v>18</v>
      </c>
      <c r="D104" s="139">
        <v>207</v>
      </c>
      <c r="E104" s="139">
        <v>3046</v>
      </c>
      <c r="F104" s="139">
        <v>16</v>
      </c>
      <c r="G104" s="139">
        <v>83</v>
      </c>
      <c r="H104" s="139">
        <v>140</v>
      </c>
      <c r="I104" s="139">
        <v>1388</v>
      </c>
      <c r="J104" s="139">
        <v>28</v>
      </c>
      <c r="K104" s="139">
        <v>1909</v>
      </c>
      <c r="L104" s="139">
        <v>158</v>
      </c>
      <c r="M104" s="139">
        <v>140</v>
      </c>
      <c r="N104" s="139">
        <v>18</v>
      </c>
      <c r="O104" s="139">
        <v>6</v>
      </c>
      <c r="P104" s="139">
        <v>462</v>
      </c>
      <c r="Q104" s="139">
        <v>6</v>
      </c>
      <c r="R104" s="139">
        <v>18</v>
      </c>
      <c r="S104" s="139">
        <v>213</v>
      </c>
      <c r="T104" s="139">
        <v>3508</v>
      </c>
      <c r="U104" s="139">
        <v>22</v>
      </c>
      <c r="V104" s="139">
        <v>101</v>
      </c>
      <c r="W104" s="139">
        <v>403</v>
      </c>
      <c r="X104" s="139">
        <v>6906</v>
      </c>
    </row>
    <row r="105" spans="1:24" ht="13.8" thickBot="1" x14ac:dyDescent="0.3">
      <c r="A105" s="7" t="s">
        <v>390</v>
      </c>
      <c r="B105" s="1" t="s">
        <v>389</v>
      </c>
      <c r="C105" s="7" t="s">
        <v>18</v>
      </c>
      <c r="D105" s="139">
        <v>162</v>
      </c>
      <c r="E105" s="139">
        <v>2810</v>
      </c>
      <c r="F105" s="139">
        <v>30</v>
      </c>
      <c r="G105" s="139">
        <v>568</v>
      </c>
      <c r="H105" s="139">
        <v>28</v>
      </c>
      <c r="I105" s="139">
        <v>280</v>
      </c>
      <c r="J105" s="139">
        <v>1</v>
      </c>
      <c r="K105" s="139">
        <v>230</v>
      </c>
      <c r="L105" s="139">
        <v>122</v>
      </c>
      <c r="M105" s="139">
        <v>98</v>
      </c>
      <c r="N105" s="139">
        <v>24</v>
      </c>
      <c r="O105" s="139">
        <v>27</v>
      </c>
      <c r="P105" s="139">
        <v>686</v>
      </c>
      <c r="Q105" s="139">
        <v>4</v>
      </c>
      <c r="R105" s="139">
        <v>64</v>
      </c>
      <c r="S105" s="139">
        <v>189</v>
      </c>
      <c r="T105" s="139">
        <v>3496</v>
      </c>
      <c r="U105" s="139">
        <v>34</v>
      </c>
      <c r="V105" s="139">
        <v>632</v>
      </c>
      <c r="W105" s="139">
        <v>252</v>
      </c>
      <c r="X105" s="139">
        <v>4638</v>
      </c>
    </row>
    <row r="106" spans="1:24" ht="13.8" thickBot="1" x14ac:dyDescent="0.3">
      <c r="A106" s="7" t="s">
        <v>394</v>
      </c>
      <c r="B106" s="1" t="s">
        <v>393</v>
      </c>
      <c r="C106" s="7" t="s">
        <v>18</v>
      </c>
      <c r="D106" s="139">
        <v>65</v>
      </c>
      <c r="E106" s="139">
        <v>938</v>
      </c>
      <c r="F106" s="139">
        <v>12</v>
      </c>
      <c r="G106" s="139">
        <v>176</v>
      </c>
      <c r="H106" s="139">
        <v>35</v>
      </c>
      <c r="I106" s="139">
        <v>247</v>
      </c>
      <c r="J106" s="139">
        <v>5</v>
      </c>
      <c r="K106" s="139">
        <v>162</v>
      </c>
      <c r="L106" s="139">
        <v>117</v>
      </c>
      <c r="M106" s="139">
        <v>78</v>
      </c>
      <c r="N106" s="139">
        <v>39</v>
      </c>
      <c r="O106" s="139">
        <v>15</v>
      </c>
      <c r="P106" s="139">
        <v>453</v>
      </c>
      <c r="Q106" s="139">
        <v>6</v>
      </c>
      <c r="R106" s="139">
        <v>93</v>
      </c>
      <c r="S106" s="139">
        <v>80</v>
      </c>
      <c r="T106" s="139">
        <v>1391</v>
      </c>
      <c r="U106" s="139">
        <v>18</v>
      </c>
      <c r="V106" s="139">
        <v>269</v>
      </c>
      <c r="W106" s="139">
        <v>138</v>
      </c>
      <c r="X106" s="139">
        <v>2069</v>
      </c>
    </row>
    <row r="107" spans="1:24" ht="13.8" thickBot="1" x14ac:dyDescent="0.3">
      <c r="A107" s="7" t="s">
        <v>398</v>
      </c>
      <c r="B107" s="1" t="s">
        <v>397</v>
      </c>
      <c r="C107" s="7" t="s">
        <v>18</v>
      </c>
      <c r="D107" s="139">
        <v>3</v>
      </c>
      <c r="E107" s="139">
        <v>34</v>
      </c>
      <c r="F107" s="139">
        <v>0</v>
      </c>
      <c r="G107" s="139">
        <v>0</v>
      </c>
      <c r="H107" s="139">
        <v>1</v>
      </c>
      <c r="I107" s="139">
        <v>0</v>
      </c>
      <c r="J107" s="139">
        <v>0</v>
      </c>
      <c r="K107" s="139">
        <v>0</v>
      </c>
      <c r="L107" s="139">
        <v>52</v>
      </c>
      <c r="M107" s="139">
        <v>50</v>
      </c>
      <c r="N107" s="139">
        <v>2</v>
      </c>
      <c r="O107" s="139">
        <v>6</v>
      </c>
      <c r="P107" s="139">
        <v>216</v>
      </c>
      <c r="Q107" s="139">
        <v>6</v>
      </c>
      <c r="R107" s="139">
        <v>2</v>
      </c>
      <c r="S107" s="139">
        <v>9</v>
      </c>
      <c r="T107" s="139">
        <v>250</v>
      </c>
      <c r="U107" s="139">
        <v>6</v>
      </c>
      <c r="V107" s="139">
        <v>2</v>
      </c>
      <c r="W107" s="139">
        <v>16</v>
      </c>
      <c r="X107" s="139">
        <v>252</v>
      </c>
    </row>
    <row r="108" spans="1:24" ht="13.8" thickBot="1" x14ac:dyDescent="0.3">
      <c r="A108" s="7" t="s">
        <v>400</v>
      </c>
      <c r="B108" s="1" t="s">
        <v>399</v>
      </c>
      <c r="C108" s="7" t="s">
        <v>18</v>
      </c>
      <c r="D108" s="139">
        <v>115</v>
      </c>
      <c r="E108" s="139">
        <v>2551</v>
      </c>
      <c r="F108" s="139">
        <v>1</v>
      </c>
      <c r="G108" s="139">
        <v>14</v>
      </c>
      <c r="H108" s="139">
        <v>1</v>
      </c>
      <c r="I108" s="139">
        <v>54</v>
      </c>
      <c r="J108" s="139">
        <v>1</v>
      </c>
      <c r="K108" s="139">
        <v>80</v>
      </c>
      <c r="L108" s="139">
        <v>105</v>
      </c>
      <c r="M108" s="139">
        <v>66</v>
      </c>
      <c r="N108" s="139">
        <v>39</v>
      </c>
      <c r="O108" s="139">
        <v>13</v>
      </c>
      <c r="P108" s="139">
        <v>190</v>
      </c>
      <c r="Q108" s="139">
        <v>13</v>
      </c>
      <c r="R108" s="139">
        <v>129</v>
      </c>
      <c r="S108" s="139">
        <v>128</v>
      </c>
      <c r="T108" s="139">
        <v>2741</v>
      </c>
      <c r="U108" s="139">
        <v>14</v>
      </c>
      <c r="V108" s="139">
        <v>143</v>
      </c>
      <c r="W108" s="139">
        <v>144</v>
      </c>
      <c r="X108" s="139">
        <v>3018</v>
      </c>
    </row>
    <row r="109" spans="1:24" ht="13.8" thickBot="1" x14ac:dyDescent="0.3">
      <c r="A109" s="7" t="s">
        <v>402</v>
      </c>
      <c r="B109" s="1" t="s">
        <v>401</v>
      </c>
      <c r="C109" s="7" t="s">
        <v>18</v>
      </c>
      <c r="D109" s="139">
        <v>53</v>
      </c>
      <c r="E109" s="139">
        <v>431</v>
      </c>
      <c r="F109" s="139">
        <v>210</v>
      </c>
      <c r="G109" s="139">
        <v>4765</v>
      </c>
      <c r="H109" s="139">
        <v>4</v>
      </c>
      <c r="I109" s="139">
        <v>38</v>
      </c>
      <c r="J109" s="139">
        <v>10</v>
      </c>
      <c r="K109" s="139">
        <v>45</v>
      </c>
      <c r="L109" s="139">
        <v>74</v>
      </c>
      <c r="M109" s="139">
        <v>74</v>
      </c>
      <c r="N109" s="139">
        <v>0</v>
      </c>
      <c r="O109" s="139">
        <v>4</v>
      </c>
      <c r="P109" s="139">
        <v>242</v>
      </c>
      <c r="Q109" s="139">
        <v>0</v>
      </c>
      <c r="R109" s="139">
        <v>0</v>
      </c>
      <c r="S109" s="139">
        <v>57</v>
      </c>
      <c r="T109" s="139">
        <v>673</v>
      </c>
      <c r="U109" s="139">
        <v>210</v>
      </c>
      <c r="V109" s="139">
        <v>4765</v>
      </c>
      <c r="W109" s="139">
        <v>281</v>
      </c>
      <c r="X109" s="139">
        <v>5521</v>
      </c>
    </row>
    <row r="110" spans="1:24" ht="13.8" thickBot="1" x14ac:dyDescent="0.3">
      <c r="A110" s="7" t="s">
        <v>416</v>
      </c>
      <c r="B110" s="1" t="s">
        <v>415</v>
      </c>
      <c r="C110" s="7" t="s">
        <v>18</v>
      </c>
      <c r="D110" s="139">
        <v>102</v>
      </c>
      <c r="E110" s="139">
        <v>1188</v>
      </c>
      <c r="F110" s="139">
        <v>7</v>
      </c>
      <c r="G110" s="139">
        <v>62</v>
      </c>
      <c r="H110" s="139">
        <v>23</v>
      </c>
      <c r="I110" s="139">
        <v>222</v>
      </c>
      <c r="J110" s="139">
        <v>3</v>
      </c>
      <c r="K110" s="139">
        <v>123</v>
      </c>
      <c r="L110" s="139">
        <v>231</v>
      </c>
      <c r="M110" s="139">
        <v>193</v>
      </c>
      <c r="N110" s="139">
        <v>38</v>
      </c>
      <c r="O110" s="139">
        <v>8</v>
      </c>
      <c r="P110" s="139">
        <v>678</v>
      </c>
      <c r="Q110" s="139">
        <v>8</v>
      </c>
      <c r="R110" s="139">
        <v>129</v>
      </c>
      <c r="S110" s="139">
        <v>110</v>
      </c>
      <c r="T110" s="139">
        <v>1866</v>
      </c>
      <c r="U110" s="139">
        <v>15</v>
      </c>
      <c r="V110" s="139">
        <v>191</v>
      </c>
      <c r="W110" s="139">
        <v>151</v>
      </c>
      <c r="X110" s="139">
        <v>2402</v>
      </c>
    </row>
    <row r="111" spans="1:24" ht="13.8" thickBot="1" x14ac:dyDescent="0.3">
      <c r="A111" s="7" t="s">
        <v>429</v>
      </c>
      <c r="B111" s="1" t="s">
        <v>428</v>
      </c>
      <c r="C111" s="7" t="s">
        <v>18</v>
      </c>
      <c r="D111" s="139">
        <v>102</v>
      </c>
      <c r="E111" s="139">
        <v>1103</v>
      </c>
      <c r="F111" s="139">
        <v>22</v>
      </c>
      <c r="G111" s="139">
        <v>74</v>
      </c>
      <c r="H111" s="139">
        <v>39</v>
      </c>
      <c r="I111" s="139">
        <v>276</v>
      </c>
      <c r="J111" s="139">
        <v>19</v>
      </c>
      <c r="K111" s="139">
        <v>415</v>
      </c>
      <c r="L111" s="139">
        <v>271</v>
      </c>
      <c r="M111" s="139">
        <v>238</v>
      </c>
      <c r="N111" s="139">
        <v>33</v>
      </c>
      <c r="O111" s="139">
        <v>33</v>
      </c>
      <c r="P111" s="139">
        <v>532</v>
      </c>
      <c r="Q111" s="139">
        <v>4</v>
      </c>
      <c r="R111" s="139">
        <v>13</v>
      </c>
      <c r="S111" s="139">
        <v>135</v>
      </c>
      <c r="T111" s="139">
        <v>1635</v>
      </c>
      <c r="U111" s="139">
        <v>26</v>
      </c>
      <c r="V111" s="139">
        <v>87</v>
      </c>
      <c r="W111" s="139">
        <v>219</v>
      </c>
      <c r="X111" s="139">
        <v>2413</v>
      </c>
    </row>
    <row r="112" spans="1:24" ht="13.8" thickBot="1" x14ac:dyDescent="0.3">
      <c r="A112" s="7" t="s">
        <v>431</v>
      </c>
      <c r="B112" s="1" t="s">
        <v>430</v>
      </c>
      <c r="C112" s="7" t="s">
        <v>18</v>
      </c>
      <c r="D112" s="139">
        <v>35</v>
      </c>
      <c r="E112" s="139">
        <v>405</v>
      </c>
      <c r="F112" s="139">
        <v>0</v>
      </c>
      <c r="G112" s="139">
        <v>0</v>
      </c>
      <c r="H112" s="139">
        <v>63</v>
      </c>
      <c r="I112" s="139">
        <v>908</v>
      </c>
      <c r="J112" s="139">
        <v>9</v>
      </c>
      <c r="K112" s="139">
        <v>750</v>
      </c>
      <c r="L112" s="139">
        <v>0</v>
      </c>
      <c r="M112" s="139">
        <v>0</v>
      </c>
      <c r="N112" s="139">
        <v>0</v>
      </c>
      <c r="O112" s="139">
        <v>9</v>
      </c>
      <c r="P112" s="139">
        <v>328</v>
      </c>
      <c r="Q112" s="139">
        <v>0</v>
      </c>
      <c r="R112" s="139">
        <v>0</v>
      </c>
      <c r="S112" s="139">
        <v>44</v>
      </c>
      <c r="T112" s="139">
        <v>733</v>
      </c>
      <c r="U112" s="139">
        <v>0</v>
      </c>
      <c r="V112" s="139">
        <v>0</v>
      </c>
      <c r="W112" s="139">
        <v>116</v>
      </c>
      <c r="X112" s="139">
        <v>2391</v>
      </c>
    </row>
    <row r="113" spans="1:24" ht="13.8" thickBot="1" x14ac:dyDescent="0.3">
      <c r="A113" s="7" t="s">
        <v>451</v>
      </c>
      <c r="B113" s="1" t="s">
        <v>450</v>
      </c>
      <c r="C113" s="7" t="s">
        <v>18</v>
      </c>
      <c r="D113" s="139">
        <v>55</v>
      </c>
      <c r="E113" s="139">
        <v>534</v>
      </c>
      <c r="F113" s="139">
        <v>13</v>
      </c>
      <c r="G113" s="139">
        <v>142</v>
      </c>
      <c r="H113" s="139">
        <v>28</v>
      </c>
      <c r="I113" s="139">
        <v>427</v>
      </c>
      <c r="J113" s="139">
        <v>24</v>
      </c>
      <c r="K113" s="139">
        <v>321</v>
      </c>
      <c r="L113" s="139">
        <v>33</v>
      </c>
      <c r="M113" s="139">
        <v>20</v>
      </c>
      <c r="N113" s="139">
        <v>13</v>
      </c>
      <c r="O113" s="139">
        <v>5</v>
      </c>
      <c r="P113" s="139">
        <v>122</v>
      </c>
      <c r="Q113" s="139">
        <v>5</v>
      </c>
      <c r="R113" s="139">
        <v>15</v>
      </c>
      <c r="S113" s="139">
        <v>60</v>
      </c>
      <c r="T113" s="139">
        <v>656</v>
      </c>
      <c r="U113" s="139">
        <v>18</v>
      </c>
      <c r="V113" s="139">
        <v>157</v>
      </c>
      <c r="W113" s="139">
        <v>130</v>
      </c>
      <c r="X113" s="139">
        <v>1561</v>
      </c>
    </row>
    <row r="114" spans="1:24" ht="13.8" thickBot="1" x14ac:dyDescent="0.3">
      <c r="A114" s="7" t="s">
        <v>457</v>
      </c>
      <c r="B114" s="1" t="s">
        <v>456</v>
      </c>
      <c r="C114" s="7" t="s">
        <v>18</v>
      </c>
      <c r="D114" s="139">
        <v>2</v>
      </c>
      <c r="E114" s="139">
        <v>36</v>
      </c>
      <c r="F114" s="139">
        <v>0</v>
      </c>
      <c r="G114" s="139">
        <v>0</v>
      </c>
      <c r="H114" s="139">
        <v>0</v>
      </c>
      <c r="I114" s="139">
        <v>0</v>
      </c>
      <c r="J114" s="139">
        <v>4</v>
      </c>
      <c r="K114" s="139">
        <v>380</v>
      </c>
      <c r="L114" s="139">
        <v>75</v>
      </c>
      <c r="M114" s="139">
        <v>69</v>
      </c>
      <c r="N114" s="139">
        <v>6</v>
      </c>
      <c r="O114" s="139">
        <v>1</v>
      </c>
      <c r="P114" s="139">
        <v>120</v>
      </c>
      <c r="Q114" s="139">
        <v>0</v>
      </c>
      <c r="R114" s="139">
        <v>0</v>
      </c>
      <c r="S114" s="139">
        <v>3</v>
      </c>
      <c r="T114" s="139">
        <v>156</v>
      </c>
      <c r="U114" s="139">
        <v>0</v>
      </c>
      <c r="V114" s="139">
        <v>0</v>
      </c>
      <c r="W114" s="139">
        <v>7</v>
      </c>
      <c r="X114" s="139">
        <v>536</v>
      </c>
    </row>
    <row r="115" spans="1:24" ht="13.8" thickBot="1" x14ac:dyDescent="0.3">
      <c r="A115" s="7" t="s">
        <v>463</v>
      </c>
      <c r="B115" s="1" t="s">
        <v>462</v>
      </c>
      <c r="C115" s="7" t="s">
        <v>18</v>
      </c>
      <c r="D115" s="139">
        <v>105</v>
      </c>
      <c r="E115" s="139">
        <v>1401</v>
      </c>
      <c r="F115" s="139">
        <v>0</v>
      </c>
      <c r="G115" s="139">
        <v>0</v>
      </c>
      <c r="H115" s="139">
        <v>0</v>
      </c>
      <c r="I115" s="139">
        <v>0</v>
      </c>
      <c r="J115" s="139">
        <v>87</v>
      </c>
      <c r="K115" s="139">
        <v>632</v>
      </c>
      <c r="L115" s="139">
        <v>0</v>
      </c>
      <c r="M115" s="139">
        <v>0</v>
      </c>
      <c r="N115" s="139">
        <v>0</v>
      </c>
      <c r="O115" s="139">
        <v>5</v>
      </c>
      <c r="P115" s="139">
        <v>175</v>
      </c>
      <c r="Q115" s="139">
        <v>0</v>
      </c>
      <c r="R115" s="139">
        <v>0</v>
      </c>
      <c r="S115" s="139">
        <v>110</v>
      </c>
      <c r="T115" s="139">
        <v>1576</v>
      </c>
      <c r="U115" s="139">
        <v>0</v>
      </c>
      <c r="V115" s="139">
        <v>0</v>
      </c>
      <c r="W115" s="139">
        <v>197</v>
      </c>
      <c r="X115" s="139">
        <v>2208</v>
      </c>
    </row>
    <row r="116" spans="1:24" ht="13.8" thickBot="1" x14ac:dyDescent="0.3">
      <c r="A116" s="7" t="s">
        <v>467</v>
      </c>
      <c r="B116" s="1" t="s">
        <v>466</v>
      </c>
      <c r="C116" s="7" t="s">
        <v>18</v>
      </c>
      <c r="D116" s="139">
        <v>42</v>
      </c>
      <c r="E116" s="139">
        <v>129</v>
      </c>
      <c r="F116" s="139">
        <v>0</v>
      </c>
      <c r="G116" s="139">
        <v>0</v>
      </c>
      <c r="H116" s="139">
        <v>0</v>
      </c>
      <c r="I116" s="139">
        <v>0</v>
      </c>
      <c r="J116" s="139">
        <v>0</v>
      </c>
      <c r="K116" s="139">
        <v>0</v>
      </c>
      <c r="L116" s="163">
        <v>0</v>
      </c>
      <c r="M116" s="163">
        <v>0</v>
      </c>
      <c r="N116" s="163">
        <v>0</v>
      </c>
      <c r="O116" s="139">
        <v>5</v>
      </c>
      <c r="P116" s="139">
        <v>75</v>
      </c>
      <c r="Q116" s="163">
        <v>0</v>
      </c>
      <c r="R116" s="163">
        <v>0</v>
      </c>
      <c r="S116" s="139">
        <v>47</v>
      </c>
      <c r="T116" s="139">
        <v>204</v>
      </c>
      <c r="U116" s="139">
        <v>0</v>
      </c>
      <c r="V116" s="139">
        <v>0</v>
      </c>
      <c r="W116" s="139">
        <v>47</v>
      </c>
      <c r="X116" s="139">
        <v>204</v>
      </c>
    </row>
    <row r="117" spans="1:24" ht="13.8" thickBot="1" x14ac:dyDescent="0.3">
      <c r="A117" s="7" t="s">
        <v>479</v>
      </c>
      <c r="B117" s="1" t="s">
        <v>478</v>
      </c>
      <c r="C117" s="7" t="s">
        <v>18</v>
      </c>
      <c r="D117" s="139">
        <v>6</v>
      </c>
      <c r="E117" s="139">
        <v>255</v>
      </c>
      <c r="F117" s="139">
        <v>3</v>
      </c>
      <c r="G117" s="139">
        <v>27</v>
      </c>
      <c r="H117" s="139">
        <v>14</v>
      </c>
      <c r="I117" s="139">
        <v>711</v>
      </c>
      <c r="J117" s="139">
        <v>5</v>
      </c>
      <c r="K117" s="139">
        <v>134</v>
      </c>
      <c r="L117" s="139">
        <v>125</v>
      </c>
      <c r="M117" s="139">
        <v>125</v>
      </c>
      <c r="N117" s="139">
        <v>0</v>
      </c>
      <c r="O117" s="139">
        <v>12</v>
      </c>
      <c r="P117" s="139">
        <v>348</v>
      </c>
      <c r="Q117" s="139">
        <v>3</v>
      </c>
      <c r="R117" s="139">
        <v>10</v>
      </c>
      <c r="S117" s="139">
        <v>18</v>
      </c>
      <c r="T117" s="139">
        <v>603</v>
      </c>
      <c r="U117" s="139">
        <v>6</v>
      </c>
      <c r="V117" s="139">
        <v>37</v>
      </c>
      <c r="W117" s="139">
        <v>43</v>
      </c>
      <c r="X117" s="139">
        <v>1485</v>
      </c>
    </row>
    <row r="118" spans="1:24" ht="13.8" thickBot="1" x14ac:dyDescent="0.3">
      <c r="A118" s="7" t="s">
        <v>482</v>
      </c>
      <c r="B118" s="1" t="s">
        <v>481</v>
      </c>
      <c r="C118" s="7" t="s">
        <v>18</v>
      </c>
      <c r="D118" s="139">
        <v>2</v>
      </c>
      <c r="E118" s="139">
        <v>76</v>
      </c>
      <c r="F118" s="139">
        <v>0</v>
      </c>
      <c r="G118" s="139">
        <v>0</v>
      </c>
      <c r="H118" s="139">
        <v>12</v>
      </c>
      <c r="I118" s="139">
        <v>134</v>
      </c>
      <c r="J118" s="139">
        <v>0</v>
      </c>
      <c r="K118" s="139">
        <v>0</v>
      </c>
      <c r="L118" s="139">
        <v>99</v>
      </c>
      <c r="M118" s="139">
        <v>91</v>
      </c>
      <c r="N118" s="139">
        <v>8</v>
      </c>
      <c r="O118" s="139">
        <v>2</v>
      </c>
      <c r="P118" s="139">
        <v>124</v>
      </c>
      <c r="Q118" s="139">
        <v>0</v>
      </c>
      <c r="R118" s="139">
        <v>0</v>
      </c>
      <c r="S118" s="139">
        <v>4</v>
      </c>
      <c r="T118" s="139">
        <v>200</v>
      </c>
      <c r="U118" s="139">
        <v>0</v>
      </c>
      <c r="V118" s="139">
        <v>0</v>
      </c>
      <c r="W118" s="139">
        <v>16</v>
      </c>
      <c r="X118" s="139">
        <v>334</v>
      </c>
    </row>
    <row r="119" spans="1:24" ht="13.8" thickBot="1" x14ac:dyDescent="0.3">
      <c r="A119" s="7" t="s">
        <v>490</v>
      </c>
      <c r="B119" s="1" t="s">
        <v>489</v>
      </c>
      <c r="C119" s="7" t="s">
        <v>18</v>
      </c>
      <c r="D119" s="139">
        <v>18</v>
      </c>
      <c r="E119" s="139">
        <v>269</v>
      </c>
      <c r="F119" s="139">
        <v>0</v>
      </c>
      <c r="G119" s="139">
        <v>0</v>
      </c>
      <c r="H119" s="139">
        <v>18</v>
      </c>
      <c r="I119" s="139">
        <v>145</v>
      </c>
      <c r="J119" s="139">
        <v>33</v>
      </c>
      <c r="K119" s="139">
        <v>656</v>
      </c>
      <c r="L119" s="139">
        <v>130</v>
      </c>
      <c r="M119" s="139">
        <v>130</v>
      </c>
      <c r="N119" s="163">
        <v>0</v>
      </c>
      <c r="O119" s="139">
        <v>12</v>
      </c>
      <c r="P119" s="139">
        <v>780</v>
      </c>
      <c r="Q119" s="139">
        <v>0</v>
      </c>
      <c r="R119" s="139">
        <v>0</v>
      </c>
      <c r="S119" s="139">
        <v>30</v>
      </c>
      <c r="T119" s="139">
        <v>1049</v>
      </c>
      <c r="U119" s="139">
        <v>0</v>
      </c>
      <c r="V119" s="139">
        <v>0</v>
      </c>
      <c r="W119" s="139">
        <v>81</v>
      </c>
      <c r="X119" s="139">
        <v>1850</v>
      </c>
    </row>
    <row r="120" spans="1:24" ht="13.8" thickBot="1" x14ac:dyDescent="0.3">
      <c r="A120" s="7" t="s">
        <v>492</v>
      </c>
      <c r="B120" s="1" t="s">
        <v>491</v>
      </c>
      <c r="C120" s="7" t="s">
        <v>18</v>
      </c>
      <c r="D120" s="139">
        <v>16</v>
      </c>
      <c r="E120" s="139">
        <v>360</v>
      </c>
      <c r="F120" s="139">
        <v>0</v>
      </c>
      <c r="G120" s="139">
        <v>0</v>
      </c>
      <c r="H120" s="139">
        <v>0</v>
      </c>
      <c r="I120" s="139">
        <v>0</v>
      </c>
      <c r="J120" s="139">
        <v>5</v>
      </c>
      <c r="K120" s="139">
        <v>75</v>
      </c>
      <c r="L120" s="139">
        <v>29</v>
      </c>
      <c r="M120" s="139">
        <v>29</v>
      </c>
      <c r="N120" s="163">
        <v>0</v>
      </c>
      <c r="O120" s="139">
        <v>16</v>
      </c>
      <c r="P120" s="139">
        <v>360</v>
      </c>
      <c r="Q120" s="139">
        <v>0</v>
      </c>
      <c r="R120" s="139">
        <v>0</v>
      </c>
      <c r="S120" s="139">
        <v>32</v>
      </c>
      <c r="T120" s="139">
        <v>720</v>
      </c>
      <c r="U120" s="139">
        <v>0</v>
      </c>
      <c r="V120" s="139">
        <v>0</v>
      </c>
      <c r="W120" s="139">
        <v>37</v>
      </c>
      <c r="X120" s="139">
        <v>795</v>
      </c>
    </row>
    <row r="121" spans="1:24" ht="13.8" thickBot="1" x14ac:dyDescent="0.3">
      <c r="A121" s="7" t="s">
        <v>497</v>
      </c>
      <c r="B121" s="1" t="s">
        <v>496</v>
      </c>
      <c r="C121" s="7" t="s">
        <v>18</v>
      </c>
      <c r="D121" s="139">
        <v>34</v>
      </c>
      <c r="E121" s="139">
        <v>600</v>
      </c>
      <c r="F121" s="139">
        <v>0</v>
      </c>
      <c r="G121" s="139">
        <v>0</v>
      </c>
      <c r="H121" s="139">
        <v>0</v>
      </c>
      <c r="I121" s="139">
        <v>0</v>
      </c>
      <c r="J121" s="139">
        <v>71</v>
      </c>
      <c r="K121" s="139">
        <v>593</v>
      </c>
      <c r="L121" s="163">
        <v>0</v>
      </c>
      <c r="M121" s="163">
        <v>0</v>
      </c>
      <c r="N121" s="163">
        <v>0</v>
      </c>
      <c r="O121" s="139">
        <v>8</v>
      </c>
      <c r="P121" s="139">
        <v>185</v>
      </c>
      <c r="Q121" s="139">
        <v>0</v>
      </c>
      <c r="R121" s="139">
        <v>0</v>
      </c>
      <c r="S121" s="139">
        <v>42</v>
      </c>
      <c r="T121" s="139">
        <v>785</v>
      </c>
      <c r="U121" s="139">
        <v>0</v>
      </c>
      <c r="V121" s="139">
        <v>0</v>
      </c>
      <c r="W121" s="139">
        <v>113</v>
      </c>
      <c r="X121" s="139">
        <v>1378</v>
      </c>
    </row>
    <row r="122" spans="1:24" ht="13.8" thickBot="1" x14ac:dyDescent="0.3">
      <c r="A122" s="7" t="s">
        <v>515</v>
      </c>
      <c r="B122" s="1" t="s">
        <v>514</v>
      </c>
      <c r="C122" s="7" t="s">
        <v>18</v>
      </c>
      <c r="D122" s="139">
        <v>27</v>
      </c>
      <c r="E122" s="139">
        <v>241</v>
      </c>
      <c r="F122" s="139">
        <v>1</v>
      </c>
      <c r="G122" s="139">
        <v>6</v>
      </c>
      <c r="H122" s="139">
        <v>80</v>
      </c>
      <c r="I122" s="139">
        <v>464</v>
      </c>
      <c r="J122" s="139">
        <v>3</v>
      </c>
      <c r="K122" s="139">
        <v>88</v>
      </c>
      <c r="L122" s="139">
        <v>72</v>
      </c>
      <c r="M122" s="139">
        <v>62</v>
      </c>
      <c r="N122" s="139">
        <v>10</v>
      </c>
      <c r="O122" s="139">
        <v>6</v>
      </c>
      <c r="P122" s="139">
        <v>53</v>
      </c>
      <c r="Q122" s="139">
        <v>0</v>
      </c>
      <c r="R122" s="139">
        <v>0</v>
      </c>
      <c r="S122" s="139">
        <v>33</v>
      </c>
      <c r="T122" s="139">
        <v>294</v>
      </c>
      <c r="U122" s="139">
        <v>1</v>
      </c>
      <c r="V122" s="139">
        <v>6</v>
      </c>
      <c r="W122" s="139">
        <v>117</v>
      </c>
      <c r="X122" s="139">
        <v>852</v>
      </c>
    </row>
    <row r="123" spans="1:24" ht="13.8" thickBot="1" x14ac:dyDescent="0.3">
      <c r="A123" s="7" t="s">
        <v>517</v>
      </c>
      <c r="B123" s="1" t="s">
        <v>516</v>
      </c>
      <c r="C123" s="7" t="s">
        <v>18</v>
      </c>
      <c r="D123" s="139">
        <v>118</v>
      </c>
      <c r="E123" s="139">
        <v>3946</v>
      </c>
      <c r="F123" s="139">
        <v>0</v>
      </c>
      <c r="G123" s="139">
        <v>0</v>
      </c>
      <c r="H123" s="139">
        <v>206</v>
      </c>
      <c r="I123" s="139">
        <v>1052</v>
      </c>
      <c r="J123" s="139">
        <v>1</v>
      </c>
      <c r="K123" s="139">
        <v>303</v>
      </c>
      <c r="L123" s="139">
        <v>216</v>
      </c>
      <c r="M123" s="139">
        <v>194</v>
      </c>
      <c r="N123" s="139">
        <v>22</v>
      </c>
      <c r="O123" s="139">
        <v>25</v>
      </c>
      <c r="P123" s="139">
        <v>1596</v>
      </c>
      <c r="Q123" s="139">
        <v>6</v>
      </c>
      <c r="R123" s="139">
        <v>130</v>
      </c>
      <c r="S123" s="139">
        <v>143</v>
      </c>
      <c r="T123" s="139">
        <v>5542</v>
      </c>
      <c r="U123" s="139">
        <v>6</v>
      </c>
      <c r="V123" s="139">
        <v>130</v>
      </c>
      <c r="W123" s="139">
        <v>356</v>
      </c>
      <c r="X123" s="139">
        <v>7027</v>
      </c>
    </row>
    <row r="124" spans="1:24" ht="13.8" thickBot="1" x14ac:dyDescent="0.3">
      <c r="A124" s="7" t="s">
        <v>529</v>
      </c>
      <c r="B124" s="1" t="s">
        <v>528</v>
      </c>
      <c r="C124" s="7" t="s">
        <v>18</v>
      </c>
      <c r="D124" s="139">
        <v>65</v>
      </c>
      <c r="E124" s="139">
        <v>1870</v>
      </c>
      <c r="F124" s="139">
        <v>35</v>
      </c>
      <c r="G124" s="139">
        <v>700</v>
      </c>
      <c r="H124" s="139">
        <v>52</v>
      </c>
      <c r="I124" s="139">
        <v>1440</v>
      </c>
      <c r="J124" s="139">
        <v>6</v>
      </c>
      <c r="K124" s="139">
        <v>72</v>
      </c>
      <c r="L124" s="139">
        <v>142</v>
      </c>
      <c r="M124" s="139">
        <v>130</v>
      </c>
      <c r="N124" s="139">
        <v>12</v>
      </c>
      <c r="O124" s="139">
        <v>9</v>
      </c>
      <c r="P124" s="139">
        <v>830</v>
      </c>
      <c r="Q124" s="139">
        <v>6</v>
      </c>
      <c r="R124" s="139">
        <v>272</v>
      </c>
      <c r="S124" s="139">
        <v>74</v>
      </c>
      <c r="T124" s="139">
        <v>2700</v>
      </c>
      <c r="U124" s="139">
        <v>41</v>
      </c>
      <c r="V124" s="139">
        <v>972</v>
      </c>
      <c r="W124" s="139">
        <v>173</v>
      </c>
      <c r="X124" s="139">
        <v>5184</v>
      </c>
    </row>
    <row r="125" spans="1:24" ht="13.8" thickBot="1" x14ac:dyDescent="0.3">
      <c r="A125" s="7" t="s">
        <v>531</v>
      </c>
      <c r="B125" s="1" t="s">
        <v>530</v>
      </c>
      <c r="C125" s="7" t="s">
        <v>18</v>
      </c>
      <c r="D125" s="139">
        <v>3</v>
      </c>
      <c r="E125" s="139">
        <v>243</v>
      </c>
      <c r="F125" s="139">
        <v>3</v>
      </c>
      <c r="G125" s="139">
        <v>17</v>
      </c>
      <c r="H125" s="139">
        <v>3</v>
      </c>
      <c r="I125" s="139">
        <v>90</v>
      </c>
      <c r="J125" s="139">
        <v>1</v>
      </c>
      <c r="K125" s="139">
        <v>7</v>
      </c>
      <c r="L125" s="139">
        <v>579</v>
      </c>
      <c r="M125" s="139">
        <v>442</v>
      </c>
      <c r="N125" s="139">
        <v>137</v>
      </c>
      <c r="O125" s="139">
        <v>7</v>
      </c>
      <c r="P125" s="139">
        <v>545</v>
      </c>
      <c r="Q125" s="139">
        <v>0</v>
      </c>
      <c r="R125" s="139">
        <v>0</v>
      </c>
      <c r="S125" s="139">
        <v>10</v>
      </c>
      <c r="T125" s="139">
        <v>788</v>
      </c>
      <c r="U125" s="139">
        <v>3</v>
      </c>
      <c r="V125" s="139">
        <v>17</v>
      </c>
      <c r="W125" s="139">
        <v>17</v>
      </c>
      <c r="X125" s="139">
        <v>902</v>
      </c>
    </row>
    <row r="126" spans="1:24" ht="13.8" thickBot="1" x14ac:dyDescent="0.3">
      <c r="A126" s="7" t="s">
        <v>535</v>
      </c>
      <c r="B126" s="1" t="s">
        <v>534</v>
      </c>
      <c r="C126" s="7" t="s">
        <v>18</v>
      </c>
      <c r="D126" s="139">
        <v>9</v>
      </c>
      <c r="E126" s="139">
        <v>0</v>
      </c>
      <c r="F126" s="139">
        <v>1</v>
      </c>
      <c r="G126" s="139">
        <v>4</v>
      </c>
      <c r="H126" s="139">
        <v>14</v>
      </c>
      <c r="I126" s="139">
        <v>144</v>
      </c>
      <c r="J126" s="139">
        <v>1</v>
      </c>
      <c r="K126" s="139">
        <v>97</v>
      </c>
      <c r="L126" s="139">
        <v>33</v>
      </c>
      <c r="M126" s="139">
        <v>30</v>
      </c>
      <c r="N126" s="139">
        <v>3</v>
      </c>
      <c r="O126" s="139">
        <v>6</v>
      </c>
      <c r="P126" s="139">
        <v>33</v>
      </c>
      <c r="Q126" s="139">
        <v>1</v>
      </c>
      <c r="R126" s="139">
        <v>4</v>
      </c>
      <c r="S126" s="139">
        <v>15</v>
      </c>
      <c r="T126" s="139">
        <v>33</v>
      </c>
      <c r="U126" s="139">
        <v>2</v>
      </c>
      <c r="V126" s="139">
        <v>8</v>
      </c>
      <c r="W126" s="139">
        <v>32</v>
      </c>
      <c r="X126" s="139">
        <v>282</v>
      </c>
    </row>
    <row r="127" spans="1:24" ht="13.8" thickBot="1" x14ac:dyDescent="0.3">
      <c r="A127" s="7" t="s">
        <v>543</v>
      </c>
      <c r="B127" s="1" t="s">
        <v>542</v>
      </c>
      <c r="C127" s="7" t="s">
        <v>18</v>
      </c>
      <c r="D127" s="139">
        <v>18</v>
      </c>
      <c r="E127" s="139">
        <v>341</v>
      </c>
      <c r="F127" s="139">
        <v>6</v>
      </c>
      <c r="G127" s="139">
        <v>81</v>
      </c>
      <c r="H127" s="139">
        <v>34</v>
      </c>
      <c r="I127" s="139">
        <v>222</v>
      </c>
      <c r="J127" s="139">
        <v>11</v>
      </c>
      <c r="K127" s="139">
        <v>919</v>
      </c>
      <c r="L127" s="139">
        <v>300</v>
      </c>
      <c r="M127" s="139">
        <v>247</v>
      </c>
      <c r="N127" s="139">
        <v>53</v>
      </c>
      <c r="O127" s="139">
        <v>5</v>
      </c>
      <c r="P127" s="139">
        <v>355</v>
      </c>
      <c r="Q127" s="139">
        <v>5</v>
      </c>
      <c r="R127" s="139">
        <v>25</v>
      </c>
      <c r="S127" s="139">
        <v>23</v>
      </c>
      <c r="T127" s="139">
        <v>696</v>
      </c>
      <c r="U127" s="139">
        <v>11</v>
      </c>
      <c r="V127" s="139">
        <v>106</v>
      </c>
      <c r="W127" s="139">
        <v>79</v>
      </c>
      <c r="X127" s="139">
        <v>1943</v>
      </c>
    </row>
    <row r="128" spans="1:24" ht="13.8" thickBot="1" x14ac:dyDescent="0.3">
      <c r="A128" s="7" t="s">
        <v>565</v>
      </c>
      <c r="B128" s="1" t="s">
        <v>564</v>
      </c>
      <c r="C128" s="7" t="s">
        <v>18</v>
      </c>
      <c r="D128" s="139">
        <v>22</v>
      </c>
      <c r="E128" s="139">
        <v>556</v>
      </c>
      <c r="F128" s="139">
        <v>8</v>
      </c>
      <c r="G128" s="139">
        <v>33</v>
      </c>
      <c r="H128" s="139">
        <v>31</v>
      </c>
      <c r="I128" s="139">
        <v>762</v>
      </c>
      <c r="J128" s="139">
        <v>6</v>
      </c>
      <c r="K128" s="139">
        <v>120</v>
      </c>
      <c r="L128" s="139">
        <v>264</v>
      </c>
      <c r="M128" s="139">
        <v>254</v>
      </c>
      <c r="N128" s="139">
        <v>10</v>
      </c>
      <c r="O128" s="139">
        <v>20</v>
      </c>
      <c r="P128" s="139">
        <v>944</v>
      </c>
      <c r="Q128" s="139">
        <v>6</v>
      </c>
      <c r="R128" s="139">
        <v>21</v>
      </c>
      <c r="S128" s="139">
        <v>42</v>
      </c>
      <c r="T128" s="139">
        <v>1500</v>
      </c>
      <c r="U128" s="139">
        <v>14</v>
      </c>
      <c r="V128" s="139">
        <v>54</v>
      </c>
      <c r="W128" s="139">
        <v>93</v>
      </c>
      <c r="X128" s="139">
        <v>2436</v>
      </c>
    </row>
    <row r="129" spans="1:24" ht="13.8" thickBot="1" x14ac:dyDescent="0.3">
      <c r="A129" s="7" t="s">
        <v>571</v>
      </c>
      <c r="B129" s="1" t="s">
        <v>570</v>
      </c>
      <c r="C129" s="7" t="s">
        <v>18</v>
      </c>
      <c r="D129" s="139">
        <v>4</v>
      </c>
      <c r="E129" s="139">
        <v>376</v>
      </c>
      <c r="F129" s="139">
        <v>0</v>
      </c>
      <c r="G129" s="139">
        <v>0</v>
      </c>
      <c r="H129" s="139">
        <v>2</v>
      </c>
      <c r="I129" s="139">
        <v>164</v>
      </c>
      <c r="J129" s="139">
        <v>0</v>
      </c>
      <c r="K129" s="139">
        <v>0</v>
      </c>
      <c r="L129" s="139">
        <v>166</v>
      </c>
      <c r="M129" s="139">
        <v>140</v>
      </c>
      <c r="N129" s="139">
        <v>26</v>
      </c>
      <c r="O129" s="139">
        <v>5</v>
      </c>
      <c r="P129" s="139">
        <v>145</v>
      </c>
      <c r="Q129" s="139">
        <v>1</v>
      </c>
      <c r="R129" s="139">
        <v>21</v>
      </c>
      <c r="S129" s="139">
        <v>9</v>
      </c>
      <c r="T129" s="139">
        <v>521</v>
      </c>
      <c r="U129" s="139">
        <v>1</v>
      </c>
      <c r="V129" s="139">
        <v>21</v>
      </c>
      <c r="W129" s="139">
        <v>12</v>
      </c>
      <c r="X129" s="139">
        <v>706</v>
      </c>
    </row>
    <row r="130" spans="1:24" ht="13.8" thickBot="1" x14ac:dyDescent="0.3">
      <c r="A130" s="7" t="s">
        <v>577</v>
      </c>
      <c r="B130" s="1" t="s">
        <v>576</v>
      </c>
      <c r="C130" s="7" t="s">
        <v>18</v>
      </c>
      <c r="D130" s="139">
        <v>81</v>
      </c>
      <c r="E130" s="139">
        <v>2452</v>
      </c>
      <c r="F130" s="139">
        <v>6</v>
      </c>
      <c r="G130" s="139">
        <v>68</v>
      </c>
      <c r="H130" s="139">
        <v>80</v>
      </c>
      <c r="I130" s="139">
        <v>922</v>
      </c>
      <c r="J130" s="139">
        <v>20</v>
      </c>
      <c r="K130" s="139">
        <v>1034</v>
      </c>
      <c r="L130" s="139">
        <v>82</v>
      </c>
      <c r="M130" s="139">
        <v>54</v>
      </c>
      <c r="N130" s="139">
        <v>28</v>
      </c>
      <c r="O130" s="139">
        <v>5</v>
      </c>
      <c r="P130" s="139">
        <v>234</v>
      </c>
      <c r="Q130" s="139">
        <v>4</v>
      </c>
      <c r="R130" s="139">
        <v>35</v>
      </c>
      <c r="S130" s="139">
        <v>86</v>
      </c>
      <c r="T130" s="139">
        <v>2686</v>
      </c>
      <c r="U130" s="139">
        <v>10</v>
      </c>
      <c r="V130" s="139">
        <v>103</v>
      </c>
      <c r="W130" s="139">
        <v>196</v>
      </c>
      <c r="X130" s="139">
        <v>4745</v>
      </c>
    </row>
    <row r="131" spans="1:24" ht="13.8" thickBot="1" x14ac:dyDescent="0.3">
      <c r="A131" s="7" t="s">
        <v>587</v>
      </c>
      <c r="B131" s="1" t="s">
        <v>586</v>
      </c>
      <c r="C131" s="7" t="s">
        <v>18</v>
      </c>
      <c r="D131" s="139">
        <v>170</v>
      </c>
      <c r="E131" s="139">
        <v>700</v>
      </c>
      <c r="F131" s="139">
        <v>1</v>
      </c>
      <c r="G131" s="139">
        <v>10</v>
      </c>
      <c r="H131" s="139">
        <v>17</v>
      </c>
      <c r="I131" s="139">
        <v>236</v>
      </c>
      <c r="J131" s="139">
        <v>17</v>
      </c>
      <c r="K131" s="139">
        <v>900</v>
      </c>
      <c r="L131" s="139">
        <v>123</v>
      </c>
      <c r="M131" s="139">
        <v>123</v>
      </c>
      <c r="N131" s="139">
        <v>0</v>
      </c>
      <c r="O131" s="139">
        <v>12</v>
      </c>
      <c r="P131" s="139">
        <v>325</v>
      </c>
      <c r="Q131" s="139">
        <v>0</v>
      </c>
      <c r="R131" s="139">
        <v>0</v>
      </c>
      <c r="S131" s="139">
        <v>182</v>
      </c>
      <c r="T131" s="139">
        <v>1025</v>
      </c>
      <c r="U131" s="139">
        <v>1</v>
      </c>
      <c r="V131" s="139">
        <v>10</v>
      </c>
      <c r="W131" s="139">
        <v>217</v>
      </c>
      <c r="X131" s="139">
        <v>2171</v>
      </c>
    </row>
    <row r="132" spans="1:24" ht="13.8" thickBot="1" x14ac:dyDescent="0.3">
      <c r="A132" s="7" t="s">
        <v>591</v>
      </c>
      <c r="B132" s="1" t="s">
        <v>590</v>
      </c>
      <c r="C132" s="7" t="s">
        <v>18</v>
      </c>
      <c r="D132" s="139">
        <v>6</v>
      </c>
      <c r="E132" s="139">
        <v>40</v>
      </c>
      <c r="F132" s="139">
        <v>1</v>
      </c>
      <c r="G132" s="139">
        <v>6</v>
      </c>
      <c r="H132" s="139">
        <v>2</v>
      </c>
      <c r="I132" s="139">
        <v>15</v>
      </c>
      <c r="J132" s="163">
        <v>0</v>
      </c>
      <c r="K132" s="163">
        <v>0</v>
      </c>
      <c r="L132" s="139">
        <v>38</v>
      </c>
      <c r="M132" s="139">
        <v>32</v>
      </c>
      <c r="N132" s="139">
        <v>6</v>
      </c>
      <c r="O132" s="139">
        <v>1</v>
      </c>
      <c r="P132" s="139">
        <v>21</v>
      </c>
      <c r="Q132" s="139">
        <v>1</v>
      </c>
      <c r="R132" s="139">
        <v>8</v>
      </c>
      <c r="S132" s="139">
        <v>7</v>
      </c>
      <c r="T132" s="139">
        <v>61</v>
      </c>
      <c r="U132" s="139">
        <v>2</v>
      </c>
      <c r="V132" s="139">
        <v>14</v>
      </c>
      <c r="W132" s="139">
        <v>11</v>
      </c>
      <c r="X132" s="139">
        <v>90</v>
      </c>
    </row>
    <row r="133" spans="1:24" ht="13.8" thickBot="1" x14ac:dyDescent="0.3">
      <c r="A133" s="7" t="s">
        <v>597</v>
      </c>
      <c r="B133" s="1" t="s">
        <v>596</v>
      </c>
      <c r="C133" s="7" t="s">
        <v>18</v>
      </c>
      <c r="D133" s="139">
        <v>5</v>
      </c>
      <c r="E133" s="139">
        <v>90</v>
      </c>
      <c r="F133" s="139">
        <v>0</v>
      </c>
      <c r="G133" s="139">
        <v>0</v>
      </c>
      <c r="H133" s="139">
        <v>6</v>
      </c>
      <c r="I133" s="139">
        <v>70</v>
      </c>
      <c r="J133" s="139">
        <v>1</v>
      </c>
      <c r="K133" s="139">
        <v>5</v>
      </c>
      <c r="L133" s="139">
        <v>30</v>
      </c>
      <c r="M133" s="139">
        <v>30</v>
      </c>
      <c r="N133" s="139">
        <v>0</v>
      </c>
      <c r="O133" s="139">
        <v>1</v>
      </c>
      <c r="P133" s="139">
        <v>15</v>
      </c>
      <c r="Q133" s="163">
        <v>0</v>
      </c>
      <c r="R133" s="163">
        <v>0</v>
      </c>
      <c r="S133" s="139">
        <v>6</v>
      </c>
      <c r="T133" s="139">
        <v>105</v>
      </c>
      <c r="U133" s="139">
        <v>0</v>
      </c>
      <c r="V133" s="139">
        <v>0</v>
      </c>
      <c r="W133" s="139">
        <v>13</v>
      </c>
      <c r="X133" s="139">
        <v>180</v>
      </c>
    </row>
    <row r="134" spans="1:24" ht="13.8" thickBot="1" x14ac:dyDescent="0.3">
      <c r="A134" s="7" t="s">
        <v>605</v>
      </c>
      <c r="B134" s="1" t="s">
        <v>604</v>
      </c>
      <c r="C134" s="7" t="s">
        <v>18</v>
      </c>
      <c r="D134" s="139">
        <v>88</v>
      </c>
      <c r="E134" s="139">
        <v>778</v>
      </c>
      <c r="F134" s="139">
        <v>1</v>
      </c>
      <c r="G134" s="139">
        <v>14</v>
      </c>
      <c r="H134" s="139">
        <v>2</v>
      </c>
      <c r="I134" s="139">
        <v>70</v>
      </c>
      <c r="J134" s="139">
        <v>28</v>
      </c>
      <c r="K134" s="139">
        <v>220</v>
      </c>
      <c r="L134" s="139">
        <v>162</v>
      </c>
      <c r="M134" s="139">
        <v>142</v>
      </c>
      <c r="N134" s="139">
        <v>20</v>
      </c>
      <c r="O134" s="139">
        <v>6</v>
      </c>
      <c r="P134" s="139">
        <v>321</v>
      </c>
      <c r="Q134" s="139">
        <v>6</v>
      </c>
      <c r="R134" s="139">
        <v>25</v>
      </c>
      <c r="S134" s="139">
        <v>94</v>
      </c>
      <c r="T134" s="139">
        <v>1099</v>
      </c>
      <c r="U134" s="139">
        <v>7</v>
      </c>
      <c r="V134" s="139">
        <v>39</v>
      </c>
      <c r="W134" s="139">
        <v>131</v>
      </c>
      <c r="X134" s="139">
        <v>1428</v>
      </c>
    </row>
    <row r="135" spans="1:24" ht="13.8" thickBot="1" x14ac:dyDescent="0.3">
      <c r="A135" s="7" t="s">
        <v>611</v>
      </c>
      <c r="B135" s="1" t="s">
        <v>610</v>
      </c>
      <c r="C135" s="7" t="s">
        <v>18</v>
      </c>
      <c r="D135" s="139">
        <v>79</v>
      </c>
      <c r="E135" s="139">
        <v>1054</v>
      </c>
      <c r="F135" s="139">
        <v>16</v>
      </c>
      <c r="G135" s="139">
        <v>417</v>
      </c>
      <c r="H135" s="139">
        <v>35</v>
      </c>
      <c r="I135" s="139">
        <v>731</v>
      </c>
      <c r="J135" s="139">
        <v>19</v>
      </c>
      <c r="K135" s="139">
        <v>192</v>
      </c>
      <c r="L135" s="139">
        <v>112</v>
      </c>
      <c r="M135" s="139">
        <v>92</v>
      </c>
      <c r="N135" s="139">
        <v>20</v>
      </c>
      <c r="O135" s="139">
        <v>25</v>
      </c>
      <c r="P135" s="139">
        <v>389</v>
      </c>
      <c r="Q135" s="139">
        <v>7</v>
      </c>
      <c r="R135" s="139">
        <v>108</v>
      </c>
      <c r="S135" s="139">
        <v>104</v>
      </c>
      <c r="T135" s="139">
        <v>1443</v>
      </c>
      <c r="U135" s="139">
        <v>23</v>
      </c>
      <c r="V135" s="139">
        <v>525</v>
      </c>
      <c r="W135" s="139">
        <v>181</v>
      </c>
      <c r="X135" s="139">
        <v>2891</v>
      </c>
    </row>
    <row r="136" spans="1:24" ht="13.8" thickBot="1" x14ac:dyDescent="0.3">
      <c r="A136" s="7" t="s">
        <v>613</v>
      </c>
      <c r="B136" s="1" t="s">
        <v>612</v>
      </c>
      <c r="C136" s="7" t="s">
        <v>18</v>
      </c>
      <c r="D136" s="139">
        <v>52</v>
      </c>
      <c r="E136" s="139">
        <v>515</v>
      </c>
      <c r="F136" s="139">
        <v>2</v>
      </c>
      <c r="G136" s="139">
        <v>8</v>
      </c>
      <c r="H136" s="139">
        <v>12</v>
      </c>
      <c r="I136" s="139">
        <v>112</v>
      </c>
      <c r="J136" s="139">
        <v>7</v>
      </c>
      <c r="K136" s="139">
        <v>227</v>
      </c>
      <c r="L136" s="139">
        <v>154</v>
      </c>
      <c r="M136" s="139">
        <v>113</v>
      </c>
      <c r="N136" s="139">
        <v>41</v>
      </c>
      <c r="O136" s="139">
        <v>2</v>
      </c>
      <c r="P136" s="139">
        <v>65</v>
      </c>
      <c r="Q136" s="139">
        <v>2</v>
      </c>
      <c r="R136" s="139">
        <v>14</v>
      </c>
      <c r="S136" s="139">
        <v>54</v>
      </c>
      <c r="T136" s="139">
        <v>580</v>
      </c>
      <c r="U136" s="139">
        <v>4</v>
      </c>
      <c r="V136" s="139">
        <v>22</v>
      </c>
      <c r="W136" s="139">
        <v>77</v>
      </c>
      <c r="X136" s="139">
        <v>941</v>
      </c>
    </row>
    <row r="137" spans="1:24" ht="13.8" thickBot="1" x14ac:dyDescent="0.3">
      <c r="A137" s="7" t="s">
        <v>619</v>
      </c>
      <c r="B137" s="1" t="s">
        <v>618</v>
      </c>
      <c r="C137" s="7" t="s">
        <v>18</v>
      </c>
      <c r="D137" s="139">
        <v>122</v>
      </c>
      <c r="E137" s="139">
        <v>2290</v>
      </c>
      <c r="F137" s="139">
        <v>19</v>
      </c>
      <c r="G137" s="139">
        <v>124</v>
      </c>
      <c r="H137" s="139">
        <v>32</v>
      </c>
      <c r="I137" s="139">
        <v>502</v>
      </c>
      <c r="J137" s="139">
        <v>2</v>
      </c>
      <c r="K137" s="139">
        <v>322</v>
      </c>
      <c r="L137" s="139">
        <v>63</v>
      </c>
      <c r="M137" s="139">
        <v>49</v>
      </c>
      <c r="N137" s="139">
        <v>14</v>
      </c>
      <c r="O137" s="139">
        <v>21</v>
      </c>
      <c r="P137" s="139">
        <v>313</v>
      </c>
      <c r="Q137" s="139">
        <v>19</v>
      </c>
      <c r="R137" s="139">
        <v>153</v>
      </c>
      <c r="S137" s="139">
        <v>143</v>
      </c>
      <c r="T137" s="139">
        <v>2603</v>
      </c>
      <c r="U137" s="139">
        <v>38</v>
      </c>
      <c r="V137" s="139">
        <v>277</v>
      </c>
      <c r="W137" s="139">
        <v>215</v>
      </c>
      <c r="X137" s="139">
        <v>3704</v>
      </c>
    </row>
    <row r="138" spans="1:24" ht="13.8" thickBot="1" x14ac:dyDescent="0.3">
      <c r="A138" s="7" t="s">
        <v>625</v>
      </c>
      <c r="B138" s="1" t="s">
        <v>624</v>
      </c>
      <c r="C138" s="7" t="s">
        <v>18</v>
      </c>
      <c r="D138" s="139">
        <v>44</v>
      </c>
      <c r="E138" s="139">
        <v>468</v>
      </c>
      <c r="F138" s="139">
        <v>3</v>
      </c>
      <c r="G138" s="139">
        <v>23</v>
      </c>
      <c r="H138" s="139">
        <v>18</v>
      </c>
      <c r="I138" s="139">
        <v>216</v>
      </c>
      <c r="J138" s="139">
        <v>3</v>
      </c>
      <c r="K138" s="139">
        <v>135</v>
      </c>
      <c r="L138" s="139">
        <v>84</v>
      </c>
      <c r="M138" s="139">
        <v>73</v>
      </c>
      <c r="N138" s="139">
        <v>11</v>
      </c>
      <c r="O138" s="163">
        <v>0</v>
      </c>
      <c r="P138" s="139">
        <v>234</v>
      </c>
      <c r="Q138" s="163">
        <v>0</v>
      </c>
      <c r="R138" s="139">
        <v>16</v>
      </c>
      <c r="S138" s="139">
        <v>44</v>
      </c>
      <c r="T138" s="139">
        <v>702</v>
      </c>
      <c r="U138" s="139">
        <v>3</v>
      </c>
      <c r="V138" s="139">
        <v>39</v>
      </c>
      <c r="W138" s="139">
        <v>68</v>
      </c>
      <c r="X138" s="139">
        <v>1092</v>
      </c>
    </row>
    <row r="139" spans="1:24" ht="13.8" thickBot="1" x14ac:dyDescent="0.3">
      <c r="A139" s="7" t="s">
        <v>637</v>
      </c>
      <c r="B139" s="1" t="s">
        <v>636</v>
      </c>
      <c r="C139" s="7" t="s">
        <v>18</v>
      </c>
      <c r="D139" s="139">
        <v>47</v>
      </c>
      <c r="E139" s="139">
        <v>650</v>
      </c>
      <c r="F139" s="139">
        <v>7</v>
      </c>
      <c r="G139" s="139">
        <v>45</v>
      </c>
      <c r="H139" s="139">
        <v>56</v>
      </c>
      <c r="I139" s="139">
        <v>654</v>
      </c>
      <c r="J139" s="139">
        <v>0</v>
      </c>
      <c r="K139" s="139">
        <v>0</v>
      </c>
      <c r="L139" s="139">
        <v>238</v>
      </c>
      <c r="M139" s="139">
        <v>165</v>
      </c>
      <c r="N139" s="139">
        <v>73</v>
      </c>
      <c r="O139" s="139">
        <v>12</v>
      </c>
      <c r="P139" s="139">
        <v>332</v>
      </c>
      <c r="Q139" s="139">
        <v>6</v>
      </c>
      <c r="R139" s="139">
        <v>111</v>
      </c>
      <c r="S139" s="139">
        <v>59</v>
      </c>
      <c r="T139" s="139">
        <v>982</v>
      </c>
      <c r="U139" s="139">
        <v>13</v>
      </c>
      <c r="V139" s="139">
        <v>156</v>
      </c>
      <c r="W139" s="139">
        <v>128</v>
      </c>
      <c r="X139" s="139">
        <v>1792</v>
      </c>
    </row>
    <row r="140" spans="1:24" ht="13.8" thickBot="1" x14ac:dyDescent="0.3">
      <c r="A140" s="7" t="s">
        <v>649</v>
      </c>
      <c r="B140" s="1" t="s">
        <v>648</v>
      </c>
      <c r="C140" s="7" t="s">
        <v>18</v>
      </c>
      <c r="D140" s="139">
        <v>82</v>
      </c>
      <c r="E140" s="139">
        <v>1883</v>
      </c>
      <c r="F140" s="139">
        <v>21</v>
      </c>
      <c r="G140" s="139">
        <v>113</v>
      </c>
      <c r="H140" s="139">
        <v>36</v>
      </c>
      <c r="I140" s="139">
        <v>472</v>
      </c>
      <c r="J140" s="139">
        <v>91</v>
      </c>
      <c r="K140" s="139">
        <v>1289</v>
      </c>
      <c r="L140" s="139">
        <v>191</v>
      </c>
      <c r="M140" s="139">
        <v>155</v>
      </c>
      <c r="N140" s="139">
        <v>36</v>
      </c>
      <c r="O140" s="139">
        <v>31</v>
      </c>
      <c r="P140" s="139">
        <v>1049</v>
      </c>
      <c r="Q140" s="139">
        <v>8</v>
      </c>
      <c r="R140" s="139">
        <v>48</v>
      </c>
      <c r="S140" s="139">
        <v>113</v>
      </c>
      <c r="T140" s="139">
        <v>2932</v>
      </c>
      <c r="U140" s="139">
        <v>29</v>
      </c>
      <c r="V140" s="139">
        <v>161</v>
      </c>
      <c r="W140" s="139">
        <v>269</v>
      </c>
      <c r="X140" s="139">
        <v>4854</v>
      </c>
    </row>
    <row r="141" spans="1:24" ht="13.8" thickBot="1" x14ac:dyDescent="0.3">
      <c r="A141" s="7" t="s">
        <v>665</v>
      </c>
      <c r="B141" s="1" t="s">
        <v>664</v>
      </c>
      <c r="C141" s="7" t="s">
        <v>18</v>
      </c>
      <c r="D141" s="139">
        <v>12</v>
      </c>
      <c r="E141" s="139">
        <v>96</v>
      </c>
      <c r="F141" s="139">
        <v>6</v>
      </c>
      <c r="G141" s="139">
        <v>54</v>
      </c>
      <c r="H141" s="139">
        <v>52</v>
      </c>
      <c r="I141" s="139">
        <v>962</v>
      </c>
      <c r="J141" s="139">
        <v>6</v>
      </c>
      <c r="K141" s="139">
        <v>111</v>
      </c>
      <c r="L141" s="139">
        <v>17</v>
      </c>
      <c r="M141" s="139">
        <v>17</v>
      </c>
      <c r="N141" s="139">
        <v>0</v>
      </c>
      <c r="O141" s="139">
        <v>6</v>
      </c>
      <c r="P141" s="139">
        <v>118</v>
      </c>
      <c r="Q141" s="139">
        <v>0</v>
      </c>
      <c r="R141" s="139">
        <v>0</v>
      </c>
      <c r="S141" s="139">
        <v>18</v>
      </c>
      <c r="T141" s="139">
        <v>214</v>
      </c>
      <c r="U141" s="139">
        <v>6</v>
      </c>
      <c r="V141" s="139">
        <v>54</v>
      </c>
      <c r="W141" s="139">
        <v>82</v>
      </c>
      <c r="X141" s="139">
        <v>1341</v>
      </c>
    </row>
    <row r="142" spans="1:24" ht="13.8" thickBot="1" x14ac:dyDescent="0.3">
      <c r="A142" s="7" t="s">
        <v>675</v>
      </c>
      <c r="B142" s="1" t="s">
        <v>674</v>
      </c>
      <c r="C142" s="7" t="s">
        <v>18</v>
      </c>
      <c r="D142" s="139">
        <v>49</v>
      </c>
      <c r="E142" s="139">
        <v>831</v>
      </c>
      <c r="F142" s="139">
        <v>0</v>
      </c>
      <c r="G142" s="139">
        <v>0</v>
      </c>
      <c r="H142" s="139">
        <v>4</v>
      </c>
      <c r="I142" s="139">
        <v>63</v>
      </c>
      <c r="J142" s="139">
        <v>1</v>
      </c>
      <c r="K142" s="139">
        <v>96</v>
      </c>
      <c r="L142" s="139">
        <v>75</v>
      </c>
      <c r="M142" s="139">
        <v>75</v>
      </c>
      <c r="N142" s="139">
        <v>0</v>
      </c>
      <c r="O142" s="139">
        <v>14</v>
      </c>
      <c r="P142" s="139">
        <v>352</v>
      </c>
      <c r="Q142" s="139">
        <v>0</v>
      </c>
      <c r="R142" s="139">
        <v>0</v>
      </c>
      <c r="S142" s="139">
        <v>63</v>
      </c>
      <c r="T142" s="139">
        <v>1183</v>
      </c>
      <c r="U142" s="139">
        <v>0</v>
      </c>
      <c r="V142" s="139">
        <v>0</v>
      </c>
      <c r="W142" s="139">
        <v>68</v>
      </c>
      <c r="X142" s="139">
        <v>1342</v>
      </c>
    </row>
    <row r="143" spans="1:24" ht="13.8" thickBot="1" x14ac:dyDescent="0.3">
      <c r="A143" s="7" t="s">
        <v>679</v>
      </c>
      <c r="B143" s="1" t="s">
        <v>678</v>
      </c>
      <c r="C143" s="7" t="s">
        <v>18</v>
      </c>
      <c r="D143" s="139">
        <v>125</v>
      </c>
      <c r="E143" s="139">
        <v>3114</v>
      </c>
      <c r="F143" s="139">
        <v>0</v>
      </c>
      <c r="G143" s="139">
        <v>0</v>
      </c>
      <c r="H143" s="139">
        <v>56</v>
      </c>
      <c r="I143" s="139">
        <v>645</v>
      </c>
      <c r="J143" s="139">
        <v>0</v>
      </c>
      <c r="K143" s="139">
        <v>0</v>
      </c>
      <c r="L143" s="139">
        <v>565</v>
      </c>
      <c r="M143" s="139">
        <v>425</v>
      </c>
      <c r="N143" s="139">
        <v>140</v>
      </c>
      <c r="O143" s="139">
        <v>51</v>
      </c>
      <c r="P143" s="139">
        <v>1445</v>
      </c>
      <c r="Q143" s="139">
        <v>0</v>
      </c>
      <c r="R143" s="139">
        <v>0</v>
      </c>
      <c r="S143" s="139">
        <v>176</v>
      </c>
      <c r="T143" s="139">
        <v>4559</v>
      </c>
      <c r="U143" s="139">
        <v>0</v>
      </c>
      <c r="V143" s="139">
        <v>0</v>
      </c>
      <c r="W143" s="139">
        <v>232</v>
      </c>
      <c r="X143" s="139">
        <v>5204</v>
      </c>
    </row>
    <row r="144" spans="1:24" ht="13.8" thickBot="1" x14ac:dyDescent="0.3">
      <c r="A144" s="7" t="s">
        <v>685</v>
      </c>
      <c r="B144" s="1" t="s">
        <v>684</v>
      </c>
      <c r="C144" s="7" t="s">
        <v>18</v>
      </c>
      <c r="D144" s="139">
        <v>14</v>
      </c>
      <c r="E144" s="139">
        <v>610</v>
      </c>
      <c r="F144" s="139">
        <v>4</v>
      </c>
      <c r="G144" s="139">
        <v>29</v>
      </c>
      <c r="H144" s="139">
        <v>16</v>
      </c>
      <c r="I144" s="139">
        <v>990</v>
      </c>
      <c r="J144" s="139">
        <v>0</v>
      </c>
      <c r="K144" s="139">
        <v>0</v>
      </c>
      <c r="L144" s="139">
        <v>155</v>
      </c>
      <c r="M144" s="139">
        <v>130</v>
      </c>
      <c r="N144" s="139">
        <v>25</v>
      </c>
      <c r="O144" s="139">
        <v>10</v>
      </c>
      <c r="P144" s="139">
        <v>295</v>
      </c>
      <c r="Q144" s="139">
        <v>4</v>
      </c>
      <c r="R144" s="139">
        <v>41</v>
      </c>
      <c r="S144" s="139">
        <v>24</v>
      </c>
      <c r="T144" s="139">
        <v>905</v>
      </c>
      <c r="U144" s="139">
        <v>8</v>
      </c>
      <c r="V144" s="139">
        <v>70</v>
      </c>
      <c r="W144" s="139">
        <v>48</v>
      </c>
      <c r="X144" s="139">
        <v>1965</v>
      </c>
    </row>
    <row r="145" spans="1:24" ht="13.8" thickBot="1" x14ac:dyDescent="0.3">
      <c r="A145" s="7" t="s">
        <v>693</v>
      </c>
      <c r="B145" s="1" t="s">
        <v>692</v>
      </c>
      <c r="C145" s="7" t="s">
        <v>18</v>
      </c>
      <c r="D145" s="139">
        <v>4</v>
      </c>
      <c r="E145" s="139">
        <v>84</v>
      </c>
      <c r="F145" s="139">
        <v>0</v>
      </c>
      <c r="G145" s="139">
        <v>0</v>
      </c>
      <c r="H145" s="139">
        <v>26</v>
      </c>
      <c r="I145" s="139">
        <v>96</v>
      </c>
      <c r="J145" s="139">
        <v>12</v>
      </c>
      <c r="K145" s="139">
        <v>145</v>
      </c>
      <c r="L145" s="139">
        <v>8</v>
      </c>
      <c r="M145" s="139">
        <v>8</v>
      </c>
      <c r="N145" s="139">
        <v>0</v>
      </c>
      <c r="O145" s="139">
        <v>6</v>
      </c>
      <c r="P145" s="139">
        <v>71</v>
      </c>
      <c r="Q145" s="139">
        <v>0</v>
      </c>
      <c r="R145" s="139">
        <v>0</v>
      </c>
      <c r="S145" s="139">
        <v>10</v>
      </c>
      <c r="T145" s="139">
        <v>155</v>
      </c>
      <c r="U145" s="139">
        <v>0</v>
      </c>
      <c r="V145" s="139">
        <v>0</v>
      </c>
      <c r="W145" s="139">
        <v>48</v>
      </c>
      <c r="X145" s="139">
        <v>396</v>
      </c>
    </row>
    <row r="146" spans="1:24" ht="13.8" thickBot="1" x14ac:dyDescent="0.3">
      <c r="A146" s="7" t="s">
        <v>715</v>
      </c>
      <c r="B146" s="1" t="s">
        <v>714</v>
      </c>
      <c r="C146" s="7" t="s">
        <v>18</v>
      </c>
      <c r="D146" s="139">
        <v>72</v>
      </c>
      <c r="E146" s="139">
        <v>1861</v>
      </c>
      <c r="F146" s="139">
        <v>22</v>
      </c>
      <c r="G146" s="139">
        <v>125</v>
      </c>
      <c r="H146" s="139">
        <v>29</v>
      </c>
      <c r="I146" s="139">
        <v>562</v>
      </c>
      <c r="J146" s="139">
        <v>31</v>
      </c>
      <c r="K146" s="139">
        <v>672</v>
      </c>
      <c r="L146" s="139">
        <v>139</v>
      </c>
      <c r="M146" s="139">
        <v>116</v>
      </c>
      <c r="N146" s="139">
        <v>23</v>
      </c>
      <c r="O146" s="139">
        <v>9</v>
      </c>
      <c r="P146" s="139">
        <v>939</v>
      </c>
      <c r="Q146" s="139">
        <v>22</v>
      </c>
      <c r="R146" s="139">
        <v>291</v>
      </c>
      <c r="S146" s="139">
        <v>81</v>
      </c>
      <c r="T146" s="139">
        <v>2800</v>
      </c>
      <c r="U146" s="139">
        <v>44</v>
      </c>
      <c r="V146" s="139">
        <v>416</v>
      </c>
      <c r="W146" s="139">
        <v>185</v>
      </c>
      <c r="X146" s="139">
        <v>4450</v>
      </c>
    </row>
    <row r="147" spans="1:24" ht="13.8" thickBot="1" x14ac:dyDescent="0.3">
      <c r="A147" s="7" t="s">
        <v>727</v>
      </c>
      <c r="B147" s="1" t="s">
        <v>726</v>
      </c>
      <c r="C147" s="7" t="s">
        <v>18</v>
      </c>
      <c r="D147" s="139">
        <v>65</v>
      </c>
      <c r="E147" s="139">
        <v>495</v>
      </c>
      <c r="F147" s="139">
        <v>10</v>
      </c>
      <c r="G147" s="139">
        <v>52</v>
      </c>
      <c r="H147" s="139">
        <v>16</v>
      </c>
      <c r="I147" s="139">
        <v>284</v>
      </c>
      <c r="J147" s="163">
        <v>0</v>
      </c>
      <c r="K147" s="163">
        <v>0</v>
      </c>
      <c r="L147" s="139">
        <v>92</v>
      </c>
      <c r="M147" s="139">
        <v>92</v>
      </c>
      <c r="N147" s="163">
        <v>0</v>
      </c>
      <c r="O147" s="139">
        <v>12</v>
      </c>
      <c r="P147" s="139">
        <v>409</v>
      </c>
      <c r="Q147" s="139">
        <v>3</v>
      </c>
      <c r="R147" s="139">
        <v>29</v>
      </c>
      <c r="S147" s="139">
        <v>77</v>
      </c>
      <c r="T147" s="139">
        <v>904</v>
      </c>
      <c r="U147" s="139">
        <v>13</v>
      </c>
      <c r="V147" s="139">
        <v>81</v>
      </c>
      <c r="W147" s="139">
        <v>106</v>
      </c>
      <c r="X147" s="139">
        <v>1269</v>
      </c>
    </row>
    <row r="148" spans="1:24" ht="13.8" thickBot="1" x14ac:dyDescent="0.3">
      <c r="A148" s="7" t="s">
        <v>735</v>
      </c>
      <c r="B148" s="1" t="s">
        <v>734</v>
      </c>
      <c r="C148" s="7" t="s">
        <v>18</v>
      </c>
      <c r="D148" s="139">
        <v>1</v>
      </c>
      <c r="E148" s="139">
        <v>65</v>
      </c>
      <c r="F148" s="139">
        <v>1</v>
      </c>
      <c r="G148" s="139">
        <v>10</v>
      </c>
      <c r="H148" s="139">
        <v>1</v>
      </c>
      <c r="I148" s="139">
        <v>49</v>
      </c>
      <c r="J148" s="139">
        <v>1</v>
      </c>
      <c r="K148" s="139">
        <v>700</v>
      </c>
      <c r="L148" s="139">
        <v>102</v>
      </c>
      <c r="M148" s="139">
        <v>80</v>
      </c>
      <c r="N148" s="139">
        <v>22</v>
      </c>
      <c r="O148" s="139">
        <v>6</v>
      </c>
      <c r="P148" s="139">
        <v>325</v>
      </c>
      <c r="Q148" s="139">
        <v>1</v>
      </c>
      <c r="R148" s="139">
        <v>20</v>
      </c>
      <c r="S148" s="139">
        <v>7</v>
      </c>
      <c r="T148" s="139">
        <v>390</v>
      </c>
      <c r="U148" s="139">
        <v>2</v>
      </c>
      <c r="V148" s="139">
        <v>30</v>
      </c>
      <c r="W148" s="139">
        <v>11</v>
      </c>
      <c r="X148" s="139">
        <v>1169</v>
      </c>
    </row>
    <row r="149" spans="1:24" ht="13.8" thickBot="1" x14ac:dyDescent="0.3">
      <c r="A149" s="7" t="s">
        <v>743</v>
      </c>
      <c r="B149" s="1" t="s">
        <v>742</v>
      </c>
      <c r="C149" s="7" t="s">
        <v>18</v>
      </c>
      <c r="D149" s="139">
        <v>47</v>
      </c>
      <c r="E149" s="139">
        <v>663</v>
      </c>
      <c r="F149" s="139">
        <v>4</v>
      </c>
      <c r="G149" s="139">
        <v>52</v>
      </c>
      <c r="H149" s="139">
        <v>22</v>
      </c>
      <c r="I149" s="139">
        <v>166</v>
      </c>
      <c r="J149" s="139">
        <v>5</v>
      </c>
      <c r="K149" s="139">
        <v>66</v>
      </c>
      <c r="L149" s="139">
        <v>122</v>
      </c>
      <c r="M149" s="139">
        <v>107</v>
      </c>
      <c r="N149" s="139">
        <v>15</v>
      </c>
      <c r="O149" s="139">
        <v>23</v>
      </c>
      <c r="P149" s="139">
        <v>597</v>
      </c>
      <c r="Q149" s="139">
        <v>4</v>
      </c>
      <c r="R149" s="139">
        <v>52</v>
      </c>
      <c r="S149" s="139">
        <v>70</v>
      </c>
      <c r="T149" s="139">
        <v>1260</v>
      </c>
      <c r="U149" s="139">
        <v>8</v>
      </c>
      <c r="V149" s="139">
        <v>104</v>
      </c>
      <c r="W149" s="139">
        <v>105</v>
      </c>
      <c r="X149" s="139">
        <v>1596</v>
      </c>
    </row>
    <row r="150" spans="1:24" ht="13.8" thickBot="1" x14ac:dyDescent="0.3">
      <c r="A150" s="7" t="s">
        <v>751</v>
      </c>
      <c r="B150" s="1" t="s">
        <v>750</v>
      </c>
      <c r="C150" s="7" t="s">
        <v>18</v>
      </c>
      <c r="D150" s="139">
        <v>30</v>
      </c>
      <c r="E150" s="139">
        <v>80</v>
      </c>
      <c r="F150" s="139">
        <v>0</v>
      </c>
      <c r="G150" s="139">
        <v>0</v>
      </c>
      <c r="H150" s="139">
        <v>4</v>
      </c>
      <c r="I150" s="139">
        <v>35</v>
      </c>
      <c r="J150" s="139">
        <v>0</v>
      </c>
      <c r="K150" s="139">
        <v>0</v>
      </c>
      <c r="L150" s="139">
        <v>18</v>
      </c>
      <c r="M150" s="139">
        <v>18</v>
      </c>
      <c r="N150" s="163">
        <v>0</v>
      </c>
      <c r="O150" s="139">
        <v>8</v>
      </c>
      <c r="P150" s="139">
        <v>110</v>
      </c>
      <c r="Q150" s="139">
        <v>0</v>
      </c>
      <c r="R150" s="139">
        <v>0</v>
      </c>
      <c r="S150" s="139">
        <v>38</v>
      </c>
      <c r="T150" s="139">
        <v>190</v>
      </c>
      <c r="U150" s="139">
        <v>0</v>
      </c>
      <c r="V150" s="139">
        <v>0</v>
      </c>
      <c r="W150" s="139">
        <v>42</v>
      </c>
      <c r="X150" s="139">
        <v>225</v>
      </c>
    </row>
    <row r="151" spans="1:24" ht="13.8" thickBot="1" x14ac:dyDescent="0.3">
      <c r="A151" s="7" t="s">
        <v>765</v>
      </c>
      <c r="B151" s="1" t="s">
        <v>764</v>
      </c>
      <c r="C151" s="7" t="s">
        <v>18</v>
      </c>
      <c r="D151" s="139">
        <v>9</v>
      </c>
      <c r="E151" s="139">
        <v>281</v>
      </c>
      <c r="F151" s="139">
        <v>1</v>
      </c>
      <c r="G151" s="139">
        <v>13</v>
      </c>
      <c r="H151" s="139">
        <v>19</v>
      </c>
      <c r="I151" s="139">
        <v>282</v>
      </c>
      <c r="J151" s="139">
        <v>0</v>
      </c>
      <c r="K151" s="139">
        <v>0</v>
      </c>
      <c r="L151" s="139">
        <v>36</v>
      </c>
      <c r="M151" s="139">
        <v>36</v>
      </c>
      <c r="N151" s="163">
        <v>0</v>
      </c>
      <c r="O151" s="139">
        <v>0</v>
      </c>
      <c r="P151" s="139">
        <v>0</v>
      </c>
      <c r="Q151" s="139">
        <v>0</v>
      </c>
      <c r="R151" s="139">
        <v>0</v>
      </c>
      <c r="S151" s="139">
        <v>9</v>
      </c>
      <c r="T151" s="139">
        <v>281</v>
      </c>
      <c r="U151" s="139">
        <v>1</v>
      </c>
      <c r="V151" s="139">
        <v>13</v>
      </c>
      <c r="W151" s="139">
        <v>29</v>
      </c>
      <c r="X151" s="139">
        <v>576</v>
      </c>
    </row>
    <row r="152" spans="1:24" ht="13.8" thickBot="1" x14ac:dyDescent="0.3">
      <c r="A152" s="7" t="s">
        <v>771</v>
      </c>
      <c r="B152" s="1" t="s">
        <v>770</v>
      </c>
      <c r="C152" s="7" t="s">
        <v>18</v>
      </c>
      <c r="D152" s="139">
        <v>10</v>
      </c>
      <c r="E152" s="139">
        <v>295</v>
      </c>
      <c r="F152" s="139">
        <v>0</v>
      </c>
      <c r="G152" s="139">
        <v>0</v>
      </c>
      <c r="H152" s="139">
        <v>10</v>
      </c>
      <c r="I152" s="139">
        <v>70</v>
      </c>
      <c r="J152" s="139">
        <v>8</v>
      </c>
      <c r="K152" s="139">
        <v>73</v>
      </c>
      <c r="L152" s="139">
        <v>81</v>
      </c>
      <c r="M152" s="139">
        <v>72</v>
      </c>
      <c r="N152" s="139">
        <v>9</v>
      </c>
      <c r="O152" s="139">
        <v>10</v>
      </c>
      <c r="P152" s="139">
        <v>655</v>
      </c>
      <c r="Q152" s="163">
        <v>0</v>
      </c>
      <c r="R152" s="163">
        <v>0</v>
      </c>
      <c r="S152" s="139">
        <v>20</v>
      </c>
      <c r="T152" s="139">
        <v>950</v>
      </c>
      <c r="U152" s="139">
        <v>0</v>
      </c>
      <c r="V152" s="139">
        <v>0</v>
      </c>
      <c r="W152" s="139">
        <v>38</v>
      </c>
      <c r="X152" s="139">
        <v>1093</v>
      </c>
    </row>
    <row r="153" spans="1:24" ht="13.8" thickBot="1" x14ac:dyDescent="0.3">
      <c r="A153" s="7" t="s">
        <v>781</v>
      </c>
      <c r="B153" s="1" t="s">
        <v>780</v>
      </c>
      <c r="C153" s="7" t="s">
        <v>18</v>
      </c>
      <c r="D153" s="139">
        <v>17</v>
      </c>
      <c r="E153" s="139">
        <v>278</v>
      </c>
      <c r="F153" s="139">
        <v>5</v>
      </c>
      <c r="G153" s="139">
        <v>15</v>
      </c>
      <c r="H153" s="139">
        <v>11</v>
      </c>
      <c r="I153" s="139">
        <v>168</v>
      </c>
      <c r="J153" s="139">
        <v>2</v>
      </c>
      <c r="K153" s="139">
        <v>93</v>
      </c>
      <c r="L153" s="139">
        <v>117</v>
      </c>
      <c r="M153" s="139">
        <v>114</v>
      </c>
      <c r="N153" s="139">
        <v>3</v>
      </c>
      <c r="O153" s="139">
        <v>5</v>
      </c>
      <c r="P153" s="139">
        <v>86</v>
      </c>
      <c r="Q153" s="139">
        <v>0</v>
      </c>
      <c r="R153" s="139">
        <v>0</v>
      </c>
      <c r="S153" s="139">
        <v>22</v>
      </c>
      <c r="T153" s="139">
        <v>364</v>
      </c>
      <c r="U153" s="139">
        <v>5</v>
      </c>
      <c r="V153" s="139">
        <v>15</v>
      </c>
      <c r="W153" s="139">
        <v>40</v>
      </c>
      <c r="X153" s="139">
        <v>640</v>
      </c>
    </row>
    <row r="154" spans="1:24" ht="13.8" thickBot="1" x14ac:dyDescent="0.3">
      <c r="A154" s="7" t="s">
        <v>791</v>
      </c>
      <c r="B154" s="1" t="s">
        <v>790</v>
      </c>
      <c r="C154" s="7" t="s">
        <v>18</v>
      </c>
      <c r="D154" s="139">
        <v>86</v>
      </c>
      <c r="E154" s="139">
        <v>1098</v>
      </c>
      <c r="F154" s="139">
        <v>0</v>
      </c>
      <c r="G154" s="139">
        <v>0</v>
      </c>
      <c r="H154" s="139">
        <v>65</v>
      </c>
      <c r="I154" s="139">
        <v>772</v>
      </c>
      <c r="J154" s="139">
        <v>0</v>
      </c>
      <c r="K154" s="139">
        <v>0</v>
      </c>
      <c r="L154" s="139">
        <v>117</v>
      </c>
      <c r="M154" s="139">
        <v>117</v>
      </c>
      <c r="N154" s="163">
        <v>0</v>
      </c>
      <c r="O154" s="139">
        <v>7</v>
      </c>
      <c r="P154" s="139">
        <v>586</v>
      </c>
      <c r="Q154" s="163">
        <v>0</v>
      </c>
      <c r="R154" s="163">
        <v>0</v>
      </c>
      <c r="S154" s="139">
        <v>93</v>
      </c>
      <c r="T154" s="139">
        <v>1684</v>
      </c>
      <c r="U154" s="139">
        <v>0</v>
      </c>
      <c r="V154" s="139">
        <v>0</v>
      </c>
      <c r="W154" s="139">
        <v>158</v>
      </c>
      <c r="X154" s="139">
        <v>2456</v>
      </c>
    </row>
    <row r="155" spans="1:24" ht="13.8" thickBot="1" x14ac:dyDescent="0.3">
      <c r="A155" s="7" t="s">
        <v>809</v>
      </c>
      <c r="B155" s="80" t="s">
        <v>808</v>
      </c>
      <c r="C155" s="7" t="s">
        <v>18</v>
      </c>
      <c r="D155" s="139">
        <v>42</v>
      </c>
      <c r="E155" s="139">
        <v>1564</v>
      </c>
      <c r="F155" s="139">
        <v>25</v>
      </c>
      <c r="G155" s="139">
        <v>177</v>
      </c>
      <c r="H155" s="139">
        <v>52</v>
      </c>
      <c r="I155" s="139">
        <v>585</v>
      </c>
      <c r="J155" s="139">
        <v>23</v>
      </c>
      <c r="K155" s="139">
        <v>1354</v>
      </c>
      <c r="L155" s="139">
        <v>186</v>
      </c>
      <c r="M155" s="139">
        <v>126</v>
      </c>
      <c r="N155" s="139">
        <v>60</v>
      </c>
      <c r="O155" s="139">
        <v>3</v>
      </c>
      <c r="P155" s="139">
        <v>136</v>
      </c>
      <c r="Q155" s="139">
        <v>5</v>
      </c>
      <c r="R155" s="139">
        <v>24</v>
      </c>
      <c r="S155" s="139">
        <v>45</v>
      </c>
      <c r="T155" s="139">
        <v>1700</v>
      </c>
      <c r="U155" s="139">
        <v>30</v>
      </c>
      <c r="V155" s="139">
        <v>201</v>
      </c>
      <c r="W155" s="139">
        <v>150</v>
      </c>
      <c r="X155" s="139">
        <v>3840</v>
      </c>
    </row>
    <row r="156" spans="1:24" x14ac:dyDescent="0.25">
      <c r="A156" s="7"/>
      <c r="B156" s="81" t="s">
        <v>3877</v>
      </c>
      <c r="C156" s="62"/>
      <c r="D156" s="113">
        <f>SUM(D77:D155)</f>
        <v>4188</v>
      </c>
      <c r="E156" s="113">
        <f t="shared" ref="E156:X156" si="2">SUM(E77:E155)</f>
        <v>68934</v>
      </c>
      <c r="F156" s="113">
        <f t="shared" si="2"/>
        <v>635</v>
      </c>
      <c r="G156" s="113">
        <f t="shared" si="2"/>
        <v>9464</v>
      </c>
      <c r="H156" s="113">
        <f t="shared" si="2"/>
        <v>2244</v>
      </c>
      <c r="I156" s="113">
        <f t="shared" si="2"/>
        <v>29838</v>
      </c>
      <c r="J156" s="113">
        <f t="shared" si="2"/>
        <v>723</v>
      </c>
      <c r="K156" s="113">
        <f t="shared" si="2"/>
        <v>18899</v>
      </c>
      <c r="L156" s="113">
        <f t="shared" si="2"/>
        <v>9138</v>
      </c>
      <c r="M156" s="113">
        <f t="shared" si="2"/>
        <v>7650</v>
      </c>
      <c r="N156" s="113">
        <f t="shared" si="2"/>
        <v>1488</v>
      </c>
      <c r="O156" s="113">
        <f t="shared" si="2"/>
        <v>898</v>
      </c>
      <c r="P156" s="113">
        <f t="shared" si="2"/>
        <v>28291</v>
      </c>
      <c r="Q156" s="113">
        <f t="shared" si="2"/>
        <v>237</v>
      </c>
      <c r="R156" s="113">
        <f t="shared" si="2"/>
        <v>2633</v>
      </c>
      <c r="S156" s="113">
        <f t="shared" si="2"/>
        <v>5086</v>
      </c>
      <c r="T156" s="113">
        <f t="shared" si="2"/>
        <v>97225</v>
      </c>
      <c r="U156" s="113">
        <f t="shared" si="2"/>
        <v>872</v>
      </c>
      <c r="V156" s="113">
        <f t="shared" si="2"/>
        <v>12097</v>
      </c>
      <c r="W156" s="113">
        <f t="shared" si="2"/>
        <v>8925</v>
      </c>
      <c r="X156" s="113">
        <f t="shared" si="2"/>
        <v>158059</v>
      </c>
    </row>
    <row r="157" spans="1:24" ht="13.8" thickBot="1" x14ac:dyDescent="0.3">
      <c r="A157" s="7"/>
      <c r="B157" s="83" t="s">
        <v>3878</v>
      </c>
      <c r="C157" s="67"/>
      <c r="D157" s="114">
        <f>AVERAGE(D77:D155)</f>
        <v>53.0126582278481</v>
      </c>
      <c r="E157" s="114">
        <f t="shared" ref="E157:X157" si="3">AVERAGE(E77:E155)</f>
        <v>872.58227848101262</v>
      </c>
      <c r="F157" s="114">
        <f t="shared" si="3"/>
        <v>8.037974683544304</v>
      </c>
      <c r="G157" s="114">
        <f t="shared" si="3"/>
        <v>119.79746835443038</v>
      </c>
      <c r="H157" s="114">
        <f t="shared" si="3"/>
        <v>28.405063291139239</v>
      </c>
      <c r="I157" s="114">
        <f t="shared" si="3"/>
        <v>377.69620253164555</v>
      </c>
      <c r="J157" s="114">
        <f t="shared" si="3"/>
        <v>9.151898734177216</v>
      </c>
      <c r="K157" s="114">
        <f t="shared" si="3"/>
        <v>239.22784810126583</v>
      </c>
      <c r="L157" s="114">
        <f t="shared" si="3"/>
        <v>115.67088607594937</v>
      </c>
      <c r="M157" s="114">
        <f t="shared" si="3"/>
        <v>96.835443037974684</v>
      </c>
      <c r="N157" s="114">
        <f t="shared" si="3"/>
        <v>18.835443037974684</v>
      </c>
      <c r="O157" s="114">
        <f t="shared" si="3"/>
        <v>11.367088607594937</v>
      </c>
      <c r="P157" s="114">
        <f t="shared" si="3"/>
        <v>358.11392405063293</v>
      </c>
      <c r="Q157" s="114">
        <f t="shared" si="3"/>
        <v>3</v>
      </c>
      <c r="R157" s="114">
        <f t="shared" si="3"/>
        <v>33.329113924050631</v>
      </c>
      <c r="S157" s="114">
        <f t="shared" si="3"/>
        <v>64.379746835443044</v>
      </c>
      <c r="T157" s="114">
        <f t="shared" si="3"/>
        <v>1230.6962025316457</v>
      </c>
      <c r="U157" s="114">
        <f t="shared" si="3"/>
        <v>11.037974683544304</v>
      </c>
      <c r="V157" s="114">
        <f t="shared" si="3"/>
        <v>153.12658227848101</v>
      </c>
      <c r="W157" s="114">
        <f t="shared" si="3"/>
        <v>112.9746835443038</v>
      </c>
      <c r="X157" s="114">
        <f t="shared" si="3"/>
        <v>2000.746835443038</v>
      </c>
    </row>
    <row r="158" spans="1:24" ht="13.8" thickBot="1" x14ac:dyDescent="0.3">
      <c r="A158" s="7"/>
      <c r="B158" s="85"/>
      <c r="C158" s="152"/>
      <c r="D158" s="156"/>
      <c r="E158" s="156"/>
      <c r="F158" s="156"/>
      <c r="G158" s="156"/>
      <c r="H158" s="156"/>
      <c r="I158" s="156"/>
      <c r="J158" s="156"/>
      <c r="K158" s="156"/>
      <c r="L158" s="156"/>
      <c r="M158" s="156"/>
      <c r="N158" s="156"/>
      <c r="O158" s="156"/>
      <c r="P158" s="156"/>
      <c r="Q158" s="156"/>
      <c r="R158" s="156"/>
      <c r="S158" s="156"/>
      <c r="T158" s="156"/>
      <c r="U158" s="156"/>
      <c r="V158" s="156"/>
      <c r="W158" s="156"/>
      <c r="X158" s="156"/>
    </row>
    <row r="159" spans="1:24" ht="13.8" thickBot="1" x14ac:dyDescent="0.3">
      <c r="A159" s="7" t="s">
        <v>25</v>
      </c>
      <c r="B159" s="72" t="s">
        <v>24</v>
      </c>
      <c r="C159" s="7" t="s">
        <v>26</v>
      </c>
      <c r="D159" s="139">
        <v>56</v>
      </c>
      <c r="E159" s="139">
        <v>248</v>
      </c>
      <c r="F159" s="139">
        <v>7</v>
      </c>
      <c r="G159" s="139">
        <v>62</v>
      </c>
      <c r="H159" s="139">
        <v>52</v>
      </c>
      <c r="I159" s="139">
        <v>180</v>
      </c>
      <c r="J159" s="139">
        <v>52</v>
      </c>
      <c r="K159" s="139">
        <v>211</v>
      </c>
      <c r="L159" s="139">
        <v>157</v>
      </c>
      <c r="M159" s="139">
        <v>127</v>
      </c>
      <c r="N159" s="139">
        <v>30</v>
      </c>
      <c r="O159" s="139">
        <v>10</v>
      </c>
      <c r="P159" s="139">
        <v>141</v>
      </c>
      <c r="Q159" s="139">
        <v>8</v>
      </c>
      <c r="R159" s="139">
        <v>24</v>
      </c>
      <c r="S159" s="139">
        <v>66</v>
      </c>
      <c r="T159" s="139">
        <v>389</v>
      </c>
      <c r="U159" s="139">
        <v>15</v>
      </c>
      <c r="V159" s="139">
        <v>86</v>
      </c>
      <c r="W159" s="139">
        <v>185</v>
      </c>
      <c r="X159" s="139">
        <v>866</v>
      </c>
    </row>
    <row r="160" spans="1:24" ht="13.8" thickBot="1" x14ac:dyDescent="0.3">
      <c r="A160" s="7" t="s">
        <v>30</v>
      </c>
      <c r="B160" s="1" t="s">
        <v>29</v>
      </c>
      <c r="C160" s="7" t="s">
        <v>26</v>
      </c>
      <c r="D160" s="139">
        <v>110</v>
      </c>
      <c r="E160" s="139">
        <v>2867</v>
      </c>
      <c r="F160" s="139">
        <v>39</v>
      </c>
      <c r="G160" s="139">
        <v>415</v>
      </c>
      <c r="H160" s="139">
        <v>111</v>
      </c>
      <c r="I160" s="139">
        <v>1194</v>
      </c>
      <c r="J160" s="139">
        <v>294</v>
      </c>
      <c r="K160" s="139">
        <v>2064</v>
      </c>
      <c r="L160" s="163">
        <v>0</v>
      </c>
      <c r="M160" s="163">
        <v>0</v>
      </c>
      <c r="N160" s="163">
        <v>0</v>
      </c>
      <c r="O160" s="139">
        <v>67</v>
      </c>
      <c r="P160" s="139">
        <v>1639</v>
      </c>
      <c r="Q160" s="139">
        <v>22</v>
      </c>
      <c r="R160" s="139">
        <v>272</v>
      </c>
      <c r="S160" s="139">
        <v>177</v>
      </c>
      <c r="T160" s="139">
        <v>4506</v>
      </c>
      <c r="U160" s="139">
        <v>61</v>
      </c>
      <c r="V160" s="139">
        <v>687</v>
      </c>
      <c r="W160" s="139">
        <v>643</v>
      </c>
      <c r="X160" s="139">
        <v>8451</v>
      </c>
    </row>
    <row r="161" spans="1:24" ht="13.8" thickBot="1" x14ac:dyDescent="0.3">
      <c r="A161" s="7" t="s">
        <v>32</v>
      </c>
      <c r="B161" s="1" t="s">
        <v>31</v>
      </c>
      <c r="C161" s="7" t="s">
        <v>26</v>
      </c>
      <c r="D161" s="139">
        <v>62</v>
      </c>
      <c r="E161" s="139">
        <v>1166</v>
      </c>
      <c r="F161" s="139">
        <v>9</v>
      </c>
      <c r="G161" s="139">
        <v>51</v>
      </c>
      <c r="H161" s="139">
        <v>230</v>
      </c>
      <c r="I161" s="139">
        <v>2111</v>
      </c>
      <c r="J161" s="139">
        <v>8</v>
      </c>
      <c r="K161" s="139">
        <v>562</v>
      </c>
      <c r="L161" s="139">
        <v>112</v>
      </c>
      <c r="M161" s="139">
        <v>97</v>
      </c>
      <c r="N161" s="139">
        <v>15</v>
      </c>
      <c r="O161" s="139">
        <v>8</v>
      </c>
      <c r="P161" s="139">
        <v>638</v>
      </c>
      <c r="Q161" s="139">
        <v>2</v>
      </c>
      <c r="R161" s="139">
        <v>21</v>
      </c>
      <c r="S161" s="139">
        <v>70</v>
      </c>
      <c r="T161" s="139">
        <v>1804</v>
      </c>
      <c r="U161" s="139">
        <v>11</v>
      </c>
      <c r="V161" s="139">
        <v>72</v>
      </c>
      <c r="W161" s="139">
        <v>319</v>
      </c>
      <c r="X161" s="139">
        <v>4549</v>
      </c>
    </row>
    <row r="162" spans="1:24" ht="13.8" thickBot="1" x14ac:dyDescent="0.3">
      <c r="A162" s="7" t="s">
        <v>44</v>
      </c>
      <c r="B162" s="1" t="s">
        <v>43</v>
      </c>
      <c r="C162" s="7" t="s">
        <v>26</v>
      </c>
      <c r="D162" s="139">
        <v>221</v>
      </c>
      <c r="E162" s="139">
        <v>5596</v>
      </c>
      <c r="F162" s="139">
        <v>0</v>
      </c>
      <c r="G162" s="139">
        <v>0</v>
      </c>
      <c r="H162" s="139">
        <v>0</v>
      </c>
      <c r="I162" s="139">
        <v>0</v>
      </c>
      <c r="J162" s="139">
        <v>2725</v>
      </c>
      <c r="K162" s="139">
        <v>27007</v>
      </c>
      <c r="L162" s="139">
        <v>0</v>
      </c>
      <c r="M162" s="139">
        <v>0</v>
      </c>
      <c r="N162" s="139">
        <v>0</v>
      </c>
      <c r="O162" s="139">
        <v>6</v>
      </c>
      <c r="P162" s="139">
        <v>520</v>
      </c>
      <c r="Q162" s="139">
        <v>0</v>
      </c>
      <c r="R162" s="139">
        <v>0</v>
      </c>
      <c r="S162" s="139">
        <v>227</v>
      </c>
      <c r="T162" s="139">
        <v>6116</v>
      </c>
      <c r="U162" s="139">
        <v>0</v>
      </c>
      <c r="V162" s="139">
        <v>0</v>
      </c>
      <c r="W162" s="139">
        <v>2952</v>
      </c>
      <c r="X162" s="139">
        <v>33123</v>
      </c>
    </row>
    <row r="163" spans="1:24" ht="13.8" thickBot="1" x14ac:dyDescent="0.3">
      <c r="A163" s="7" t="s">
        <v>52</v>
      </c>
      <c r="B163" s="1" t="s">
        <v>51</v>
      </c>
      <c r="C163" s="7" t="s">
        <v>26</v>
      </c>
      <c r="D163" s="139">
        <v>66</v>
      </c>
      <c r="E163" s="139">
        <v>1524</v>
      </c>
      <c r="F163" s="139">
        <v>1</v>
      </c>
      <c r="G163" s="139">
        <v>12</v>
      </c>
      <c r="H163" s="139">
        <v>19</v>
      </c>
      <c r="I163" s="139">
        <v>370</v>
      </c>
      <c r="J163" s="139">
        <v>17</v>
      </c>
      <c r="K163" s="139">
        <v>293</v>
      </c>
      <c r="L163" s="139">
        <v>302</v>
      </c>
      <c r="M163" s="139">
        <v>252</v>
      </c>
      <c r="N163" s="139">
        <v>50</v>
      </c>
      <c r="O163" s="139">
        <v>20</v>
      </c>
      <c r="P163" s="139">
        <v>910</v>
      </c>
      <c r="Q163" s="139">
        <v>4</v>
      </c>
      <c r="R163" s="139">
        <v>51</v>
      </c>
      <c r="S163" s="139">
        <v>86</v>
      </c>
      <c r="T163" s="139">
        <v>2434</v>
      </c>
      <c r="U163" s="139">
        <v>5</v>
      </c>
      <c r="V163" s="139">
        <v>63</v>
      </c>
      <c r="W163" s="139">
        <v>127</v>
      </c>
      <c r="X163" s="139">
        <v>3160</v>
      </c>
    </row>
    <row r="164" spans="1:24" ht="13.8" thickBot="1" x14ac:dyDescent="0.3">
      <c r="A164" s="7" t="s">
        <v>67</v>
      </c>
      <c r="B164" s="1" t="s">
        <v>66</v>
      </c>
      <c r="C164" s="7" t="s">
        <v>26</v>
      </c>
      <c r="D164" s="139">
        <v>16</v>
      </c>
      <c r="E164" s="139">
        <v>226</v>
      </c>
      <c r="F164" s="139">
        <v>2</v>
      </c>
      <c r="G164" s="139">
        <v>14</v>
      </c>
      <c r="H164" s="139">
        <v>8</v>
      </c>
      <c r="I164" s="139">
        <v>110</v>
      </c>
      <c r="J164" s="139">
        <v>3</v>
      </c>
      <c r="K164" s="139">
        <v>310</v>
      </c>
      <c r="L164" s="139">
        <v>129</v>
      </c>
      <c r="M164" s="139">
        <v>86</v>
      </c>
      <c r="N164" s="139">
        <v>43</v>
      </c>
      <c r="O164" s="139">
        <v>5</v>
      </c>
      <c r="P164" s="139">
        <v>315</v>
      </c>
      <c r="Q164" s="139">
        <v>1</v>
      </c>
      <c r="R164" s="139">
        <v>20</v>
      </c>
      <c r="S164" s="139">
        <v>21</v>
      </c>
      <c r="T164" s="139">
        <v>541</v>
      </c>
      <c r="U164" s="139">
        <v>3</v>
      </c>
      <c r="V164" s="139">
        <v>34</v>
      </c>
      <c r="W164" s="139">
        <v>35</v>
      </c>
      <c r="X164" s="139">
        <v>995</v>
      </c>
    </row>
    <row r="165" spans="1:24" ht="13.8" thickBot="1" x14ac:dyDescent="0.3">
      <c r="A165" s="7" t="s">
        <v>96</v>
      </c>
      <c r="B165" s="1" t="s">
        <v>95</v>
      </c>
      <c r="C165" s="7" t="s">
        <v>26</v>
      </c>
      <c r="D165" s="139">
        <v>183</v>
      </c>
      <c r="E165" s="139">
        <v>1496</v>
      </c>
      <c r="F165" s="139">
        <v>96</v>
      </c>
      <c r="G165" s="139">
        <v>829</v>
      </c>
      <c r="H165" s="139">
        <v>62</v>
      </c>
      <c r="I165" s="139">
        <v>551</v>
      </c>
      <c r="J165" s="139">
        <v>11</v>
      </c>
      <c r="K165" s="139">
        <v>435</v>
      </c>
      <c r="L165" s="139">
        <v>207</v>
      </c>
      <c r="M165" s="139">
        <v>115</v>
      </c>
      <c r="N165" s="139">
        <v>92</v>
      </c>
      <c r="O165" s="139">
        <v>10</v>
      </c>
      <c r="P165" s="139">
        <v>493</v>
      </c>
      <c r="Q165" s="139">
        <v>8</v>
      </c>
      <c r="R165" s="139">
        <v>94</v>
      </c>
      <c r="S165" s="139">
        <v>193</v>
      </c>
      <c r="T165" s="139">
        <v>1989</v>
      </c>
      <c r="U165" s="139">
        <v>104</v>
      </c>
      <c r="V165" s="139">
        <v>923</v>
      </c>
      <c r="W165" s="139">
        <v>370</v>
      </c>
      <c r="X165" s="139">
        <v>3898</v>
      </c>
    </row>
    <row r="166" spans="1:24" ht="13.8" thickBot="1" x14ac:dyDescent="0.3">
      <c r="A166" s="7" t="s">
        <v>106</v>
      </c>
      <c r="B166" s="1" t="s">
        <v>105</v>
      </c>
      <c r="C166" s="7" t="s">
        <v>26</v>
      </c>
      <c r="D166" s="139">
        <v>101</v>
      </c>
      <c r="E166" s="139">
        <v>1940</v>
      </c>
      <c r="F166" s="139">
        <v>2</v>
      </c>
      <c r="G166" s="139">
        <v>59</v>
      </c>
      <c r="H166" s="139">
        <v>93</v>
      </c>
      <c r="I166" s="139">
        <v>467</v>
      </c>
      <c r="J166" s="139">
        <v>0</v>
      </c>
      <c r="K166" s="139">
        <v>0</v>
      </c>
      <c r="L166" s="139">
        <v>143</v>
      </c>
      <c r="M166" s="139">
        <v>116</v>
      </c>
      <c r="N166" s="139">
        <v>27</v>
      </c>
      <c r="O166" s="139">
        <v>31</v>
      </c>
      <c r="P166" s="139">
        <v>828</v>
      </c>
      <c r="Q166" s="139">
        <v>5</v>
      </c>
      <c r="R166" s="139">
        <v>61</v>
      </c>
      <c r="S166" s="139">
        <v>132</v>
      </c>
      <c r="T166" s="139">
        <v>2768</v>
      </c>
      <c r="U166" s="139">
        <v>7</v>
      </c>
      <c r="V166" s="139">
        <v>120</v>
      </c>
      <c r="W166" s="139">
        <v>232</v>
      </c>
      <c r="X166" s="139">
        <v>3355</v>
      </c>
    </row>
    <row r="167" spans="1:24" ht="13.8" thickBot="1" x14ac:dyDescent="0.3">
      <c r="A167" s="7" t="s">
        <v>110</v>
      </c>
      <c r="B167" s="1" t="s">
        <v>109</v>
      </c>
      <c r="C167" s="7" t="s">
        <v>26</v>
      </c>
      <c r="D167" s="139">
        <v>175</v>
      </c>
      <c r="E167" s="139">
        <v>3370</v>
      </c>
      <c r="F167" s="139">
        <v>20</v>
      </c>
      <c r="G167" s="139">
        <v>100</v>
      </c>
      <c r="H167" s="139">
        <v>187</v>
      </c>
      <c r="I167" s="139">
        <v>1085</v>
      </c>
      <c r="J167" s="139">
        <v>7</v>
      </c>
      <c r="K167" s="139">
        <v>200</v>
      </c>
      <c r="L167" s="139">
        <v>68</v>
      </c>
      <c r="M167" s="139">
        <v>68</v>
      </c>
      <c r="N167" s="163">
        <v>0</v>
      </c>
      <c r="O167" s="139">
        <v>30</v>
      </c>
      <c r="P167" s="139">
        <v>800</v>
      </c>
      <c r="Q167" s="139">
        <v>3</v>
      </c>
      <c r="R167" s="139">
        <v>30</v>
      </c>
      <c r="S167" s="139">
        <v>205</v>
      </c>
      <c r="T167" s="139">
        <v>4170</v>
      </c>
      <c r="U167" s="139">
        <v>23</v>
      </c>
      <c r="V167" s="139">
        <v>130</v>
      </c>
      <c r="W167" s="139">
        <v>422</v>
      </c>
      <c r="X167" s="139">
        <v>5585</v>
      </c>
    </row>
    <row r="168" spans="1:24" ht="13.8" thickBot="1" x14ac:dyDescent="0.3">
      <c r="A168" s="7" t="s">
        <v>128</v>
      </c>
      <c r="B168" s="1" t="s">
        <v>127</v>
      </c>
      <c r="C168" s="7" t="s">
        <v>26</v>
      </c>
      <c r="D168" s="139">
        <v>102</v>
      </c>
      <c r="E168" s="139">
        <v>2298</v>
      </c>
      <c r="F168" s="139">
        <v>37</v>
      </c>
      <c r="G168" s="139">
        <v>722</v>
      </c>
      <c r="H168" s="139">
        <v>41</v>
      </c>
      <c r="I168" s="139">
        <v>469</v>
      </c>
      <c r="J168" s="139">
        <v>15</v>
      </c>
      <c r="K168" s="139">
        <v>1246</v>
      </c>
      <c r="L168" s="139">
        <v>163</v>
      </c>
      <c r="M168" s="139">
        <v>150</v>
      </c>
      <c r="N168" s="139">
        <v>13</v>
      </c>
      <c r="O168" s="139">
        <v>24</v>
      </c>
      <c r="P168" s="139">
        <v>1665</v>
      </c>
      <c r="Q168" s="139">
        <v>8</v>
      </c>
      <c r="R168" s="139">
        <v>102</v>
      </c>
      <c r="S168" s="139">
        <v>126</v>
      </c>
      <c r="T168" s="139">
        <v>3963</v>
      </c>
      <c r="U168" s="139">
        <v>45</v>
      </c>
      <c r="V168" s="139">
        <v>824</v>
      </c>
      <c r="W168" s="139">
        <v>227</v>
      </c>
      <c r="X168" s="139">
        <v>6502</v>
      </c>
    </row>
    <row r="169" spans="1:24" ht="13.8" thickBot="1" x14ac:dyDescent="0.3">
      <c r="A169" s="7" t="s">
        <v>130</v>
      </c>
      <c r="B169" s="1" t="s">
        <v>129</v>
      </c>
      <c r="C169" s="7" t="s">
        <v>26</v>
      </c>
      <c r="D169" s="139">
        <v>9</v>
      </c>
      <c r="E169" s="139">
        <v>392</v>
      </c>
      <c r="F169" s="139">
        <v>2</v>
      </c>
      <c r="G169" s="139">
        <v>18</v>
      </c>
      <c r="H169" s="139">
        <v>69</v>
      </c>
      <c r="I169" s="139">
        <v>1245</v>
      </c>
      <c r="J169" s="139">
        <v>0</v>
      </c>
      <c r="K169" s="139">
        <v>0</v>
      </c>
      <c r="L169" s="139">
        <v>92</v>
      </c>
      <c r="M169" s="139">
        <v>80</v>
      </c>
      <c r="N169" s="139">
        <v>12</v>
      </c>
      <c r="O169" s="139">
        <v>13</v>
      </c>
      <c r="P169" s="139">
        <v>235</v>
      </c>
      <c r="Q169" s="139">
        <v>1</v>
      </c>
      <c r="R169" s="139">
        <v>2</v>
      </c>
      <c r="S169" s="139">
        <v>22</v>
      </c>
      <c r="T169" s="139">
        <v>627</v>
      </c>
      <c r="U169" s="139">
        <v>3</v>
      </c>
      <c r="V169" s="139">
        <v>20</v>
      </c>
      <c r="W169" s="139">
        <v>94</v>
      </c>
      <c r="X169" s="139">
        <v>1892</v>
      </c>
    </row>
    <row r="170" spans="1:24" ht="13.8" thickBot="1" x14ac:dyDescent="0.3">
      <c r="A170" s="7" t="s">
        <v>136</v>
      </c>
      <c r="B170" s="1" t="s">
        <v>135</v>
      </c>
      <c r="C170" s="7" t="s">
        <v>26</v>
      </c>
      <c r="D170" s="139">
        <v>28</v>
      </c>
      <c r="E170" s="139">
        <v>535</v>
      </c>
      <c r="F170" s="139">
        <v>0</v>
      </c>
      <c r="G170" s="139">
        <v>0</v>
      </c>
      <c r="H170" s="139">
        <v>6</v>
      </c>
      <c r="I170" s="139">
        <v>82</v>
      </c>
      <c r="J170" s="139">
        <v>15</v>
      </c>
      <c r="K170" s="139">
        <v>727</v>
      </c>
      <c r="L170" s="139">
        <v>25</v>
      </c>
      <c r="M170" s="139">
        <v>25</v>
      </c>
      <c r="N170" s="139">
        <v>0</v>
      </c>
      <c r="O170" s="139">
        <v>0</v>
      </c>
      <c r="P170" s="139">
        <v>0</v>
      </c>
      <c r="Q170" s="139">
        <v>0</v>
      </c>
      <c r="R170" s="139">
        <v>0</v>
      </c>
      <c r="S170" s="139">
        <v>28</v>
      </c>
      <c r="T170" s="139">
        <v>535</v>
      </c>
      <c r="U170" s="139">
        <v>0</v>
      </c>
      <c r="V170" s="139">
        <v>0</v>
      </c>
      <c r="W170" s="139">
        <v>49</v>
      </c>
      <c r="X170" s="139">
        <v>1344</v>
      </c>
    </row>
    <row r="171" spans="1:24" ht="13.8" thickBot="1" x14ac:dyDescent="0.3">
      <c r="A171" s="7" t="s">
        <v>144</v>
      </c>
      <c r="B171" s="1" t="s">
        <v>143</v>
      </c>
      <c r="C171" s="7" t="s">
        <v>26</v>
      </c>
      <c r="D171" s="139">
        <v>53</v>
      </c>
      <c r="E171" s="139">
        <v>1544</v>
      </c>
      <c r="F171" s="139">
        <v>0</v>
      </c>
      <c r="G171" s="139">
        <v>0</v>
      </c>
      <c r="H171" s="139">
        <v>38</v>
      </c>
      <c r="I171" s="139">
        <v>462</v>
      </c>
      <c r="J171" s="139">
        <v>12</v>
      </c>
      <c r="K171" s="139">
        <v>238</v>
      </c>
      <c r="L171" s="139">
        <v>114</v>
      </c>
      <c r="M171" s="139">
        <v>107</v>
      </c>
      <c r="N171" s="139">
        <v>7</v>
      </c>
      <c r="O171" s="139">
        <v>12</v>
      </c>
      <c r="P171" s="139">
        <v>1270</v>
      </c>
      <c r="Q171" s="139">
        <v>0</v>
      </c>
      <c r="R171" s="139">
        <v>0</v>
      </c>
      <c r="S171" s="139">
        <v>65</v>
      </c>
      <c r="T171" s="139">
        <v>2814</v>
      </c>
      <c r="U171" s="139">
        <v>0</v>
      </c>
      <c r="V171" s="139">
        <v>0</v>
      </c>
      <c r="W171" s="139">
        <v>115</v>
      </c>
      <c r="X171" s="139">
        <v>3514</v>
      </c>
    </row>
    <row r="172" spans="1:24" ht="13.8" thickBot="1" x14ac:dyDescent="0.3">
      <c r="A172" s="7" t="s">
        <v>148</v>
      </c>
      <c r="B172" s="1" t="s">
        <v>147</v>
      </c>
      <c r="C172" s="7" t="s">
        <v>26</v>
      </c>
      <c r="D172" s="139">
        <v>101</v>
      </c>
      <c r="E172" s="139">
        <v>2029</v>
      </c>
      <c r="F172" s="139">
        <v>18</v>
      </c>
      <c r="G172" s="139">
        <v>450</v>
      </c>
      <c r="H172" s="139">
        <v>8</v>
      </c>
      <c r="I172" s="139">
        <v>81</v>
      </c>
      <c r="J172" s="139">
        <v>4</v>
      </c>
      <c r="K172" s="139">
        <v>204</v>
      </c>
      <c r="L172" s="139">
        <v>164</v>
      </c>
      <c r="M172" s="139">
        <v>151</v>
      </c>
      <c r="N172" s="139">
        <v>13</v>
      </c>
      <c r="O172" s="139">
        <v>12</v>
      </c>
      <c r="P172" s="139">
        <v>648</v>
      </c>
      <c r="Q172" s="139">
        <v>5</v>
      </c>
      <c r="R172" s="139">
        <v>43</v>
      </c>
      <c r="S172" s="139">
        <v>113</v>
      </c>
      <c r="T172" s="139">
        <v>2677</v>
      </c>
      <c r="U172" s="139">
        <v>23</v>
      </c>
      <c r="V172" s="139">
        <v>493</v>
      </c>
      <c r="W172" s="139">
        <v>148</v>
      </c>
      <c r="X172" s="139">
        <v>3455</v>
      </c>
    </row>
    <row r="173" spans="1:24" ht="13.8" thickBot="1" x14ac:dyDescent="0.3">
      <c r="A173" s="7" t="s">
        <v>152</v>
      </c>
      <c r="B173" s="1" t="s">
        <v>151</v>
      </c>
      <c r="C173" s="7" t="s">
        <v>26</v>
      </c>
      <c r="D173" s="139">
        <v>53</v>
      </c>
      <c r="E173" s="139">
        <v>2486</v>
      </c>
      <c r="F173" s="139">
        <v>76</v>
      </c>
      <c r="G173" s="139">
        <v>531</v>
      </c>
      <c r="H173" s="139">
        <v>21</v>
      </c>
      <c r="I173" s="139">
        <v>291</v>
      </c>
      <c r="J173" s="139">
        <v>8</v>
      </c>
      <c r="K173" s="139">
        <v>1408</v>
      </c>
      <c r="L173" s="139">
        <v>761</v>
      </c>
      <c r="M173" s="139">
        <v>626</v>
      </c>
      <c r="N173" s="139">
        <v>135</v>
      </c>
      <c r="O173" s="139">
        <v>19</v>
      </c>
      <c r="P173" s="139">
        <v>1463</v>
      </c>
      <c r="Q173" s="139">
        <v>5</v>
      </c>
      <c r="R173" s="139">
        <v>269</v>
      </c>
      <c r="S173" s="139">
        <v>72</v>
      </c>
      <c r="T173" s="139">
        <v>3949</v>
      </c>
      <c r="U173" s="139">
        <v>81</v>
      </c>
      <c r="V173" s="139">
        <v>800</v>
      </c>
      <c r="W173" s="139">
        <v>182</v>
      </c>
      <c r="X173" s="139">
        <v>6448</v>
      </c>
    </row>
    <row r="174" spans="1:24" ht="13.8" thickBot="1" x14ac:dyDescent="0.3">
      <c r="A174" s="7" t="s">
        <v>154</v>
      </c>
      <c r="B174" s="1" t="s">
        <v>153</v>
      </c>
      <c r="C174" s="7" t="s">
        <v>26</v>
      </c>
      <c r="D174" s="139">
        <v>53</v>
      </c>
      <c r="E174" s="139">
        <v>201</v>
      </c>
      <c r="F174" s="139">
        <v>2</v>
      </c>
      <c r="G174" s="139">
        <v>15</v>
      </c>
      <c r="H174" s="139">
        <v>111</v>
      </c>
      <c r="I174" s="139">
        <v>728</v>
      </c>
      <c r="J174" s="139">
        <v>0</v>
      </c>
      <c r="K174" s="139">
        <v>0</v>
      </c>
      <c r="L174" s="139">
        <v>40</v>
      </c>
      <c r="M174" s="139">
        <v>25</v>
      </c>
      <c r="N174" s="139">
        <v>15</v>
      </c>
      <c r="O174" s="139">
        <v>8</v>
      </c>
      <c r="P174" s="139">
        <v>139</v>
      </c>
      <c r="Q174" s="139">
        <v>1</v>
      </c>
      <c r="R174" s="139">
        <v>15</v>
      </c>
      <c r="S174" s="139">
        <v>61</v>
      </c>
      <c r="T174" s="139">
        <v>340</v>
      </c>
      <c r="U174" s="139">
        <v>3</v>
      </c>
      <c r="V174" s="139">
        <v>30</v>
      </c>
      <c r="W174" s="139">
        <v>175</v>
      </c>
      <c r="X174" s="139">
        <v>1098</v>
      </c>
    </row>
    <row r="175" spans="1:24" ht="13.8" thickBot="1" x14ac:dyDescent="0.3">
      <c r="A175" s="7" t="s">
        <v>160</v>
      </c>
      <c r="B175" s="1" t="s">
        <v>159</v>
      </c>
      <c r="C175" s="7" t="s">
        <v>26</v>
      </c>
      <c r="D175" s="139">
        <v>239</v>
      </c>
      <c r="E175" s="139">
        <v>5281</v>
      </c>
      <c r="F175" s="139">
        <v>15</v>
      </c>
      <c r="G175" s="139">
        <v>110</v>
      </c>
      <c r="H175" s="139">
        <v>287</v>
      </c>
      <c r="I175" s="139">
        <v>4524</v>
      </c>
      <c r="J175" s="139">
        <v>0</v>
      </c>
      <c r="K175" s="139">
        <v>0</v>
      </c>
      <c r="L175" s="139">
        <v>0</v>
      </c>
      <c r="M175" s="139">
        <v>0</v>
      </c>
      <c r="N175" s="139">
        <v>0</v>
      </c>
      <c r="O175" s="139">
        <v>0</v>
      </c>
      <c r="P175" s="139">
        <v>0</v>
      </c>
      <c r="Q175" s="139">
        <v>0</v>
      </c>
      <c r="R175" s="139">
        <v>0</v>
      </c>
      <c r="S175" s="139">
        <v>239</v>
      </c>
      <c r="T175" s="139">
        <v>5281</v>
      </c>
      <c r="U175" s="139">
        <v>15</v>
      </c>
      <c r="V175" s="139">
        <v>110</v>
      </c>
      <c r="W175" s="139">
        <v>541</v>
      </c>
      <c r="X175" s="139">
        <v>9915</v>
      </c>
    </row>
    <row r="176" spans="1:24" ht="13.8" thickBot="1" x14ac:dyDescent="0.3">
      <c r="A176" s="7" t="s">
        <v>196</v>
      </c>
      <c r="B176" s="1" t="s">
        <v>195</v>
      </c>
      <c r="C176" s="7" t="s">
        <v>26</v>
      </c>
      <c r="D176" s="139">
        <v>91</v>
      </c>
      <c r="E176" s="139">
        <v>3847</v>
      </c>
      <c r="F176" s="139">
        <v>14</v>
      </c>
      <c r="G176" s="139">
        <v>205</v>
      </c>
      <c r="H176" s="139">
        <v>41</v>
      </c>
      <c r="I176" s="139">
        <v>727</v>
      </c>
      <c r="J176" s="139">
        <v>24</v>
      </c>
      <c r="K176" s="139">
        <v>741</v>
      </c>
      <c r="L176" s="139">
        <v>780</v>
      </c>
      <c r="M176" s="139">
        <v>697</v>
      </c>
      <c r="N176" s="139">
        <v>83</v>
      </c>
      <c r="O176" s="139">
        <v>6</v>
      </c>
      <c r="P176" s="139">
        <v>641</v>
      </c>
      <c r="Q176" s="163">
        <v>0</v>
      </c>
      <c r="R176" s="163">
        <v>0</v>
      </c>
      <c r="S176" s="139">
        <v>97</v>
      </c>
      <c r="T176" s="139">
        <v>4488</v>
      </c>
      <c r="U176" s="139">
        <v>14</v>
      </c>
      <c r="V176" s="139">
        <v>205</v>
      </c>
      <c r="W176" s="139">
        <v>176</v>
      </c>
      <c r="X176" s="139">
        <v>6161</v>
      </c>
    </row>
    <row r="177" spans="1:24" ht="13.8" thickBot="1" x14ac:dyDescent="0.3">
      <c r="A177" s="7" t="s">
        <v>220</v>
      </c>
      <c r="B177" s="1" t="s">
        <v>219</v>
      </c>
      <c r="C177" s="7" t="s">
        <v>26</v>
      </c>
      <c r="D177" s="139">
        <v>25</v>
      </c>
      <c r="E177" s="139">
        <v>750</v>
      </c>
      <c r="F177" s="139">
        <v>4</v>
      </c>
      <c r="G177" s="139">
        <v>261</v>
      </c>
      <c r="H177" s="139">
        <v>20</v>
      </c>
      <c r="I177" s="139">
        <v>200</v>
      </c>
      <c r="J177" s="139">
        <v>2</v>
      </c>
      <c r="K177" s="139">
        <v>1200</v>
      </c>
      <c r="L177" s="139">
        <v>226</v>
      </c>
      <c r="M177" s="139">
        <v>201</v>
      </c>
      <c r="N177" s="139">
        <v>25</v>
      </c>
      <c r="O177" s="139">
        <v>7</v>
      </c>
      <c r="P177" s="139">
        <v>386</v>
      </c>
      <c r="Q177" s="139">
        <v>9</v>
      </c>
      <c r="R177" s="139">
        <v>191</v>
      </c>
      <c r="S177" s="139">
        <v>32</v>
      </c>
      <c r="T177" s="139">
        <v>1136</v>
      </c>
      <c r="U177" s="139">
        <v>13</v>
      </c>
      <c r="V177" s="139">
        <v>452</v>
      </c>
      <c r="W177" s="139">
        <v>67</v>
      </c>
      <c r="X177" s="139">
        <v>2988</v>
      </c>
    </row>
    <row r="178" spans="1:24" ht="13.8" thickBot="1" x14ac:dyDescent="0.3">
      <c r="A178" s="7" t="s">
        <v>234</v>
      </c>
      <c r="B178" s="1" t="s">
        <v>233</v>
      </c>
      <c r="C178" s="7" t="s">
        <v>26</v>
      </c>
      <c r="D178" s="139">
        <v>181</v>
      </c>
      <c r="E178" s="139">
        <v>5110</v>
      </c>
      <c r="F178" s="139">
        <v>32</v>
      </c>
      <c r="G178" s="139">
        <v>608</v>
      </c>
      <c r="H178" s="139">
        <v>201</v>
      </c>
      <c r="I178" s="139">
        <v>2855</v>
      </c>
      <c r="J178" s="139">
        <v>30</v>
      </c>
      <c r="K178" s="139">
        <v>2312</v>
      </c>
      <c r="L178" s="139">
        <v>576</v>
      </c>
      <c r="M178" s="139">
        <v>456</v>
      </c>
      <c r="N178" s="139">
        <v>120</v>
      </c>
      <c r="O178" s="139">
        <v>42</v>
      </c>
      <c r="P178" s="139">
        <v>1679</v>
      </c>
      <c r="Q178" s="139">
        <v>24</v>
      </c>
      <c r="R178" s="139">
        <v>624</v>
      </c>
      <c r="S178" s="139">
        <v>223</v>
      </c>
      <c r="T178" s="139">
        <v>6789</v>
      </c>
      <c r="U178" s="139">
        <v>56</v>
      </c>
      <c r="V178" s="139">
        <v>1232</v>
      </c>
      <c r="W178" s="139">
        <v>510</v>
      </c>
      <c r="X178" s="139">
        <v>13188</v>
      </c>
    </row>
    <row r="179" spans="1:24" ht="13.8" thickBot="1" x14ac:dyDescent="0.3">
      <c r="A179" s="7" t="s">
        <v>248</v>
      </c>
      <c r="B179" s="1" t="s">
        <v>247</v>
      </c>
      <c r="C179" s="7" t="s">
        <v>26</v>
      </c>
      <c r="D179" s="139">
        <v>1</v>
      </c>
      <c r="E179" s="139">
        <v>7</v>
      </c>
      <c r="F179" s="139">
        <v>6</v>
      </c>
      <c r="G179" s="139">
        <v>90</v>
      </c>
      <c r="H179" s="139">
        <v>53</v>
      </c>
      <c r="I179" s="139">
        <v>285</v>
      </c>
      <c r="J179" s="139">
        <v>0</v>
      </c>
      <c r="K179" s="139">
        <v>0</v>
      </c>
      <c r="L179" s="139">
        <v>75</v>
      </c>
      <c r="M179" s="139">
        <v>68</v>
      </c>
      <c r="N179" s="139">
        <v>7</v>
      </c>
      <c r="O179" s="139">
        <v>3</v>
      </c>
      <c r="P179" s="139">
        <v>52</v>
      </c>
      <c r="Q179" s="139">
        <v>0</v>
      </c>
      <c r="R179" s="139">
        <v>0</v>
      </c>
      <c r="S179" s="139">
        <v>4</v>
      </c>
      <c r="T179" s="139">
        <v>59</v>
      </c>
      <c r="U179" s="139">
        <v>6</v>
      </c>
      <c r="V179" s="139">
        <v>90</v>
      </c>
      <c r="W179" s="139">
        <v>63</v>
      </c>
      <c r="X179" s="139">
        <v>434</v>
      </c>
    </row>
    <row r="180" spans="1:24" ht="13.8" thickBot="1" x14ac:dyDescent="0.3">
      <c r="A180" s="7" t="s">
        <v>252</v>
      </c>
      <c r="B180" s="1" t="s">
        <v>251</v>
      </c>
      <c r="C180" s="7" t="s">
        <v>26</v>
      </c>
      <c r="D180" s="139">
        <v>2</v>
      </c>
      <c r="E180" s="139">
        <v>60</v>
      </c>
      <c r="F180" s="139">
        <v>0</v>
      </c>
      <c r="G180" s="139">
        <v>0</v>
      </c>
      <c r="H180" s="139">
        <v>2</v>
      </c>
      <c r="I180" s="139">
        <v>23</v>
      </c>
      <c r="J180" s="139">
        <v>0</v>
      </c>
      <c r="K180" s="139">
        <v>0</v>
      </c>
      <c r="L180" s="139">
        <v>54</v>
      </c>
      <c r="M180" s="139">
        <v>54</v>
      </c>
      <c r="N180" s="139">
        <v>0</v>
      </c>
      <c r="O180" s="139">
        <v>6</v>
      </c>
      <c r="P180" s="139">
        <v>54</v>
      </c>
      <c r="Q180" s="139">
        <v>0</v>
      </c>
      <c r="R180" s="139">
        <v>0</v>
      </c>
      <c r="S180" s="139">
        <v>8</v>
      </c>
      <c r="T180" s="139">
        <v>114</v>
      </c>
      <c r="U180" s="139">
        <v>0</v>
      </c>
      <c r="V180" s="139">
        <v>0</v>
      </c>
      <c r="W180" s="139">
        <v>10</v>
      </c>
      <c r="X180" s="139">
        <v>137</v>
      </c>
    </row>
    <row r="181" spans="1:24" ht="13.8" thickBot="1" x14ac:dyDescent="0.3">
      <c r="A181" s="7" t="s">
        <v>264</v>
      </c>
      <c r="B181" s="1" t="s">
        <v>263</v>
      </c>
      <c r="C181" s="7" t="s">
        <v>26</v>
      </c>
      <c r="D181" s="139">
        <v>49</v>
      </c>
      <c r="E181" s="139">
        <v>402</v>
      </c>
      <c r="F181" s="139">
        <v>0</v>
      </c>
      <c r="G181" s="139">
        <v>0</v>
      </c>
      <c r="H181" s="139">
        <v>0</v>
      </c>
      <c r="I181" s="139">
        <v>0</v>
      </c>
      <c r="J181" s="139">
        <v>0</v>
      </c>
      <c r="K181" s="139">
        <v>0</v>
      </c>
      <c r="L181" s="139">
        <v>104</v>
      </c>
      <c r="M181" s="139">
        <v>104</v>
      </c>
      <c r="N181" s="139">
        <v>0</v>
      </c>
      <c r="O181" s="139">
        <v>1</v>
      </c>
      <c r="P181" s="139">
        <v>76</v>
      </c>
      <c r="Q181" s="139">
        <v>0</v>
      </c>
      <c r="R181" s="139">
        <v>0</v>
      </c>
      <c r="S181" s="139">
        <v>50</v>
      </c>
      <c r="T181" s="139">
        <v>478</v>
      </c>
      <c r="U181" s="139">
        <v>0</v>
      </c>
      <c r="V181" s="139">
        <v>0</v>
      </c>
      <c r="W181" s="139">
        <v>50</v>
      </c>
      <c r="X181" s="139">
        <v>478</v>
      </c>
    </row>
    <row r="182" spans="1:24" ht="13.8" thickBot="1" x14ac:dyDescent="0.3">
      <c r="A182" s="7" t="s">
        <v>286</v>
      </c>
      <c r="B182" s="1" t="s">
        <v>285</v>
      </c>
      <c r="C182" s="7" t="s">
        <v>26</v>
      </c>
      <c r="D182" s="139">
        <v>159</v>
      </c>
      <c r="E182" s="139">
        <v>5531</v>
      </c>
      <c r="F182" s="139">
        <v>14</v>
      </c>
      <c r="G182" s="139">
        <v>222</v>
      </c>
      <c r="H182" s="139">
        <v>44</v>
      </c>
      <c r="I182" s="139">
        <v>542</v>
      </c>
      <c r="J182" s="139">
        <v>11</v>
      </c>
      <c r="K182" s="139">
        <v>533</v>
      </c>
      <c r="L182" s="139">
        <v>543</v>
      </c>
      <c r="M182" s="139">
        <v>370</v>
      </c>
      <c r="N182" s="139">
        <v>173</v>
      </c>
      <c r="O182" s="139">
        <v>23</v>
      </c>
      <c r="P182" s="139">
        <v>1785</v>
      </c>
      <c r="Q182" s="139">
        <v>3</v>
      </c>
      <c r="R182" s="139">
        <v>45</v>
      </c>
      <c r="S182" s="139">
        <v>182</v>
      </c>
      <c r="T182" s="139">
        <v>7316</v>
      </c>
      <c r="U182" s="139">
        <v>17</v>
      </c>
      <c r="V182" s="139">
        <v>267</v>
      </c>
      <c r="W182" s="139">
        <v>254</v>
      </c>
      <c r="X182" s="139">
        <v>8658</v>
      </c>
    </row>
    <row r="183" spans="1:24" ht="13.8" thickBot="1" x14ac:dyDescent="0.3">
      <c r="A183" s="7" t="s">
        <v>296</v>
      </c>
      <c r="B183" s="1" t="s">
        <v>295</v>
      </c>
      <c r="C183" s="7" t="s">
        <v>26</v>
      </c>
      <c r="D183" s="139">
        <v>23</v>
      </c>
      <c r="E183" s="139">
        <v>375</v>
      </c>
      <c r="F183" s="139">
        <v>17</v>
      </c>
      <c r="G183" s="139">
        <v>140</v>
      </c>
      <c r="H183" s="139">
        <v>38</v>
      </c>
      <c r="I183" s="139">
        <v>412</v>
      </c>
      <c r="J183" s="139">
        <v>0</v>
      </c>
      <c r="K183" s="139">
        <v>0</v>
      </c>
      <c r="L183" s="139">
        <v>181</v>
      </c>
      <c r="M183" s="139">
        <v>172</v>
      </c>
      <c r="N183" s="139">
        <v>9</v>
      </c>
      <c r="O183" s="139">
        <v>31</v>
      </c>
      <c r="P183" s="139">
        <v>1226</v>
      </c>
      <c r="Q183" s="139">
        <v>0</v>
      </c>
      <c r="R183" s="139">
        <v>0</v>
      </c>
      <c r="S183" s="139">
        <v>54</v>
      </c>
      <c r="T183" s="139">
        <v>1601</v>
      </c>
      <c r="U183" s="139">
        <v>17</v>
      </c>
      <c r="V183" s="139">
        <v>140</v>
      </c>
      <c r="W183" s="139">
        <v>109</v>
      </c>
      <c r="X183" s="139">
        <v>2153</v>
      </c>
    </row>
    <row r="184" spans="1:24" ht="13.8" thickBot="1" x14ac:dyDescent="0.3">
      <c r="A184" s="7" t="s">
        <v>302</v>
      </c>
      <c r="B184" s="1" t="s">
        <v>301</v>
      </c>
      <c r="C184" s="7" t="s">
        <v>26</v>
      </c>
      <c r="D184" s="139">
        <v>210</v>
      </c>
      <c r="E184" s="139">
        <v>381</v>
      </c>
      <c r="F184" s="139">
        <v>8</v>
      </c>
      <c r="G184" s="139">
        <v>97</v>
      </c>
      <c r="H184" s="139">
        <v>303</v>
      </c>
      <c r="I184" s="139">
        <v>3825</v>
      </c>
      <c r="J184" s="139">
        <v>9</v>
      </c>
      <c r="K184" s="139">
        <v>280</v>
      </c>
      <c r="L184" s="139">
        <v>646</v>
      </c>
      <c r="M184" s="139">
        <v>535</v>
      </c>
      <c r="N184" s="139">
        <v>111</v>
      </c>
      <c r="O184" s="139">
        <v>35</v>
      </c>
      <c r="P184" s="139">
        <v>1239</v>
      </c>
      <c r="Q184" s="139">
        <v>4</v>
      </c>
      <c r="R184" s="139">
        <v>127</v>
      </c>
      <c r="S184" s="139">
        <v>245</v>
      </c>
      <c r="T184" s="139">
        <v>1620</v>
      </c>
      <c r="U184" s="139">
        <v>12</v>
      </c>
      <c r="V184" s="139">
        <v>224</v>
      </c>
      <c r="W184" s="139">
        <v>569</v>
      </c>
      <c r="X184" s="139">
        <v>5949</v>
      </c>
    </row>
    <row r="185" spans="1:24" ht="13.8" thickBot="1" x14ac:dyDescent="0.3">
      <c r="A185" s="7" t="s">
        <v>310</v>
      </c>
      <c r="B185" s="1" t="s">
        <v>309</v>
      </c>
      <c r="C185" s="7" t="s">
        <v>26</v>
      </c>
      <c r="D185" s="139">
        <v>7</v>
      </c>
      <c r="E185" s="139">
        <v>351</v>
      </c>
      <c r="F185" s="139">
        <v>0</v>
      </c>
      <c r="G185" s="139">
        <v>0</v>
      </c>
      <c r="H185" s="139">
        <v>8</v>
      </c>
      <c r="I185" s="139">
        <v>531</v>
      </c>
      <c r="J185" s="139">
        <v>0</v>
      </c>
      <c r="K185" s="139">
        <v>0</v>
      </c>
      <c r="L185" s="139">
        <v>370</v>
      </c>
      <c r="M185" s="139">
        <v>270</v>
      </c>
      <c r="N185" s="139">
        <v>100</v>
      </c>
      <c r="O185" s="139">
        <v>2</v>
      </c>
      <c r="P185" s="139">
        <v>182</v>
      </c>
      <c r="Q185" s="139">
        <v>0</v>
      </c>
      <c r="R185" s="139">
        <v>0</v>
      </c>
      <c r="S185" s="139">
        <v>9</v>
      </c>
      <c r="T185" s="139">
        <v>533</v>
      </c>
      <c r="U185" s="139">
        <v>0</v>
      </c>
      <c r="V185" s="139">
        <v>0</v>
      </c>
      <c r="W185" s="139">
        <v>17</v>
      </c>
      <c r="X185" s="139">
        <v>1064</v>
      </c>
    </row>
    <row r="186" spans="1:24" ht="13.8" thickBot="1" x14ac:dyDescent="0.3">
      <c r="A186" s="7" t="s">
        <v>324</v>
      </c>
      <c r="B186" s="1" t="s">
        <v>323</v>
      </c>
      <c r="C186" s="7" t="s">
        <v>26</v>
      </c>
      <c r="D186" s="139">
        <v>30</v>
      </c>
      <c r="E186" s="139">
        <v>801</v>
      </c>
      <c r="F186" s="139">
        <v>10</v>
      </c>
      <c r="G186" s="139">
        <v>14</v>
      </c>
      <c r="H186" s="139">
        <v>27</v>
      </c>
      <c r="I186" s="139">
        <v>352</v>
      </c>
      <c r="J186" s="139">
        <v>22</v>
      </c>
      <c r="K186" s="139">
        <v>300</v>
      </c>
      <c r="L186" s="139">
        <v>315</v>
      </c>
      <c r="M186" s="139">
        <v>281</v>
      </c>
      <c r="N186" s="139">
        <v>34</v>
      </c>
      <c r="O186" s="139">
        <v>25</v>
      </c>
      <c r="P186" s="139">
        <v>806</v>
      </c>
      <c r="Q186" s="139">
        <v>1</v>
      </c>
      <c r="R186" s="139">
        <v>6</v>
      </c>
      <c r="S186" s="139">
        <v>55</v>
      </c>
      <c r="T186" s="139">
        <v>1607</v>
      </c>
      <c r="U186" s="139">
        <v>11</v>
      </c>
      <c r="V186" s="139">
        <v>20</v>
      </c>
      <c r="W186" s="139">
        <v>115</v>
      </c>
      <c r="X186" s="139">
        <v>2279</v>
      </c>
    </row>
    <row r="187" spans="1:24" ht="13.8" thickBot="1" x14ac:dyDescent="0.3">
      <c r="A187" s="7" t="s">
        <v>340</v>
      </c>
      <c r="B187" s="1" t="s">
        <v>339</v>
      </c>
      <c r="C187" s="7" t="s">
        <v>26</v>
      </c>
      <c r="D187" s="139">
        <v>100</v>
      </c>
      <c r="E187" s="139">
        <v>4548</v>
      </c>
      <c r="F187" s="139">
        <v>29</v>
      </c>
      <c r="G187" s="139">
        <v>125</v>
      </c>
      <c r="H187" s="139">
        <v>12</v>
      </c>
      <c r="I187" s="139">
        <v>315</v>
      </c>
      <c r="J187" s="139">
        <v>40</v>
      </c>
      <c r="K187" s="139">
        <v>175</v>
      </c>
      <c r="L187" s="139">
        <v>268</v>
      </c>
      <c r="M187" s="139">
        <v>211</v>
      </c>
      <c r="N187" s="139">
        <v>57</v>
      </c>
      <c r="O187" s="139">
        <v>25</v>
      </c>
      <c r="P187" s="139">
        <v>1651</v>
      </c>
      <c r="Q187" s="139">
        <v>10</v>
      </c>
      <c r="R187" s="139">
        <v>138</v>
      </c>
      <c r="S187" s="139">
        <v>125</v>
      </c>
      <c r="T187" s="139">
        <v>6199</v>
      </c>
      <c r="U187" s="139">
        <v>39</v>
      </c>
      <c r="V187" s="139">
        <v>263</v>
      </c>
      <c r="W187" s="139">
        <v>216</v>
      </c>
      <c r="X187" s="139">
        <v>6952</v>
      </c>
    </row>
    <row r="188" spans="1:24" ht="13.8" thickBot="1" x14ac:dyDescent="0.3">
      <c r="A188" s="7" t="s">
        <v>344</v>
      </c>
      <c r="B188" s="1" t="s">
        <v>343</v>
      </c>
      <c r="C188" s="7" t="s">
        <v>26</v>
      </c>
      <c r="D188" s="139">
        <v>65</v>
      </c>
      <c r="E188" s="139">
        <v>533</v>
      </c>
      <c r="F188" s="139">
        <v>10</v>
      </c>
      <c r="G188" s="139">
        <v>83</v>
      </c>
      <c r="H188" s="139">
        <v>24</v>
      </c>
      <c r="I188" s="139">
        <v>333</v>
      </c>
      <c r="J188" s="139">
        <v>16</v>
      </c>
      <c r="K188" s="139">
        <v>680</v>
      </c>
      <c r="L188" s="139">
        <v>242</v>
      </c>
      <c r="M188" s="139">
        <v>190</v>
      </c>
      <c r="N188" s="139">
        <v>52</v>
      </c>
      <c r="O188" s="139">
        <v>17</v>
      </c>
      <c r="P188" s="139">
        <v>325</v>
      </c>
      <c r="Q188" s="139">
        <v>4</v>
      </c>
      <c r="R188" s="139">
        <v>52</v>
      </c>
      <c r="S188" s="139">
        <v>82</v>
      </c>
      <c r="T188" s="139">
        <v>858</v>
      </c>
      <c r="U188" s="139">
        <v>14</v>
      </c>
      <c r="V188" s="139">
        <v>135</v>
      </c>
      <c r="W188" s="139">
        <v>136</v>
      </c>
      <c r="X188" s="139">
        <v>2006</v>
      </c>
    </row>
    <row r="189" spans="1:24" ht="13.8" thickBot="1" x14ac:dyDescent="0.3">
      <c r="A189" s="7" t="s">
        <v>352</v>
      </c>
      <c r="B189" s="1" t="s">
        <v>351</v>
      </c>
      <c r="C189" s="7" t="s">
        <v>26</v>
      </c>
      <c r="D189" s="139">
        <v>260</v>
      </c>
      <c r="E189" s="139">
        <v>5538</v>
      </c>
      <c r="F189" s="139">
        <v>9</v>
      </c>
      <c r="G189" s="139">
        <v>31</v>
      </c>
      <c r="H189" s="139">
        <v>21</v>
      </c>
      <c r="I189" s="139">
        <v>110</v>
      </c>
      <c r="J189" s="139">
        <v>4</v>
      </c>
      <c r="K189" s="139">
        <v>57</v>
      </c>
      <c r="L189" s="139">
        <v>991</v>
      </c>
      <c r="M189" s="139">
        <v>922</v>
      </c>
      <c r="N189" s="139">
        <v>69</v>
      </c>
      <c r="O189" s="139">
        <v>11</v>
      </c>
      <c r="P189" s="139">
        <v>611</v>
      </c>
      <c r="Q189" s="139">
        <v>7</v>
      </c>
      <c r="R189" s="139">
        <v>28</v>
      </c>
      <c r="S189" s="139">
        <v>271</v>
      </c>
      <c r="T189" s="139">
        <v>6149</v>
      </c>
      <c r="U189" s="139">
        <v>16</v>
      </c>
      <c r="V189" s="139">
        <v>59</v>
      </c>
      <c r="W189" s="139">
        <v>312</v>
      </c>
      <c r="X189" s="139">
        <v>6375</v>
      </c>
    </row>
    <row r="190" spans="1:24" ht="13.8" thickBot="1" x14ac:dyDescent="0.3">
      <c r="A190" s="7" t="s">
        <v>360</v>
      </c>
      <c r="B190" s="1" t="s">
        <v>359</v>
      </c>
      <c r="C190" s="7" t="s">
        <v>26</v>
      </c>
      <c r="D190" s="139">
        <v>97</v>
      </c>
      <c r="E190" s="139">
        <v>1937</v>
      </c>
      <c r="F190" s="139">
        <v>31</v>
      </c>
      <c r="G190" s="139">
        <v>144</v>
      </c>
      <c r="H190" s="139">
        <v>38</v>
      </c>
      <c r="I190" s="139">
        <v>466</v>
      </c>
      <c r="J190" s="163">
        <v>0</v>
      </c>
      <c r="K190" s="163">
        <v>0</v>
      </c>
      <c r="L190" s="139">
        <v>428</v>
      </c>
      <c r="M190" s="139">
        <v>312</v>
      </c>
      <c r="N190" s="139">
        <v>116</v>
      </c>
      <c r="O190" s="139">
        <v>10</v>
      </c>
      <c r="P190" s="139">
        <v>560</v>
      </c>
      <c r="Q190" s="139">
        <v>2</v>
      </c>
      <c r="R190" s="139">
        <v>10</v>
      </c>
      <c r="S190" s="139">
        <v>107</v>
      </c>
      <c r="T190" s="139">
        <v>2497</v>
      </c>
      <c r="U190" s="139">
        <v>33</v>
      </c>
      <c r="V190" s="139">
        <v>154</v>
      </c>
      <c r="W190" s="139">
        <v>178</v>
      </c>
      <c r="X190" s="139">
        <v>3117</v>
      </c>
    </row>
    <row r="191" spans="1:24" ht="13.8" thickBot="1" x14ac:dyDescent="0.3">
      <c r="A191" s="7" t="s">
        <v>380</v>
      </c>
      <c r="B191" s="1" t="s">
        <v>379</v>
      </c>
      <c r="C191" s="7" t="s">
        <v>26</v>
      </c>
      <c r="D191" s="139">
        <v>209</v>
      </c>
      <c r="E191" s="139">
        <v>165</v>
      </c>
      <c r="F191" s="139">
        <v>1</v>
      </c>
      <c r="G191" s="139">
        <v>10</v>
      </c>
      <c r="H191" s="139">
        <v>61</v>
      </c>
      <c r="I191" s="139">
        <v>900</v>
      </c>
      <c r="J191" s="139">
        <v>10</v>
      </c>
      <c r="K191" s="139">
        <v>425</v>
      </c>
      <c r="L191" s="139">
        <v>325</v>
      </c>
      <c r="M191" s="139">
        <v>308</v>
      </c>
      <c r="N191" s="139">
        <v>17</v>
      </c>
      <c r="O191" s="139">
        <v>6</v>
      </c>
      <c r="P191" s="139">
        <v>205</v>
      </c>
      <c r="Q191" s="139">
        <v>0</v>
      </c>
      <c r="R191" s="139">
        <v>0</v>
      </c>
      <c r="S191" s="139">
        <v>215</v>
      </c>
      <c r="T191" s="139">
        <v>370</v>
      </c>
      <c r="U191" s="139">
        <v>1</v>
      </c>
      <c r="V191" s="139">
        <v>10</v>
      </c>
      <c r="W191" s="139">
        <v>287</v>
      </c>
      <c r="X191" s="139">
        <v>1705</v>
      </c>
    </row>
    <row r="192" spans="1:24" ht="13.8" thickBot="1" x14ac:dyDescent="0.3">
      <c r="A192" s="7" t="s">
        <v>412</v>
      </c>
      <c r="B192" s="1" t="s">
        <v>411</v>
      </c>
      <c r="C192" s="7" t="s">
        <v>26</v>
      </c>
      <c r="D192" s="139">
        <v>48</v>
      </c>
      <c r="E192" s="139">
        <v>462</v>
      </c>
      <c r="F192" s="139">
        <v>0</v>
      </c>
      <c r="G192" s="139">
        <v>0</v>
      </c>
      <c r="H192" s="139">
        <v>14</v>
      </c>
      <c r="I192" s="139">
        <v>252</v>
      </c>
      <c r="J192" s="163">
        <v>0</v>
      </c>
      <c r="K192" s="163">
        <v>0</v>
      </c>
      <c r="L192" s="139">
        <v>110</v>
      </c>
      <c r="M192" s="139">
        <v>110</v>
      </c>
      <c r="N192" s="163">
        <v>0</v>
      </c>
      <c r="O192" s="139">
        <v>1</v>
      </c>
      <c r="P192" s="139">
        <v>70</v>
      </c>
      <c r="Q192" s="139">
        <v>1</v>
      </c>
      <c r="R192" s="139">
        <v>22</v>
      </c>
      <c r="S192" s="139">
        <v>49</v>
      </c>
      <c r="T192" s="139">
        <v>532</v>
      </c>
      <c r="U192" s="139">
        <v>1</v>
      </c>
      <c r="V192" s="139">
        <v>22</v>
      </c>
      <c r="W192" s="139">
        <v>64</v>
      </c>
      <c r="X192" s="139">
        <v>806</v>
      </c>
    </row>
    <row r="193" spans="1:24" ht="13.8" thickBot="1" x14ac:dyDescent="0.3">
      <c r="A193" s="7" t="s">
        <v>410</v>
      </c>
      <c r="B193" s="1" t="s">
        <v>409</v>
      </c>
      <c r="C193" s="7" t="s">
        <v>26</v>
      </c>
      <c r="D193" s="139">
        <v>3</v>
      </c>
      <c r="E193" s="139">
        <v>149</v>
      </c>
      <c r="F193" s="139">
        <v>0</v>
      </c>
      <c r="G193" s="139">
        <v>0</v>
      </c>
      <c r="H193" s="139">
        <v>6</v>
      </c>
      <c r="I193" s="139">
        <v>77</v>
      </c>
      <c r="J193" s="139">
        <v>4</v>
      </c>
      <c r="K193" s="139">
        <v>245</v>
      </c>
      <c r="L193" s="163">
        <v>0</v>
      </c>
      <c r="M193" s="163">
        <v>0</v>
      </c>
      <c r="N193" s="163">
        <v>0</v>
      </c>
      <c r="O193" s="139">
        <v>3</v>
      </c>
      <c r="P193" s="139">
        <v>119</v>
      </c>
      <c r="Q193" s="139">
        <v>0</v>
      </c>
      <c r="R193" s="139">
        <v>0</v>
      </c>
      <c r="S193" s="139">
        <v>6</v>
      </c>
      <c r="T193" s="139">
        <v>268</v>
      </c>
      <c r="U193" s="139">
        <v>0</v>
      </c>
      <c r="V193" s="139">
        <v>0</v>
      </c>
      <c r="W193" s="139">
        <v>16</v>
      </c>
      <c r="X193" s="139">
        <v>590</v>
      </c>
    </row>
    <row r="194" spans="1:24" ht="13.8" thickBot="1" x14ac:dyDescent="0.3">
      <c r="A194" s="7" t="s">
        <v>435</v>
      </c>
      <c r="B194" s="1" t="s">
        <v>434</v>
      </c>
      <c r="C194" s="7" t="s">
        <v>26</v>
      </c>
      <c r="D194" s="139">
        <v>128</v>
      </c>
      <c r="E194" s="139">
        <v>1145</v>
      </c>
      <c r="F194" s="139">
        <v>3</v>
      </c>
      <c r="G194" s="139">
        <v>19</v>
      </c>
      <c r="H194" s="139">
        <v>78</v>
      </c>
      <c r="I194" s="139">
        <v>368</v>
      </c>
      <c r="J194" s="139">
        <v>9</v>
      </c>
      <c r="K194" s="139">
        <v>75</v>
      </c>
      <c r="L194" s="139">
        <v>92</v>
      </c>
      <c r="M194" s="139">
        <v>70</v>
      </c>
      <c r="N194" s="139">
        <v>22</v>
      </c>
      <c r="O194" s="139">
        <v>39</v>
      </c>
      <c r="P194" s="139">
        <v>417</v>
      </c>
      <c r="Q194" s="139">
        <v>14</v>
      </c>
      <c r="R194" s="139">
        <v>157</v>
      </c>
      <c r="S194" s="139">
        <v>167</v>
      </c>
      <c r="T194" s="139">
        <v>1562</v>
      </c>
      <c r="U194" s="139">
        <v>17</v>
      </c>
      <c r="V194" s="139">
        <v>176</v>
      </c>
      <c r="W194" s="139">
        <v>271</v>
      </c>
      <c r="X194" s="139">
        <v>2181</v>
      </c>
    </row>
    <row r="195" spans="1:24" ht="13.8" thickBot="1" x14ac:dyDescent="0.3">
      <c r="A195" s="7" t="s">
        <v>447</v>
      </c>
      <c r="B195" s="1" t="s">
        <v>446</v>
      </c>
      <c r="C195" s="7" t="s">
        <v>26</v>
      </c>
      <c r="D195" s="139">
        <v>75</v>
      </c>
      <c r="E195" s="139">
        <v>1788</v>
      </c>
      <c r="F195" s="139">
        <v>0</v>
      </c>
      <c r="G195" s="139">
        <v>0</v>
      </c>
      <c r="H195" s="139">
        <v>44</v>
      </c>
      <c r="I195" s="139">
        <v>1399</v>
      </c>
      <c r="J195" s="139">
        <v>0</v>
      </c>
      <c r="K195" s="139">
        <v>0</v>
      </c>
      <c r="L195" s="139">
        <v>111</v>
      </c>
      <c r="M195" s="139">
        <v>111</v>
      </c>
      <c r="N195" s="139">
        <v>0</v>
      </c>
      <c r="O195" s="139">
        <v>3</v>
      </c>
      <c r="P195" s="139">
        <v>280</v>
      </c>
      <c r="Q195" s="139">
        <v>0</v>
      </c>
      <c r="R195" s="139">
        <v>0</v>
      </c>
      <c r="S195" s="139">
        <v>78</v>
      </c>
      <c r="T195" s="139">
        <v>2068</v>
      </c>
      <c r="U195" s="139">
        <v>0</v>
      </c>
      <c r="V195" s="139">
        <v>0</v>
      </c>
      <c r="W195" s="139">
        <v>122</v>
      </c>
      <c r="X195" s="139">
        <v>3467</v>
      </c>
    </row>
    <row r="196" spans="1:24" ht="13.8" thickBot="1" x14ac:dyDescent="0.3">
      <c r="A196" s="7" t="s">
        <v>469</v>
      </c>
      <c r="B196" s="1" t="s">
        <v>468</v>
      </c>
      <c r="C196" s="7" t="s">
        <v>26</v>
      </c>
      <c r="D196" s="139">
        <v>54</v>
      </c>
      <c r="E196" s="139">
        <v>1050</v>
      </c>
      <c r="F196" s="139">
        <v>4</v>
      </c>
      <c r="G196" s="139">
        <v>17</v>
      </c>
      <c r="H196" s="139">
        <v>76</v>
      </c>
      <c r="I196" s="139">
        <v>1154</v>
      </c>
      <c r="J196" s="139">
        <v>45</v>
      </c>
      <c r="K196" s="139">
        <v>156</v>
      </c>
      <c r="L196" s="139">
        <v>155</v>
      </c>
      <c r="M196" s="139">
        <v>147</v>
      </c>
      <c r="N196" s="139">
        <v>8</v>
      </c>
      <c r="O196" s="139">
        <v>6</v>
      </c>
      <c r="P196" s="139">
        <v>440</v>
      </c>
      <c r="Q196" s="139">
        <v>4</v>
      </c>
      <c r="R196" s="139">
        <v>17</v>
      </c>
      <c r="S196" s="139">
        <v>60</v>
      </c>
      <c r="T196" s="139">
        <v>1490</v>
      </c>
      <c r="U196" s="139">
        <v>8</v>
      </c>
      <c r="V196" s="139">
        <v>34</v>
      </c>
      <c r="W196" s="139">
        <v>189</v>
      </c>
      <c r="X196" s="139">
        <v>2834</v>
      </c>
    </row>
    <row r="197" spans="1:24" ht="13.8" thickBot="1" x14ac:dyDescent="0.3">
      <c r="A197" s="7" t="s">
        <v>475</v>
      </c>
      <c r="B197" s="1" t="s">
        <v>474</v>
      </c>
      <c r="C197" s="7" t="s">
        <v>26</v>
      </c>
      <c r="D197" s="139">
        <v>23</v>
      </c>
      <c r="E197" s="139">
        <v>367</v>
      </c>
      <c r="F197" s="139">
        <v>1</v>
      </c>
      <c r="G197" s="139">
        <v>100</v>
      </c>
      <c r="H197" s="139">
        <v>4</v>
      </c>
      <c r="I197" s="139">
        <v>202</v>
      </c>
      <c r="J197" s="139">
        <v>4</v>
      </c>
      <c r="K197" s="139">
        <v>229</v>
      </c>
      <c r="L197" s="139">
        <v>110</v>
      </c>
      <c r="M197" s="139">
        <v>110</v>
      </c>
      <c r="N197" s="163">
        <v>0</v>
      </c>
      <c r="O197" s="139">
        <v>5</v>
      </c>
      <c r="P197" s="139">
        <v>110</v>
      </c>
      <c r="Q197" s="139">
        <v>5</v>
      </c>
      <c r="R197" s="139">
        <v>6</v>
      </c>
      <c r="S197" s="139">
        <v>28</v>
      </c>
      <c r="T197" s="139">
        <v>477</v>
      </c>
      <c r="U197" s="139">
        <v>6</v>
      </c>
      <c r="V197" s="139">
        <v>106</v>
      </c>
      <c r="W197" s="139">
        <v>42</v>
      </c>
      <c r="X197" s="139">
        <v>1014</v>
      </c>
    </row>
    <row r="198" spans="1:24" ht="13.8" thickBot="1" x14ac:dyDescent="0.3">
      <c r="A198" s="7" t="s">
        <v>480</v>
      </c>
      <c r="B198" s="1" t="s">
        <v>495</v>
      </c>
      <c r="C198" s="7" t="s">
        <v>26</v>
      </c>
      <c r="D198" s="139">
        <v>6</v>
      </c>
      <c r="E198" s="139">
        <v>375</v>
      </c>
      <c r="F198" s="139">
        <v>0</v>
      </c>
      <c r="G198" s="139">
        <v>0</v>
      </c>
      <c r="H198" s="139">
        <v>4</v>
      </c>
      <c r="I198" s="139">
        <v>72</v>
      </c>
      <c r="J198" s="139">
        <v>0</v>
      </c>
      <c r="K198" s="139">
        <v>0</v>
      </c>
      <c r="L198" s="139">
        <v>85</v>
      </c>
      <c r="M198" s="139">
        <v>85</v>
      </c>
      <c r="N198" s="163">
        <v>0</v>
      </c>
      <c r="O198" s="139">
        <v>8</v>
      </c>
      <c r="P198" s="139">
        <v>325</v>
      </c>
      <c r="Q198" s="139">
        <v>0</v>
      </c>
      <c r="R198" s="139">
        <v>0</v>
      </c>
      <c r="S198" s="139">
        <v>14</v>
      </c>
      <c r="T198" s="139">
        <v>700</v>
      </c>
      <c r="U198" s="139">
        <v>0</v>
      </c>
      <c r="V198" s="139">
        <v>0</v>
      </c>
      <c r="W198" s="139">
        <v>18</v>
      </c>
      <c r="X198" s="139">
        <v>772</v>
      </c>
    </row>
    <row r="199" spans="1:24" ht="13.8" thickBot="1" x14ac:dyDescent="0.3">
      <c r="A199" s="7" t="s">
        <v>507</v>
      </c>
      <c r="B199" s="1" t="s">
        <v>506</v>
      </c>
      <c r="C199" s="7" t="s">
        <v>26</v>
      </c>
      <c r="D199" s="139">
        <v>29</v>
      </c>
      <c r="E199" s="139">
        <v>232</v>
      </c>
      <c r="F199" s="139">
        <v>0</v>
      </c>
      <c r="G199" s="139">
        <v>0</v>
      </c>
      <c r="H199" s="139">
        <v>41</v>
      </c>
      <c r="I199" s="139">
        <v>318</v>
      </c>
      <c r="J199" s="139">
        <v>2</v>
      </c>
      <c r="K199" s="139">
        <v>165</v>
      </c>
      <c r="L199" s="139">
        <v>35</v>
      </c>
      <c r="M199" s="139">
        <v>35</v>
      </c>
      <c r="N199" s="139">
        <v>0</v>
      </c>
      <c r="O199" s="139">
        <v>7</v>
      </c>
      <c r="P199" s="139">
        <v>180</v>
      </c>
      <c r="Q199" s="139">
        <v>0</v>
      </c>
      <c r="R199" s="139">
        <v>0</v>
      </c>
      <c r="S199" s="139">
        <v>36</v>
      </c>
      <c r="T199" s="139">
        <v>412</v>
      </c>
      <c r="U199" s="139">
        <v>0</v>
      </c>
      <c r="V199" s="139">
        <v>0</v>
      </c>
      <c r="W199" s="139">
        <v>79</v>
      </c>
      <c r="X199" s="139">
        <v>895</v>
      </c>
    </row>
    <row r="200" spans="1:24" ht="13.8" thickBot="1" x14ac:dyDescent="0.3">
      <c r="A200" s="7" t="s">
        <v>513</v>
      </c>
      <c r="B200" s="1" t="s">
        <v>512</v>
      </c>
      <c r="C200" s="7" t="s">
        <v>26</v>
      </c>
      <c r="D200" s="139">
        <v>293</v>
      </c>
      <c r="E200" s="139">
        <v>6500</v>
      </c>
      <c r="F200" s="139">
        <v>79</v>
      </c>
      <c r="G200" s="139">
        <v>3225</v>
      </c>
      <c r="H200" s="139">
        <v>91</v>
      </c>
      <c r="I200" s="139">
        <v>1547</v>
      </c>
      <c r="J200" s="139">
        <v>11</v>
      </c>
      <c r="K200" s="139">
        <v>257</v>
      </c>
      <c r="L200" s="139">
        <v>189</v>
      </c>
      <c r="M200" s="139">
        <v>189</v>
      </c>
      <c r="N200" s="163">
        <v>0</v>
      </c>
      <c r="O200" s="139">
        <v>8</v>
      </c>
      <c r="P200" s="139">
        <v>183</v>
      </c>
      <c r="Q200" s="139">
        <v>6</v>
      </c>
      <c r="R200" s="139">
        <v>36</v>
      </c>
      <c r="S200" s="139">
        <v>301</v>
      </c>
      <c r="T200" s="139">
        <v>6683</v>
      </c>
      <c r="U200" s="139">
        <v>85</v>
      </c>
      <c r="V200" s="139">
        <v>3261</v>
      </c>
      <c r="W200" s="139">
        <v>488</v>
      </c>
      <c r="X200" s="139">
        <v>11748</v>
      </c>
    </row>
    <row r="201" spans="1:24" ht="13.8" thickBot="1" x14ac:dyDescent="0.3">
      <c r="A201" s="7" t="s">
        <v>523</v>
      </c>
      <c r="B201" s="1" t="s">
        <v>522</v>
      </c>
      <c r="C201" s="7" t="s">
        <v>26</v>
      </c>
      <c r="D201" s="139">
        <v>38</v>
      </c>
      <c r="E201" s="139">
        <v>385</v>
      </c>
      <c r="F201" s="139">
        <v>9</v>
      </c>
      <c r="G201" s="139">
        <v>44</v>
      </c>
      <c r="H201" s="139">
        <v>31</v>
      </c>
      <c r="I201" s="139">
        <v>128</v>
      </c>
      <c r="J201" s="139">
        <v>31</v>
      </c>
      <c r="K201" s="139">
        <v>575</v>
      </c>
      <c r="L201" s="139">
        <v>87</v>
      </c>
      <c r="M201" s="139">
        <v>87</v>
      </c>
      <c r="N201" s="163">
        <v>0</v>
      </c>
      <c r="O201" s="139">
        <v>6</v>
      </c>
      <c r="P201" s="139">
        <v>352</v>
      </c>
      <c r="Q201" s="139">
        <v>1</v>
      </c>
      <c r="R201" s="139">
        <v>15</v>
      </c>
      <c r="S201" s="139">
        <v>44</v>
      </c>
      <c r="T201" s="139">
        <v>737</v>
      </c>
      <c r="U201" s="139">
        <v>10</v>
      </c>
      <c r="V201" s="139">
        <v>59</v>
      </c>
      <c r="W201" s="139">
        <v>116</v>
      </c>
      <c r="X201" s="139">
        <v>1499</v>
      </c>
    </row>
    <row r="202" spans="1:24" ht="13.8" thickBot="1" x14ac:dyDescent="0.3">
      <c r="A202" s="7" t="s">
        <v>527</v>
      </c>
      <c r="B202" s="1" t="s">
        <v>526</v>
      </c>
      <c r="C202" s="7" t="s">
        <v>26</v>
      </c>
      <c r="D202" s="139">
        <v>67</v>
      </c>
      <c r="E202" s="139">
        <v>890</v>
      </c>
      <c r="F202" s="139">
        <v>0</v>
      </c>
      <c r="G202" s="139">
        <v>0</v>
      </c>
      <c r="H202" s="139">
        <v>56</v>
      </c>
      <c r="I202" s="139">
        <v>332</v>
      </c>
      <c r="J202" s="139">
        <v>3</v>
      </c>
      <c r="K202" s="139">
        <v>146</v>
      </c>
      <c r="L202" s="139">
        <v>70</v>
      </c>
      <c r="M202" s="139">
        <v>68</v>
      </c>
      <c r="N202" s="139">
        <v>2</v>
      </c>
      <c r="O202" s="139">
        <v>1</v>
      </c>
      <c r="P202" s="139">
        <v>41</v>
      </c>
      <c r="Q202" s="139">
        <v>0</v>
      </c>
      <c r="R202" s="139">
        <v>0</v>
      </c>
      <c r="S202" s="139">
        <v>68</v>
      </c>
      <c r="T202" s="139">
        <v>931</v>
      </c>
      <c r="U202" s="139">
        <v>0</v>
      </c>
      <c r="V202" s="139">
        <v>0</v>
      </c>
      <c r="W202" s="139">
        <v>127</v>
      </c>
      <c r="X202" s="139">
        <v>1409</v>
      </c>
    </row>
    <row r="203" spans="1:24" ht="13.8" thickBot="1" x14ac:dyDescent="0.3">
      <c r="A203" s="7" t="s">
        <v>539</v>
      </c>
      <c r="B203" s="1" t="s">
        <v>538</v>
      </c>
      <c r="C203" s="7" t="s">
        <v>26</v>
      </c>
      <c r="D203" s="139">
        <v>96</v>
      </c>
      <c r="E203" s="139">
        <v>1630</v>
      </c>
      <c r="F203" s="139">
        <v>8</v>
      </c>
      <c r="G203" s="139">
        <v>27</v>
      </c>
      <c r="H203" s="139">
        <v>31</v>
      </c>
      <c r="I203" s="139">
        <v>439</v>
      </c>
      <c r="J203" s="139">
        <v>9</v>
      </c>
      <c r="K203" s="139">
        <v>652</v>
      </c>
      <c r="L203" s="139">
        <v>237</v>
      </c>
      <c r="M203" s="139">
        <v>199</v>
      </c>
      <c r="N203" s="139">
        <v>38</v>
      </c>
      <c r="O203" s="139">
        <v>16</v>
      </c>
      <c r="P203" s="139">
        <v>948</v>
      </c>
      <c r="Q203" s="139">
        <v>6</v>
      </c>
      <c r="R203" s="139">
        <v>96</v>
      </c>
      <c r="S203" s="139">
        <v>112</v>
      </c>
      <c r="T203" s="139">
        <v>2578</v>
      </c>
      <c r="U203" s="139">
        <v>14</v>
      </c>
      <c r="V203" s="139">
        <v>123</v>
      </c>
      <c r="W203" s="139">
        <v>166</v>
      </c>
      <c r="X203" s="139">
        <v>3792</v>
      </c>
    </row>
    <row r="204" spans="1:24" ht="13.8" thickBot="1" x14ac:dyDescent="0.3">
      <c r="A204" s="7" t="s">
        <v>559</v>
      </c>
      <c r="B204" s="1" t="s">
        <v>558</v>
      </c>
      <c r="C204" s="7" t="s">
        <v>26</v>
      </c>
      <c r="D204" s="139">
        <v>12</v>
      </c>
      <c r="E204" s="139">
        <v>167</v>
      </c>
      <c r="F204" s="139">
        <v>1</v>
      </c>
      <c r="G204" s="139">
        <v>5</v>
      </c>
      <c r="H204" s="139">
        <v>7</v>
      </c>
      <c r="I204" s="139">
        <v>58</v>
      </c>
      <c r="J204" s="139">
        <v>10</v>
      </c>
      <c r="K204" s="139">
        <v>437</v>
      </c>
      <c r="L204" s="139">
        <v>5</v>
      </c>
      <c r="M204" s="139">
        <v>5</v>
      </c>
      <c r="N204" s="139">
        <v>0</v>
      </c>
      <c r="O204" s="139">
        <v>4</v>
      </c>
      <c r="P204" s="139">
        <v>200</v>
      </c>
      <c r="Q204" s="139">
        <v>0</v>
      </c>
      <c r="R204" s="139">
        <v>0</v>
      </c>
      <c r="S204" s="139">
        <v>16</v>
      </c>
      <c r="T204" s="139">
        <v>367</v>
      </c>
      <c r="U204" s="139">
        <v>1</v>
      </c>
      <c r="V204" s="139">
        <v>5</v>
      </c>
      <c r="W204" s="139">
        <v>34</v>
      </c>
      <c r="X204" s="139">
        <v>867</v>
      </c>
    </row>
    <row r="205" spans="1:24" ht="13.8" thickBot="1" x14ac:dyDescent="0.3">
      <c r="A205" s="7" t="s">
        <v>569</v>
      </c>
      <c r="B205" s="1" t="s">
        <v>568</v>
      </c>
      <c r="C205" s="7" t="s">
        <v>26</v>
      </c>
      <c r="D205" s="139">
        <v>112</v>
      </c>
      <c r="E205" s="139">
        <v>955</v>
      </c>
      <c r="F205" s="139">
        <v>44</v>
      </c>
      <c r="G205" s="139">
        <v>340</v>
      </c>
      <c r="H205" s="139">
        <v>73</v>
      </c>
      <c r="I205" s="139">
        <v>1693</v>
      </c>
      <c r="J205" s="139">
        <v>0</v>
      </c>
      <c r="K205" s="139">
        <v>0</v>
      </c>
      <c r="L205" s="139">
        <v>175</v>
      </c>
      <c r="M205" s="139">
        <v>143</v>
      </c>
      <c r="N205" s="139">
        <v>32</v>
      </c>
      <c r="O205" s="139">
        <v>40</v>
      </c>
      <c r="P205" s="139">
        <v>626</v>
      </c>
      <c r="Q205" s="139">
        <v>13</v>
      </c>
      <c r="R205" s="139">
        <v>112</v>
      </c>
      <c r="S205" s="139">
        <v>152</v>
      </c>
      <c r="T205" s="139">
        <v>1581</v>
      </c>
      <c r="U205" s="139">
        <v>57</v>
      </c>
      <c r="V205" s="139">
        <v>452</v>
      </c>
      <c r="W205" s="139">
        <v>282</v>
      </c>
      <c r="X205" s="139">
        <v>3726</v>
      </c>
    </row>
    <row r="206" spans="1:24" ht="13.8" thickBot="1" x14ac:dyDescent="0.3">
      <c r="A206" s="7" t="s">
        <v>573</v>
      </c>
      <c r="B206" s="1" t="s">
        <v>572</v>
      </c>
      <c r="C206" s="7" t="s">
        <v>26</v>
      </c>
      <c r="D206" s="139">
        <v>51</v>
      </c>
      <c r="E206" s="139">
        <v>534</v>
      </c>
      <c r="F206" s="139">
        <v>6</v>
      </c>
      <c r="G206" s="139">
        <v>3</v>
      </c>
      <c r="H206" s="139">
        <v>0</v>
      </c>
      <c r="I206" s="139">
        <v>0</v>
      </c>
      <c r="J206" s="139">
        <v>0</v>
      </c>
      <c r="K206" s="139">
        <v>0</v>
      </c>
      <c r="L206" s="139">
        <v>693</v>
      </c>
      <c r="M206" s="139">
        <v>563</v>
      </c>
      <c r="N206" s="139">
        <v>130</v>
      </c>
      <c r="O206" s="139">
        <v>6</v>
      </c>
      <c r="P206" s="139">
        <v>310</v>
      </c>
      <c r="Q206" s="139">
        <v>0</v>
      </c>
      <c r="R206" s="139">
        <v>0</v>
      </c>
      <c r="S206" s="139">
        <v>57</v>
      </c>
      <c r="T206" s="139">
        <v>844</v>
      </c>
      <c r="U206" s="139">
        <v>6</v>
      </c>
      <c r="V206" s="139">
        <v>3</v>
      </c>
      <c r="W206" s="139">
        <v>63</v>
      </c>
      <c r="X206" s="139">
        <v>847</v>
      </c>
    </row>
    <row r="207" spans="1:24" ht="13.8" thickBot="1" x14ac:dyDescent="0.3">
      <c r="A207" s="7" t="s">
        <v>581</v>
      </c>
      <c r="B207" s="1" t="s">
        <v>580</v>
      </c>
      <c r="C207" s="7" t="s">
        <v>26</v>
      </c>
      <c r="D207" s="139">
        <v>98</v>
      </c>
      <c r="E207" s="139">
        <v>2965</v>
      </c>
      <c r="F207" s="139">
        <v>49</v>
      </c>
      <c r="G207" s="139">
        <v>793</v>
      </c>
      <c r="H207" s="139">
        <v>75</v>
      </c>
      <c r="I207" s="139">
        <v>830</v>
      </c>
      <c r="J207" s="139">
        <v>43</v>
      </c>
      <c r="K207" s="139">
        <v>156</v>
      </c>
      <c r="L207" s="139">
        <v>265</v>
      </c>
      <c r="M207" s="139">
        <v>223</v>
      </c>
      <c r="N207" s="139">
        <v>42</v>
      </c>
      <c r="O207" s="139">
        <v>32</v>
      </c>
      <c r="P207" s="139">
        <v>938</v>
      </c>
      <c r="Q207" s="139">
        <v>7</v>
      </c>
      <c r="R207" s="139">
        <v>60</v>
      </c>
      <c r="S207" s="139">
        <v>130</v>
      </c>
      <c r="T207" s="139">
        <v>3903</v>
      </c>
      <c r="U207" s="139">
        <v>56</v>
      </c>
      <c r="V207" s="139">
        <v>853</v>
      </c>
      <c r="W207" s="139">
        <v>304</v>
      </c>
      <c r="X207" s="139">
        <v>5742</v>
      </c>
    </row>
    <row r="208" spans="1:24" ht="13.8" thickBot="1" x14ac:dyDescent="0.3">
      <c r="A208" s="7" t="s">
        <v>589</v>
      </c>
      <c r="B208" s="1" t="s">
        <v>588</v>
      </c>
      <c r="C208" s="7" t="s">
        <v>26</v>
      </c>
      <c r="D208" s="139">
        <v>176</v>
      </c>
      <c r="E208" s="139">
        <v>3542</v>
      </c>
      <c r="F208" s="139">
        <v>33</v>
      </c>
      <c r="G208" s="139">
        <v>400</v>
      </c>
      <c r="H208" s="139">
        <v>194</v>
      </c>
      <c r="I208" s="139">
        <v>3227</v>
      </c>
      <c r="J208" s="139">
        <v>172</v>
      </c>
      <c r="K208" s="139">
        <v>3602</v>
      </c>
      <c r="L208" s="139">
        <v>1081</v>
      </c>
      <c r="M208" s="139">
        <v>976</v>
      </c>
      <c r="N208" s="139">
        <v>105</v>
      </c>
      <c r="O208" s="139">
        <v>52</v>
      </c>
      <c r="P208" s="139">
        <v>812</v>
      </c>
      <c r="Q208" s="139">
        <v>9</v>
      </c>
      <c r="R208" s="139">
        <v>85</v>
      </c>
      <c r="S208" s="139">
        <v>228</v>
      </c>
      <c r="T208" s="139">
        <v>4354</v>
      </c>
      <c r="U208" s="139">
        <v>42</v>
      </c>
      <c r="V208" s="139">
        <v>485</v>
      </c>
      <c r="W208" s="139">
        <v>636</v>
      </c>
      <c r="X208" s="139">
        <v>11668</v>
      </c>
    </row>
    <row r="209" spans="1:24" ht="13.8" thickBot="1" x14ac:dyDescent="0.3">
      <c r="A209" s="7" t="s">
        <v>615</v>
      </c>
      <c r="B209" s="1" t="s">
        <v>614</v>
      </c>
      <c r="C209" s="7" t="s">
        <v>26</v>
      </c>
      <c r="D209" s="139">
        <v>293</v>
      </c>
      <c r="E209" s="139">
        <v>966</v>
      </c>
      <c r="F209" s="139">
        <v>7</v>
      </c>
      <c r="G209" s="139">
        <v>184</v>
      </c>
      <c r="H209" s="139">
        <v>68</v>
      </c>
      <c r="I209" s="139">
        <v>960</v>
      </c>
      <c r="J209" s="139">
        <v>26</v>
      </c>
      <c r="K209" s="139">
        <v>1070</v>
      </c>
      <c r="L209" s="139">
        <v>126</v>
      </c>
      <c r="M209" s="139">
        <v>116</v>
      </c>
      <c r="N209" s="139">
        <v>10</v>
      </c>
      <c r="O209" s="139">
        <v>12</v>
      </c>
      <c r="P209" s="139">
        <v>503</v>
      </c>
      <c r="Q209" s="139">
        <v>0</v>
      </c>
      <c r="R209" s="139">
        <v>0</v>
      </c>
      <c r="S209" s="139">
        <v>305</v>
      </c>
      <c r="T209" s="139">
        <v>1469</v>
      </c>
      <c r="U209" s="139">
        <v>7</v>
      </c>
      <c r="V209" s="139">
        <v>184</v>
      </c>
      <c r="W209" s="139">
        <v>406</v>
      </c>
      <c r="X209" s="139">
        <v>3683</v>
      </c>
    </row>
    <row r="210" spans="1:24" ht="13.8" thickBot="1" x14ac:dyDescent="0.3">
      <c r="A210" s="7" t="s">
        <v>623</v>
      </c>
      <c r="B210" s="1" t="s">
        <v>622</v>
      </c>
      <c r="C210" s="7" t="s">
        <v>26</v>
      </c>
      <c r="D210" s="139">
        <v>8</v>
      </c>
      <c r="E210" s="139">
        <v>111</v>
      </c>
      <c r="F210" s="139">
        <v>10</v>
      </c>
      <c r="G210" s="139">
        <v>30</v>
      </c>
      <c r="H210" s="139">
        <v>26</v>
      </c>
      <c r="I210" s="139">
        <v>181</v>
      </c>
      <c r="J210" s="139">
        <v>20</v>
      </c>
      <c r="K210" s="139">
        <v>460</v>
      </c>
      <c r="L210" s="139">
        <v>130</v>
      </c>
      <c r="M210" s="139">
        <v>100</v>
      </c>
      <c r="N210" s="139">
        <v>30</v>
      </c>
      <c r="O210" s="139">
        <v>10</v>
      </c>
      <c r="P210" s="139">
        <v>140</v>
      </c>
      <c r="Q210" s="139">
        <v>1</v>
      </c>
      <c r="R210" s="139">
        <v>5</v>
      </c>
      <c r="S210" s="139">
        <v>18</v>
      </c>
      <c r="T210" s="139">
        <v>251</v>
      </c>
      <c r="U210" s="139">
        <v>11</v>
      </c>
      <c r="V210" s="139">
        <v>35</v>
      </c>
      <c r="W210" s="139">
        <v>75</v>
      </c>
      <c r="X210" s="139">
        <v>927</v>
      </c>
    </row>
    <row r="211" spans="1:24" ht="13.8" thickBot="1" x14ac:dyDescent="0.3">
      <c r="A211" s="7" t="s">
        <v>631</v>
      </c>
      <c r="B211" s="1" t="s">
        <v>630</v>
      </c>
      <c r="C211" s="7" t="s">
        <v>26</v>
      </c>
      <c r="D211" s="139">
        <v>175</v>
      </c>
      <c r="E211" s="139">
        <v>2888</v>
      </c>
      <c r="F211" s="139">
        <v>8</v>
      </c>
      <c r="G211" s="139">
        <v>51</v>
      </c>
      <c r="H211" s="139">
        <v>58</v>
      </c>
      <c r="I211" s="139">
        <v>741</v>
      </c>
      <c r="J211" s="139">
        <v>0</v>
      </c>
      <c r="K211" s="139">
        <v>0</v>
      </c>
      <c r="L211" s="139">
        <v>132</v>
      </c>
      <c r="M211" s="139">
        <v>128</v>
      </c>
      <c r="N211" s="139">
        <v>4</v>
      </c>
      <c r="O211" s="139">
        <v>10</v>
      </c>
      <c r="P211" s="139">
        <v>902</v>
      </c>
      <c r="Q211" s="139">
        <v>4</v>
      </c>
      <c r="R211" s="139">
        <v>27</v>
      </c>
      <c r="S211" s="139">
        <v>185</v>
      </c>
      <c r="T211" s="139">
        <v>3790</v>
      </c>
      <c r="U211" s="139">
        <v>12</v>
      </c>
      <c r="V211" s="139">
        <v>78</v>
      </c>
      <c r="W211" s="139">
        <v>255</v>
      </c>
      <c r="X211" s="139">
        <v>4609</v>
      </c>
    </row>
    <row r="212" spans="1:24" ht="13.8" thickBot="1" x14ac:dyDescent="0.3">
      <c r="A212" s="7" t="s">
        <v>639</v>
      </c>
      <c r="B212" s="1" t="s">
        <v>638</v>
      </c>
      <c r="C212" s="7" t="s">
        <v>26</v>
      </c>
      <c r="D212" s="139">
        <v>12</v>
      </c>
      <c r="E212" s="139">
        <v>483</v>
      </c>
      <c r="F212" s="139">
        <v>0</v>
      </c>
      <c r="G212" s="139">
        <v>0</v>
      </c>
      <c r="H212" s="139">
        <v>9</v>
      </c>
      <c r="I212" s="139">
        <v>152</v>
      </c>
      <c r="J212" s="163">
        <v>0</v>
      </c>
      <c r="K212" s="163">
        <v>0</v>
      </c>
      <c r="L212" s="139">
        <v>76</v>
      </c>
      <c r="M212" s="139">
        <v>60</v>
      </c>
      <c r="N212" s="139">
        <v>16</v>
      </c>
      <c r="O212" s="139">
        <v>15</v>
      </c>
      <c r="P212" s="139">
        <v>234</v>
      </c>
      <c r="Q212" s="139">
        <v>4</v>
      </c>
      <c r="R212" s="139">
        <v>23</v>
      </c>
      <c r="S212" s="139">
        <v>27</v>
      </c>
      <c r="T212" s="139">
        <v>717</v>
      </c>
      <c r="U212" s="139">
        <v>4</v>
      </c>
      <c r="V212" s="139">
        <v>23</v>
      </c>
      <c r="W212" s="139">
        <v>40</v>
      </c>
      <c r="X212" s="139">
        <v>892</v>
      </c>
    </row>
    <row r="213" spans="1:24" ht="13.8" thickBot="1" x14ac:dyDescent="0.3">
      <c r="A213" s="7" t="s">
        <v>657</v>
      </c>
      <c r="B213" s="1" t="s">
        <v>656</v>
      </c>
      <c r="C213" s="7" t="s">
        <v>26</v>
      </c>
      <c r="D213" s="139">
        <v>83</v>
      </c>
      <c r="E213" s="139">
        <v>3582</v>
      </c>
      <c r="F213" s="139">
        <v>0</v>
      </c>
      <c r="G213" s="139">
        <v>0</v>
      </c>
      <c r="H213" s="139">
        <v>42</v>
      </c>
      <c r="I213" s="139">
        <v>210</v>
      </c>
      <c r="J213" s="139">
        <v>0</v>
      </c>
      <c r="K213" s="139">
        <v>0</v>
      </c>
      <c r="L213" s="139">
        <v>97</v>
      </c>
      <c r="M213" s="139">
        <v>97</v>
      </c>
      <c r="N213" s="139">
        <v>0</v>
      </c>
      <c r="O213" s="139">
        <v>25</v>
      </c>
      <c r="P213" s="139">
        <v>355</v>
      </c>
      <c r="Q213" s="139">
        <v>0</v>
      </c>
      <c r="R213" s="139">
        <v>0</v>
      </c>
      <c r="S213" s="139">
        <v>108</v>
      </c>
      <c r="T213" s="139">
        <v>3937</v>
      </c>
      <c r="U213" s="139">
        <v>0</v>
      </c>
      <c r="V213" s="139">
        <v>0</v>
      </c>
      <c r="W213" s="139">
        <v>150</v>
      </c>
      <c r="X213" s="139">
        <v>4147</v>
      </c>
    </row>
    <row r="214" spans="1:24" ht="13.8" thickBot="1" x14ac:dyDescent="0.3">
      <c r="A214" s="7" t="s">
        <v>659</v>
      </c>
      <c r="B214" s="1" t="s">
        <v>658</v>
      </c>
      <c r="C214" s="7" t="s">
        <v>26</v>
      </c>
      <c r="D214" s="139">
        <v>39</v>
      </c>
      <c r="E214" s="139">
        <v>611</v>
      </c>
      <c r="F214" s="139">
        <v>0</v>
      </c>
      <c r="G214" s="139">
        <v>0</v>
      </c>
      <c r="H214" s="139">
        <v>26</v>
      </c>
      <c r="I214" s="139">
        <v>165</v>
      </c>
      <c r="J214" s="139">
        <v>0</v>
      </c>
      <c r="K214" s="139">
        <v>0</v>
      </c>
      <c r="L214" s="139">
        <v>300</v>
      </c>
      <c r="M214" s="139">
        <v>225</v>
      </c>
      <c r="N214" s="139">
        <v>75</v>
      </c>
      <c r="O214" s="139">
        <v>12</v>
      </c>
      <c r="P214" s="139">
        <v>378</v>
      </c>
      <c r="Q214" s="139">
        <v>0</v>
      </c>
      <c r="R214" s="139">
        <v>0</v>
      </c>
      <c r="S214" s="139">
        <v>51</v>
      </c>
      <c r="T214" s="139">
        <v>989</v>
      </c>
      <c r="U214" s="139">
        <v>0</v>
      </c>
      <c r="V214" s="139">
        <v>0</v>
      </c>
      <c r="W214" s="139">
        <v>77</v>
      </c>
      <c r="X214" s="139">
        <v>1154</v>
      </c>
    </row>
    <row r="215" spans="1:24" ht="13.8" thickBot="1" x14ac:dyDescent="0.3">
      <c r="A215" s="7" t="s">
        <v>667</v>
      </c>
      <c r="B215" s="1" t="s">
        <v>666</v>
      </c>
      <c r="C215" s="7" t="s">
        <v>26</v>
      </c>
      <c r="D215" s="139">
        <v>37</v>
      </c>
      <c r="E215" s="139">
        <v>920</v>
      </c>
      <c r="F215" s="139">
        <v>12</v>
      </c>
      <c r="G215" s="139">
        <v>85</v>
      </c>
      <c r="H215" s="139">
        <v>43</v>
      </c>
      <c r="I215" s="139">
        <v>429</v>
      </c>
      <c r="J215" s="139">
        <v>4</v>
      </c>
      <c r="K215" s="139">
        <v>912</v>
      </c>
      <c r="L215" s="139">
        <v>480</v>
      </c>
      <c r="M215" s="139">
        <v>377</v>
      </c>
      <c r="N215" s="139">
        <v>103</v>
      </c>
      <c r="O215" s="139">
        <v>15</v>
      </c>
      <c r="P215" s="139">
        <v>969</v>
      </c>
      <c r="Q215" s="139">
        <v>6</v>
      </c>
      <c r="R215" s="139">
        <v>58</v>
      </c>
      <c r="S215" s="139">
        <v>52</v>
      </c>
      <c r="T215" s="139">
        <v>1889</v>
      </c>
      <c r="U215" s="139">
        <v>18</v>
      </c>
      <c r="V215" s="139">
        <v>143</v>
      </c>
      <c r="W215" s="139">
        <v>117</v>
      </c>
      <c r="X215" s="139">
        <v>3373</v>
      </c>
    </row>
    <row r="216" spans="1:24" ht="13.8" thickBot="1" x14ac:dyDescent="0.3">
      <c r="A216" s="7" t="s">
        <v>673</v>
      </c>
      <c r="B216" s="1" t="s">
        <v>672</v>
      </c>
      <c r="C216" s="7" t="s">
        <v>26</v>
      </c>
      <c r="D216" s="139">
        <v>10</v>
      </c>
      <c r="E216" s="139">
        <v>750</v>
      </c>
      <c r="F216" s="139">
        <v>2</v>
      </c>
      <c r="G216" s="139">
        <v>50</v>
      </c>
      <c r="H216" s="139">
        <v>6</v>
      </c>
      <c r="I216" s="139">
        <v>200</v>
      </c>
      <c r="J216" s="139">
        <v>0</v>
      </c>
      <c r="K216" s="139">
        <v>0</v>
      </c>
      <c r="L216" s="139">
        <v>250</v>
      </c>
      <c r="M216" s="139">
        <v>200</v>
      </c>
      <c r="N216" s="139">
        <v>50</v>
      </c>
      <c r="O216" s="139">
        <v>10</v>
      </c>
      <c r="P216" s="139">
        <v>500</v>
      </c>
      <c r="Q216" s="139">
        <v>0</v>
      </c>
      <c r="R216" s="139">
        <v>0</v>
      </c>
      <c r="S216" s="139">
        <v>20</v>
      </c>
      <c r="T216" s="139">
        <v>1250</v>
      </c>
      <c r="U216" s="139">
        <v>2</v>
      </c>
      <c r="V216" s="139">
        <v>50</v>
      </c>
      <c r="W216" s="139">
        <v>28</v>
      </c>
      <c r="X216" s="139">
        <v>1500</v>
      </c>
    </row>
    <row r="217" spans="1:24" ht="13.8" thickBot="1" x14ac:dyDescent="0.3">
      <c r="A217" s="7" t="s">
        <v>677</v>
      </c>
      <c r="B217" s="1" t="s">
        <v>676</v>
      </c>
      <c r="C217" s="7" t="s">
        <v>26</v>
      </c>
      <c r="D217" s="139">
        <v>83</v>
      </c>
      <c r="E217" s="139">
        <v>1750</v>
      </c>
      <c r="F217" s="139">
        <v>10</v>
      </c>
      <c r="G217" s="139">
        <v>81</v>
      </c>
      <c r="H217" s="139">
        <v>138</v>
      </c>
      <c r="I217" s="139">
        <v>1023</v>
      </c>
      <c r="J217" s="139">
        <v>9</v>
      </c>
      <c r="K217" s="139">
        <v>150</v>
      </c>
      <c r="L217" s="163">
        <v>0</v>
      </c>
      <c r="M217" s="163">
        <v>0</v>
      </c>
      <c r="N217" s="163">
        <v>0</v>
      </c>
      <c r="O217" s="139">
        <v>16</v>
      </c>
      <c r="P217" s="139">
        <v>1000</v>
      </c>
      <c r="Q217" s="139">
        <v>4</v>
      </c>
      <c r="R217" s="139">
        <v>75</v>
      </c>
      <c r="S217" s="139">
        <v>99</v>
      </c>
      <c r="T217" s="139">
        <v>2750</v>
      </c>
      <c r="U217" s="139">
        <v>14</v>
      </c>
      <c r="V217" s="139">
        <v>156</v>
      </c>
      <c r="W217" s="139">
        <v>260</v>
      </c>
      <c r="X217" s="139">
        <v>4079</v>
      </c>
    </row>
    <row r="218" spans="1:24" ht="13.8" thickBot="1" x14ac:dyDescent="0.3">
      <c r="A218" s="7" t="s">
        <v>683</v>
      </c>
      <c r="B218" s="1" t="s">
        <v>682</v>
      </c>
      <c r="C218" s="7" t="s">
        <v>26</v>
      </c>
      <c r="D218" s="139">
        <v>19</v>
      </c>
      <c r="E218" s="139">
        <v>339</v>
      </c>
      <c r="F218" s="139">
        <v>21</v>
      </c>
      <c r="G218" s="139">
        <v>176</v>
      </c>
      <c r="H218" s="139">
        <v>13</v>
      </c>
      <c r="I218" s="139">
        <v>213</v>
      </c>
      <c r="J218" s="139">
        <v>19</v>
      </c>
      <c r="K218" s="139">
        <v>747</v>
      </c>
      <c r="L218" s="139">
        <v>171</v>
      </c>
      <c r="M218" s="139">
        <v>142</v>
      </c>
      <c r="N218" s="139">
        <v>29</v>
      </c>
      <c r="O218" s="139">
        <v>25</v>
      </c>
      <c r="P218" s="139">
        <v>1198</v>
      </c>
      <c r="Q218" s="139">
        <v>6</v>
      </c>
      <c r="R218" s="139">
        <v>38</v>
      </c>
      <c r="S218" s="139">
        <v>44</v>
      </c>
      <c r="T218" s="139">
        <v>1537</v>
      </c>
      <c r="U218" s="139">
        <v>27</v>
      </c>
      <c r="V218" s="139">
        <v>214</v>
      </c>
      <c r="W218" s="139">
        <v>103</v>
      </c>
      <c r="X218" s="139">
        <v>2711</v>
      </c>
    </row>
    <row r="219" spans="1:24" ht="13.8" thickBot="1" x14ac:dyDescent="0.3">
      <c r="A219" s="7" t="s">
        <v>689</v>
      </c>
      <c r="B219" s="1" t="s">
        <v>688</v>
      </c>
      <c r="C219" s="7" t="s">
        <v>26</v>
      </c>
      <c r="D219" s="139">
        <v>30</v>
      </c>
      <c r="E219" s="139">
        <v>295</v>
      </c>
      <c r="F219" s="139">
        <v>1</v>
      </c>
      <c r="G219" s="139">
        <v>7</v>
      </c>
      <c r="H219" s="139">
        <v>25</v>
      </c>
      <c r="I219" s="139">
        <v>206</v>
      </c>
      <c r="J219" s="139">
        <v>0</v>
      </c>
      <c r="K219" s="139">
        <v>0</v>
      </c>
      <c r="L219" s="139">
        <v>64</v>
      </c>
      <c r="M219" s="139">
        <v>64</v>
      </c>
      <c r="N219" s="139">
        <v>0</v>
      </c>
      <c r="O219" s="139">
        <v>19</v>
      </c>
      <c r="P219" s="139">
        <v>269</v>
      </c>
      <c r="Q219" s="139">
        <v>0</v>
      </c>
      <c r="R219" s="139">
        <v>0</v>
      </c>
      <c r="S219" s="139">
        <v>49</v>
      </c>
      <c r="T219" s="139">
        <v>564</v>
      </c>
      <c r="U219" s="139">
        <v>1</v>
      </c>
      <c r="V219" s="139">
        <v>7</v>
      </c>
      <c r="W219" s="139">
        <v>75</v>
      </c>
      <c r="X219" s="139">
        <v>777</v>
      </c>
    </row>
    <row r="220" spans="1:24" ht="13.8" thickBot="1" x14ac:dyDescent="0.3">
      <c r="A220" s="7" t="s">
        <v>701</v>
      </c>
      <c r="B220" s="1" t="s">
        <v>700</v>
      </c>
      <c r="C220" s="7" t="s">
        <v>26</v>
      </c>
      <c r="D220" s="139">
        <v>44</v>
      </c>
      <c r="E220" s="139">
        <v>1382</v>
      </c>
      <c r="F220" s="139">
        <v>13</v>
      </c>
      <c r="G220" s="139">
        <v>116</v>
      </c>
      <c r="H220" s="139">
        <v>9</v>
      </c>
      <c r="I220" s="139">
        <v>58</v>
      </c>
      <c r="J220" s="139">
        <v>23</v>
      </c>
      <c r="K220" s="139">
        <v>491</v>
      </c>
      <c r="L220" s="139">
        <v>226</v>
      </c>
      <c r="M220" s="139">
        <v>193</v>
      </c>
      <c r="N220" s="139">
        <v>33</v>
      </c>
      <c r="O220" s="139">
        <v>5</v>
      </c>
      <c r="P220" s="139">
        <v>238</v>
      </c>
      <c r="Q220" s="139">
        <v>6</v>
      </c>
      <c r="R220" s="139">
        <v>81</v>
      </c>
      <c r="S220" s="139">
        <v>49</v>
      </c>
      <c r="T220" s="139">
        <v>1620</v>
      </c>
      <c r="U220" s="139">
        <v>19</v>
      </c>
      <c r="V220" s="139">
        <v>197</v>
      </c>
      <c r="W220" s="139">
        <v>100</v>
      </c>
      <c r="X220" s="139">
        <v>2366</v>
      </c>
    </row>
    <row r="221" spans="1:24" ht="13.8" thickBot="1" x14ac:dyDescent="0.3">
      <c r="A221" s="7" t="s">
        <v>707</v>
      </c>
      <c r="B221" s="1" t="s">
        <v>706</v>
      </c>
      <c r="C221" s="7" t="s">
        <v>26</v>
      </c>
      <c r="D221" s="139">
        <v>38</v>
      </c>
      <c r="E221" s="139">
        <v>684</v>
      </c>
      <c r="F221" s="139">
        <v>2</v>
      </c>
      <c r="G221" s="139">
        <v>47</v>
      </c>
      <c r="H221" s="139">
        <v>8</v>
      </c>
      <c r="I221" s="139">
        <v>178</v>
      </c>
      <c r="J221" s="139">
        <v>0</v>
      </c>
      <c r="K221" s="139">
        <v>0</v>
      </c>
      <c r="L221" s="139">
        <v>245</v>
      </c>
      <c r="M221" s="139">
        <v>198</v>
      </c>
      <c r="N221" s="139">
        <v>47</v>
      </c>
      <c r="O221" s="139">
        <v>13</v>
      </c>
      <c r="P221" s="139">
        <v>418</v>
      </c>
      <c r="Q221" s="139">
        <v>2</v>
      </c>
      <c r="R221" s="139">
        <v>37</v>
      </c>
      <c r="S221" s="139">
        <v>51</v>
      </c>
      <c r="T221" s="139">
        <v>1102</v>
      </c>
      <c r="U221" s="139">
        <v>4</v>
      </c>
      <c r="V221" s="139">
        <v>84</v>
      </c>
      <c r="W221" s="139">
        <v>63</v>
      </c>
      <c r="X221" s="139">
        <v>1364</v>
      </c>
    </row>
    <row r="222" spans="1:24" ht="13.8" thickBot="1" x14ac:dyDescent="0.3">
      <c r="A222" s="7" t="s">
        <v>709</v>
      </c>
      <c r="B222" s="1" t="s">
        <v>708</v>
      </c>
      <c r="C222" s="7" t="s">
        <v>26</v>
      </c>
      <c r="D222" s="139">
        <v>124</v>
      </c>
      <c r="E222" s="139">
        <v>2245</v>
      </c>
      <c r="F222" s="139">
        <v>0</v>
      </c>
      <c r="G222" s="139">
        <v>0</v>
      </c>
      <c r="H222" s="139">
        <v>20</v>
      </c>
      <c r="I222" s="139">
        <v>800</v>
      </c>
      <c r="J222" s="139">
        <v>3</v>
      </c>
      <c r="K222" s="139">
        <v>250</v>
      </c>
      <c r="L222" s="139">
        <v>209</v>
      </c>
      <c r="M222" s="139">
        <v>209</v>
      </c>
      <c r="N222" s="139">
        <v>0</v>
      </c>
      <c r="O222" s="139">
        <v>12</v>
      </c>
      <c r="P222" s="139">
        <v>900</v>
      </c>
      <c r="Q222" s="139">
        <v>0</v>
      </c>
      <c r="R222" s="139">
        <v>0</v>
      </c>
      <c r="S222" s="139">
        <v>136</v>
      </c>
      <c r="T222" s="139">
        <v>3145</v>
      </c>
      <c r="U222" s="139">
        <v>0</v>
      </c>
      <c r="V222" s="139">
        <v>0</v>
      </c>
      <c r="W222" s="139">
        <v>159</v>
      </c>
      <c r="X222" s="139">
        <v>4195</v>
      </c>
    </row>
    <row r="223" spans="1:24" ht="13.8" thickBot="1" x14ac:dyDescent="0.3">
      <c r="A223" s="7" t="s">
        <v>725</v>
      </c>
      <c r="B223" s="1" t="s">
        <v>724</v>
      </c>
      <c r="C223" s="7" t="s">
        <v>26</v>
      </c>
      <c r="D223" s="139">
        <v>18</v>
      </c>
      <c r="E223" s="139">
        <v>1066</v>
      </c>
      <c r="F223" s="139">
        <v>0</v>
      </c>
      <c r="G223" s="139">
        <v>0</v>
      </c>
      <c r="H223" s="139">
        <v>12</v>
      </c>
      <c r="I223" s="139">
        <v>189</v>
      </c>
      <c r="J223" s="139">
        <v>20</v>
      </c>
      <c r="K223" s="139">
        <v>2877</v>
      </c>
      <c r="L223" s="139">
        <v>87</v>
      </c>
      <c r="M223" s="139">
        <v>73</v>
      </c>
      <c r="N223" s="139">
        <v>14</v>
      </c>
      <c r="O223" s="139">
        <v>10</v>
      </c>
      <c r="P223" s="139">
        <v>735</v>
      </c>
      <c r="Q223" s="139">
        <v>2</v>
      </c>
      <c r="R223" s="139">
        <v>16</v>
      </c>
      <c r="S223" s="139">
        <v>28</v>
      </c>
      <c r="T223" s="139">
        <v>1801</v>
      </c>
      <c r="U223" s="139">
        <v>2</v>
      </c>
      <c r="V223" s="139">
        <v>16</v>
      </c>
      <c r="W223" s="139">
        <v>62</v>
      </c>
      <c r="X223" s="139">
        <v>4883</v>
      </c>
    </row>
    <row r="224" spans="1:24" ht="13.8" thickBot="1" x14ac:dyDescent="0.3">
      <c r="A224" s="7" t="s">
        <v>729</v>
      </c>
      <c r="B224" s="1" t="s">
        <v>728</v>
      </c>
      <c r="C224" s="7" t="s">
        <v>26</v>
      </c>
      <c r="D224" s="139">
        <v>40</v>
      </c>
      <c r="E224" s="139">
        <v>540</v>
      </c>
      <c r="F224" s="139">
        <v>36</v>
      </c>
      <c r="G224" s="139">
        <v>311</v>
      </c>
      <c r="H224" s="139">
        <v>3</v>
      </c>
      <c r="I224" s="139">
        <v>20</v>
      </c>
      <c r="J224" s="139">
        <v>9</v>
      </c>
      <c r="K224" s="139">
        <v>321</v>
      </c>
      <c r="L224" s="139">
        <v>97</v>
      </c>
      <c r="M224" s="139">
        <v>59</v>
      </c>
      <c r="N224" s="139">
        <v>38</v>
      </c>
      <c r="O224" s="139">
        <v>18</v>
      </c>
      <c r="P224" s="139">
        <v>260</v>
      </c>
      <c r="Q224" s="139">
        <v>6</v>
      </c>
      <c r="R224" s="139">
        <v>51</v>
      </c>
      <c r="S224" s="139">
        <v>58</v>
      </c>
      <c r="T224" s="139">
        <v>800</v>
      </c>
      <c r="U224" s="139">
        <v>42</v>
      </c>
      <c r="V224" s="139">
        <v>362</v>
      </c>
      <c r="W224" s="139">
        <v>112</v>
      </c>
      <c r="X224" s="139">
        <v>1503</v>
      </c>
    </row>
    <row r="225" spans="1:24" ht="13.8" thickBot="1" x14ac:dyDescent="0.3">
      <c r="A225" s="7" t="s">
        <v>731</v>
      </c>
      <c r="B225" s="1" t="s">
        <v>730</v>
      </c>
      <c r="C225" s="7" t="s">
        <v>26</v>
      </c>
      <c r="D225" s="139">
        <v>12</v>
      </c>
      <c r="E225" s="139">
        <v>622</v>
      </c>
      <c r="F225" s="139">
        <v>3</v>
      </c>
      <c r="G225" s="139">
        <v>28</v>
      </c>
      <c r="H225" s="139">
        <v>19</v>
      </c>
      <c r="I225" s="139">
        <v>1146</v>
      </c>
      <c r="J225" s="139">
        <v>2</v>
      </c>
      <c r="K225" s="139">
        <v>106</v>
      </c>
      <c r="L225" s="139">
        <v>129</v>
      </c>
      <c r="M225" s="139">
        <v>91</v>
      </c>
      <c r="N225" s="139">
        <v>38</v>
      </c>
      <c r="O225" s="139">
        <v>15</v>
      </c>
      <c r="P225" s="139">
        <v>333</v>
      </c>
      <c r="Q225" s="139">
        <v>1</v>
      </c>
      <c r="R225" s="139">
        <v>6</v>
      </c>
      <c r="S225" s="139">
        <v>27</v>
      </c>
      <c r="T225" s="139">
        <v>955</v>
      </c>
      <c r="U225" s="139">
        <v>4</v>
      </c>
      <c r="V225" s="139">
        <v>34</v>
      </c>
      <c r="W225" s="139">
        <v>52</v>
      </c>
      <c r="X225" s="139">
        <v>2241</v>
      </c>
    </row>
    <row r="226" spans="1:24" ht="13.8" thickBot="1" x14ac:dyDescent="0.3">
      <c r="A226" s="7" t="s">
        <v>741</v>
      </c>
      <c r="B226" s="1" t="s">
        <v>740</v>
      </c>
      <c r="C226" s="7" t="s">
        <v>26</v>
      </c>
      <c r="D226" s="139">
        <v>95</v>
      </c>
      <c r="E226" s="139">
        <v>1890</v>
      </c>
      <c r="F226" s="139">
        <v>0</v>
      </c>
      <c r="G226" s="139">
        <v>0</v>
      </c>
      <c r="H226" s="139">
        <v>9</v>
      </c>
      <c r="I226" s="139">
        <v>112</v>
      </c>
      <c r="J226" s="139">
        <v>6</v>
      </c>
      <c r="K226" s="139">
        <v>126</v>
      </c>
      <c r="L226" s="139">
        <v>238</v>
      </c>
      <c r="M226" s="139">
        <v>224</v>
      </c>
      <c r="N226" s="139">
        <v>14</v>
      </c>
      <c r="O226" s="139">
        <v>18</v>
      </c>
      <c r="P226" s="139">
        <v>701</v>
      </c>
      <c r="Q226" s="139">
        <v>1</v>
      </c>
      <c r="R226" s="139">
        <v>7</v>
      </c>
      <c r="S226" s="139">
        <v>113</v>
      </c>
      <c r="T226" s="139">
        <v>2591</v>
      </c>
      <c r="U226" s="139">
        <v>1</v>
      </c>
      <c r="V226" s="139">
        <v>7</v>
      </c>
      <c r="W226" s="139">
        <v>129</v>
      </c>
      <c r="X226" s="139">
        <v>2836</v>
      </c>
    </row>
    <row r="227" spans="1:24" ht="13.8" thickBot="1" x14ac:dyDescent="0.3">
      <c r="A227" s="7" t="s">
        <v>745</v>
      </c>
      <c r="B227" s="1" t="s">
        <v>744</v>
      </c>
      <c r="C227" s="7" t="s">
        <v>26</v>
      </c>
      <c r="D227" s="139">
        <v>66</v>
      </c>
      <c r="E227" s="139">
        <v>324</v>
      </c>
      <c r="F227" s="139">
        <v>0</v>
      </c>
      <c r="G227" s="139">
        <v>0</v>
      </c>
      <c r="H227" s="139">
        <v>13</v>
      </c>
      <c r="I227" s="139">
        <v>203</v>
      </c>
      <c r="J227" s="139">
        <v>0</v>
      </c>
      <c r="K227" s="139">
        <v>0</v>
      </c>
      <c r="L227" s="139">
        <v>387</v>
      </c>
      <c r="M227" s="139">
        <v>302</v>
      </c>
      <c r="N227" s="139">
        <v>85</v>
      </c>
      <c r="O227" s="139">
        <v>9</v>
      </c>
      <c r="P227" s="139">
        <v>315</v>
      </c>
      <c r="Q227" s="139">
        <v>0</v>
      </c>
      <c r="R227" s="139">
        <v>0</v>
      </c>
      <c r="S227" s="139">
        <v>75</v>
      </c>
      <c r="T227" s="139">
        <v>639</v>
      </c>
      <c r="U227" s="139">
        <v>0</v>
      </c>
      <c r="V227" s="139">
        <v>0</v>
      </c>
      <c r="W227" s="139">
        <v>88</v>
      </c>
      <c r="X227" s="139">
        <v>842</v>
      </c>
    </row>
    <row r="228" spans="1:24" ht="13.8" thickBot="1" x14ac:dyDescent="0.3">
      <c r="A228" s="7" t="s">
        <v>747</v>
      </c>
      <c r="B228" s="1" t="s">
        <v>746</v>
      </c>
      <c r="C228" s="7" t="s">
        <v>26</v>
      </c>
      <c r="D228" s="139">
        <v>83</v>
      </c>
      <c r="E228" s="139">
        <v>2171</v>
      </c>
      <c r="F228" s="139">
        <v>0</v>
      </c>
      <c r="G228" s="139">
        <v>0</v>
      </c>
      <c r="H228" s="139">
        <v>23</v>
      </c>
      <c r="I228" s="139">
        <v>148</v>
      </c>
      <c r="J228" s="139">
        <v>0</v>
      </c>
      <c r="K228" s="139">
        <v>0</v>
      </c>
      <c r="L228" s="139">
        <v>150</v>
      </c>
      <c r="M228" s="139">
        <v>150</v>
      </c>
      <c r="N228" s="163">
        <v>0</v>
      </c>
      <c r="O228" s="139">
        <v>6</v>
      </c>
      <c r="P228" s="139">
        <v>615</v>
      </c>
      <c r="Q228" s="163">
        <v>0</v>
      </c>
      <c r="R228" s="163">
        <v>0</v>
      </c>
      <c r="S228" s="139">
        <v>89</v>
      </c>
      <c r="T228" s="139">
        <v>2786</v>
      </c>
      <c r="U228" s="139">
        <v>0</v>
      </c>
      <c r="V228" s="139">
        <v>0</v>
      </c>
      <c r="W228" s="139">
        <v>112</v>
      </c>
      <c r="X228" s="139">
        <v>2934</v>
      </c>
    </row>
    <row r="229" spans="1:24" ht="13.8" thickBot="1" x14ac:dyDescent="0.3">
      <c r="A229" s="7" t="s">
        <v>755</v>
      </c>
      <c r="B229" s="1" t="s">
        <v>754</v>
      </c>
      <c r="C229" s="7" t="s">
        <v>26</v>
      </c>
      <c r="D229" s="139">
        <v>61</v>
      </c>
      <c r="E229" s="139">
        <v>1276</v>
      </c>
      <c r="F229" s="139">
        <v>18</v>
      </c>
      <c r="G229" s="139">
        <v>180</v>
      </c>
      <c r="H229" s="139">
        <v>46</v>
      </c>
      <c r="I229" s="139">
        <v>339</v>
      </c>
      <c r="J229" s="139">
        <v>3</v>
      </c>
      <c r="K229" s="139">
        <v>251</v>
      </c>
      <c r="L229" s="139">
        <v>461</v>
      </c>
      <c r="M229" s="139">
        <v>414</v>
      </c>
      <c r="N229" s="139">
        <v>47</v>
      </c>
      <c r="O229" s="139">
        <v>47</v>
      </c>
      <c r="P229" s="139">
        <v>5114</v>
      </c>
      <c r="Q229" s="139">
        <v>11</v>
      </c>
      <c r="R229" s="139">
        <v>325</v>
      </c>
      <c r="S229" s="139">
        <v>108</v>
      </c>
      <c r="T229" s="139">
        <v>6390</v>
      </c>
      <c r="U229" s="139">
        <v>29</v>
      </c>
      <c r="V229" s="139">
        <v>505</v>
      </c>
      <c r="W229" s="139">
        <v>186</v>
      </c>
      <c r="X229" s="139">
        <v>7485</v>
      </c>
    </row>
    <row r="230" spans="1:24" ht="13.8" thickBot="1" x14ac:dyDescent="0.3">
      <c r="A230" s="7" t="s">
        <v>783</v>
      </c>
      <c r="B230" s="1" t="s">
        <v>782</v>
      </c>
      <c r="C230" s="7" t="s">
        <v>26</v>
      </c>
      <c r="D230" s="139">
        <v>0</v>
      </c>
      <c r="E230" s="139">
        <v>65</v>
      </c>
      <c r="F230" s="139">
        <v>6</v>
      </c>
      <c r="G230" s="139">
        <v>118</v>
      </c>
      <c r="H230" s="139">
        <v>12</v>
      </c>
      <c r="I230" s="139">
        <v>264</v>
      </c>
      <c r="J230" s="139">
        <v>0</v>
      </c>
      <c r="K230" s="139">
        <v>0</v>
      </c>
      <c r="L230" s="163">
        <v>0</v>
      </c>
      <c r="M230" s="163">
        <v>0</v>
      </c>
      <c r="N230" s="163">
        <v>0</v>
      </c>
      <c r="O230" s="139">
        <v>5</v>
      </c>
      <c r="P230" s="139">
        <v>65</v>
      </c>
      <c r="Q230" s="139">
        <v>6</v>
      </c>
      <c r="R230" s="139">
        <v>108</v>
      </c>
      <c r="S230" s="139">
        <v>5</v>
      </c>
      <c r="T230" s="139">
        <v>130</v>
      </c>
      <c r="U230" s="139">
        <v>12</v>
      </c>
      <c r="V230" s="139">
        <v>226</v>
      </c>
      <c r="W230" s="139">
        <v>29</v>
      </c>
      <c r="X230" s="139">
        <v>620</v>
      </c>
    </row>
    <row r="231" spans="1:24" ht="13.8" thickBot="1" x14ac:dyDescent="0.3">
      <c r="A231" s="7" t="s">
        <v>797</v>
      </c>
      <c r="B231" s="1" t="s">
        <v>796</v>
      </c>
      <c r="C231" s="7" t="s">
        <v>26</v>
      </c>
      <c r="D231" s="139">
        <v>92</v>
      </c>
      <c r="E231" s="139">
        <v>1653</v>
      </c>
      <c r="F231" s="139">
        <v>5</v>
      </c>
      <c r="G231" s="139">
        <v>61</v>
      </c>
      <c r="H231" s="139">
        <v>122</v>
      </c>
      <c r="I231" s="139">
        <v>2593</v>
      </c>
      <c r="J231" s="139">
        <v>3</v>
      </c>
      <c r="K231" s="139">
        <v>1458</v>
      </c>
      <c r="L231" s="139">
        <v>232</v>
      </c>
      <c r="M231" s="139">
        <v>192</v>
      </c>
      <c r="N231" s="139">
        <v>40</v>
      </c>
      <c r="O231" s="139">
        <v>10</v>
      </c>
      <c r="P231" s="139">
        <v>456</v>
      </c>
      <c r="Q231" s="139">
        <v>2</v>
      </c>
      <c r="R231" s="139">
        <v>11</v>
      </c>
      <c r="S231" s="139">
        <v>102</v>
      </c>
      <c r="T231" s="139">
        <v>2109</v>
      </c>
      <c r="U231" s="139">
        <v>7</v>
      </c>
      <c r="V231" s="139">
        <v>72</v>
      </c>
      <c r="W231" s="139">
        <v>234</v>
      </c>
      <c r="X231" s="139">
        <v>6232</v>
      </c>
    </row>
    <row r="232" spans="1:24" ht="13.8" thickBot="1" x14ac:dyDescent="0.3">
      <c r="A232" s="7" t="s">
        <v>799</v>
      </c>
      <c r="B232" s="1" t="s">
        <v>798</v>
      </c>
      <c r="C232" s="7" t="s">
        <v>26</v>
      </c>
      <c r="D232" s="139">
        <v>132</v>
      </c>
      <c r="E232" s="139">
        <v>3443</v>
      </c>
      <c r="F232" s="139">
        <v>5</v>
      </c>
      <c r="G232" s="139">
        <v>70</v>
      </c>
      <c r="H232" s="139">
        <v>55</v>
      </c>
      <c r="I232" s="139">
        <v>370</v>
      </c>
      <c r="J232" s="139">
        <v>30</v>
      </c>
      <c r="K232" s="139">
        <v>933</v>
      </c>
      <c r="L232" s="139">
        <v>73</v>
      </c>
      <c r="M232" s="139">
        <v>73</v>
      </c>
      <c r="N232" s="139">
        <v>0</v>
      </c>
      <c r="O232" s="139">
        <v>7</v>
      </c>
      <c r="P232" s="139">
        <v>400</v>
      </c>
      <c r="Q232" s="139">
        <v>0</v>
      </c>
      <c r="R232" s="139">
        <v>0</v>
      </c>
      <c r="S232" s="139">
        <v>139</v>
      </c>
      <c r="T232" s="139">
        <v>3843</v>
      </c>
      <c r="U232" s="139">
        <v>5</v>
      </c>
      <c r="V232" s="139">
        <v>70</v>
      </c>
      <c r="W232" s="139">
        <v>229</v>
      </c>
      <c r="X232" s="139">
        <v>5216</v>
      </c>
    </row>
    <row r="233" spans="1:24" ht="13.8" thickBot="1" x14ac:dyDescent="0.3">
      <c r="A233" s="7" t="s">
        <v>803</v>
      </c>
      <c r="B233" s="1" t="s">
        <v>802</v>
      </c>
      <c r="C233" s="7" t="s">
        <v>26</v>
      </c>
      <c r="D233" s="139">
        <v>27</v>
      </c>
      <c r="E233" s="139">
        <v>375</v>
      </c>
      <c r="F233" s="139">
        <v>2</v>
      </c>
      <c r="G233" s="139">
        <v>14</v>
      </c>
      <c r="H233" s="139">
        <v>2</v>
      </c>
      <c r="I233" s="139">
        <v>89</v>
      </c>
      <c r="J233" s="139">
        <v>6</v>
      </c>
      <c r="K233" s="139">
        <v>78</v>
      </c>
      <c r="L233" s="139">
        <v>217</v>
      </c>
      <c r="M233" s="139">
        <v>147</v>
      </c>
      <c r="N233" s="139">
        <v>70</v>
      </c>
      <c r="O233" s="139">
        <v>17</v>
      </c>
      <c r="P233" s="139">
        <v>1215</v>
      </c>
      <c r="Q233" s="139">
        <v>0</v>
      </c>
      <c r="R233" s="139">
        <v>0</v>
      </c>
      <c r="S233" s="139">
        <v>44</v>
      </c>
      <c r="T233" s="139">
        <v>1590</v>
      </c>
      <c r="U233" s="139">
        <v>2</v>
      </c>
      <c r="V233" s="139">
        <v>14</v>
      </c>
      <c r="W233" s="139">
        <v>54</v>
      </c>
      <c r="X233" s="139">
        <v>1771</v>
      </c>
    </row>
    <row r="234" spans="1:24" ht="13.8" thickBot="1" x14ac:dyDescent="0.3">
      <c r="A234" s="7" t="s">
        <v>805</v>
      </c>
      <c r="B234" s="1" t="s">
        <v>804</v>
      </c>
      <c r="C234" s="7" t="s">
        <v>26</v>
      </c>
      <c r="D234" s="139">
        <v>168</v>
      </c>
      <c r="E234" s="139">
        <v>3567</v>
      </c>
      <c r="F234" s="139">
        <v>40</v>
      </c>
      <c r="G234" s="139">
        <v>226</v>
      </c>
      <c r="H234" s="139">
        <v>79</v>
      </c>
      <c r="I234" s="139">
        <v>828</v>
      </c>
      <c r="J234" s="139">
        <v>0</v>
      </c>
      <c r="K234" s="139">
        <v>0</v>
      </c>
      <c r="L234" s="139">
        <v>543</v>
      </c>
      <c r="M234" s="139">
        <v>497</v>
      </c>
      <c r="N234" s="139">
        <v>46</v>
      </c>
      <c r="O234" s="139">
        <v>44</v>
      </c>
      <c r="P234" s="139">
        <v>2260</v>
      </c>
      <c r="Q234" s="139">
        <v>15</v>
      </c>
      <c r="R234" s="139">
        <v>455</v>
      </c>
      <c r="S234" s="139">
        <v>212</v>
      </c>
      <c r="T234" s="139">
        <v>5827</v>
      </c>
      <c r="U234" s="139">
        <v>55</v>
      </c>
      <c r="V234" s="139">
        <v>681</v>
      </c>
      <c r="W234" s="139">
        <v>346</v>
      </c>
      <c r="X234" s="139">
        <v>7336</v>
      </c>
    </row>
    <row r="235" spans="1:24" ht="13.8" thickBot="1" x14ac:dyDescent="0.3">
      <c r="A235" s="7" t="s">
        <v>811</v>
      </c>
      <c r="B235" s="80" t="s">
        <v>810</v>
      </c>
      <c r="C235" s="7" t="s">
        <v>26</v>
      </c>
      <c r="D235" s="139">
        <v>32</v>
      </c>
      <c r="E235" s="139">
        <v>2452</v>
      </c>
      <c r="F235" s="139">
        <v>4</v>
      </c>
      <c r="G235" s="139">
        <v>416</v>
      </c>
      <c r="H235" s="139">
        <v>6</v>
      </c>
      <c r="I235" s="139">
        <v>162</v>
      </c>
      <c r="J235" s="139">
        <v>21</v>
      </c>
      <c r="K235" s="139">
        <v>376</v>
      </c>
      <c r="L235" s="139">
        <v>175</v>
      </c>
      <c r="M235" s="139">
        <v>141</v>
      </c>
      <c r="N235" s="139">
        <v>34</v>
      </c>
      <c r="O235" s="139">
        <v>10</v>
      </c>
      <c r="P235" s="139">
        <v>462</v>
      </c>
      <c r="Q235" s="139">
        <v>3</v>
      </c>
      <c r="R235" s="139">
        <v>52</v>
      </c>
      <c r="S235" s="139">
        <v>42</v>
      </c>
      <c r="T235" s="139">
        <v>2914</v>
      </c>
      <c r="U235" s="139">
        <v>7</v>
      </c>
      <c r="V235" s="139">
        <v>468</v>
      </c>
      <c r="W235" s="139">
        <v>76</v>
      </c>
      <c r="X235" s="139">
        <v>3920</v>
      </c>
    </row>
    <row r="236" spans="1:24" x14ac:dyDescent="0.25">
      <c r="A236" s="7"/>
      <c r="B236" s="81" t="s">
        <v>3879</v>
      </c>
      <c r="C236" s="82"/>
      <c r="D236" s="113">
        <f>SUM(D159:D235)</f>
        <v>6267</v>
      </c>
      <c r="E236" s="113">
        <f t="shared" ref="E236:X236" si="4">SUM(E159:E235)</f>
        <v>123121</v>
      </c>
      <c r="F236" s="113">
        <f t="shared" si="4"/>
        <v>953</v>
      </c>
      <c r="G236" s="113">
        <f t="shared" si="4"/>
        <v>12642</v>
      </c>
      <c r="H236" s="113">
        <f t="shared" si="4"/>
        <v>3953</v>
      </c>
      <c r="I236" s="113">
        <f t="shared" si="4"/>
        <v>49901</v>
      </c>
      <c r="J236" s="113">
        <f t="shared" si="4"/>
        <v>3886</v>
      </c>
      <c r="K236" s="113">
        <f t="shared" si="4"/>
        <v>58909</v>
      </c>
      <c r="L236" s="113">
        <f t="shared" si="4"/>
        <v>17396</v>
      </c>
      <c r="M236" s="113">
        <f t="shared" si="4"/>
        <v>14769</v>
      </c>
      <c r="N236" s="113">
        <f t="shared" si="4"/>
        <v>2627</v>
      </c>
      <c r="O236" s="113">
        <f t="shared" si="4"/>
        <v>1177</v>
      </c>
      <c r="P236" s="113">
        <f t="shared" si="4"/>
        <v>50468</v>
      </c>
      <c r="Q236" s="113">
        <f t="shared" si="4"/>
        <v>283</v>
      </c>
      <c r="R236" s="113">
        <f t="shared" si="4"/>
        <v>4206</v>
      </c>
      <c r="S236" s="113">
        <f t="shared" si="4"/>
        <v>7444</v>
      </c>
      <c r="T236" s="113">
        <f t="shared" si="4"/>
        <v>173589</v>
      </c>
      <c r="U236" s="113">
        <f t="shared" si="4"/>
        <v>1236</v>
      </c>
      <c r="V236" s="113">
        <f t="shared" si="4"/>
        <v>16848</v>
      </c>
      <c r="W236" s="113">
        <f t="shared" si="4"/>
        <v>16519</v>
      </c>
      <c r="X236" s="157">
        <f t="shared" si="4"/>
        <v>299247</v>
      </c>
    </row>
    <row r="237" spans="1:24" ht="13.8" thickBot="1" x14ac:dyDescent="0.3">
      <c r="A237" s="7"/>
      <c r="B237" s="83" t="s">
        <v>3880</v>
      </c>
      <c r="C237" s="84"/>
      <c r="D237" s="114">
        <f>AVERAGE(D159:D235)</f>
        <v>81.389610389610397</v>
      </c>
      <c r="E237" s="114">
        <f t="shared" ref="E237:X237" si="5">AVERAGE(E159:E235)</f>
        <v>1598.9740259740261</v>
      </c>
      <c r="F237" s="114">
        <f t="shared" si="5"/>
        <v>12.376623376623376</v>
      </c>
      <c r="G237" s="114">
        <f t="shared" si="5"/>
        <v>164.18181818181819</v>
      </c>
      <c r="H237" s="114">
        <f t="shared" si="5"/>
        <v>51.337662337662337</v>
      </c>
      <c r="I237" s="114">
        <f t="shared" si="5"/>
        <v>648.06493506493507</v>
      </c>
      <c r="J237" s="114">
        <f t="shared" si="5"/>
        <v>50.467532467532465</v>
      </c>
      <c r="K237" s="114">
        <f t="shared" si="5"/>
        <v>765.0519480519481</v>
      </c>
      <c r="L237" s="114">
        <f t="shared" si="5"/>
        <v>225.92207792207793</v>
      </c>
      <c r="M237" s="114">
        <f t="shared" si="5"/>
        <v>191.80519480519482</v>
      </c>
      <c r="N237" s="114">
        <f t="shared" si="5"/>
        <v>34.116883116883116</v>
      </c>
      <c r="O237" s="114">
        <f t="shared" si="5"/>
        <v>15.285714285714286</v>
      </c>
      <c r="P237" s="114">
        <f t="shared" si="5"/>
        <v>655.42857142857144</v>
      </c>
      <c r="Q237" s="114">
        <f t="shared" si="5"/>
        <v>3.6753246753246751</v>
      </c>
      <c r="R237" s="114">
        <f t="shared" si="5"/>
        <v>54.623376623376622</v>
      </c>
      <c r="S237" s="114">
        <f t="shared" si="5"/>
        <v>96.675324675324674</v>
      </c>
      <c r="T237" s="114">
        <f t="shared" si="5"/>
        <v>2254.4025974025976</v>
      </c>
      <c r="U237" s="114">
        <f t="shared" si="5"/>
        <v>16.051948051948052</v>
      </c>
      <c r="V237" s="114">
        <f t="shared" si="5"/>
        <v>218.80519480519482</v>
      </c>
      <c r="W237" s="114">
        <f t="shared" si="5"/>
        <v>214.53246753246754</v>
      </c>
      <c r="X237" s="120">
        <f t="shared" si="5"/>
        <v>3886.3246753246754</v>
      </c>
    </row>
    <row r="238" spans="1:24" ht="13.8" thickBot="1" x14ac:dyDescent="0.3">
      <c r="A238" s="7"/>
      <c r="B238" s="85"/>
      <c r="C238" s="152"/>
      <c r="D238" s="156"/>
      <c r="E238" s="156"/>
      <c r="F238" s="156"/>
      <c r="G238" s="156"/>
      <c r="H238" s="156"/>
      <c r="I238" s="156"/>
      <c r="J238" s="156"/>
      <c r="K238" s="156"/>
      <c r="L238" s="156"/>
      <c r="M238" s="156"/>
      <c r="N238" s="156"/>
      <c r="O238" s="156"/>
      <c r="P238" s="156"/>
      <c r="Q238" s="156"/>
      <c r="R238" s="156"/>
      <c r="S238" s="156"/>
      <c r="T238" s="156"/>
      <c r="U238" s="156"/>
      <c r="V238" s="156"/>
      <c r="W238" s="156"/>
      <c r="X238" s="156"/>
    </row>
    <row r="239" spans="1:24" ht="13.8" thickBot="1" x14ac:dyDescent="0.3">
      <c r="A239" s="7" t="s">
        <v>20</v>
      </c>
      <c r="B239" s="72" t="s">
        <v>19</v>
      </c>
      <c r="C239" s="7" t="s">
        <v>23</v>
      </c>
      <c r="D239" s="139">
        <v>85</v>
      </c>
      <c r="E239" s="139">
        <v>2987</v>
      </c>
      <c r="F239" s="139">
        <v>3</v>
      </c>
      <c r="G239" s="139">
        <v>82</v>
      </c>
      <c r="H239" s="139">
        <v>46</v>
      </c>
      <c r="I239" s="139">
        <v>388</v>
      </c>
      <c r="J239" s="139">
        <v>31</v>
      </c>
      <c r="K239" s="139">
        <v>302</v>
      </c>
      <c r="L239" s="139">
        <v>383</v>
      </c>
      <c r="M239" s="139">
        <v>290</v>
      </c>
      <c r="N239" s="139">
        <v>93</v>
      </c>
      <c r="O239" s="139">
        <v>21</v>
      </c>
      <c r="P239" s="139">
        <v>770</v>
      </c>
      <c r="Q239" s="139">
        <v>6</v>
      </c>
      <c r="R239" s="139">
        <v>88</v>
      </c>
      <c r="S239" s="139">
        <v>106</v>
      </c>
      <c r="T239" s="139">
        <v>3757</v>
      </c>
      <c r="U239" s="139">
        <v>9</v>
      </c>
      <c r="V239" s="139">
        <v>170</v>
      </c>
      <c r="W239" s="139">
        <v>192</v>
      </c>
      <c r="X239" s="139">
        <v>4617</v>
      </c>
    </row>
    <row r="240" spans="1:24" ht="13.8" thickBot="1" x14ac:dyDescent="0.3">
      <c r="A240" s="7" t="s">
        <v>28</v>
      </c>
      <c r="B240" s="1" t="s">
        <v>27</v>
      </c>
      <c r="C240" s="7" t="s">
        <v>23</v>
      </c>
      <c r="D240" s="139">
        <v>15</v>
      </c>
      <c r="E240" s="139">
        <v>131</v>
      </c>
      <c r="F240" s="139">
        <v>0</v>
      </c>
      <c r="G240" s="139">
        <v>0</v>
      </c>
      <c r="H240" s="139">
        <v>11</v>
      </c>
      <c r="I240" s="139">
        <v>305</v>
      </c>
      <c r="J240" s="139">
        <v>0</v>
      </c>
      <c r="K240" s="139">
        <v>0</v>
      </c>
      <c r="L240" s="139">
        <v>0</v>
      </c>
      <c r="M240" s="139">
        <v>0</v>
      </c>
      <c r="N240" s="139">
        <v>0</v>
      </c>
      <c r="O240" s="139">
        <v>0</v>
      </c>
      <c r="P240" s="139">
        <v>0</v>
      </c>
      <c r="Q240" s="139">
        <v>0</v>
      </c>
      <c r="R240" s="139">
        <v>0</v>
      </c>
      <c r="S240" s="139">
        <v>15</v>
      </c>
      <c r="T240" s="139">
        <v>131</v>
      </c>
      <c r="U240" s="139">
        <v>0</v>
      </c>
      <c r="V240" s="139">
        <v>0</v>
      </c>
      <c r="W240" s="139">
        <v>26</v>
      </c>
      <c r="X240" s="139">
        <v>436</v>
      </c>
    </row>
    <row r="241" spans="1:24" ht="13.8" thickBot="1" x14ac:dyDescent="0.3">
      <c r="A241" s="7" t="s">
        <v>37</v>
      </c>
      <c r="B241" s="1" t="s">
        <v>36</v>
      </c>
      <c r="C241" s="7" t="s">
        <v>23</v>
      </c>
      <c r="D241" s="139">
        <v>145</v>
      </c>
      <c r="E241" s="139">
        <v>6170</v>
      </c>
      <c r="F241" s="139">
        <v>54</v>
      </c>
      <c r="G241" s="139">
        <v>689</v>
      </c>
      <c r="H241" s="139">
        <v>84</v>
      </c>
      <c r="I241" s="139">
        <v>3333</v>
      </c>
      <c r="J241" s="163">
        <v>0</v>
      </c>
      <c r="K241" s="163">
        <v>0</v>
      </c>
      <c r="L241" s="139">
        <v>451</v>
      </c>
      <c r="M241" s="139">
        <v>361</v>
      </c>
      <c r="N241" s="139">
        <v>90</v>
      </c>
      <c r="O241" s="139">
        <v>28</v>
      </c>
      <c r="P241" s="139">
        <v>1302</v>
      </c>
      <c r="Q241" s="139">
        <v>4</v>
      </c>
      <c r="R241" s="139">
        <v>305</v>
      </c>
      <c r="S241" s="139">
        <v>173</v>
      </c>
      <c r="T241" s="139">
        <v>7472</v>
      </c>
      <c r="U241" s="139">
        <v>58</v>
      </c>
      <c r="V241" s="139">
        <v>994</v>
      </c>
      <c r="W241" s="139">
        <v>315</v>
      </c>
      <c r="X241" s="139">
        <v>11799</v>
      </c>
    </row>
    <row r="242" spans="1:24" ht="13.8" thickBot="1" x14ac:dyDescent="0.3">
      <c r="A242" s="7" t="s">
        <v>65</v>
      </c>
      <c r="B242" s="1" t="s">
        <v>64</v>
      </c>
      <c r="C242" s="7" t="s">
        <v>23</v>
      </c>
      <c r="D242" s="139">
        <v>291</v>
      </c>
      <c r="E242" s="139">
        <v>4465</v>
      </c>
      <c r="F242" s="139">
        <v>60</v>
      </c>
      <c r="G242" s="139">
        <v>474</v>
      </c>
      <c r="H242" s="139">
        <v>65</v>
      </c>
      <c r="I242" s="139">
        <v>584</v>
      </c>
      <c r="J242" s="139">
        <v>0</v>
      </c>
      <c r="K242" s="139">
        <v>0</v>
      </c>
      <c r="L242" s="139">
        <v>476</v>
      </c>
      <c r="M242" s="139">
        <v>406</v>
      </c>
      <c r="N242" s="139">
        <v>70</v>
      </c>
      <c r="O242" s="139">
        <v>67</v>
      </c>
      <c r="P242" s="139">
        <v>2485</v>
      </c>
      <c r="Q242" s="139">
        <v>19</v>
      </c>
      <c r="R242" s="139">
        <v>178</v>
      </c>
      <c r="S242" s="139">
        <v>358</v>
      </c>
      <c r="T242" s="139">
        <v>6950</v>
      </c>
      <c r="U242" s="139">
        <v>79</v>
      </c>
      <c r="V242" s="139">
        <v>652</v>
      </c>
      <c r="W242" s="139">
        <v>502</v>
      </c>
      <c r="X242" s="139">
        <v>8186</v>
      </c>
    </row>
    <row r="243" spans="1:24" ht="13.8" thickBot="1" x14ac:dyDescent="0.3">
      <c r="A243" s="7" t="s">
        <v>69</v>
      </c>
      <c r="B243" s="1" t="s">
        <v>68</v>
      </c>
      <c r="C243" s="7" t="s">
        <v>23</v>
      </c>
      <c r="D243" s="139">
        <v>140</v>
      </c>
      <c r="E243" s="139">
        <v>1980</v>
      </c>
      <c r="F243" s="139">
        <v>3</v>
      </c>
      <c r="G243" s="139">
        <v>10</v>
      </c>
      <c r="H243" s="139">
        <v>80</v>
      </c>
      <c r="I243" s="139">
        <v>626</v>
      </c>
      <c r="J243" s="139">
        <v>0</v>
      </c>
      <c r="K243" s="139">
        <v>0</v>
      </c>
      <c r="L243" s="139">
        <v>578</v>
      </c>
      <c r="M243" s="139">
        <v>470</v>
      </c>
      <c r="N243" s="139">
        <v>108</v>
      </c>
      <c r="O243" s="139">
        <v>30</v>
      </c>
      <c r="P243" s="139">
        <v>1764</v>
      </c>
      <c r="Q243" s="139">
        <v>7</v>
      </c>
      <c r="R243" s="139">
        <v>93</v>
      </c>
      <c r="S243" s="139">
        <v>170</v>
      </c>
      <c r="T243" s="139">
        <v>3744</v>
      </c>
      <c r="U243" s="139">
        <v>10</v>
      </c>
      <c r="V243" s="139">
        <v>103</v>
      </c>
      <c r="W243" s="139">
        <v>260</v>
      </c>
      <c r="X243" s="139">
        <v>4473</v>
      </c>
    </row>
    <row r="244" spans="1:24" ht="13.8" thickBot="1" x14ac:dyDescent="0.3">
      <c r="A244" s="7" t="s">
        <v>87</v>
      </c>
      <c r="B244" s="1" t="s">
        <v>86</v>
      </c>
      <c r="C244" s="7" t="s">
        <v>23</v>
      </c>
      <c r="D244" s="139">
        <v>224</v>
      </c>
      <c r="E244" s="139">
        <v>3390</v>
      </c>
      <c r="F244" s="139">
        <v>22</v>
      </c>
      <c r="G244" s="139">
        <v>360</v>
      </c>
      <c r="H244" s="139">
        <v>27</v>
      </c>
      <c r="I244" s="139">
        <v>927</v>
      </c>
      <c r="J244" s="139">
        <v>13</v>
      </c>
      <c r="K244" s="139">
        <v>384</v>
      </c>
      <c r="L244" s="139">
        <v>172</v>
      </c>
      <c r="M244" s="139">
        <v>127</v>
      </c>
      <c r="N244" s="139">
        <v>45</v>
      </c>
      <c r="O244" s="139">
        <v>56</v>
      </c>
      <c r="P244" s="139">
        <v>1359</v>
      </c>
      <c r="Q244" s="139">
        <v>12</v>
      </c>
      <c r="R244" s="139">
        <v>240</v>
      </c>
      <c r="S244" s="139">
        <v>280</v>
      </c>
      <c r="T244" s="139">
        <v>4749</v>
      </c>
      <c r="U244" s="139">
        <v>34</v>
      </c>
      <c r="V244" s="139">
        <v>600</v>
      </c>
      <c r="W244" s="139">
        <v>354</v>
      </c>
      <c r="X244" s="139">
        <v>6660</v>
      </c>
    </row>
    <row r="245" spans="1:24" ht="13.8" thickBot="1" x14ac:dyDescent="0.3">
      <c r="A245" s="7" t="s">
        <v>94</v>
      </c>
      <c r="B245" s="1" t="s">
        <v>93</v>
      </c>
      <c r="C245" s="7" t="s">
        <v>23</v>
      </c>
      <c r="D245" s="139">
        <v>99</v>
      </c>
      <c r="E245" s="139">
        <v>2043</v>
      </c>
      <c r="F245" s="139">
        <v>4</v>
      </c>
      <c r="G245" s="139">
        <v>17</v>
      </c>
      <c r="H245" s="139">
        <v>62</v>
      </c>
      <c r="I245" s="139">
        <v>1098</v>
      </c>
      <c r="J245" s="139">
        <v>1</v>
      </c>
      <c r="K245" s="139">
        <v>250</v>
      </c>
      <c r="L245" s="139">
        <v>388</v>
      </c>
      <c r="M245" s="139">
        <v>340</v>
      </c>
      <c r="N245" s="139">
        <v>48</v>
      </c>
      <c r="O245" s="139">
        <v>17</v>
      </c>
      <c r="P245" s="139">
        <v>976</v>
      </c>
      <c r="Q245" s="139">
        <v>5</v>
      </c>
      <c r="R245" s="139">
        <v>60</v>
      </c>
      <c r="S245" s="139">
        <v>116</v>
      </c>
      <c r="T245" s="139">
        <v>3019</v>
      </c>
      <c r="U245" s="139">
        <v>9</v>
      </c>
      <c r="V245" s="139">
        <v>77</v>
      </c>
      <c r="W245" s="139">
        <v>188</v>
      </c>
      <c r="X245" s="139">
        <v>4444</v>
      </c>
    </row>
    <row r="246" spans="1:24" ht="13.8" thickBot="1" x14ac:dyDescent="0.3">
      <c r="A246" s="7" t="s">
        <v>104</v>
      </c>
      <c r="B246" s="1" t="s">
        <v>103</v>
      </c>
      <c r="C246" s="7" t="s">
        <v>23</v>
      </c>
      <c r="D246" s="139">
        <v>53</v>
      </c>
      <c r="E246" s="139">
        <v>1624</v>
      </c>
      <c r="F246" s="139">
        <v>1</v>
      </c>
      <c r="G246" s="139">
        <v>4</v>
      </c>
      <c r="H246" s="139">
        <v>11</v>
      </c>
      <c r="I246" s="139">
        <v>675</v>
      </c>
      <c r="J246" s="139">
        <v>0</v>
      </c>
      <c r="K246" s="139">
        <v>0</v>
      </c>
      <c r="L246" s="139">
        <v>552</v>
      </c>
      <c r="M246" s="139">
        <v>337</v>
      </c>
      <c r="N246" s="139">
        <v>215</v>
      </c>
      <c r="O246" s="139">
        <v>40</v>
      </c>
      <c r="P246" s="139">
        <v>700</v>
      </c>
      <c r="Q246" s="139">
        <v>5</v>
      </c>
      <c r="R246" s="139">
        <v>10</v>
      </c>
      <c r="S246" s="139">
        <v>93</v>
      </c>
      <c r="T246" s="139">
        <v>2324</v>
      </c>
      <c r="U246" s="139">
        <v>6</v>
      </c>
      <c r="V246" s="139">
        <v>14</v>
      </c>
      <c r="W246" s="139">
        <v>110</v>
      </c>
      <c r="X246" s="139">
        <v>3013</v>
      </c>
    </row>
    <row r="247" spans="1:24" ht="13.8" thickBot="1" x14ac:dyDescent="0.3">
      <c r="A247" s="7" t="s">
        <v>116</v>
      </c>
      <c r="B247" s="1" t="s">
        <v>115</v>
      </c>
      <c r="C247" s="7" t="s">
        <v>23</v>
      </c>
      <c r="D247" s="139">
        <v>621</v>
      </c>
      <c r="E247" s="139">
        <v>10414</v>
      </c>
      <c r="F247" s="139">
        <v>95</v>
      </c>
      <c r="G247" s="139">
        <v>1094</v>
      </c>
      <c r="H247" s="139">
        <v>147</v>
      </c>
      <c r="I247" s="139">
        <v>1734</v>
      </c>
      <c r="J247" s="139">
        <v>0</v>
      </c>
      <c r="K247" s="139">
        <v>0</v>
      </c>
      <c r="L247" s="139">
        <v>658</v>
      </c>
      <c r="M247" s="139">
        <v>627</v>
      </c>
      <c r="N247" s="139">
        <v>31</v>
      </c>
      <c r="O247" s="139">
        <v>118</v>
      </c>
      <c r="P247" s="139">
        <v>2721</v>
      </c>
      <c r="Q247" s="139">
        <v>18</v>
      </c>
      <c r="R247" s="139">
        <v>173</v>
      </c>
      <c r="S247" s="139">
        <v>739</v>
      </c>
      <c r="T247" s="139">
        <v>13135</v>
      </c>
      <c r="U247" s="139">
        <v>113</v>
      </c>
      <c r="V247" s="139">
        <v>1267</v>
      </c>
      <c r="W247" s="139">
        <v>999</v>
      </c>
      <c r="X247" s="139">
        <v>16136</v>
      </c>
    </row>
    <row r="248" spans="1:24" ht="13.8" thickBot="1" x14ac:dyDescent="0.3">
      <c r="A248" s="7" t="s">
        <v>118</v>
      </c>
      <c r="B248" s="1" t="s">
        <v>117</v>
      </c>
      <c r="C248" s="7" t="s">
        <v>23</v>
      </c>
      <c r="D248" s="139">
        <v>96</v>
      </c>
      <c r="E248" s="139">
        <v>1013</v>
      </c>
      <c r="F248" s="139">
        <v>0</v>
      </c>
      <c r="G248" s="139">
        <v>0</v>
      </c>
      <c r="H248" s="139">
        <v>15</v>
      </c>
      <c r="I248" s="139">
        <v>231</v>
      </c>
      <c r="J248" s="163">
        <v>0</v>
      </c>
      <c r="K248" s="163">
        <v>0</v>
      </c>
      <c r="L248" s="139">
        <v>443</v>
      </c>
      <c r="M248" s="139">
        <v>379</v>
      </c>
      <c r="N248" s="139">
        <v>64</v>
      </c>
      <c r="O248" s="139">
        <v>6</v>
      </c>
      <c r="P248" s="139">
        <v>145</v>
      </c>
      <c r="Q248" s="139">
        <v>0</v>
      </c>
      <c r="R248" s="139">
        <v>0</v>
      </c>
      <c r="S248" s="139">
        <v>102</v>
      </c>
      <c r="T248" s="139">
        <v>1158</v>
      </c>
      <c r="U248" s="139">
        <v>0</v>
      </c>
      <c r="V248" s="139">
        <v>0</v>
      </c>
      <c r="W248" s="139">
        <v>117</v>
      </c>
      <c r="X248" s="139">
        <v>1389</v>
      </c>
    </row>
    <row r="249" spans="1:24" ht="13.8" thickBot="1" x14ac:dyDescent="0.3">
      <c r="A249" s="7" t="s">
        <v>122</v>
      </c>
      <c r="B249" s="1" t="s">
        <v>121</v>
      </c>
      <c r="C249" s="7" t="s">
        <v>23</v>
      </c>
      <c r="D249" s="139">
        <v>269</v>
      </c>
      <c r="E249" s="139">
        <v>6198</v>
      </c>
      <c r="F249" s="139">
        <v>0</v>
      </c>
      <c r="G249" s="139">
        <v>0</v>
      </c>
      <c r="H249" s="139">
        <v>46</v>
      </c>
      <c r="I249" s="139">
        <v>237</v>
      </c>
      <c r="J249" s="139">
        <v>16</v>
      </c>
      <c r="K249" s="139">
        <v>337</v>
      </c>
      <c r="L249" s="139">
        <v>399</v>
      </c>
      <c r="M249" s="139">
        <v>326</v>
      </c>
      <c r="N249" s="139">
        <v>73</v>
      </c>
      <c r="O249" s="139">
        <v>55</v>
      </c>
      <c r="P249" s="139">
        <v>1186</v>
      </c>
      <c r="Q249" s="139">
        <v>0</v>
      </c>
      <c r="R249" s="139">
        <v>0</v>
      </c>
      <c r="S249" s="139">
        <v>324</v>
      </c>
      <c r="T249" s="139">
        <v>7384</v>
      </c>
      <c r="U249" s="139">
        <v>0</v>
      </c>
      <c r="V249" s="139">
        <v>0</v>
      </c>
      <c r="W249" s="139">
        <v>386</v>
      </c>
      <c r="X249" s="139">
        <v>7958</v>
      </c>
    </row>
    <row r="250" spans="1:24" ht="13.8" thickBot="1" x14ac:dyDescent="0.3">
      <c r="A250" s="7" t="s">
        <v>158</v>
      </c>
      <c r="B250" s="1" t="s">
        <v>157</v>
      </c>
      <c r="C250" s="7" t="s">
        <v>23</v>
      </c>
      <c r="D250" s="139">
        <v>229</v>
      </c>
      <c r="E250" s="139">
        <v>4460</v>
      </c>
      <c r="F250" s="139">
        <v>91</v>
      </c>
      <c r="G250" s="139">
        <v>875</v>
      </c>
      <c r="H250" s="139">
        <v>45</v>
      </c>
      <c r="I250" s="139">
        <v>536</v>
      </c>
      <c r="J250" s="139">
        <v>6</v>
      </c>
      <c r="K250" s="139">
        <v>435</v>
      </c>
      <c r="L250" s="139">
        <v>585</v>
      </c>
      <c r="M250" s="139">
        <v>460</v>
      </c>
      <c r="N250" s="139">
        <v>125</v>
      </c>
      <c r="O250" s="139">
        <v>77</v>
      </c>
      <c r="P250" s="139">
        <v>891</v>
      </c>
      <c r="Q250" s="139">
        <v>18</v>
      </c>
      <c r="R250" s="139">
        <v>280</v>
      </c>
      <c r="S250" s="139">
        <v>306</v>
      </c>
      <c r="T250" s="139">
        <v>5351</v>
      </c>
      <c r="U250" s="139">
        <v>109</v>
      </c>
      <c r="V250" s="139">
        <v>1155</v>
      </c>
      <c r="W250" s="139">
        <v>466</v>
      </c>
      <c r="X250" s="139">
        <v>7477</v>
      </c>
    </row>
    <row r="251" spans="1:24" ht="13.8" thickBot="1" x14ac:dyDescent="0.3">
      <c r="A251" s="7" t="s">
        <v>162</v>
      </c>
      <c r="B251" s="1" t="s">
        <v>161</v>
      </c>
      <c r="C251" s="7" t="s">
        <v>23</v>
      </c>
      <c r="D251" s="139">
        <v>66</v>
      </c>
      <c r="E251" s="139">
        <v>1770</v>
      </c>
      <c r="F251" s="139">
        <v>38</v>
      </c>
      <c r="G251" s="139">
        <v>310</v>
      </c>
      <c r="H251" s="139">
        <v>23</v>
      </c>
      <c r="I251" s="139">
        <v>1550</v>
      </c>
      <c r="J251" s="139">
        <v>0</v>
      </c>
      <c r="K251" s="139">
        <v>0</v>
      </c>
      <c r="L251" s="139">
        <v>355</v>
      </c>
      <c r="M251" s="139">
        <v>279</v>
      </c>
      <c r="N251" s="139">
        <v>76</v>
      </c>
      <c r="O251" s="139">
        <v>9</v>
      </c>
      <c r="P251" s="139">
        <v>1581</v>
      </c>
      <c r="Q251" s="139">
        <v>4</v>
      </c>
      <c r="R251" s="139">
        <v>60</v>
      </c>
      <c r="S251" s="139">
        <v>75</v>
      </c>
      <c r="T251" s="139">
        <v>3351</v>
      </c>
      <c r="U251" s="139">
        <v>42</v>
      </c>
      <c r="V251" s="139">
        <v>370</v>
      </c>
      <c r="W251" s="139">
        <v>140</v>
      </c>
      <c r="X251" s="139">
        <v>5271</v>
      </c>
    </row>
    <row r="252" spans="1:24" ht="13.8" thickBot="1" x14ac:dyDescent="0.3">
      <c r="A252" s="7" t="s">
        <v>166</v>
      </c>
      <c r="B252" s="1" t="s">
        <v>165</v>
      </c>
      <c r="C252" s="7" t="s">
        <v>23</v>
      </c>
      <c r="D252" s="139">
        <v>87</v>
      </c>
      <c r="E252" s="139">
        <v>1734</v>
      </c>
      <c r="F252" s="139">
        <v>126</v>
      </c>
      <c r="G252" s="139">
        <v>995</v>
      </c>
      <c r="H252" s="139">
        <v>775</v>
      </c>
      <c r="I252" s="139">
        <v>9118</v>
      </c>
      <c r="J252" s="163">
        <v>0</v>
      </c>
      <c r="K252" s="163">
        <v>0</v>
      </c>
      <c r="L252" s="139">
        <v>150</v>
      </c>
      <c r="M252" s="139">
        <v>150</v>
      </c>
      <c r="N252" s="163">
        <v>0</v>
      </c>
      <c r="O252" s="139">
        <v>16</v>
      </c>
      <c r="P252" s="139">
        <v>306</v>
      </c>
      <c r="Q252" s="163">
        <v>0</v>
      </c>
      <c r="R252" s="163">
        <v>0</v>
      </c>
      <c r="S252" s="139">
        <v>103</v>
      </c>
      <c r="T252" s="139">
        <v>2040</v>
      </c>
      <c r="U252" s="139">
        <v>126</v>
      </c>
      <c r="V252" s="139">
        <v>995</v>
      </c>
      <c r="W252" s="139">
        <v>1004</v>
      </c>
      <c r="X252" s="139">
        <v>12153</v>
      </c>
    </row>
    <row r="253" spans="1:24" ht="13.8" thickBot="1" x14ac:dyDescent="0.3">
      <c r="A253" s="7" t="s">
        <v>168</v>
      </c>
      <c r="B253" s="1" t="s">
        <v>167</v>
      </c>
      <c r="C253" s="7" t="s">
        <v>23</v>
      </c>
      <c r="D253" s="139">
        <v>328</v>
      </c>
      <c r="E253" s="139">
        <v>11843</v>
      </c>
      <c r="F253" s="139">
        <v>96</v>
      </c>
      <c r="G253" s="139">
        <v>673</v>
      </c>
      <c r="H253" s="139">
        <v>246</v>
      </c>
      <c r="I253" s="139">
        <v>3565</v>
      </c>
      <c r="J253" s="139">
        <v>37</v>
      </c>
      <c r="K253" s="139">
        <v>3558</v>
      </c>
      <c r="L253" s="139">
        <v>1193</v>
      </c>
      <c r="M253" s="139">
        <v>1007</v>
      </c>
      <c r="N253" s="139">
        <v>186</v>
      </c>
      <c r="O253" s="139">
        <v>42</v>
      </c>
      <c r="P253" s="139">
        <v>2634</v>
      </c>
      <c r="Q253" s="139">
        <v>22</v>
      </c>
      <c r="R253" s="139">
        <v>279</v>
      </c>
      <c r="S253" s="139">
        <v>370</v>
      </c>
      <c r="T253" s="139">
        <v>14477</v>
      </c>
      <c r="U253" s="139">
        <v>118</v>
      </c>
      <c r="V253" s="139">
        <v>952</v>
      </c>
      <c r="W253" s="139">
        <v>771</v>
      </c>
      <c r="X253" s="139">
        <v>22552</v>
      </c>
    </row>
    <row r="254" spans="1:24" ht="13.8" thickBot="1" x14ac:dyDescent="0.3">
      <c r="A254" s="7" t="s">
        <v>182</v>
      </c>
      <c r="B254" s="1" t="s">
        <v>181</v>
      </c>
      <c r="C254" s="7" t="s">
        <v>23</v>
      </c>
      <c r="D254" s="139">
        <v>45</v>
      </c>
      <c r="E254" s="139">
        <v>578</v>
      </c>
      <c r="F254" s="139">
        <v>42</v>
      </c>
      <c r="G254" s="139">
        <v>540</v>
      </c>
      <c r="H254" s="139">
        <v>28</v>
      </c>
      <c r="I254" s="139">
        <v>232</v>
      </c>
      <c r="J254" s="139">
        <v>0</v>
      </c>
      <c r="K254" s="139">
        <v>0</v>
      </c>
      <c r="L254" s="139">
        <v>324</v>
      </c>
      <c r="M254" s="139">
        <v>324</v>
      </c>
      <c r="N254" s="163">
        <v>0</v>
      </c>
      <c r="O254" s="139">
        <v>5</v>
      </c>
      <c r="P254" s="139">
        <v>475</v>
      </c>
      <c r="Q254" s="139">
        <v>0</v>
      </c>
      <c r="R254" s="139">
        <v>0</v>
      </c>
      <c r="S254" s="139">
        <v>50</v>
      </c>
      <c r="T254" s="139">
        <v>1053</v>
      </c>
      <c r="U254" s="139">
        <v>42</v>
      </c>
      <c r="V254" s="139">
        <v>540</v>
      </c>
      <c r="W254" s="139">
        <v>120</v>
      </c>
      <c r="X254" s="139">
        <v>1825</v>
      </c>
    </row>
    <row r="255" spans="1:24" ht="13.8" thickBot="1" x14ac:dyDescent="0.3">
      <c r="A255" s="7" t="s">
        <v>192</v>
      </c>
      <c r="B255" s="1" t="s">
        <v>191</v>
      </c>
      <c r="C255" s="7" t="s">
        <v>23</v>
      </c>
      <c r="D255" s="139">
        <v>238</v>
      </c>
      <c r="E255" s="139">
        <v>3328</v>
      </c>
      <c r="F255" s="139">
        <v>9</v>
      </c>
      <c r="G255" s="139">
        <v>54</v>
      </c>
      <c r="H255" s="139">
        <v>85</v>
      </c>
      <c r="I255" s="139">
        <v>961</v>
      </c>
      <c r="J255" s="139">
        <v>1</v>
      </c>
      <c r="K255" s="139">
        <v>245</v>
      </c>
      <c r="L255" s="139">
        <v>879</v>
      </c>
      <c r="M255" s="139">
        <v>763</v>
      </c>
      <c r="N255" s="139">
        <v>116</v>
      </c>
      <c r="O255" s="139">
        <v>83</v>
      </c>
      <c r="P255" s="139">
        <v>1147</v>
      </c>
      <c r="Q255" s="139">
        <v>18</v>
      </c>
      <c r="R255" s="139">
        <v>92</v>
      </c>
      <c r="S255" s="139">
        <v>321</v>
      </c>
      <c r="T255" s="139">
        <v>4475</v>
      </c>
      <c r="U255" s="139">
        <v>27</v>
      </c>
      <c r="V255" s="139">
        <v>146</v>
      </c>
      <c r="W255" s="139">
        <v>434</v>
      </c>
      <c r="X255" s="139">
        <v>5827</v>
      </c>
    </row>
    <row r="256" spans="1:24" ht="13.8" thickBot="1" x14ac:dyDescent="0.3">
      <c r="A256" s="7" t="s">
        <v>198</v>
      </c>
      <c r="B256" s="1" t="s">
        <v>197</v>
      </c>
      <c r="C256" s="7" t="s">
        <v>23</v>
      </c>
      <c r="D256" s="139">
        <v>283</v>
      </c>
      <c r="E256" s="139">
        <v>4376</v>
      </c>
      <c r="F256" s="139">
        <v>52</v>
      </c>
      <c r="G256" s="139">
        <v>1895</v>
      </c>
      <c r="H256" s="139">
        <v>178</v>
      </c>
      <c r="I256" s="139">
        <v>896</v>
      </c>
      <c r="J256" s="139">
        <v>22</v>
      </c>
      <c r="K256" s="139">
        <v>1352</v>
      </c>
      <c r="L256" s="139">
        <v>140</v>
      </c>
      <c r="M256" s="139">
        <v>123</v>
      </c>
      <c r="N256" s="139">
        <v>17</v>
      </c>
      <c r="O256" s="139">
        <v>52</v>
      </c>
      <c r="P256" s="139">
        <v>2245</v>
      </c>
      <c r="Q256" s="139">
        <v>0</v>
      </c>
      <c r="R256" s="139">
        <v>0</v>
      </c>
      <c r="S256" s="139">
        <v>335</v>
      </c>
      <c r="T256" s="139">
        <v>6621</v>
      </c>
      <c r="U256" s="139">
        <v>52</v>
      </c>
      <c r="V256" s="139">
        <v>1895</v>
      </c>
      <c r="W256" s="139">
        <v>587</v>
      </c>
      <c r="X256" s="139">
        <v>10764</v>
      </c>
    </row>
    <row r="257" spans="1:24" ht="13.8" thickBot="1" x14ac:dyDescent="0.3">
      <c r="A257" s="7" t="s">
        <v>228</v>
      </c>
      <c r="B257" s="1" t="s">
        <v>227</v>
      </c>
      <c r="C257" s="7" t="s">
        <v>23</v>
      </c>
      <c r="D257" s="139">
        <v>325</v>
      </c>
      <c r="E257" s="139">
        <v>8480</v>
      </c>
      <c r="F257" s="139">
        <v>54</v>
      </c>
      <c r="G257" s="139">
        <v>1682</v>
      </c>
      <c r="H257" s="139">
        <v>122</v>
      </c>
      <c r="I257" s="139">
        <v>1871</v>
      </c>
      <c r="J257" s="139">
        <v>57</v>
      </c>
      <c r="K257" s="139">
        <v>8423</v>
      </c>
      <c r="L257" s="139">
        <v>1231</v>
      </c>
      <c r="M257" s="139">
        <v>935</v>
      </c>
      <c r="N257" s="139">
        <v>296</v>
      </c>
      <c r="O257" s="139">
        <v>32</v>
      </c>
      <c r="P257" s="139">
        <v>4401</v>
      </c>
      <c r="Q257" s="139">
        <v>17</v>
      </c>
      <c r="R257" s="139">
        <v>436</v>
      </c>
      <c r="S257" s="139">
        <v>357</v>
      </c>
      <c r="T257" s="139">
        <v>12881</v>
      </c>
      <c r="U257" s="139">
        <v>71</v>
      </c>
      <c r="V257" s="139">
        <v>2118</v>
      </c>
      <c r="W257" s="139">
        <v>607</v>
      </c>
      <c r="X257" s="139">
        <v>25293</v>
      </c>
    </row>
    <row r="258" spans="1:24" ht="13.8" thickBot="1" x14ac:dyDescent="0.3">
      <c r="A258" s="7" t="s">
        <v>236</v>
      </c>
      <c r="B258" s="1" t="s">
        <v>235</v>
      </c>
      <c r="C258" s="7" t="s">
        <v>23</v>
      </c>
      <c r="D258" s="139">
        <v>190</v>
      </c>
      <c r="E258" s="139">
        <v>1947</v>
      </c>
      <c r="F258" s="139">
        <v>52</v>
      </c>
      <c r="G258" s="139">
        <v>510</v>
      </c>
      <c r="H258" s="139">
        <v>22</v>
      </c>
      <c r="I258" s="139">
        <v>158</v>
      </c>
      <c r="J258" s="139">
        <v>8</v>
      </c>
      <c r="K258" s="139">
        <v>175</v>
      </c>
      <c r="L258" s="139">
        <v>150</v>
      </c>
      <c r="M258" s="139">
        <v>150</v>
      </c>
      <c r="N258" s="163">
        <v>0</v>
      </c>
      <c r="O258" s="139">
        <v>14</v>
      </c>
      <c r="P258" s="139">
        <v>235</v>
      </c>
      <c r="Q258" s="139">
        <v>0</v>
      </c>
      <c r="R258" s="139">
        <v>0</v>
      </c>
      <c r="S258" s="139">
        <v>204</v>
      </c>
      <c r="T258" s="139">
        <v>2182</v>
      </c>
      <c r="U258" s="139">
        <v>52</v>
      </c>
      <c r="V258" s="139">
        <v>510</v>
      </c>
      <c r="W258" s="139">
        <v>286</v>
      </c>
      <c r="X258" s="139">
        <v>3025</v>
      </c>
    </row>
    <row r="259" spans="1:24" ht="13.8" thickBot="1" x14ac:dyDescent="0.3">
      <c r="A259" s="7" t="s">
        <v>246</v>
      </c>
      <c r="B259" s="1" t="s">
        <v>245</v>
      </c>
      <c r="C259" s="7" t="s">
        <v>23</v>
      </c>
      <c r="D259" s="139">
        <v>37</v>
      </c>
      <c r="E259" s="139">
        <v>630</v>
      </c>
      <c r="F259" s="139">
        <v>7</v>
      </c>
      <c r="G259" s="139">
        <v>104</v>
      </c>
      <c r="H259" s="139">
        <v>14</v>
      </c>
      <c r="I259" s="139">
        <v>141</v>
      </c>
      <c r="J259" s="139">
        <v>13</v>
      </c>
      <c r="K259" s="139">
        <v>1008</v>
      </c>
      <c r="L259" s="139">
        <v>336</v>
      </c>
      <c r="M259" s="139">
        <v>262</v>
      </c>
      <c r="N259" s="139">
        <v>74</v>
      </c>
      <c r="O259" s="139">
        <v>12</v>
      </c>
      <c r="P259" s="139">
        <v>257</v>
      </c>
      <c r="Q259" s="139">
        <v>9</v>
      </c>
      <c r="R259" s="139">
        <v>95</v>
      </c>
      <c r="S259" s="139">
        <v>49</v>
      </c>
      <c r="T259" s="139">
        <v>887</v>
      </c>
      <c r="U259" s="139">
        <v>16</v>
      </c>
      <c r="V259" s="139">
        <v>199</v>
      </c>
      <c r="W259" s="139">
        <v>92</v>
      </c>
      <c r="X259" s="139">
        <v>2235</v>
      </c>
    </row>
    <row r="260" spans="1:24" ht="13.8" thickBot="1" x14ac:dyDescent="0.3">
      <c r="A260" s="7" t="s">
        <v>262</v>
      </c>
      <c r="B260" s="1" t="s">
        <v>261</v>
      </c>
      <c r="C260" s="7" t="s">
        <v>23</v>
      </c>
      <c r="D260" s="139">
        <v>90</v>
      </c>
      <c r="E260" s="139">
        <v>2200</v>
      </c>
      <c r="F260" s="139">
        <v>0</v>
      </c>
      <c r="G260" s="139">
        <v>0</v>
      </c>
      <c r="H260" s="139">
        <v>62</v>
      </c>
      <c r="I260" s="139">
        <v>1169</v>
      </c>
      <c r="J260" s="139">
        <v>0</v>
      </c>
      <c r="K260" s="139">
        <v>0</v>
      </c>
      <c r="L260" s="139">
        <v>383</v>
      </c>
      <c r="M260" s="139">
        <v>383</v>
      </c>
      <c r="N260" s="139">
        <v>0</v>
      </c>
      <c r="O260" s="139">
        <v>17</v>
      </c>
      <c r="P260" s="139">
        <v>383</v>
      </c>
      <c r="Q260" s="139">
        <v>0</v>
      </c>
      <c r="R260" s="139">
        <v>0</v>
      </c>
      <c r="S260" s="139">
        <v>107</v>
      </c>
      <c r="T260" s="139">
        <v>2583</v>
      </c>
      <c r="U260" s="139">
        <v>0</v>
      </c>
      <c r="V260" s="139">
        <v>0</v>
      </c>
      <c r="W260" s="139">
        <v>169</v>
      </c>
      <c r="X260" s="139">
        <v>3752</v>
      </c>
    </row>
    <row r="261" spans="1:24" ht="13.8" thickBot="1" x14ac:dyDescent="0.3">
      <c r="A261" s="7" t="s">
        <v>270</v>
      </c>
      <c r="B261" s="1" t="s">
        <v>269</v>
      </c>
      <c r="C261" s="7" t="s">
        <v>23</v>
      </c>
      <c r="D261" s="139">
        <v>133</v>
      </c>
      <c r="E261" s="139">
        <v>2525</v>
      </c>
      <c r="F261" s="139">
        <v>37</v>
      </c>
      <c r="G261" s="139">
        <v>242</v>
      </c>
      <c r="H261" s="139">
        <v>148</v>
      </c>
      <c r="I261" s="139">
        <v>1424</v>
      </c>
      <c r="J261" s="139">
        <v>293</v>
      </c>
      <c r="K261" s="139">
        <v>4789</v>
      </c>
      <c r="L261" s="139">
        <v>225</v>
      </c>
      <c r="M261" s="139">
        <v>204</v>
      </c>
      <c r="N261" s="139">
        <v>21</v>
      </c>
      <c r="O261" s="139">
        <v>33</v>
      </c>
      <c r="P261" s="139">
        <v>852</v>
      </c>
      <c r="Q261" s="139">
        <v>7</v>
      </c>
      <c r="R261" s="139">
        <v>67</v>
      </c>
      <c r="S261" s="139">
        <v>166</v>
      </c>
      <c r="T261" s="139">
        <v>3377</v>
      </c>
      <c r="U261" s="139">
        <v>44</v>
      </c>
      <c r="V261" s="139">
        <v>309</v>
      </c>
      <c r="W261" s="139">
        <v>651</v>
      </c>
      <c r="X261" s="139">
        <v>9899</v>
      </c>
    </row>
    <row r="262" spans="1:24" ht="13.8" thickBot="1" x14ac:dyDescent="0.3">
      <c r="A262" s="7" t="s">
        <v>272</v>
      </c>
      <c r="B262" s="1" t="s">
        <v>271</v>
      </c>
      <c r="C262" s="7" t="s">
        <v>23</v>
      </c>
      <c r="D262" s="139">
        <v>208</v>
      </c>
      <c r="E262" s="139">
        <v>2938</v>
      </c>
      <c r="F262" s="139">
        <v>18</v>
      </c>
      <c r="G262" s="139">
        <v>132</v>
      </c>
      <c r="H262" s="139">
        <v>122</v>
      </c>
      <c r="I262" s="139">
        <v>1713</v>
      </c>
      <c r="J262" s="139">
        <v>18</v>
      </c>
      <c r="K262" s="139">
        <v>992</v>
      </c>
      <c r="L262" s="139">
        <v>220</v>
      </c>
      <c r="M262" s="139">
        <v>212</v>
      </c>
      <c r="N262" s="139">
        <v>8</v>
      </c>
      <c r="O262" s="139">
        <v>14</v>
      </c>
      <c r="P262" s="139">
        <v>565</v>
      </c>
      <c r="Q262" s="139">
        <v>3</v>
      </c>
      <c r="R262" s="139">
        <v>18</v>
      </c>
      <c r="S262" s="139">
        <v>222</v>
      </c>
      <c r="T262" s="139">
        <v>3503</v>
      </c>
      <c r="U262" s="139">
        <v>21</v>
      </c>
      <c r="V262" s="139">
        <v>150</v>
      </c>
      <c r="W262" s="139">
        <v>383</v>
      </c>
      <c r="X262" s="139">
        <v>6358</v>
      </c>
    </row>
    <row r="263" spans="1:24" ht="13.8" thickBot="1" x14ac:dyDescent="0.3">
      <c r="A263" s="7" t="s">
        <v>276</v>
      </c>
      <c r="B263" s="1" t="s">
        <v>275</v>
      </c>
      <c r="C263" s="7" t="s">
        <v>23</v>
      </c>
      <c r="D263" s="139">
        <v>92</v>
      </c>
      <c r="E263" s="139">
        <v>1967</v>
      </c>
      <c r="F263" s="139">
        <v>19</v>
      </c>
      <c r="G263" s="139">
        <v>202</v>
      </c>
      <c r="H263" s="139">
        <v>38</v>
      </c>
      <c r="I263" s="139">
        <v>547</v>
      </c>
      <c r="J263" s="139">
        <v>24</v>
      </c>
      <c r="K263" s="139">
        <v>508</v>
      </c>
      <c r="L263" s="139">
        <v>894</v>
      </c>
      <c r="M263" s="139">
        <v>609</v>
      </c>
      <c r="N263" s="139">
        <v>285</v>
      </c>
      <c r="O263" s="139">
        <v>59</v>
      </c>
      <c r="P263" s="139">
        <v>3689</v>
      </c>
      <c r="Q263" s="139">
        <v>8</v>
      </c>
      <c r="R263" s="139">
        <v>171</v>
      </c>
      <c r="S263" s="139">
        <v>151</v>
      </c>
      <c r="T263" s="139">
        <v>5656</v>
      </c>
      <c r="U263" s="139">
        <v>27</v>
      </c>
      <c r="V263" s="139">
        <v>373</v>
      </c>
      <c r="W263" s="139">
        <v>240</v>
      </c>
      <c r="X263" s="139">
        <v>7084</v>
      </c>
    </row>
    <row r="264" spans="1:24" ht="13.8" thickBot="1" x14ac:dyDescent="0.3">
      <c r="A264" s="7" t="s">
        <v>278</v>
      </c>
      <c r="B264" s="1" t="s">
        <v>277</v>
      </c>
      <c r="C264" s="7" t="s">
        <v>23</v>
      </c>
      <c r="D264" s="139">
        <v>106</v>
      </c>
      <c r="E264" s="139">
        <v>1589</v>
      </c>
      <c r="F264" s="139">
        <v>7</v>
      </c>
      <c r="G264" s="139">
        <v>17</v>
      </c>
      <c r="H264" s="139">
        <v>24</v>
      </c>
      <c r="I264" s="139">
        <v>70</v>
      </c>
      <c r="J264" s="139">
        <v>0</v>
      </c>
      <c r="K264" s="139">
        <v>0</v>
      </c>
      <c r="L264" s="139">
        <v>148</v>
      </c>
      <c r="M264" s="139">
        <v>121</v>
      </c>
      <c r="N264" s="139">
        <v>27</v>
      </c>
      <c r="O264" s="139">
        <v>10</v>
      </c>
      <c r="P264" s="139">
        <v>178</v>
      </c>
      <c r="Q264" s="139">
        <v>5</v>
      </c>
      <c r="R264" s="139">
        <v>55</v>
      </c>
      <c r="S264" s="139">
        <v>116</v>
      </c>
      <c r="T264" s="139">
        <v>1767</v>
      </c>
      <c r="U264" s="139">
        <v>12</v>
      </c>
      <c r="V264" s="139">
        <v>72</v>
      </c>
      <c r="W264" s="139">
        <v>152</v>
      </c>
      <c r="X264" s="139">
        <v>1909</v>
      </c>
    </row>
    <row r="265" spans="1:24" ht="13.8" thickBot="1" x14ac:dyDescent="0.3">
      <c r="A265" s="7" t="s">
        <v>284</v>
      </c>
      <c r="B265" s="1" t="s">
        <v>283</v>
      </c>
      <c r="C265" s="7" t="s">
        <v>23</v>
      </c>
      <c r="D265" s="139">
        <v>195</v>
      </c>
      <c r="E265" s="139">
        <v>3720</v>
      </c>
      <c r="F265" s="139">
        <v>15</v>
      </c>
      <c r="G265" s="139">
        <v>597</v>
      </c>
      <c r="H265" s="139">
        <v>68</v>
      </c>
      <c r="I265" s="139">
        <v>643</v>
      </c>
      <c r="J265" s="139">
        <v>9</v>
      </c>
      <c r="K265" s="139">
        <v>783</v>
      </c>
      <c r="L265" s="139">
        <v>168</v>
      </c>
      <c r="M265" s="139">
        <v>137</v>
      </c>
      <c r="N265" s="139">
        <v>31</v>
      </c>
      <c r="O265" s="139">
        <v>35</v>
      </c>
      <c r="P265" s="139">
        <v>651</v>
      </c>
      <c r="Q265" s="139">
        <v>6</v>
      </c>
      <c r="R265" s="139">
        <v>236</v>
      </c>
      <c r="S265" s="139">
        <v>230</v>
      </c>
      <c r="T265" s="139">
        <v>4371</v>
      </c>
      <c r="U265" s="139">
        <v>21</v>
      </c>
      <c r="V265" s="139">
        <v>833</v>
      </c>
      <c r="W265" s="139">
        <v>328</v>
      </c>
      <c r="X265" s="139">
        <v>6630</v>
      </c>
    </row>
    <row r="266" spans="1:24" ht="13.8" thickBot="1" x14ac:dyDescent="0.3">
      <c r="A266" s="7" t="s">
        <v>290</v>
      </c>
      <c r="B266" s="1" t="s">
        <v>289</v>
      </c>
      <c r="C266" s="7" t="s">
        <v>23</v>
      </c>
      <c r="D266" s="139">
        <v>77</v>
      </c>
      <c r="E266" s="139">
        <v>1665</v>
      </c>
      <c r="F266" s="139">
        <v>57</v>
      </c>
      <c r="G266" s="139">
        <v>386</v>
      </c>
      <c r="H266" s="139">
        <v>50</v>
      </c>
      <c r="I266" s="139">
        <v>262</v>
      </c>
      <c r="J266" s="139">
        <v>21</v>
      </c>
      <c r="K266" s="139">
        <v>584</v>
      </c>
      <c r="L266" s="139">
        <v>119</v>
      </c>
      <c r="M266" s="139">
        <v>109</v>
      </c>
      <c r="N266" s="139">
        <v>10</v>
      </c>
      <c r="O266" s="139">
        <v>4</v>
      </c>
      <c r="P266" s="139">
        <v>116</v>
      </c>
      <c r="Q266" s="139">
        <v>2</v>
      </c>
      <c r="R266" s="139">
        <v>2</v>
      </c>
      <c r="S266" s="139">
        <v>81</v>
      </c>
      <c r="T266" s="139">
        <v>1781</v>
      </c>
      <c r="U266" s="139">
        <v>59</v>
      </c>
      <c r="V266" s="139">
        <v>388</v>
      </c>
      <c r="W266" s="139">
        <v>211</v>
      </c>
      <c r="X266" s="139">
        <v>3015</v>
      </c>
    </row>
    <row r="267" spans="1:24" ht="13.8" thickBot="1" x14ac:dyDescent="0.3">
      <c r="A267" s="7" t="s">
        <v>294</v>
      </c>
      <c r="B267" s="1" t="s">
        <v>293</v>
      </c>
      <c r="C267" s="7" t="s">
        <v>23</v>
      </c>
      <c r="D267" s="139">
        <v>201</v>
      </c>
      <c r="E267" s="139">
        <v>5240</v>
      </c>
      <c r="F267" s="139">
        <v>8</v>
      </c>
      <c r="G267" s="139">
        <v>42</v>
      </c>
      <c r="H267" s="139">
        <v>79</v>
      </c>
      <c r="I267" s="139">
        <v>611</v>
      </c>
      <c r="J267" s="139">
        <v>0</v>
      </c>
      <c r="K267" s="139">
        <v>0</v>
      </c>
      <c r="L267" s="139">
        <v>511</v>
      </c>
      <c r="M267" s="139">
        <v>436</v>
      </c>
      <c r="N267" s="139">
        <v>75</v>
      </c>
      <c r="O267" s="139">
        <v>39</v>
      </c>
      <c r="P267" s="139">
        <v>2576</v>
      </c>
      <c r="Q267" s="139">
        <v>8</v>
      </c>
      <c r="R267" s="139">
        <v>42</v>
      </c>
      <c r="S267" s="139">
        <v>240</v>
      </c>
      <c r="T267" s="139">
        <v>7816</v>
      </c>
      <c r="U267" s="139">
        <v>16</v>
      </c>
      <c r="V267" s="139">
        <v>84</v>
      </c>
      <c r="W267" s="139">
        <v>335</v>
      </c>
      <c r="X267" s="139">
        <v>8511</v>
      </c>
    </row>
    <row r="268" spans="1:24" ht="13.8" thickBot="1" x14ac:dyDescent="0.3">
      <c r="A268" s="7" t="s">
        <v>312</v>
      </c>
      <c r="B268" s="1" t="s">
        <v>311</v>
      </c>
      <c r="C268" s="7" t="s">
        <v>23</v>
      </c>
      <c r="D268" s="139">
        <v>122</v>
      </c>
      <c r="E268" s="139">
        <v>2022</v>
      </c>
      <c r="F268" s="139">
        <v>0</v>
      </c>
      <c r="G268" s="139">
        <v>0</v>
      </c>
      <c r="H268" s="139">
        <v>12</v>
      </c>
      <c r="I268" s="139">
        <v>542</v>
      </c>
      <c r="J268" s="139">
        <v>0</v>
      </c>
      <c r="K268" s="139">
        <v>0</v>
      </c>
      <c r="L268" s="139">
        <v>467</v>
      </c>
      <c r="M268" s="139">
        <v>467</v>
      </c>
      <c r="N268" s="139">
        <v>0</v>
      </c>
      <c r="O268" s="139">
        <v>42</v>
      </c>
      <c r="P268" s="139">
        <v>960</v>
      </c>
      <c r="Q268" s="139">
        <v>0</v>
      </c>
      <c r="R268" s="139">
        <v>0</v>
      </c>
      <c r="S268" s="139">
        <v>164</v>
      </c>
      <c r="T268" s="139">
        <v>2982</v>
      </c>
      <c r="U268" s="139">
        <v>0</v>
      </c>
      <c r="V268" s="139">
        <v>0</v>
      </c>
      <c r="W268" s="139">
        <v>176</v>
      </c>
      <c r="X268" s="139">
        <v>3524</v>
      </c>
    </row>
    <row r="269" spans="1:24" ht="13.8" thickBot="1" x14ac:dyDescent="0.3">
      <c r="A269" s="7" t="s">
        <v>320</v>
      </c>
      <c r="B269" s="1" t="s">
        <v>319</v>
      </c>
      <c r="C269" s="7" t="s">
        <v>23</v>
      </c>
      <c r="D269" s="139">
        <v>190</v>
      </c>
      <c r="E269" s="139">
        <v>6915</v>
      </c>
      <c r="F269" s="139">
        <v>3</v>
      </c>
      <c r="G269" s="139">
        <v>48</v>
      </c>
      <c r="H269" s="139">
        <v>3</v>
      </c>
      <c r="I269" s="139">
        <v>147</v>
      </c>
      <c r="J269" s="139">
        <v>48</v>
      </c>
      <c r="K269" s="139">
        <v>4013</v>
      </c>
      <c r="L269" s="139">
        <v>591</v>
      </c>
      <c r="M269" s="139">
        <v>559</v>
      </c>
      <c r="N269" s="139">
        <v>32</v>
      </c>
      <c r="O269" s="139">
        <v>21</v>
      </c>
      <c r="P269" s="139">
        <v>716</v>
      </c>
      <c r="Q269" s="139">
        <v>2</v>
      </c>
      <c r="R269" s="139">
        <v>8</v>
      </c>
      <c r="S269" s="139">
        <v>211</v>
      </c>
      <c r="T269" s="139">
        <v>7631</v>
      </c>
      <c r="U269" s="139">
        <v>5</v>
      </c>
      <c r="V269" s="139">
        <v>56</v>
      </c>
      <c r="W269" s="139">
        <v>267</v>
      </c>
      <c r="X269" s="139">
        <v>11847</v>
      </c>
    </row>
    <row r="270" spans="1:24" ht="13.8" thickBot="1" x14ac:dyDescent="0.3">
      <c r="A270" s="7" t="s">
        <v>330</v>
      </c>
      <c r="B270" s="1" t="s">
        <v>329</v>
      </c>
      <c r="C270" s="7" t="s">
        <v>23</v>
      </c>
      <c r="D270" s="139">
        <v>136</v>
      </c>
      <c r="E270" s="139">
        <v>1181</v>
      </c>
      <c r="F270" s="139">
        <v>9</v>
      </c>
      <c r="G270" s="139">
        <v>85</v>
      </c>
      <c r="H270" s="139">
        <v>64</v>
      </c>
      <c r="I270" s="139">
        <v>1194</v>
      </c>
      <c r="J270" s="139">
        <v>5</v>
      </c>
      <c r="K270" s="139">
        <v>908</v>
      </c>
      <c r="L270" s="139">
        <v>207</v>
      </c>
      <c r="M270" s="139">
        <v>207</v>
      </c>
      <c r="N270" s="139">
        <v>0</v>
      </c>
      <c r="O270" s="139">
        <v>13</v>
      </c>
      <c r="P270" s="139">
        <v>529</v>
      </c>
      <c r="Q270" s="139">
        <v>8</v>
      </c>
      <c r="R270" s="139">
        <v>79</v>
      </c>
      <c r="S270" s="139">
        <v>149</v>
      </c>
      <c r="T270" s="139">
        <v>1710</v>
      </c>
      <c r="U270" s="139">
        <v>17</v>
      </c>
      <c r="V270" s="139">
        <v>164</v>
      </c>
      <c r="W270" s="139">
        <v>235</v>
      </c>
      <c r="X270" s="139">
        <v>3976</v>
      </c>
    </row>
    <row r="271" spans="1:24" ht="13.8" thickBot="1" x14ac:dyDescent="0.3">
      <c r="A271" s="7" t="s">
        <v>332</v>
      </c>
      <c r="B271" s="1" t="s">
        <v>331</v>
      </c>
      <c r="C271" s="7" t="s">
        <v>23</v>
      </c>
      <c r="D271" s="139">
        <v>73</v>
      </c>
      <c r="E271" s="139">
        <v>2578</v>
      </c>
      <c r="F271" s="139">
        <v>4</v>
      </c>
      <c r="G271" s="139">
        <v>42</v>
      </c>
      <c r="H271" s="139">
        <v>33</v>
      </c>
      <c r="I271" s="139">
        <v>383</v>
      </c>
      <c r="J271" s="139">
        <v>98</v>
      </c>
      <c r="K271" s="139">
        <v>1829</v>
      </c>
      <c r="L271" s="139">
        <v>0</v>
      </c>
      <c r="M271" s="139">
        <v>0</v>
      </c>
      <c r="N271" s="139">
        <v>0</v>
      </c>
      <c r="O271" s="139">
        <v>1</v>
      </c>
      <c r="P271" s="139">
        <v>40</v>
      </c>
      <c r="Q271" s="139">
        <v>0</v>
      </c>
      <c r="R271" s="139">
        <v>0</v>
      </c>
      <c r="S271" s="139">
        <v>74</v>
      </c>
      <c r="T271" s="139">
        <v>2618</v>
      </c>
      <c r="U271" s="139">
        <v>4</v>
      </c>
      <c r="V271" s="139">
        <v>42</v>
      </c>
      <c r="W271" s="139">
        <v>209</v>
      </c>
      <c r="X271" s="139">
        <v>4872</v>
      </c>
    </row>
    <row r="272" spans="1:24" ht="13.8" thickBot="1" x14ac:dyDescent="0.3">
      <c r="A272" s="7" t="s">
        <v>338</v>
      </c>
      <c r="B272" s="1" t="s">
        <v>337</v>
      </c>
      <c r="C272" s="7" t="s">
        <v>23</v>
      </c>
      <c r="D272" s="139">
        <v>52</v>
      </c>
      <c r="E272" s="139">
        <v>649</v>
      </c>
      <c r="F272" s="139">
        <v>74</v>
      </c>
      <c r="G272" s="139">
        <v>290</v>
      </c>
      <c r="H272" s="139">
        <v>77</v>
      </c>
      <c r="I272" s="139">
        <v>582</v>
      </c>
      <c r="J272" s="139">
        <v>10</v>
      </c>
      <c r="K272" s="139">
        <v>176</v>
      </c>
      <c r="L272" s="139">
        <v>233</v>
      </c>
      <c r="M272" s="139">
        <v>183</v>
      </c>
      <c r="N272" s="139">
        <v>50</v>
      </c>
      <c r="O272" s="139">
        <v>21</v>
      </c>
      <c r="P272" s="139">
        <v>466</v>
      </c>
      <c r="Q272" s="139">
        <v>6</v>
      </c>
      <c r="R272" s="139">
        <v>59</v>
      </c>
      <c r="S272" s="139">
        <v>73</v>
      </c>
      <c r="T272" s="139">
        <v>1115</v>
      </c>
      <c r="U272" s="139">
        <v>80</v>
      </c>
      <c r="V272" s="139">
        <v>349</v>
      </c>
      <c r="W272" s="139">
        <v>240</v>
      </c>
      <c r="X272" s="139">
        <v>2222</v>
      </c>
    </row>
    <row r="273" spans="1:24" ht="13.8" thickBot="1" x14ac:dyDescent="0.3">
      <c r="A273" s="7" t="s">
        <v>342</v>
      </c>
      <c r="B273" s="1" t="s">
        <v>341</v>
      </c>
      <c r="C273" s="7" t="s">
        <v>23</v>
      </c>
      <c r="D273" s="139">
        <v>36</v>
      </c>
      <c r="E273" s="139">
        <v>298</v>
      </c>
      <c r="F273" s="139">
        <v>0</v>
      </c>
      <c r="G273" s="139">
        <v>0</v>
      </c>
      <c r="H273" s="139">
        <v>7</v>
      </c>
      <c r="I273" s="139">
        <v>47</v>
      </c>
      <c r="J273" s="139">
        <v>0</v>
      </c>
      <c r="K273" s="139">
        <v>0</v>
      </c>
      <c r="L273" s="139">
        <v>83</v>
      </c>
      <c r="M273" s="139">
        <v>83</v>
      </c>
      <c r="N273" s="163">
        <v>0</v>
      </c>
      <c r="O273" s="139">
        <v>2</v>
      </c>
      <c r="P273" s="139">
        <v>34</v>
      </c>
      <c r="Q273" s="139">
        <v>0</v>
      </c>
      <c r="R273" s="139">
        <v>0</v>
      </c>
      <c r="S273" s="139">
        <v>38</v>
      </c>
      <c r="T273" s="139">
        <v>332</v>
      </c>
      <c r="U273" s="139">
        <v>0</v>
      </c>
      <c r="V273" s="139">
        <v>0</v>
      </c>
      <c r="W273" s="139">
        <v>45</v>
      </c>
      <c r="X273" s="139">
        <v>379</v>
      </c>
    </row>
    <row r="274" spans="1:24" ht="13.8" thickBot="1" x14ac:dyDescent="0.3">
      <c r="A274" s="7" t="s">
        <v>348</v>
      </c>
      <c r="B274" s="1" t="s">
        <v>347</v>
      </c>
      <c r="C274" s="7" t="s">
        <v>23</v>
      </c>
      <c r="D274" s="139">
        <v>166</v>
      </c>
      <c r="E274" s="139">
        <v>3237</v>
      </c>
      <c r="F274" s="139">
        <v>16</v>
      </c>
      <c r="G274" s="139">
        <v>399</v>
      </c>
      <c r="H274" s="139">
        <v>88</v>
      </c>
      <c r="I274" s="139">
        <v>1080</v>
      </c>
      <c r="J274" s="139">
        <v>0</v>
      </c>
      <c r="K274" s="139">
        <v>0</v>
      </c>
      <c r="L274" s="139">
        <v>1340</v>
      </c>
      <c r="M274" s="139">
        <v>942</v>
      </c>
      <c r="N274" s="139">
        <v>398</v>
      </c>
      <c r="O274" s="139">
        <v>19</v>
      </c>
      <c r="P274" s="139">
        <v>1417</v>
      </c>
      <c r="Q274" s="139">
        <v>3</v>
      </c>
      <c r="R274" s="139">
        <v>35</v>
      </c>
      <c r="S274" s="139">
        <v>185</v>
      </c>
      <c r="T274" s="139">
        <v>4654</v>
      </c>
      <c r="U274" s="139">
        <v>19</v>
      </c>
      <c r="V274" s="139">
        <v>434</v>
      </c>
      <c r="W274" s="139">
        <v>292</v>
      </c>
      <c r="X274" s="139">
        <v>6168</v>
      </c>
    </row>
    <row r="275" spans="1:24" ht="13.8" thickBot="1" x14ac:dyDescent="0.3">
      <c r="A275" s="7" t="s">
        <v>350</v>
      </c>
      <c r="B275" s="1" t="s">
        <v>349</v>
      </c>
      <c r="C275" s="7" t="s">
        <v>23</v>
      </c>
      <c r="D275" s="139">
        <v>29</v>
      </c>
      <c r="E275" s="139">
        <v>909</v>
      </c>
      <c r="F275" s="139">
        <v>36</v>
      </c>
      <c r="G275" s="139">
        <v>716</v>
      </c>
      <c r="H275" s="139">
        <v>79</v>
      </c>
      <c r="I275" s="139">
        <v>1254</v>
      </c>
      <c r="J275" s="139">
        <v>13</v>
      </c>
      <c r="K275" s="139">
        <v>301</v>
      </c>
      <c r="L275" s="139">
        <v>293</v>
      </c>
      <c r="M275" s="139">
        <v>191</v>
      </c>
      <c r="N275" s="139">
        <v>102</v>
      </c>
      <c r="O275" s="139">
        <v>7</v>
      </c>
      <c r="P275" s="139">
        <v>321</v>
      </c>
      <c r="Q275" s="139">
        <v>6</v>
      </c>
      <c r="R275" s="139">
        <v>104</v>
      </c>
      <c r="S275" s="139">
        <v>36</v>
      </c>
      <c r="T275" s="139">
        <v>1230</v>
      </c>
      <c r="U275" s="139">
        <v>42</v>
      </c>
      <c r="V275" s="139">
        <v>820</v>
      </c>
      <c r="W275" s="139">
        <v>170</v>
      </c>
      <c r="X275" s="139">
        <v>3605</v>
      </c>
    </row>
    <row r="276" spans="1:24" ht="13.8" thickBot="1" x14ac:dyDescent="0.3">
      <c r="A276" s="7" t="s">
        <v>358</v>
      </c>
      <c r="B276" s="1" t="s">
        <v>357</v>
      </c>
      <c r="C276" s="7" t="s">
        <v>23</v>
      </c>
      <c r="D276" s="139">
        <v>319</v>
      </c>
      <c r="E276" s="139">
        <v>2225</v>
      </c>
      <c r="F276" s="139">
        <v>45</v>
      </c>
      <c r="G276" s="139">
        <v>485</v>
      </c>
      <c r="H276" s="139">
        <v>58</v>
      </c>
      <c r="I276" s="139">
        <v>585</v>
      </c>
      <c r="J276" s="139">
        <v>20</v>
      </c>
      <c r="K276" s="139">
        <v>2102</v>
      </c>
      <c r="L276" s="139">
        <v>483</v>
      </c>
      <c r="M276" s="139">
        <v>454</v>
      </c>
      <c r="N276" s="139">
        <v>29</v>
      </c>
      <c r="O276" s="139">
        <v>48</v>
      </c>
      <c r="P276" s="139">
        <v>1080</v>
      </c>
      <c r="Q276" s="139">
        <v>20</v>
      </c>
      <c r="R276" s="139">
        <v>225</v>
      </c>
      <c r="S276" s="139">
        <v>367</v>
      </c>
      <c r="T276" s="139">
        <v>3305</v>
      </c>
      <c r="U276" s="139">
        <v>65</v>
      </c>
      <c r="V276" s="139">
        <v>710</v>
      </c>
      <c r="W276" s="139">
        <v>510</v>
      </c>
      <c r="X276" s="139">
        <v>6702</v>
      </c>
    </row>
    <row r="277" spans="1:24" ht="13.8" thickBot="1" x14ac:dyDescent="0.3">
      <c r="A277" s="7" t="s">
        <v>362</v>
      </c>
      <c r="B277" s="1" t="s">
        <v>361</v>
      </c>
      <c r="C277" s="7" t="s">
        <v>23</v>
      </c>
      <c r="D277" s="139">
        <v>61</v>
      </c>
      <c r="E277" s="139">
        <v>627</v>
      </c>
      <c r="F277" s="139">
        <v>0</v>
      </c>
      <c r="G277" s="139">
        <v>0</v>
      </c>
      <c r="H277" s="139">
        <v>2</v>
      </c>
      <c r="I277" s="139">
        <v>66</v>
      </c>
      <c r="J277" s="139">
        <v>0</v>
      </c>
      <c r="K277" s="139">
        <v>0</v>
      </c>
      <c r="L277" s="139">
        <v>135</v>
      </c>
      <c r="M277" s="139">
        <v>135</v>
      </c>
      <c r="N277" s="139">
        <v>0</v>
      </c>
      <c r="O277" s="139">
        <v>9</v>
      </c>
      <c r="P277" s="139">
        <v>482</v>
      </c>
      <c r="Q277" s="139">
        <v>1</v>
      </c>
      <c r="R277" s="139">
        <v>4</v>
      </c>
      <c r="S277" s="139">
        <v>70</v>
      </c>
      <c r="T277" s="139">
        <v>1109</v>
      </c>
      <c r="U277" s="139">
        <v>1</v>
      </c>
      <c r="V277" s="139">
        <v>4</v>
      </c>
      <c r="W277" s="139">
        <v>73</v>
      </c>
      <c r="X277" s="139">
        <v>1179</v>
      </c>
    </row>
    <row r="278" spans="1:24" ht="13.8" thickBot="1" x14ac:dyDescent="0.3">
      <c r="A278" s="7" t="s">
        <v>370</v>
      </c>
      <c r="B278" s="1" t="s">
        <v>369</v>
      </c>
      <c r="C278" s="7" t="s">
        <v>23</v>
      </c>
      <c r="D278" s="139">
        <v>146</v>
      </c>
      <c r="E278" s="139">
        <v>2981</v>
      </c>
      <c r="F278" s="139">
        <v>0</v>
      </c>
      <c r="G278" s="139">
        <v>0</v>
      </c>
      <c r="H278" s="139">
        <v>75</v>
      </c>
      <c r="I278" s="139">
        <v>750</v>
      </c>
      <c r="J278" s="163">
        <v>0</v>
      </c>
      <c r="K278" s="163">
        <v>0</v>
      </c>
      <c r="L278" s="139">
        <v>223</v>
      </c>
      <c r="M278" s="139">
        <v>223</v>
      </c>
      <c r="N278" s="163">
        <v>0</v>
      </c>
      <c r="O278" s="139">
        <v>27</v>
      </c>
      <c r="P278" s="139">
        <v>430</v>
      </c>
      <c r="Q278" s="163">
        <v>0</v>
      </c>
      <c r="R278" s="163">
        <v>0</v>
      </c>
      <c r="S278" s="139">
        <v>173</v>
      </c>
      <c r="T278" s="139">
        <v>3411</v>
      </c>
      <c r="U278" s="139">
        <v>0</v>
      </c>
      <c r="V278" s="139">
        <v>0</v>
      </c>
      <c r="W278" s="139">
        <v>248</v>
      </c>
      <c r="X278" s="139">
        <v>4161</v>
      </c>
    </row>
    <row r="279" spans="1:24" ht="13.8" thickBot="1" x14ac:dyDescent="0.3">
      <c r="A279" s="7" t="s">
        <v>372</v>
      </c>
      <c r="B279" s="1" t="s">
        <v>371</v>
      </c>
      <c r="C279" s="7" t="s">
        <v>23</v>
      </c>
      <c r="D279" s="139">
        <v>156</v>
      </c>
      <c r="E279" s="139">
        <v>4878</v>
      </c>
      <c r="F279" s="139">
        <v>14</v>
      </c>
      <c r="G279" s="139">
        <v>282</v>
      </c>
      <c r="H279" s="139">
        <v>44</v>
      </c>
      <c r="I279" s="139">
        <v>289</v>
      </c>
      <c r="J279" s="139">
        <v>3</v>
      </c>
      <c r="K279" s="139">
        <v>177</v>
      </c>
      <c r="L279" s="139">
        <v>1662</v>
      </c>
      <c r="M279" s="139">
        <v>1279</v>
      </c>
      <c r="N279" s="139">
        <v>383</v>
      </c>
      <c r="O279" s="139">
        <v>39</v>
      </c>
      <c r="P279" s="139">
        <v>963</v>
      </c>
      <c r="Q279" s="139">
        <v>6</v>
      </c>
      <c r="R279" s="139">
        <v>188</v>
      </c>
      <c r="S279" s="139">
        <v>195</v>
      </c>
      <c r="T279" s="139">
        <v>5841</v>
      </c>
      <c r="U279" s="139">
        <v>20</v>
      </c>
      <c r="V279" s="139">
        <v>470</v>
      </c>
      <c r="W279" s="139">
        <v>262</v>
      </c>
      <c r="X279" s="139">
        <v>6777</v>
      </c>
    </row>
    <row r="280" spans="1:24" ht="13.8" thickBot="1" x14ac:dyDescent="0.3">
      <c r="A280" s="7" t="s">
        <v>386</v>
      </c>
      <c r="B280" s="1" t="s">
        <v>385</v>
      </c>
      <c r="C280" s="7" t="s">
        <v>23</v>
      </c>
      <c r="D280" s="139">
        <v>144</v>
      </c>
      <c r="E280" s="139">
        <v>3958</v>
      </c>
      <c r="F280" s="139">
        <v>90</v>
      </c>
      <c r="G280" s="139">
        <v>790</v>
      </c>
      <c r="H280" s="139">
        <v>73</v>
      </c>
      <c r="I280" s="139">
        <v>741</v>
      </c>
      <c r="J280" s="139">
        <v>107</v>
      </c>
      <c r="K280" s="139">
        <v>7422</v>
      </c>
      <c r="L280" s="139">
        <v>516</v>
      </c>
      <c r="M280" s="139">
        <v>355</v>
      </c>
      <c r="N280" s="139">
        <v>161</v>
      </c>
      <c r="O280" s="139">
        <v>8</v>
      </c>
      <c r="P280" s="139">
        <v>1638</v>
      </c>
      <c r="Q280" s="139">
        <v>5</v>
      </c>
      <c r="R280" s="139">
        <v>184</v>
      </c>
      <c r="S280" s="139">
        <v>152</v>
      </c>
      <c r="T280" s="139">
        <v>5596</v>
      </c>
      <c r="U280" s="139">
        <v>95</v>
      </c>
      <c r="V280" s="139">
        <v>974</v>
      </c>
      <c r="W280" s="139">
        <v>427</v>
      </c>
      <c r="X280" s="139">
        <v>14733</v>
      </c>
    </row>
    <row r="281" spans="1:24" ht="13.8" thickBot="1" x14ac:dyDescent="0.3">
      <c r="A281" s="7" t="s">
        <v>392</v>
      </c>
      <c r="B281" s="1" t="s">
        <v>391</v>
      </c>
      <c r="C281" s="7" t="s">
        <v>23</v>
      </c>
      <c r="D281" s="139">
        <v>112</v>
      </c>
      <c r="E281" s="139">
        <v>3551</v>
      </c>
      <c r="F281" s="139">
        <v>35</v>
      </c>
      <c r="G281" s="139">
        <v>50</v>
      </c>
      <c r="H281" s="139">
        <v>45</v>
      </c>
      <c r="I281" s="139">
        <v>263</v>
      </c>
      <c r="J281" s="139">
        <v>2</v>
      </c>
      <c r="K281" s="139">
        <v>65</v>
      </c>
      <c r="L281" s="139">
        <v>334</v>
      </c>
      <c r="M281" s="139">
        <v>294</v>
      </c>
      <c r="N281" s="139">
        <v>40</v>
      </c>
      <c r="O281" s="139">
        <v>28</v>
      </c>
      <c r="P281" s="139">
        <v>1439</v>
      </c>
      <c r="Q281" s="139">
        <v>7</v>
      </c>
      <c r="R281" s="139">
        <v>109</v>
      </c>
      <c r="S281" s="139">
        <v>140</v>
      </c>
      <c r="T281" s="139">
        <v>4990</v>
      </c>
      <c r="U281" s="139">
        <v>42</v>
      </c>
      <c r="V281" s="139">
        <v>159</v>
      </c>
      <c r="W281" s="139">
        <v>229</v>
      </c>
      <c r="X281" s="139">
        <v>5477</v>
      </c>
    </row>
    <row r="282" spans="1:24" ht="13.8" thickBot="1" x14ac:dyDescent="0.3">
      <c r="A282" s="7" t="s">
        <v>406</v>
      </c>
      <c r="B282" s="1" t="s">
        <v>405</v>
      </c>
      <c r="C282" s="7" t="s">
        <v>23</v>
      </c>
      <c r="D282" s="139">
        <v>76</v>
      </c>
      <c r="E282" s="139">
        <v>2341</v>
      </c>
      <c r="F282" s="139">
        <v>16</v>
      </c>
      <c r="G282" s="139">
        <v>144</v>
      </c>
      <c r="H282" s="139">
        <v>51</v>
      </c>
      <c r="I282" s="139">
        <v>803</v>
      </c>
      <c r="J282" s="139">
        <v>9</v>
      </c>
      <c r="K282" s="139">
        <v>212</v>
      </c>
      <c r="L282" s="139">
        <v>306</v>
      </c>
      <c r="M282" s="139">
        <v>278</v>
      </c>
      <c r="N282" s="139">
        <v>28</v>
      </c>
      <c r="O282" s="139">
        <v>8</v>
      </c>
      <c r="P282" s="139">
        <v>730</v>
      </c>
      <c r="Q282" s="139">
        <v>8</v>
      </c>
      <c r="R282" s="139">
        <v>44</v>
      </c>
      <c r="S282" s="139">
        <v>84</v>
      </c>
      <c r="T282" s="139">
        <v>3071</v>
      </c>
      <c r="U282" s="139">
        <v>24</v>
      </c>
      <c r="V282" s="139">
        <v>188</v>
      </c>
      <c r="W282" s="139">
        <v>168</v>
      </c>
      <c r="X282" s="139">
        <v>4274</v>
      </c>
    </row>
    <row r="283" spans="1:24" ht="13.8" thickBot="1" x14ac:dyDescent="0.3">
      <c r="A283" s="7" t="s">
        <v>425</v>
      </c>
      <c r="B283" s="1" t="s">
        <v>424</v>
      </c>
      <c r="C283" s="7" t="s">
        <v>23</v>
      </c>
      <c r="D283" s="139">
        <v>103</v>
      </c>
      <c r="E283" s="139">
        <v>526</v>
      </c>
      <c r="F283" s="139">
        <v>8</v>
      </c>
      <c r="G283" s="139">
        <v>64</v>
      </c>
      <c r="H283" s="139">
        <v>26</v>
      </c>
      <c r="I283" s="139">
        <v>110</v>
      </c>
      <c r="J283" s="163">
        <v>0</v>
      </c>
      <c r="K283" s="163">
        <v>0</v>
      </c>
      <c r="L283" s="139">
        <v>0</v>
      </c>
      <c r="M283" s="139">
        <v>0</v>
      </c>
      <c r="N283" s="139">
        <v>0</v>
      </c>
      <c r="O283" s="163">
        <v>0</v>
      </c>
      <c r="P283" s="163">
        <v>0</v>
      </c>
      <c r="Q283" s="163">
        <v>0</v>
      </c>
      <c r="R283" s="163">
        <v>0</v>
      </c>
      <c r="S283" s="139">
        <v>103</v>
      </c>
      <c r="T283" s="139">
        <v>526</v>
      </c>
      <c r="U283" s="139">
        <v>8</v>
      </c>
      <c r="V283" s="139">
        <v>64</v>
      </c>
      <c r="W283" s="139">
        <v>137</v>
      </c>
      <c r="X283" s="139">
        <v>700</v>
      </c>
    </row>
    <row r="284" spans="1:24" ht="13.8" thickBot="1" x14ac:dyDescent="0.3">
      <c r="A284" s="7" t="s">
        <v>441</v>
      </c>
      <c r="B284" s="1" t="s">
        <v>440</v>
      </c>
      <c r="C284" s="7" t="s">
        <v>23</v>
      </c>
      <c r="D284" s="139">
        <v>315</v>
      </c>
      <c r="E284" s="139">
        <v>10359</v>
      </c>
      <c r="F284" s="139">
        <v>44</v>
      </c>
      <c r="G284" s="139">
        <v>885</v>
      </c>
      <c r="H284" s="139">
        <v>257</v>
      </c>
      <c r="I284" s="139">
        <v>1583</v>
      </c>
      <c r="J284" s="139">
        <v>10</v>
      </c>
      <c r="K284" s="139">
        <v>1289</v>
      </c>
      <c r="L284" s="139">
        <v>1124</v>
      </c>
      <c r="M284" s="139">
        <v>971</v>
      </c>
      <c r="N284" s="139">
        <v>153</v>
      </c>
      <c r="O284" s="139">
        <v>68</v>
      </c>
      <c r="P284" s="139">
        <v>1696</v>
      </c>
      <c r="Q284" s="139">
        <v>14</v>
      </c>
      <c r="R284" s="139">
        <v>265</v>
      </c>
      <c r="S284" s="139">
        <v>383</v>
      </c>
      <c r="T284" s="139">
        <v>12055</v>
      </c>
      <c r="U284" s="139">
        <v>58</v>
      </c>
      <c r="V284" s="139">
        <v>1150</v>
      </c>
      <c r="W284" s="139">
        <v>708</v>
      </c>
      <c r="X284" s="139">
        <v>16077</v>
      </c>
    </row>
    <row r="285" spans="1:24" ht="13.8" thickBot="1" x14ac:dyDescent="0.3">
      <c r="A285" s="7" t="s">
        <v>453</v>
      </c>
      <c r="B285" s="1" t="s">
        <v>452</v>
      </c>
      <c r="C285" s="7" t="s">
        <v>23</v>
      </c>
      <c r="D285" s="139">
        <v>115</v>
      </c>
      <c r="E285" s="139">
        <v>2761</v>
      </c>
      <c r="F285" s="139">
        <v>15</v>
      </c>
      <c r="G285" s="139">
        <v>152</v>
      </c>
      <c r="H285" s="139">
        <v>88</v>
      </c>
      <c r="I285" s="139">
        <v>1566</v>
      </c>
      <c r="J285" s="139">
        <v>6</v>
      </c>
      <c r="K285" s="139">
        <v>461</v>
      </c>
      <c r="L285" s="139">
        <v>516</v>
      </c>
      <c r="M285" s="139">
        <v>396</v>
      </c>
      <c r="N285" s="139">
        <v>120</v>
      </c>
      <c r="O285" s="139">
        <v>17</v>
      </c>
      <c r="P285" s="139">
        <v>519</v>
      </c>
      <c r="Q285" s="139">
        <v>4</v>
      </c>
      <c r="R285" s="139">
        <v>25</v>
      </c>
      <c r="S285" s="139">
        <v>132</v>
      </c>
      <c r="T285" s="139">
        <v>3280</v>
      </c>
      <c r="U285" s="139">
        <v>19</v>
      </c>
      <c r="V285" s="139">
        <v>177</v>
      </c>
      <c r="W285" s="139">
        <v>245</v>
      </c>
      <c r="X285" s="139">
        <v>5484</v>
      </c>
    </row>
    <row r="286" spans="1:24" ht="13.8" thickBot="1" x14ac:dyDescent="0.3">
      <c r="A286" s="7" t="s">
        <v>459</v>
      </c>
      <c r="B286" s="1" t="s">
        <v>458</v>
      </c>
      <c r="C286" s="7" t="s">
        <v>23</v>
      </c>
      <c r="D286" s="139">
        <v>167</v>
      </c>
      <c r="E286" s="139">
        <v>3188</v>
      </c>
      <c r="F286" s="139">
        <v>20</v>
      </c>
      <c r="G286" s="139">
        <v>82</v>
      </c>
      <c r="H286" s="139">
        <v>137</v>
      </c>
      <c r="I286" s="139">
        <v>1133</v>
      </c>
      <c r="J286" s="139">
        <v>3</v>
      </c>
      <c r="K286" s="139">
        <v>292</v>
      </c>
      <c r="L286" s="139">
        <v>155</v>
      </c>
      <c r="M286" s="139">
        <v>155</v>
      </c>
      <c r="N286" s="139">
        <v>0</v>
      </c>
      <c r="O286" s="139">
        <v>60</v>
      </c>
      <c r="P286" s="139">
        <v>1283</v>
      </c>
      <c r="Q286" s="139">
        <v>0</v>
      </c>
      <c r="R286" s="139">
        <v>0</v>
      </c>
      <c r="S286" s="139">
        <v>227</v>
      </c>
      <c r="T286" s="139">
        <v>4471</v>
      </c>
      <c r="U286" s="139">
        <v>20</v>
      </c>
      <c r="V286" s="139">
        <v>82</v>
      </c>
      <c r="W286" s="139">
        <v>387</v>
      </c>
      <c r="X286" s="139">
        <v>5978</v>
      </c>
    </row>
    <row r="287" spans="1:24" ht="13.8" thickBot="1" x14ac:dyDescent="0.3">
      <c r="A287" s="7" t="s">
        <v>473</v>
      </c>
      <c r="B287" s="1" t="s">
        <v>472</v>
      </c>
      <c r="C287" s="7" t="s">
        <v>23</v>
      </c>
      <c r="D287" s="139">
        <v>143</v>
      </c>
      <c r="E287" s="139">
        <v>4271</v>
      </c>
      <c r="F287" s="139">
        <v>11</v>
      </c>
      <c r="G287" s="139">
        <v>133</v>
      </c>
      <c r="H287" s="139">
        <v>31</v>
      </c>
      <c r="I287" s="139">
        <v>428</v>
      </c>
      <c r="J287" s="139">
        <v>0</v>
      </c>
      <c r="K287" s="139">
        <v>0</v>
      </c>
      <c r="L287" s="139">
        <v>549</v>
      </c>
      <c r="M287" s="139">
        <v>438</v>
      </c>
      <c r="N287" s="139">
        <v>111</v>
      </c>
      <c r="O287" s="139">
        <v>107</v>
      </c>
      <c r="P287" s="139">
        <v>3487</v>
      </c>
      <c r="Q287" s="139">
        <v>3</v>
      </c>
      <c r="R287" s="139">
        <v>55</v>
      </c>
      <c r="S287" s="139">
        <v>250</v>
      </c>
      <c r="T287" s="139">
        <v>7758</v>
      </c>
      <c r="U287" s="139">
        <v>14</v>
      </c>
      <c r="V287" s="139">
        <v>188</v>
      </c>
      <c r="W287" s="139">
        <v>295</v>
      </c>
      <c r="X287" s="139">
        <v>8374</v>
      </c>
    </row>
    <row r="288" spans="1:24" ht="13.8" thickBot="1" x14ac:dyDescent="0.3">
      <c r="A288" s="7" t="s">
        <v>484</v>
      </c>
      <c r="B288" s="1" t="s">
        <v>483</v>
      </c>
      <c r="C288" s="7" t="s">
        <v>23</v>
      </c>
      <c r="D288" s="139">
        <v>342</v>
      </c>
      <c r="E288" s="139">
        <v>5205</v>
      </c>
      <c r="F288" s="139">
        <v>130</v>
      </c>
      <c r="G288" s="139">
        <v>2638</v>
      </c>
      <c r="H288" s="139">
        <v>187</v>
      </c>
      <c r="I288" s="139">
        <v>2328</v>
      </c>
      <c r="J288" s="139">
        <v>0</v>
      </c>
      <c r="K288" s="139">
        <v>0</v>
      </c>
      <c r="L288" s="139">
        <v>1052</v>
      </c>
      <c r="M288" s="139">
        <v>641</v>
      </c>
      <c r="N288" s="139">
        <v>411</v>
      </c>
      <c r="O288" s="139">
        <v>49</v>
      </c>
      <c r="P288" s="139">
        <v>1033</v>
      </c>
      <c r="Q288" s="139">
        <v>6</v>
      </c>
      <c r="R288" s="139">
        <v>40</v>
      </c>
      <c r="S288" s="139">
        <v>391</v>
      </c>
      <c r="T288" s="139">
        <v>6238</v>
      </c>
      <c r="U288" s="139">
        <v>136</v>
      </c>
      <c r="V288" s="139">
        <v>2678</v>
      </c>
      <c r="W288" s="139">
        <v>714</v>
      </c>
      <c r="X288" s="139">
        <v>11244</v>
      </c>
    </row>
    <row r="289" spans="1:24" ht="13.8" thickBot="1" x14ac:dyDescent="0.3">
      <c r="A289" s="7" t="s">
        <v>488</v>
      </c>
      <c r="B289" s="1" t="s">
        <v>487</v>
      </c>
      <c r="C289" s="7" t="s">
        <v>23</v>
      </c>
      <c r="D289" s="139">
        <v>140</v>
      </c>
      <c r="E289" s="139">
        <v>3470</v>
      </c>
      <c r="F289" s="139">
        <v>16</v>
      </c>
      <c r="G289" s="139">
        <v>77</v>
      </c>
      <c r="H289" s="139">
        <v>345</v>
      </c>
      <c r="I289" s="139">
        <v>3843</v>
      </c>
      <c r="J289" s="139">
        <v>43</v>
      </c>
      <c r="K289" s="139">
        <v>3214</v>
      </c>
      <c r="L289" s="139">
        <v>841</v>
      </c>
      <c r="M289" s="139">
        <v>673</v>
      </c>
      <c r="N289" s="139">
        <v>168</v>
      </c>
      <c r="O289" s="139">
        <v>16</v>
      </c>
      <c r="P289" s="139">
        <v>1160</v>
      </c>
      <c r="Q289" s="139">
        <v>6</v>
      </c>
      <c r="R289" s="139">
        <v>249</v>
      </c>
      <c r="S289" s="139">
        <v>156</v>
      </c>
      <c r="T289" s="139">
        <v>4630</v>
      </c>
      <c r="U289" s="139">
        <v>22</v>
      </c>
      <c r="V289" s="139">
        <v>326</v>
      </c>
      <c r="W289" s="139">
        <v>566</v>
      </c>
      <c r="X289" s="139">
        <v>12013</v>
      </c>
    </row>
    <row r="290" spans="1:24" ht="13.8" thickBot="1" x14ac:dyDescent="0.3">
      <c r="A290" s="7" t="s">
        <v>499</v>
      </c>
      <c r="B290" s="1" t="s">
        <v>498</v>
      </c>
      <c r="C290" s="7" t="s">
        <v>23</v>
      </c>
      <c r="D290" s="139">
        <v>229</v>
      </c>
      <c r="E290" s="139">
        <v>3988</v>
      </c>
      <c r="F290" s="139">
        <v>2</v>
      </c>
      <c r="G290" s="139">
        <v>27</v>
      </c>
      <c r="H290" s="139">
        <v>12</v>
      </c>
      <c r="I290" s="139">
        <v>159</v>
      </c>
      <c r="J290" s="139">
        <v>3</v>
      </c>
      <c r="K290" s="139">
        <v>270</v>
      </c>
      <c r="L290" s="139">
        <v>120</v>
      </c>
      <c r="M290" s="139">
        <v>120</v>
      </c>
      <c r="N290" s="163">
        <v>0</v>
      </c>
      <c r="O290" s="139">
        <v>26</v>
      </c>
      <c r="P290" s="139">
        <v>397</v>
      </c>
      <c r="Q290" s="139">
        <v>0</v>
      </c>
      <c r="R290" s="139">
        <v>0</v>
      </c>
      <c r="S290" s="139">
        <v>255</v>
      </c>
      <c r="T290" s="139">
        <v>4385</v>
      </c>
      <c r="U290" s="139">
        <v>2</v>
      </c>
      <c r="V290" s="139">
        <v>27</v>
      </c>
      <c r="W290" s="139">
        <v>272</v>
      </c>
      <c r="X290" s="139">
        <v>4841</v>
      </c>
    </row>
    <row r="291" spans="1:24" ht="13.8" thickBot="1" x14ac:dyDescent="0.3">
      <c r="A291" s="7" t="s">
        <v>503</v>
      </c>
      <c r="B291" s="1" t="s">
        <v>502</v>
      </c>
      <c r="C291" s="7" t="s">
        <v>23</v>
      </c>
      <c r="D291" s="139">
        <v>169</v>
      </c>
      <c r="E291" s="139">
        <v>2779</v>
      </c>
      <c r="F291" s="139">
        <v>32</v>
      </c>
      <c r="G291" s="139">
        <v>245</v>
      </c>
      <c r="H291" s="139">
        <v>9</v>
      </c>
      <c r="I291" s="139">
        <v>108</v>
      </c>
      <c r="J291" s="139">
        <v>106</v>
      </c>
      <c r="K291" s="139">
        <v>12</v>
      </c>
      <c r="L291" s="139">
        <v>398</v>
      </c>
      <c r="M291" s="139">
        <v>289</v>
      </c>
      <c r="N291" s="139">
        <v>109</v>
      </c>
      <c r="O291" s="139">
        <v>53</v>
      </c>
      <c r="P291" s="139">
        <v>1231</v>
      </c>
      <c r="Q291" s="139">
        <v>13</v>
      </c>
      <c r="R291" s="139">
        <v>127</v>
      </c>
      <c r="S291" s="139">
        <v>222</v>
      </c>
      <c r="T291" s="139">
        <v>4010</v>
      </c>
      <c r="U291" s="139">
        <v>45</v>
      </c>
      <c r="V291" s="139">
        <v>372</v>
      </c>
      <c r="W291" s="139">
        <v>382</v>
      </c>
      <c r="X291" s="139">
        <v>4502</v>
      </c>
    </row>
    <row r="292" spans="1:24" ht="13.8" thickBot="1" x14ac:dyDescent="0.3">
      <c r="A292" s="7" t="s">
        <v>505</v>
      </c>
      <c r="B292" s="1" t="s">
        <v>504</v>
      </c>
      <c r="C292" s="7" t="s">
        <v>23</v>
      </c>
      <c r="D292" s="139">
        <v>143</v>
      </c>
      <c r="E292" s="139">
        <v>2479</v>
      </c>
      <c r="F292" s="139">
        <v>31</v>
      </c>
      <c r="G292" s="139">
        <v>288</v>
      </c>
      <c r="H292" s="139">
        <v>65</v>
      </c>
      <c r="I292" s="139">
        <v>623</v>
      </c>
      <c r="J292" s="139">
        <v>0</v>
      </c>
      <c r="K292" s="139">
        <v>0</v>
      </c>
      <c r="L292" s="139">
        <v>396</v>
      </c>
      <c r="M292" s="139">
        <v>324</v>
      </c>
      <c r="N292" s="139">
        <v>72</v>
      </c>
      <c r="O292" s="139">
        <v>31</v>
      </c>
      <c r="P292" s="139">
        <v>812</v>
      </c>
      <c r="Q292" s="139">
        <v>7</v>
      </c>
      <c r="R292" s="139">
        <v>75</v>
      </c>
      <c r="S292" s="139">
        <v>174</v>
      </c>
      <c r="T292" s="139">
        <v>3291</v>
      </c>
      <c r="U292" s="139">
        <v>38</v>
      </c>
      <c r="V292" s="139">
        <v>363</v>
      </c>
      <c r="W292" s="139">
        <v>277</v>
      </c>
      <c r="X292" s="139">
        <v>4277</v>
      </c>
    </row>
    <row r="293" spans="1:24" ht="13.8" thickBot="1" x14ac:dyDescent="0.3">
      <c r="A293" s="7" t="s">
        <v>509</v>
      </c>
      <c r="B293" s="1" t="s">
        <v>508</v>
      </c>
      <c r="C293" s="7" t="s">
        <v>23</v>
      </c>
      <c r="D293" s="139">
        <v>52</v>
      </c>
      <c r="E293" s="139">
        <v>950</v>
      </c>
      <c r="F293" s="139">
        <v>10</v>
      </c>
      <c r="G293" s="139">
        <v>170</v>
      </c>
      <c r="H293" s="139">
        <v>135</v>
      </c>
      <c r="I293" s="139">
        <v>880</v>
      </c>
      <c r="J293" s="139">
        <v>40</v>
      </c>
      <c r="K293" s="139">
        <v>800</v>
      </c>
      <c r="L293" s="139">
        <v>145</v>
      </c>
      <c r="M293" s="139">
        <v>125</v>
      </c>
      <c r="N293" s="139">
        <v>20</v>
      </c>
      <c r="O293" s="139">
        <v>6</v>
      </c>
      <c r="P293" s="139">
        <v>585</v>
      </c>
      <c r="Q293" s="139">
        <v>6</v>
      </c>
      <c r="R293" s="139">
        <v>95</v>
      </c>
      <c r="S293" s="139">
        <v>58</v>
      </c>
      <c r="T293" s="139">
        <v>1535</v>
      </c>
      <c r="U293" s="139">
        <v>16</v>
      </c>
      <c r="V293" s="139">
        <v>265</v>
      </c>
      <c r="W293" s="139">
        <v>249</v>
      </c>
      <c r="X293" s="139">
        <v>3480</v>
      </c>
    </row>
    <row r="294" spans="1:24" ht="13.8" thickBot="1" x14ac:dyDescent="0.3">
      <c r="A294" s="7" t="s">
        <v>519</v>
      </c>
      <c r="B294" s="1" t="s">
        <v>518</v>
      </c>
      <c r="C294" s="7" t="s">
        <v>23</v>
      </c>
      <c r="D294" s="139">
        <v>32</v>
      </c>
      <c r="E294" s="139">
        <v>438</v>
      </c>
      <c r="F294" s="139">
        <v>1</v>
      </c>
      <c r="G294" s="139">
        <v>23</v>
      </c>
      <c r="H294" s="139">
        <v>62</v>
      </c>
      <c r="I294" s="139">
        <v>581</v>
      </c>
      <c r="J294" s="139">
        <v>11</v>
      </c>
      <c r="K294" s="139">
        <v>87</v>
      </c>
      <c r="L294" s="139">
        <v>111</v>
      </c>
      <c r="M294" s="139">
        <v>87</v>
      </c>
      <c r="N294" s="139">
        <v>24</v>
      </c>
      <c r="O294" s="139">
        <v>32</v>
      </c>
      <c r="P294" s="139">
        <v>233</v>
      </c>
      <c r="Q294" s="139">
        <v>11</v>
      </c>
      <c r="R294" s="139">
        <v>40</v>
      </c>
      <c r="S294" s="139">
        <v>64</v>
      </c>
      <c r="T294" s="139">
        <v>671</v>
      </c>
      <c r="U294" s="139">
        <v>12</v>
      </c>
      <c r="V294" s="139">
        <v>63</v>
      </c>
      <c r="W294" s="139">
        <v>149</v>
      </c>
      <c r="X294" s="139">
        <v>1402</v>
      </c>
    </row>
    <row r="295" spans="1:24" ht="13.8" thickBot="1" x14ac:dyDescent="0.3">
      <c r="A295" s="7" t="s">
        <v>533</v>
      </c>
      <c r="B295" s="1" t="s">
        <v>532</v>
      </c>
      <c r="C295" s="7" t="s">
        <v>23</v>
      </c>
      <c r="D295" s="139">
        <v>456</v>
      </c>
      <c r="E295" s="139">
        <v>12724</v>
      </c>
      <c r="F295" s="139">
        <v>55</v>
      </c>
      <c r="G295" s="139">
        <v>320</v>
      </c>
      <c r="H295" s="139">
        <v>520</v>
      </c>
      <c r="I295" s="139">
        <v>7933</v>
      </c>
      <c r="J295" s="139">
        <v>0</v>
      </c>
      <c r="K295" s="139">
        <v>0</v>
      </c>
      <c r="L295" s="139">
        <v>330</v>
      </c>
      <c r="M295" s="139">
        <v>330</v>
      </c>
      <c r="N295" s="139">
        <v>0</v>
      </c>
      <c r="O295" s="139">
        <v>120</v>
      </c>
      <c r="P295" s="139">
        <v>8410</v>
      </c>
      <c r="Q295" s="139">
        <v>30</v>
      </c>
      <c r="R295" s="139">
        <v>206</v>
      </c>
      <c r="S295" s="139">
        <v>576</v>
      </c>
      <c r="T295" s="139">
        <v>21134</v>
      </c>
      <c r="U295" s="139">
        <v>85</v>
      </c>
      <c r="V295" s="139">
        <v>526</v>
      </c>
      <c r="W295" s="139">
        <v>1181</v>
      </c>
      <c r="X295" s="139">
        <v>29593</v>
      </c>
    </row>
    <row r="296" spans="1:24" ht="13.8" thickBot="1" x14ac:dyDescent="0.3">
      <c r="A296" s="7" t="s">
        <v>551</v>
      </c>
      <c r="B296" s="1" t="s">
        <v>550</v>
      </c>
      <c r="C296" s="7" t="s">
        <v>23</v>
      </c>
      <c r="D296" s="139">
        <v>21</v>
      </c>
      <c r="E296" s="139">
        <v>1499</v>
      </c>
      <c r="F296" s="139">
        <v>0</v>
      </c>
      <c r="G296" s="139">
        <v>0</v>
      </c>
      <c r="H296" s="139">
        <v>54</v>
      </c>
      <c r="I296" s="139">
        <v>524</v>
      </c>
      <c r="J296" s="139">
        <v>2</v>
      </c>
      <c r="K296" s="139">
        <v>210</v>
      </c>
      <c r="L296" s="139">
        <v>110</v>
      </c>
      <c r="M296" s="139">
        <v>110</v>
      </c>
      <c r="N296" s="139">
        <v>0</v>
      </c>
      <c r="O296" s="139">
        <v>18</v>
      </c>
      <c r="P296" s="139">
        <v>324</v>
      </c>
      <c r="Q296" s="139">
        <v>0</v>
      </c>
      <c r="R296" s="139">
        <v>0</v>
      </c>
      <c r="S296" s="139">
        <v>39</v>
      </c>
      <c r="T296" s="139">
        <v>1823</v>
      </c>
      <c r="U296" s="139">
        <v>0</v>
      </c>
      <c r="V296" s="139">
        <v>0</v>
      </c>
      <c r="W296" s="139">
        <v>95</v>
      </c>
      <c r="X296" s="139">
        <v>2557</v>
      </c>
    </row>
    <row r="297" spans="1:24" ht="13.8" thickBot="1" x14ac:dyDescent="0.3">
      <c r="A297" s="7" t="s">
        <v>561</v>
      </c>
      <c r="B297" s="1" t="s">
        <v>560</v>
      </c>
      <c r="C297" s="7" t="s">
        <v>23</v>
      </c>
      <c r="D297" s="139">
        <v>241</v>
      </c>
      <c r="E297" s="139">
        <v>7740</v>
      </c>
      <c r="F297" s="139">
        <v>29</v>
      </c>
      <c r="G297" s="139">
        <v>612</v>
      </c>
      <c r="H297" s="139">
        <v>127</v>
      </c>
      <c r="I297" s="139">
        <v>1302</v>
      </c>
      <c r="J297" s="139">
        <v>9</v>
      </c>
      <c r="K297" s="139">
        <v>877</v>
      </c>
      <c r="L297" s="139">
        <v>271</v>
      </c>
      <c r="M297" s="139">
        <v>244</v>
      </c>
      <c r="N297" s="139">
        <v>27</v>
      </c>
      <c r="O297" s="139">
        <v>40</v>
      </c>
      <c r="P297" s="139">
        <v>1565</v>
      </c>
      <c r="Q297" s="139">
        <v>3</v>
      </c>
      <c r="R297" s="139">
        <v>70</v>
      </c>
      <c r="S297" s="139">
        <v>281</v>
      </c>
      <c r="T297" s="139">
        <v>9305</v>
      </c>
      <c r="U297" s="139">
        <v>32</v>
      </c>
      <c r="V297" s="139">
        <v>682</v>
      </c>
      <c r="W297" s="139">
        <v>449</v>
      </c>
      <c r="X297" s="139">
        <v>12166</v>
      </c>
    </row>
    <row r="298" spans="1:24" ht="13.8" thickBot="1" x14ac:dyDescent="0.3">
      <c r="A298" s="7" t="s">
        <v>563</v>
      </c>
      <c r="B298" s="1" t="s">
        <v>562</v>
      </c>
      <c r="C298" s="7" t="s">
        <v>23</v>
      </c>
      <c r="D298" s="139">
        <v>96</v>
      </c>
      <c r="E298" s="139">
        <v>2124</v>
      </c>
      <c r="F298" s="139">
        <v>8</v>
      </c>
      <c r="G298" s="139">
        <v>134</v>
      </c>
      <c r="H298" s="139">
        <v>88</v>
      </c>
      <c r="I298" s="139">
        <v>965</v>
      </c>
      <c r="J298" s="139">
        <v>10</v>
      </c>
      <c r="K298" s="139">
        <v>1348</v>
      </c>
      <c r="L298" s="139">
        <v>662</v>
      </c>
      <c r="M298" s="139">
        <v>560</v>
      </c>
      <c r="N298" s="139">
        <v>102</v>
      </c>
      <c r="O298" s="139">
        <v>23</v>
      </c>
      <c r="P298" s="139">
        <v>1446</v>
      </c>
      <c r="Q298" s="139">
        <v>6</v>
      </c>
      <c r="R298" s="139">
        <v>120</v>
      </c>
      <c r="S298" s="139">
        <v>119</v>
      </c>
      <c r="T298" s="139">
        <v>3570</v>
      </c>
      <c r="U298" s="139">
        <v>14</v>
      </c>
      <c r="V298" s="139">
        <v>254</v>
      </c>
      <c r="W298" s="139">
        <v>231</v>
      </c>
      <c r="X298" s="139">
        <v>6137</v>
      </c>
    </row>
    <row r="299" spans="1:24" ht="13.8" thickBot="1" x14ac:dyDescent="0.3">
      <c r="A299" s="7" t="s">
        <v>567</v>
      </c>
      <c r="B299" s="1" t="s">
        <v>566</v>
      </c>
      <c r="C299" s="7" t="s">
        <v>23</v>
      </c>
      <c r="D299" s="139">
        <v>347</v>
      </c>
      <c r="E299" s="139">
        <v>8658</v>
      </c>
      <c r="F299" s="139">
        <v>86</v>
      </c>
      <c r="G299" s="139">
        <v>1844</v>
      </c>
      <c r="H299" s="139">
        <v>84</v>
      </c>
      <c r="I299" s="139">
        <v>1190</v>
      </c>
      <c r="J299" s="139">
        <v>25</v>
      </c>
      <c r="K299" s="139">
        <v>207</v>
      </c>
      <c r="L299" s="139">
        <v>903</v>
      </c>
      <c r="M299" s="139">
        <v>774</v>
      </c>
      <c r="N299" s="139">
        <v>129</v>
      </c>
      <c r="O299" s="139">
        <v>75</v>
      </c>
      <c r="P299" s="139">
        <v>2206</v>
      </c>
      <c r="Q299" s="139">
        <v>20</v>
      </c>
      <c r="R299" s="139">
        <v>130</v>
      </c>
      <c r="S299" s="139">
        <v>422</v>
      </c>
      <c r="T299" s="139">
        <v>10864</v>
      </c>
      <c r="U299" s="139">
        <v>106</v>
      </c>
      <c r="V299" s="139">
        <v>1974</v>
      </c>
      <c r="W299" s="139">
        <v>637</v>
      </c>
      <c r="X299" s="139">
        <v>14235</v>
      </c>
    </row>
    <row r="300" spans="1:24" ht="13.8" thickBot="1" x14ac:dyDescent="0.3">
      <c r="A300" s="7" t="s">
        <v>575</v>
      </c>
      <c r="B300" s="1" t="s">
        <v>574</v>
      </c>
      <c r="C300" s="7" t="s">
        <v>23</v>
      </c>
      <c r="D300" s="139">
        <v>225</v>
      </c>
      <c r="E300" s="139">
        <v>6272</v>
      </c>
      <c r="F300" s="139">
        <v>21</v>
      </c>
      <c r="G300" s="139">
        <v>153</v>
      </c>
      <c r="H300" s="139">
        <v>34</v>
      </c>
      <c r="I300" s="139">
        <v>560</v>
      </c>
      <c r="J300" s="139">
        <v>43</v>
      </c>
      <c r="K300" s="139">
        <v>794</v>
      </c>
      <c r="L300" s="139">
        <v>862</v>
      </c>
      <c r="M300" s="139">
        <v>587</v>
      </c>
      <c r="N300" s="139">
        <v>275</v>
      </c>
      <c r="O300" s="139">
        <v>9</v>
      </c>
      <c r="P300" s="139">
        <v>612</v>
      </c>
      <c r="Q300" s="139">
        <v>0</v>
      </c>
      <c r="R300" s="139">
        <v>0</v>
      </c>
      <c r="S300" s="139">
        <v>234</v>
      </c>
      <c r="T300" s="139">
        <v>6884</v>
      </c>
      <c r="U300" s="139">
        <v>21</v>
      </c>
      <c r="V300" s="139">
        <v>153</v>
      </c>
      <c r="W300" s="139">
        <v>332</v>
      </c>
      <c r="X300" s="139">
        <v>8391</v>
      </c>
    </row>
    <row r="301" spans="1:24" ht="13.8" thickBot="1" x14ac:dyDescent="0.3">
      <c r="A301" s="7" t="s">
        <v>585</v>
      </c>
      <c r="B301" s="1" t="s">
        <v>584</v>
      </c>
      <c r="C301" s="7" t="s">
        <v>23</v>
      </c>
      <c r="D301" s="139">
        <v>209</v>
      </c>
      <c r="E301" s="139">
        <v>2075</v>
      </c>
      <c r="F301" s="139">
        <v>84</v>
      </c>
      <c r="G301" s="139">
        <v>622</v>
      </c>
      <c r="H301" s="139">
        <v>243</v>
      </c>
      <c r="I301" s="139">
        <v>2470</v>
      </c>
      <c r="J301" s="139">
        <v>7</v>
      </c>
      <c r="K301" s="139">
        <v>1625</v>
      </c>
      <c r="L301" s="139">
        <v>174</v>
      </c>
      <c r="M301" s="139">
        <v>149</v>
      </c>
      <c r="N301" s="139">
        <v>25</v>
      </c>
      <c r="O301" s="139">
        <v>19</v>
      </c>
      <c r="P301" s="139">
        <v>428</v>
      </c>
      <c r="Q301" s="139">
        <v>17</v>
      </c>
      <c r="R301" s="139">
        <v>134</v>
      </c>
      <c r="S301" s="139">
        <v>228</v>
      </c>
      <c r="T301" s="139">
        <v>2503</v>
      </c>
      <c r="U301" s="139">
        <v>101</v>
      </c>
      <c r="V301" s="139">
        <v>756</v>
      </c>
      <c r="W301" s="139">
        <v>579</v>
      </c>
      <c r="X301" s="139">
        <v>7354</v>
      </c>
    </row>
    <row r="302" spans="1:24" ht="13.8" thickBot="1" x14ac:dyDescent="0.3">
      <c r="A302" s="7" t="s">
        <v>601</v>
      </c>
      <c r="B302" s="1" t="s">
        <v>600</v>
      </c>
      <c r="C302" s="7" t="s">
        <v>23</v>
      </c>
      <c r="D302" s="139">
        <v>280</v>
      </c>
      <c r="E302" s="139">
        <v>6000</v>
      </c>
      <c r="F302" s="139">
        <v>30</v>
      </c>
      <c r="G302" s="139">
        <v>100</v>
      </c>
      <c r="H302" s="139">
        <v>250</v>
      </c>
      <c r="I302" s="139">
        <v>4000</v>
      </c>
      <c r="J302" s="139">
        <v>20</v>
      </c>
      <c r="K302" s="139">
        <v>525</v>
      </c>
      <c r="L302" s="139">
        <v>750</v>
      </c>
      <c r="M302" s="139">
        <v>450</v>
      </c>
      <c r="N302" s="139">
        <v>300</v>
      </c>
      <c r="O302" s="139">
        <v>360</v>
      </c>
      <c r="P302" s="139">
        <v>4000</v>
      </c>
      <c r="Q302" s="139">
        <v>15</v>
      </c>
      <c r="R302" s="139">
        <v>150</v>
      </c>
      <c r="S302" s="139">
        <v>640</v>
      </c>
      <c r="T302" s="139">
        <v>10000</v>
      </c>
      <c r="U302" s="139">
        <v>45</v>
      </c>
      <c r="V302" s="139">
        <v>250</v>
      </c>
      <c r="W302" s="139">
        <v>955</v>
      </c>
      <c r="X302" s="139">
        <v>14775</v>
      </c>
    </row>
    <row r="303" spans="1:24" ht="13.8" thickBot="1" x14ac:dyDescent="0.3">
      <c r="A303" s="7" t="s">
        <v>603</v>
      </c>
      <c r="B303" s="1" t="s">
        <v>602</v>
      </c>
      <c r="C303" s="7" t="s">
        <v>23</v>
      </c>
      <c r="D303" s="139">
        <v>96</v>
      </c>
      <c r="E303" s="139">
        <v>3193</v>
      </c>
      <c r="F303" s="139">
        <v>45</v>
      </c>
      <c r="G303" s="139">
        <v>330</v>
      </c>
      <c r="H303" s="139">
        <v>51</v>
      </c>
      <c r="I303" s="139">
        <v>314</v>
      </c>
      <c r="J303" s="139">
        <v>1</v>
      </c>
      <c r="K303" s="139">
        <v>430</v>
      </c>
      <c r="L303" s="139">
        <v>196</v>
      </c>
      <c r="M303" s="139">
        <v>171</v>
      </c>
      <c r="N303" s="139">
        <v>25</v>
      </c>
      <c r="O303" s="139">
        <v>5</v>
      </c>
      <c r="P303" s="139">
        <v>950</v>
      </c>
      <c r="Q303" s="139">
        <v>6</v>
      </c>
      <c r="R303" s="139">
        <v>320</v>
      </c>
      <c r="S303" s="139">
        <v>101</v>
      </c>
      <c r="T303" s="139">
        <v>4143</v>
      </c>
      <c r="U303" s="139">
        <v>51</v>
      </c>
      <c r="V303" s="139">
        <v>650</v>
      </c>
      <c r="W303" s="139">
        <v>204</v>
      </c>
      <c r="X303" s="139">
        <v>5537</v>
      </c>
    </row>
    <row r="304" spans="1:24" ht="13.8" thickBot="1" x14ac:dyDescent="0.3">
      <c r="A304" s="7" t="s">
        <v>607</v>
      </c>
      <c r="B304" s="1" t="s">
        <v>606</v>
      </c>
      <c r="C304" s="7" t="s">
        <v>23</v>
      </c>
      <c r="D304" s="139">
        <v>216</v>
      </c>
      <c r="E304" s="139">
        <v>2747</v>
      </c>
      <c r="F304" s="139">
        <v>0</v>
      </c>
      <c r="G304" s="139">
        <v>0</v>
      </c>
      <c r="H304" s="139">
        <v>26</v>
      </c>
      <c r="I304" s="139">
        <v>1092</v>
      </c>
      <c r="J304" s="139">
        <v>1</v>
      </c>
      <c r="K304" s="139">
        <v>313</v>
      </c>
      <c r="L304" s="139">
        <v>320</v>
      </c>
      <c r="M304" s="139">
        <v>320</v>
      </c>
      <c r="N304" s="139">
        <v>0</v>
      </c>
      <c r="O304" s="139">
        <v>5</v>
      </c>
      <c r="P304" s="139">
        <v>197</v>
      </c>
      <c r="Q304" s="139">
        <v>0</v>
      </c>
      <c r="R304" s="139">
        <v>0</v>
      </c>
      <c r="S304" s="139">
        <v>221</v>
      </c>
      <c r="T304" s="139">
        <v>2944</v>
      </c>
      <c r="U304" s="139">
        <v>0</v>
      </c>
      <c r="V304" s="139">
        <v>0</v>
      </c>
      <c r="W304" s="139">
        <v>248</v>
      </c>
      <c r="X304" s="139">
        <v>4349</v>
      </c>
    </row>
    <row r="305" spans="1:24" ht="13.8" thickBot="1" x14ac:dyDescent="0.3">
      <c r="A305" s="7" t="s">
        <v>641</v>
      </c>
      <c r="B305" s="1" t="s">
        <v>640</v>
      </c>
      <c r="C305" s="7" t="s">
        <v>23</v>
      </c>
      <c r="D305" s="139">
        <v>109</v>
      </c>
      <c r="E305" s="139">
        <v>1890</v>
      </c>
      <c r="F305" s="139">
        <v>0</v>
      </c>
      <c r="G305" s="139">
        <v>0</v>
      </c>
      <c r="H305" s="139">
        <v>262</v>
      </c>
      <c r="I305" s="139">
        <v>1339</v>
      </c>
      <c r="J305" s="139">
        <v>0</v>
      </c>
      <c r="K305" s="139">
        <v>0</v>
      </c>
      <c r="L305" s="139">
        <v>117</v>
      </c>
      <c r="M305" s="139">
        <v>117</v>
      </c>
      <c r="N305" s="139">
        <v>0</v>
      </c>
      <c r="O305" s="139">
        <v>21</v>
      </c>
      <c r="P305" s="139">
        <v>797</v>
      </c>
      <c r="Q305" s="139">
        <v>0</v>
      </c>
      <c r="R305" s="139">
        <v>0</v>
      </c>
      <c r="S305" s="139">
        <v>130</v>
      </c>
      <c r="T305" s="139">
        <v>2687</v>
      </c>
      <c r="U305" s="139">
        <v>0</v>
      </c>
      <c r="V305" s="139">
        <v>0</v>
      </c>
      <c r="W305" s="139">
        <v>392</v>
      </c>
      <c r="X305" s="139">
        <v>4026</v>
      </c>
    </row>
    <row r="306" spans="1:24" ht="13.8" thickBot="1" x14ac:dyDescent="0.3">
      <c r="A306" s="7" t="s">
        <v>669</v>
      </c>
      <c r="B306" s="1" t="s">
        <v>668</v>
      </c>
      <c r="C306" s="7" t="s">
        <v>23</v>
      </c>
      <c r="D306" s="139">
        <v>145</v>
      </c>
      <c r="E306" s="139">
        <v>2823</v>
      </c>
      <c r="F306" s="139">
        <v>52</v>
      </c>
      <c r="G306" s="139">
        <v>520</v>
      </c>
      <c r="H306" s="139">
        <v>98</v>
      </c>
      <c r="I306" s="139">
        <v>3288</v>
      </c>
      <c r="J306" s="139">
        <v>3</v>
      </c>
      <c r="K306" s="139">
        <v>529</v>
      </c>
      <c r="L306" s="139">
        <v>1343</v>
      </c>
      <c r="M306" s="139">
        <v>938</v>
      </c>
      <c r="N306" s="139">
        <v>405</v>
      </c>
      <c r="O306" s="139">
        <v>25</v>
      </c>
      <c r="P306" s="139">
        <v>658</v>
      </c>
      <c r="Q306" s="139">
        <v>14</v>
      </c>
      <c r="R306" s="139">
        <v>144</v>
      </c>
      <c r="S306" s="139">
        <v>170</v>
      </c>
      <c r="T306" s="139">
        <v>3481</v>
      </c>
      <c r="U306" s="139">
        <v>66</v>
      </c>
      <c r="V306" s="139">
        <v>664</v>
      </c>
      <c r="W306" s="139">
        <v>337</v>
      </c>
      <c r="X306" s="139">
        <v>7962</v>
      </c>
    </row>
    <row r="307" spans="1:24" ht="13.8" thickBot="1" x14ac:dyDescent="0.3">
      <c r="A307" s="7" t="s">
        <v>711</v>
      </c>
      <c r="B307" s="1" t="s">
        <v>710</v>
      </c>
      <c r="C307" s="7" t="s">
        <v>23</v>
      </c>
      <c r="D307" s="139">
        <v>289</v>
      </c>
      <c r="E307" s="139">
        <v>9775</v>
      </c>
      <c r="F307" s="139">
        <v>31</v>
      </c>
      <c r="G307" s="139">
        <v>576</v>
      </c>
      <c r="H307" s="139">
        <v>117</v>
      </c>
      <c r="I307" s="139">
        <v>2080</v>
      </c>
      <c r="J307" s="139">
        <v>36</v>
      </c>
      <c r="K307" s="139">
        <v>1957</v>
      </c>
      <c r="L307" s="139">
        <v>1016</v>
      </c>
      <c r="M307" s="139">
        <v>867</v>
      </c>
      <c r="N307" s="139">
        <v>149</v>
      </c>
      <c r="O307" s="139">
        <v>19</v>
      </c>
      <c r="P307" s="139">
        <v>1342</v>
      </c>
      <c r="Q307" s="139">
        <v>3</v>
      </c>
      <c r="R307" s="139">
        <v>57</v>
      </c>
      <c r="S307" s="139">
        <v>308</v>
      </c>
      <c r="T307" s="139">
        <v>11117</v>
      </c>
      <c r="U307" s="139">
        <v>34</v>
      </c>
      <c r="V307" s="139">
        <v>633</v>
      </c>
      <c r="W307" s="139">
        <v>495</v>
      </c>
      <c r="X307" s="139">
        <v>15787</v>
      </c>
    </row>
    <row r="308" spans="1:24" ht="13.8" thickBot="1" x14ac:dyDescent="0.3">
      <c r="A308" s="7" t="s">
        <v>713</v>
      </c>
      <c r="B308" s="1" t="s">
        <v>712</v>
      </c>
      <c r="C308" s="7" t="s">
        <v>23</v>
      </c>
      <c r="D308" s="139">
        <v>127</v>
      </c>
      <c r="E308" s="139">
        <v>5346</v>
      </c>
      <c r="F308" s="139">
        <v>2</v>
      </c>
      <c r="G308" s="139">
        <v>54</v>
      </c>
      <c r="H308" s="139">
        <v>53</v>
      </c>
      <c r="I308" s="139">
        <v>755</v>
      </c>
      <c r="J308" s="139">
        <v>0</v>
      </c>
      <c r="K308" s="139">
        <v>0</v>
      </c>
      <c r="L308" s="139">
        <v>326</v>
      </c>
      <c r="M308" s="139">
        <v>282</v>
      </c>
      <c r="N308" s="139">
        <v>44</v>
      </c>
      <c r="O308" s="139">
        <v>34</v>
      </c>
      <c r="P308" s="139">
        <v>1681</v>
      </c>
      <c r="Q308" s="139">
        <v>9</v>
      </c>
      <c r="R308" s="139">
        <v>130</v>
      </c>
      <c r="S308" s="139">
        <v>161</v>
      </c>
      <c r="T308" s="139">
        <v>7027</v>
      </c>
      <c r="U308" s="139">
        <v>11</v>
      </c>
      <c r="V308" s="139">
        <v>184</v>
      </c>
      <c r="W308" s="139">
        <v>225</v>
      </c>
      <c r="X308" s="139">
        <v>7966</v>
      </c>
    </row>
    <row r="309" spans="1:24" ht="13.8" thickBot="1" x14ac:dyDescent="0.3">
      <c r="A309" s="7" t="s">
        <v>719</v>
      </c>
      <c r="B309" s="1" t="s">
        <v>718</v>
      </c>
      <c r="C309" s="7" t="s">
        <v>23</v>
      </c>
      <c r="D309" s="139">
        <v>87</v>
      </c>
      <c r="E309" s="139">
        <v>3316</v>
      </c>
      <c r="F309" s="139">
        <v>0</v>
      </c>
      <c r="G309" s="139">
        <v>0</v>
      </c>
      <c r="H309" s="139">
        <v>30</v>
      </c>
      <c r="I309" s="139">
        <v>1599</v>
      </c>
      <c r="J309" s="139">
        <v>0</v>
      </c>
      <c r="K309" s="139">
        <v>0</v>
      </c>
      <c r="L309" s="139">
        <v>377</v>
      </c>
      <c r="M309" s="139">
        <v>297</v>
      </c>
      <c r="N309" s="139">
        <v>80</v>
      </c>
      <c r="O309" s="139">
        <v>16</v>
      </c>
      <c r="P309" s="139">
        <v>1362</v>
      </c>
      <c r="Q309" s="139">
        <v>3</v>
      </c>
      <c r="R309" s="139">
        <v>59</v>
      </c>
      <c r="S309" s="139">
        <v>103</v>
      </c>
      <c r="T309" s="139">
        <v>4678</v>
      </c>
      <c r="U309" s="139">
        <v>3</v>
      </c>
      <c r="V309" s="139">
        <v>59</v>
      </c>
      <c r="W309" s="139">
        <v>136</v>
      </c>
      <c r="X309" s="139">
        <v>6336</v>
      </c>
    </row>
    <row r="310" spans="1:24" ht="13.8" thickBot="1" x14ac:dyDescent="0.3">
      <c r="A310" s="7" t="s">
        <v>737</v>
      </c>
      <c r="B310" s="1" t="s">
        <v>736</v>
      </c>
      <c r="C310" s="7" t="s">
        <v>23</v>
      </c>
      <c r="D310" s="139">
        <v>36</v>
      </c>
      <c r="E310" s="139">
        <v>1129</v>
      </c>
      <c r="F310" s="139">
        <v>36</v>
      </c>
      <c r="G310" s="139">
        <v>588</v>
      </c>
      <c r="H310" s="139">
        <v>99</v>
      </c>
      <c r="I310" s="139">
        <v>3027</v>
      </c>
      <c r="J310" s="139">
        <v>0</v>
      </c>
      <c r="K310" s="139">
        <v>0</v>
      </c>
      <c r="L310" s="139">
        <v>378</v>
      </c>
      <c r="M310" s="139">
        <v>378</v>
      </c>
      <c r="N310" s="163">
        <v>0</v>
      </c>
      <c r="O310" s="139">
        <v>1</v>
      </c>
      <c r="P310" s="139">
        <v>51</v>
      </c>
      <c r="Q310" s="139">
        <v>1</v>
      </c>
      <c r="R310" s="139">
        <v>12</v>
      </c>
      <c r="S310" s="139">
        <v>37</v>
      </c>
      <c r="T310" s="139">
        <v>1180</v>
      </c>
      <c r="U310" s="139">
        <v>37</v>
      </c>
      <c r="V310" s="139">
        <v>600</v>
      </c>
      <c r="W310" s="139">
        <v>173</v>
      </c>
      <c r="X310" s="139">
        <v>4807</v>
      </c>
    </row>
    <row r="311" spans="1:24" ht="13.8" thickBot="1" x14ac:dyDescent="0.3">
      <c r="A311" s="7" t="s">
        <v>749</v>
      </c>
      <c r="B311" s="1" t="s">
        <v>748</v>
      </c>
      <c r="C311" s="7" t="s">
        <v>23</v>
      </c>
      <c r="D311" s="139">
        <v>4</v>
      </c>
      <c r="E311" s="139">
        <v>314</v>
      </c>
      <c r="F311" s="139">
        <v>3</v>
      </c>
      <c r="G311" s="139">
        <v>65</v>
      </c>
      <c r="H311" s="139">
        <v>8</v>
      </c>
      <c r="I311" s="139">
        <v>45</v>
      </c>
      <c r="J311" s="139">
        <v>0</v>
      </c>
      <c r="K311" s="139">
        <v>0</v>
      </c>
      <c r="L311" s="139">
        <v>273</v>
      </c>
      <c r="M311" s="139">
        <v>252</v>
      </c>
      <c r="N311" s="139">
        <v>21</v>
      </c>
      <c r="O311" s="139">
        <v>12</v>
      </c>
      <c r="P311" s="139">
        <v>740</v>
      </c>
      <c r="Q311" s="139">
        <v>0</v>
      </c>
      <c r="R311" s="139">
        <v>0</v>
      </c>
      <c r="S311" s="139">
        <v>16</v>
      </c>
      <c r="T311" s="139">
        <v>1054</v>
      </c>
      <c r="U311" s="139">
        <v>3</v>
      </c>
      <c r="V311" s="139">
        <v>65</v>
      </c>
      <c r="W311" s="139">
        <v>27</v>
      </c>
      <c r="X311" s="139">
        <v>1164</v>
      </c>
    </row>
    <row r="312" spans="1:24" ht="13.8" thickBot="1" x14ac:dyDescent="0.3">
      <c r="A312" s="7" t="s">
        <v>753</v>
      </c>
      <c r="B312" s="1" t="s">
        <v>752</v>
      </c>
      <c r="C312" s="7" t="s">
        <v>23</v>
      </c>
      <c r="D312" s="139">
        <v>120</v>
      </c>
      <c r="E312" s="139">
        <v>1346</v>
      </c>
      <c r="F312" s="139">
        <v>53</v>
      </c>
      <c r="G312" s="139">
        <v>768</v>
      </c>
      <c r="H312" s="139">
        <v>22</v>
      </c>
      <c r="I312" s="139">
        <v>235</v>
      </c>
      <c r="J312" s="139">
        <v>34</v>
      </c>
      <c r="K312" s="139">
        <v>444</v>
      </c>
      <c r="L312" s="139">
        <v>375</v>
      </c>
      <c r="M312" s="139">
        <v>296</v>
      </c>
      <c r="N312" s="139">
        <v>79</v>
      </c>
      <c r="O312" s="139">
        <v>47</v>
      </c>
      <c r="P312" s="139">
        <v>1090</v>
      </c>
      <c r="Q312" s="139">
        <v>23</v>
      </c>
      <c r="R312" s="139">
        <v>217</v>
      </c>
      <c r="S312" s="139">
        <v>167</v>
      </c>
      <c r="T312" s="139">
        <v>2436</v>
      </c>
      <c r="U312" s="139">
        <v>76</v>
      </c>
      <c r="V312" s="139">
        <v>985</v>
      </c>
      <c r="W312" s="139">
        <v>299</v>
      </c>
      <c r="X312" s="139">
        <v>4100</v>
      </c>
    </row>
    <row r="313" spans="1:24" ht="13.8" thickBot="1" x14ac:dyDescent="0.3">
      <c r="A313" s="7" t="s">
        <v>773</v>
      </c>
      <c r="B313" s="1" t="s">
        <v>772</v>
      </c>
      <c r="C313" s="7" t="s">
        <v>23</v>
      </c>
      <c r="D313" s="139">
        <v>175</v>
      </c>
      <c r="E313" s="139">
        <v>1315</v>
      </c>
      <c r="F313" s="139">
        <v>42</v>
      </c>
      <c r="G313" s="139">
        <v>220</v>
      </c>
      <c r="H313" s="139">
        <v>38</v>
      </c>
      <c r="I313" s="139">
        <v>243</v>
      </c>
      <c r="J313" s="139">
        <v>3</v>
      </c>
      <c r="K313" s="163">
        <v>0</v>
      </c>
      <c r="L313" s="139">
        <v>247</v>
      </c>
      <c r="M313" s="139">
        <v>232</v>
      </c>
      <c r="N313" s="139">
        <v>15</v>
      </c>
      <c r="O313" s="139">
        <v>18</v>
      </c>
      <c r="P313" s="139">
        <v>670</v>
      </c>
      <c r="Q313" s="139">
        <v>32</v>
      </c>
      <c r="R313" s="139">
        <v>214</v>
      </c>
      <c r="S313" s="139">
        <v>193</v>
      </c>
      <c r="T313" s="139">
        <v>1985</v>
      </c>
      <c r="U313" s="139">
        <v>74</v>
      </c>
      <c r="V313" s="139">
        <v>434</v>
      </c>
      <c r="W313" s="139">
        <v>308</v>
      </c>
      <c r="X313" s="139">
        <v>2662</v>
      </c>
    </row>
    <row r="314" spans="1:24" ht="13.8" thickBot="1" x14ac:dyDescent="0.3">
      <c r="A314" s="7" t="s">
        <v>793</v>
      </c>
      <c r="B314" s="1" t="s">
        <v>792</v>
      </c>
      <c r="C314" s="7" t="s">
        <v>23</v>
      </c>
      <c r="D314" s="139">
        <v>27</v>
      </c>
      <c r="E314" s="139">
        <v>324</v>
      </c>
      <c r="F314" s="139">
        <v>3</v>
      </c>
      <c r="G314" s="139">
        <v>15</v>
      </c>
      <c r="H314" s="139">
        <v>19</v>
      </c>
      <c r="I314" s="139">
        <v>672</v>
      </c>
      <c r="J314" s="139">
        <v>0</v>
      </c>
      <c r="K314" s="139">
        <v>0</v>
      </c>
      <c r="L314" s="163">
        <v>0</v>
      </c>
      <c r="M314" s="163">
        <v>0</v>
      </c>
      <c r="N314" s="163">
        <v>0</v>
      </c>
      <c r="O314" s="139">
        <v>10</v>
      </c>
      <c r="P314" s="139">
        <v>355</v>
      </c>
      <c r="Q314" s="139">
        <v>2</v>
      </c>
      <c r="R314" s="139">
        <v>8</v>
      </c>
      <c r="S314" s="139">
        <v>37</v>
      </c>
      <c r="T314" s="139">
        <v>679</v>
      </c>
      <c r="U314" s="139">
        <v>5</v>
      </c>
      <c r="V314" s="139">
        <v>23</v>
      </c>
      <c r="W314" s="139">
        <v>61</v>
      </c>
      <c r="X314" s="139">
        <v>1374</v>
      </c>
    </row>
    <row r="315" spans="1:24" ht="13.8" thickBot="1" x14ac:dyDescent="0.3">
      <c r="A315" s="7" t="s">
        <v>819</v>
      </c>
      <c r="B315" s="80" t="s">
        <v>818</v>
      </c>
      <c r="C315" s="7" t="s">
        <v>23</v>
      </c>
      <c r="D315" s="139">
        <v>97</v>
      </c>
      <c r="E315" s="139">
        <v>2416</v>
      </c>
      <c r="F315" s="139">
        <v>15</v>
      </c>
      <c r="G315" s="139">
        <v>307</v>
      </c>
      <c r="H315" s="139">
        <v>89</v>
      </c>
      <c r="I315" s="139">
        <v>1062</v>
      </c>
      <c r="J315" s="163">
        <v>0</v>
      </c>
      <c r="K315" s="163">
        <v>0</v>
      </c>
      <c r="L315" s="139">
        <v>489</v>
      </c>
      <c r="M315" s="139">
        <v>423</v>
      </c>
      <c r="N315" s="139">
        <v>66</v>
      </c>
      <c r="O315" s="139">
        <v>32</v>
      </c>
      <c r="P315" s="139">
        <v>1356</v>
      </c>
      <c r="Q315" s="139">
        <v>12</v>
      </c>
      <c r="R315" s="139">
        <v>103</v>
      </c>
      <c r="S315" s="139">
        <v>129</v>
      </c>
      <c r="T315" s="139">
        <v>3772</v>
      </c>
      <c r="U315" s="139">
        <v>27</v>
      </c>
      <c r="V315" s="139">
        <v>410</v>
      </c>
      <c r="W315" s="139">
        <v>245</v>
      </c>
      <c r="X315" s="139">
        <v>5244</v>
      </c>
    </row>
    <row r="316" spans="1:24" x14ac:dyDescent="0.25">
      <c r="A316" s="7"/>
      <c r="B316" s="81" t="s">
        <v>3881</v>
      </c>
      <c r="C316" s="82"/>
      <c r="D316" s="113">
        <f>SUM(D239:D315)</f>
        <v>12139</v>
      </c>
      <c r="E316" s="113">
        <f t="shared" ref="E316:X316" si="6">SUM(E239:E315)</f>
        <v>263195</v>
      </c>
      <c r="F316" s="113">
        <f t="shared" si="6"/>
        <v>2227</v>
      </c>
      <c r="G316" s="113">
        <f t="shared" si="6"/>
        <v>27329</v>
      </c>
      <c r="H316" s="113">
        <f t="shared" si="6"/>
        <v>7100</v>
      </c>
      <c r="I316" s="113">
        <f t="shared" si="6"/>
        <v>92368</v>
      </c>
      <c r="J316" s="113">
        <f t="shared" si="6"/>
        <v>1301</v>
      </c>
      <c r="K316" s="113">
        <f t="shared" si="6"/>
        <v>57014</v>
      </c>
      <c r="L316" s="113">
        <f t="shared" si="6"/>
        <v>34310</v>
      </c>
      <c r="M316" s="113">
        <f t="shared" si="6"/>
        <v>27973</v>
      </c>
      <c r="N316" s="113">
        <f t="shared" si="6"/>
        <v>6337</v>
      </c>
      <c r="O316" s="113">
        <f t="shared" si="6"/>
        <v>2658</v>
      </c>
      <c r="P316" s="113">
        <f t="shared" si="6"/>
        <v>90511</v>
      </c>
      <c r="Q316" s="113">
        <f t="shared" si="6"/>
        <v>541</v>
      </c>
      <c r="R316" s="113">
        <f t="shared" si="6"/>
        <v>7064</v>
      </c>
      <c r="S316" s="113">
        <f t="shared" si="6"/>
        <v>14797</v>
      </c>
      <c r="T316" s="113">
        <f t="shared" si="6"/>
        <v>353706</v>
      </c>
      <c r="U316" s="113">
        <f t="shared" si="6"/>
        <v>2768</v>
      </c>
      <c r="V316" s="113">
        <f t="shared" si="6"/>
        <v>34393</v>
      </c>
      <c r="W316" s="113">
        <f t="shared" si="6"/>
        <v>25966</v>
      </c>
      <c r="X316" s="157">
        <f t="shared" si="6"/>
        <v>537481</v>
      </c>
    </row>
    <row r="317" spans="1:24" ht="13.8" thickBot="1" x14ac:dyDescent="0.3">
      <c r="A317" s="7"/>
      <c r="B317" s="83" t="s">
        <v>3882</v>
      </c>
      <c r="C317" s="84"/>
      <c r="D317" s="114">
        <f>AVERAGE(D239:D315)</f>
        <v>157.64935064935065</v>
      </c>
      <c r="E317" s="114">
        <f t="shared" ref="E317:X317" si="7">AVERAGE(E239:E315)</f>
        <v>3418.1168831168829</v>
      </c>
      <c r="F317" s="114">
        <f t="shared" si="7"/>
        <v>28.922077922077921</v>
      </c>
      <c r="G317" s="114">
        <f t="shared" si="7"/>
        <v>354.9220779220779</v>
      </c>
      <c r="H317" s="114">
        <f t="shared" si="7"/>
        <v>92.20779220779221</v>
      </c>
      <c r="I317" s="114">
        <f t="shared" si="7"/>
        <v>1199.5844155844156</v>
      </c>
      <c r="J317" s="114">
        <f t="shared" si="7"/>
        <v>16.896103896103895</v>
      </c>
      <c r="K317" s="114">
        <f t="shared" si="7"/>
        <v>740.44155844155841</v>
      </c>
      <c r="L317" s="114">
        <f t="shared" si="7"/>
        <v>445.58441558441558</v>
      </c>
      <c r="M317" s="114">
        <f t="shared" si="7"/>
        <v>363.28571428571428</v>
      </c>
      <c r="N317" s="114">
        <f t="shared" si="7"/>
        <v>82.298701298701303</v>
      </c>
      <c r="O317" s="114">
        <f t="shared" si="7"/>
        <v>34.519480519480517</v>
      </c>
      <c r="P317" s="114">
        <f t="shared" si="7"/>
        <v>1175.4675324675325</v>
      </c>
      <c r="Q317" s="114">
        <f t="shared" si="7"/>
        <v>7.0259740259740262</v>
      </c>
      <c r="R317" s="114">
        <f t="shared" si="7"/>
        <v>91.740259740259745</v>
      </c>
      <c r="S317" s="114">
        <f t="shared" si="7"/>
        <v>192.16883116883116</v>
      </c>
      <c r="T317" s="114">
        <f t="shared" si="7"/>
        <v>4593.5844155844152</v>
      </c>
      <c r="U317" s="114">
        <f t="shared" si="7"/>
        <v>35.948051948051948</v>
      </c>
      <c r="V317" s="114">
        <f t="shared" si="7"/>
        <v>446.66233766233768</v>
      </c>
      <c r="W317" s="114">
        <f t="shared" si="7"/>
        <v>337.22077922077921</v>
      </c>
      <c r="X317" s="120">
        <f t="shared" si="7"/>
        <v>6980.272727272727</v>
      </c>
    </row>
    <row r="318" spans="1:24" ht="13.8" thickBot="1" x14ac:dyDescent="0.3">
      <c r="A318" s="7"/>
      <c r="B318" s="85"/>
      <c r="C318" s="152"/>
      <c r="D318" s="156"/>
      <c r="E318" s="156"/>
      <c r="F318" s="156"/>
      <c r="G318" s="156"/>
      <c r="H318" s="156"/>
      <c r="I318" s="156"/>
      <c r="J318" s="166"/>
      <c r="K318" s="166"/>
      <c r="L318" s="156"/>
      <c r="M318" s="156"/>
      <c r="N318" s="156"/>
      <c r="O318" s="156"/>
      <c r="P318" s="156"/>
      <c r="Q318" s="156"/>
      <c r="R318" s="156"/>
      <c r="S318" s="156"/>
      <c r="T318" s="156"/>
      <c r="U318" s="156"/>
      <c r="V318" s="156"/>
      <c r="W318" s="156"/>
      <c r="X318" s="156"/>
    </row>
    <row r="319" spans="1:24" ht="13.8" thickBot="1" x14ac:dyDescent="0.3">
      <c r="A319" s="7" t="s">
        <v>39</v>
      </c>
      <c r="B319" s="72" t="s">
        <v>38</v>
      </c>
      <c r="C319" s="7" t="s">
        <v>40</v>
      </c>
      <c r="D319" s="139">
        <v>112</v>
      </c>
      <c r="E319" s="139">
        <v>1267</v>
      </c>
      <c r="F319" s="139">
        <v>33</v>
      </c>
      <c r="G319" s="139">
        <v>165</v>
      </c>
      <c r="H319" s="139">
        <v>218</v>
      </c>
      <c r="I319" s="139">
        <v>1819</v>
      </c>
      <c r="J319" s="139">
        <v>49</v>
      </c>
      <c r="K319" s="139">
        <v>1217</v>
      </c>
      <c r="L319" s="139">
        <v>349</v>
      </c>
      <c r="M319" s="139">
        <v>324</v>
      </c>
      <c r="N319" s="139">
        <v>25</v>
      </c>
      <c r="O319" s="139">
        <v>27</v>
      </c>
      <c r="P319" s="139">
        <v>546</v>
      </c>
      <c r="Q319" s="139">
        <v>12</v>
      </c>
      <c r="R319" s="139">
        <v>135</v>
      </c>
      <c r="S319" s="139">
        <v>139</v>
      </c>
      <c r="T319" s="139">
        <v>1813</v>
      </c>
      <c r="U319" s="139">
        <v>45</v>
      </c>
      <c r="V319" s="139">
        <v>300</v>
      </c>
      <c r="W319" s="139">
        <v>451</v>
      </c>
      <c r="X319" s="139">
        <v>5149</v>
      </c>
    </row>
    <row r="320" spans="1:24" ht="13.8" thickBot="1" x14ac:dyDescent="0.3">
      <c r="A320" s="7" t="s">
        <v>42</v>
      </c>
      <c r="B320" s="1" t="s">
        <v>41</v>
      </c>
      <c r="C320" s="7" t="s">
        <v>40</v>
      </c>
      <c r="D320" s="139">
        <v>234</v>
      </c>
      <c r="E320" s="139">
        <v>3254</v>
      </c>
      <c r="F320" s="139">
        <v>60</v>
      </c>
      <c r="G320" s="139">
        <v>694</v>
      </c>
      <c r="H320" s="139">
        <v>152</v>
      </c>
      <c r="I320" s="139">
        <v>3146</v>
      </c>
      <c r="J320" s="139">
        <v>0</v>
      </c>
      <c r="K320" s="139">
        <v>0</v>
      </c>
      <c r="L320" s="139">
        <v>1546</v>
      </c>
      <c r="M320" s="139">
        <v>1213</v>
      </c>
      <c r="N320" s="139">
        <v>333</v>
      </c>
      <c r="O320" s="139">
        <v>41</v>
      </c>
      <c r="P320" s="139">
        <v>2293</v>
      </c>
      <c r="Q320" s="139">
        <v>12</v>
      </c>
      <c r="R320" s="139">
        <v>410</v>
      </c>
      <c r="S320" s="139">
        <v>275</v>
      </c>
      <c r="T320" s="139">
        <v>5547</v>
      </c>
      <c r="U320" s="139">
        <v>72</v>
      </c>
      <c r="V320" s="139">
        <v>1104</v>
      </c>
      <c r="W320" s="139">
        <v>499</v>
      </c>
      <c r="X320" s="139">
        <v>9797</v>
      </c>
    </row>
    <row r="321" spans="1:24" ht="13.8" thickBot="1" x14ac:dyDescent="0.3">
      <c r="A321" s="7" t="s">
        <v>50</v>
      </c>
      <c r="B321" s="1" t="s">
        <v>49</v>
      </c>
      <c r="C321" s="7" t="s">
        <v>40</v>
      </c>
      <c r="D321" s="139">
        <v>91</v>
      </c>
      <c r="E321" s="139">
        <v>6918</v>
      </c>
      <c r="F321" s="139">
        <v>0</v>
      </c>
      <c r="G321" s="139">
        <v>0</v>
      </c>
      <c r="H321" s="139">
        <v>265</v>
      </c>
      <c r="I321" s="139">
        <v>5185</v>
      </c>
      <c r="J321" s="139">
        <v>10</v>
      </c>
      <c r="K321" s="139">
        <v>608</v>
      </c>
      <c r="L321" s="139">
        <v>683</v>
      </c>
      <c r="M321" s="139">
        <v>683</v>
      </c>
      <c r="N321" s="139">
        <v>0</v>
      </c>
      <c r="O321" s="139">
        <v>11</v>
      </c>
      <c r="P321" s="139">
        <v>3070</v>
      </c>
      <c r="Q321" s="139">
        <v>0</v>
      </c>
      <c r="R321" s="139">
        <v>0</v>
      </c>
      <c r="S321" s="139">
        <v>102</v>
      </c>
      <c r="T321" s="139">
        <v>9988</v>
      </c>
      <c r="U321" s="139">
        <v>0</v>
      </c>
      <c r="V321" s="139">
        <v>0</v>
      </c>
      <c r="W321" s="139">
        <v>377</v>
      </c>
      <c r="X321" s="139">
        <v>15781</v>
      </c>
    </row>
    <row r="322" spans="1:24" ht="13.8" thickBot="1" x14ac:dyDescent="0.3">
      <c r="A322" s="7" t="s">
        <v>73</v>
      </c>
      <c r="B322" s="1" t="s">
        <v>72</v>
      </c>
      <c r="C322" s="7" t="s">
        <v>40</v>
      </c>
      <c r="D322" s="139">
        <v>470</v>
      </c>
      <c r="E322" s="139">
        <v>15236</v>
      </c>
      <c r="F322" s="139">
        <v>79</v>
      </c>
      <c r="G322" s="139">
        <v>2073</v>
      </c>
      <c r="H322" s="139">
        <v>213</v>
      </c>
      <c r="I322" s="139">
        <v>4928</v>
      </c>
      <c r="J322" s="139">
        <v>67</v>
      </c>
      <c r="K322" s="139">
        <v>972</v>
      </c>
      <c r="L322" s="139">
        <v>1436</v>
      </c>
      <c r="M322" s="139">
        <v>1107</v>
      </c>
      <c r="N322" s="139">
        <v>329</v>
      </c>
      <c r="O322" s="139">
        <v>102</v>
      </c>
      <c r="P322" s="139">
        <v>5394</v>
      </c>
      <c r="Q322" s="139">
        <v>11</v>
      </c>
      <c r="R322" s="139">
        <v>267</v>
      </c>
      <c r="S322" s="139">
        <v>572</v>
      </c>
      <c r="T322" s="139">
        <v>20630</v>
      </c>
      <c r="U322" s="139">
        <v>90</v>
      </c>
      <c r="V322" s="139">
        <v>2340</v>
      </c>
      <c r="W322" s="139">
        <v>942</v>
      </c>
      <c r="X322" s="139">
        <v>28870</v>
      </c>
    </row>
    <row r="323" spans="1:24" ht="13.8" thickBot="1" x14ac:dyDescent="0.3">
      <c r="A323" s="7" t="s">
        <v>83</v>
      </c>
      <c r="B323" s="1" t="s">
        <v>82</v>
      </c>
      <c r="C323" s="7" t="s">
        <v>40</v>
      </c>
      <c r="D323" s="139">
        <v>112</v>
      </c>
      <c r="E323" s="139">
        <v>6264</v>
      </c>
      <c r="F323" s="139">
        <v>24</v>
      </c>
      <c r="G323" s="139">
        <v>696</v>
      </c>
      <c r="H323" s="139">
        <v>126</v>
      </c>
      <c r="I323" s="139">
        <v>1229</v>
      </c>
      <c r="J323" s="139">
        <v>5</v>
      </c>
      <c r="K323" s="139">
        <v>956</v>
      </c>
      <c r="L323" s="139">
        <v>447</v>
      </c>
      <c r="M323" s="139">
        <v>369</v>
      </c>
      <c r="N323" s="139">
        <v>78</v>
      </c>
      <c r="O323" s="139">
        <v>12</v>
      </c>
      <c r="P323" s="139">
        <v>1299</v>
      </c>
      <c r="Q323" s="139">
        <v>6</v>
      </c>
      <c r="R323" s="139">
        <v>253</v>
      </c>
      <c r="S323" s="139">
        <v>124</v>
      </c>
      <c r="T323" s="139">
        <v>7563</v>
      </c>
      <c r="U323" s="139">
        <v>30</v>
      </c>
      <c r="V323" s="139">
        <v>949</v>
      </c>
      <c r="W323" s="139">
        <v>285</v>
      </c>
      <c r="X323" s="139">
        <v>10697</v>
      </c>
    </row>
    <row r="324" spans="1:24" ht="13.8" thickBot="1" x14ac:dyDescent="0.3">
      <c r="A324" s="7" t="s">
        <v>108</v>
      </c>
      <c r="B324" s="1" t="s">
        <v>107</v>
      </c>
      <c r="C324" s="7" t="s">
        <v>40</v>
      </c>
      <c r="D324" s="139">
        <v>325</v>
      </c>
      <c r="E324" s="139">
        <v>11843</v>
      </c>
      <c r="F324" s="139">
        <v>22</v>
      </c>
      <c r="G324" s="139">
        <v>125</v>
      </c>
      <c r="H324" s="139">
        <v>292</v>
      </c>
      <c r="I324" s="139">
        <v>6216</v>
      </c>
      <c r="J324" s="163">
        <v>0</v>
      </c>
      <c r="K324" s="163">
        <v>0</v>
      </c>
      <c r="L324" s="139">
        <v>971</v>
      </c>
      <c r="M324" s="139">
        <v>833</v>
      </c>
      <c r="N324" s="139">
        <v>138</v>
      </c>
      <c r="O324" s="139">
        <v>31</v>
      </c>
      <c r="P324" s="139">
        <v>3053</v>
      </c>
      <c r="Q324" s="139">
        <v>30</v>
      </c>
      <c r="R324" s="139">
        <v>172</v>
      </c>
      <c r="S324" s="139">
        <v>356</v>
      </c>
      <c r="T324" s="139">
        <v>14896</v>
      </c>
      <c r="U324" s="139">
        <v>52</v>
      </c>
      <c r="V324" s="139">
        <v>297</v>
      </c>
      <c r="W324" s="139">
        <v>700</v>
      </c>
      <c r="X324" s="139">
        <v>21409</v>
      </c>
    </row>
    <row r="325" spans="1:24" ht="13.8" thickBot="1" x14ac:dyDescent="0.3">
      <c r="A325" s="7" t="s">
        <v>114</v>
      </c>
      <c r="B325" s="1" t="s">
        <v>113</v>
      </c>
      <c r="C325" s="7" t="s">
        <v>40</v>
      </c>
      <c r="D325" s="139">
        <v>575</v>
      </c>
      <c r="E325" s="139">
        <v>8415</v>
      </c>
      <c r="F325" s="139">
        <v>85</v>
      </c>
      <c r="G325" s="139">
        <v>884</v>
      </c>
      <c r="H325" s="139">
        <v>162</v>
      </c>
      <c r="I325" s="139">
        <v>2311</v>
      </c>
      <c r="J325" s="139">
        <v>22</v>
      </c>
      <c r="K325" s="139">
        <v>29</v>
      </c>
      <c r="L325" s="139">
        <v>1170</v>
      </c>
      <c r="M325" s="139">
        <v>859</v>
      </c>
      <c r="N325" s="139">
        <v>311</v>
      </c>
      <c r="O325" s="139">
        <v>84</v>
      </c>
      <c r="P325" s="139">
        <v>2499</v>
      </c>
      <c r="Q325" s="139">
        <v>85</v>
      </c>
      <c r="R325" s="139">
        <v>259</v>
      </c>
      <c r="S325" s="139">
        <v>659</v>
      </c>
      <c r="T325" s="139">
        <v>10914</v>
      </c>
      <c r="U325" s="139">
        <v>170</v>
      </c>
      <c r="V325" s="139">
        <v>1143</v>
      </c>
      <c r="W325" s="139">
        <v>1013</v>
      </c>
      <c r="X325" s="139">
        <v>14397</v>
      </c>
    </row>
    <row r="326" spans="1:24" ht="13.8" thickBot="1" x14ac:dyDescent="0.3">
      <c r="A326" s="7" t="s">
        <v>124</v>
      </c>
      <c r="B326" s="1" t="s">
        <v>123</v>
      </c>
      <c r="C326" s="7" t="s">
        <v>40</v>
      </c>
      <c r="D326" s="139">
        <v>190</v>
      </c>
      <c r="E326" s="139">
        <v>8106</v>
      </c>
      <c r="F326" s="139">
        <v>74</v>
      </c>
      <c r="G326" s="139">
        <v>993</v>
      </c>
      <c r="H326" s="139">
        <v>169</v>
      </c>
      <c r="I326" s="139">
        <v>1756</v>
      </c>
      <c r="J326" s="139">
        <v>1</v>
      </c>
      <c r="K326" s="139">
        <v>500</v>
      </c>
      <c r="L326" s="139">
        <v>1205</v>
      </c>
      <c r="M326" s="139">
        <v>1010</v>
      </c>
      <c r="N326" s="139">
        <v>195</v>
      </c>
      <c r="O326" s="139">
        <v>33</v>
      </c>
      <c r="P326" s="139">
        <v>1986</v>
      </c>
      <c r="Q326" s="139">
        <v>15</v>
      </c>
      <c r="R326" s="139">
        <v>746</v>
      </c>
      <c r="S326" s="139">
        <v>223</v>
      </c>
      <c r="T326" s="139">
        <v>10092</v>
      </c>
      <c r="U326" s="139">
        <v>89</v>
      </c>
      <c r="V326" s="139">
        <v>1739</v>
      </c>
      <c r="W326" s="139">
        <v>482</v>
      </c>
      <c r="X326" s="139">
        <v>14087</v>
      </c>
    </row>
    <row r="327" spans="1:24" ht="13.8" thickBot="1" x14ac:dyDescent="0.3">
      <c r="A327" s="7" t="s">
        <v>134</v>
      </c>
      <c r="B327" s="1" t="s">
        <v>133</v>
      </c>
      <c r="C327" s="7" t="s">
        <v>40</v>
      </c>
      <c r="D327" s="139">
        <v>154</v>
      </c>
      <c r="E327" s="139">
        <v>6146</v>
      </c>
      <c r="F327" s="139">
        <v>32</v>
      </c>
      <c r="G327" s="139">
        <v>538</v>
      </c>
      <c r="H327" s="139">
        <v>61</v>
      </c>
      <c r="I327" s="139">
        <v>258</v>
      </c>
      <c r="J327" s="139">
        <v>44</v>
      </c>
      <c r="K327" s="139">
        <v>264</v>
      </c>
      <c r="L327" s="139">
        <v>461</v>
      </c>
      <c r="M327" s="139">
        <v>352</v>
      </c>
      <c r="N327" s="139">
        <v>109</v>
      </c>
      <c r="O327" s="139">
        <v>10</v>
      </c>
      <c r="P327" s="139">
        <v>593</v>
      </c>
      <c r="Q327" s="139">
        <v>4</v>
      </c>
      <c r="R327" s="139">
        <v>78</v>
      </c>
      <c r="S327" s="139">
        <v>164</v>
      </c>
      <c r="T327" s="139">
        <v>6739</v>
      </c>
      <c r="U327" s="139">
        <v>36</v>
      </c>
      <c r="V327" s="139">
        <v>616</v>
      </c>
      <c r="W327" s="139">
        <v>305</v>
      </c>
      <c r="X327" s="139">
        <v>7877</v>
      </c>
    </row>
    <row r="328" spans="1:24" ht="13.8" thickBot="1" x14ac:dyDescent="0.3">
      <c r="A328" s="7" t="s">
        <v>150</v>
      </c>
      <c r="B328" s="1" t="s">
        <v>149</v>
      </c>
      <c r="C328" s="7" t="s">
        <v>40</v>
      </c>
      <c r="D328" s="139">
        <v>289</v>
      </c>
      <c r="E328" s="139">
        <v>3286</v>
      </c>
      <c r="F328" s="139">
        <v>11</v>
      </c>
      <c r="G328" s="139">
        <v>73</v>
      </c>
      <c r="H328" s="139">
        <v>42</v>
      </c>
      <c r="I328" s="139">
        <v>1065</v>
      </c>
      <c r="J328" s="139">
        <v>23</v>
      </c>
      <c r="K328" s="139">
        <v>630</v>
      </c>
      <c r="L328" s="139">
        <v>549</v>
      </c>
      <c r="M328" s="139">
        <v>376</v>
      </c>
      <c r="N328" s="139">
        <v>173</v>
      </c>
      <c r="O328" s="139">
        <v>43</v>
      </c>
      <c r="P328" s="139">
        <v>948</v>
      </c>
      <c r="Q328" s="139">
        <v>6</v>
      </c>
      <c r="R328" s="139">
        <v>236</v>
      </c>
      <c r="S328" s="139">
        <v>332</v>
      </c>
      <c r="T328" s="139">
        <v>4234</v>
      </c>
      <c r="U328" s="139">
        <v>17</v>
      </c>
      <c r="V328" s="139">
        <v>309</v>
      </c>
      <c r="W328" s="139">
        <v>414</v>
      </c>
      <c r="X328" s="139">
        <v>6238</v>
      </c>
    </row>
    <row r="329" spans="1:24" ht="13.8" thickBot="1" x14ac:dyDescent="0.3">
      <c r="A329" s="7" t="s">
        <v>170</v>
      </c>
      <c r="B329" s="1" t="s">
        <v>169</v>
      </c>
      <c r="C329" s="7" t="s">
        <v>40</v>
      </c>
      <c r="D329" s="139">
        <v>138</v>
      </c>
      <c r="E329" s="139">
        <v>2602</v>
      </c>
      <c r="F329" s="139">
        <v>29</v>
      </c>
      <c r="G329" s="139">
        <v>223</v>
      </c>
      <c r="H329" s="139">
        <v>127</v>
      </c>
      <c r="I329" s="139">
        <v>1504</v>
      </c>
      <c r="J329" s="139">
        <v>64</v>
      </c>
      <c r="K329" s="139">
        <v>2809</v>
      </c>
      <c r="L329" s="139">
        <v>266</v>
      </c>
      <c r="M329" s="139">
        <v>209</v>
      </c>
      <c r="N329" s="139">
        <v>57</v>
      </c>
      <c r="O329" s="139">
        <v>45</v>
      </c>
      <c r="P329" s="139">
        <v>1329</v>
      </c>
      <c r="Q329" s="139">
        <v>9</v>
      </c>
      <c r="R329" s="139">
        <v>52</v>
      </c>
      <c r="S329" s="139">
        <v>183</v>
      </c>
      <c r="T329" s="139">
        <v>3931</v>
      </c>
      <c r="U329" s="139">
        <v>38</v>
      </c>
      <c r="V329" s="139">
        <v>275</v>
      </c>
      <c r="W329" s="139">
        <v>412</v>
      </c>
      <c r="X329" s="139">
        <v>8519</v>
      </c>
    </row>
    <row r="330" spans="1:24" ht="13.8" thickBot="1" x14ac:dyDescent="0.3">
      <c r="A330" s="7" t="s">
        <v>174</v>
      </c>
      <c r="B330" s="1" t="s">
        <v>173</v>
      </c>
      <c r="C330" s="7" t="s">
        <v>40</v>
      </c>
      <c r="D330" s="139">
        <v>234</v>
      </c>
      <c r="E330" s="139">
        <v>9196</v>
      </c>
      <c r="F330" s="139">
        <v>34</v>
      </c>
      <c r="G330" s="139">
        <v>984</v>
      </c>
      <c r="H330" s="139">
        <v>138</v>
      </c>
      <c r="I330" s="139">
        <v>1775</v>
      </c>
      <c r="J330" s="139">
        <v>7</v>
      </c>
      <c r="K330" s="139">
        <v>190</v>
      </c>
      <c r="L330" s="139">
        <v>386</v>
      </c>
      <c r="M330" s="139">
        <v>326</v>
      </c>
      <c r="N330" s="139">
        <v>60</v>
      </c>
      <c r="O330" s="139">
        <v>50</v>
      </c>
      <c r="P330" s="139">
        <v>2091</v>
      </c>
      <c r="Q330" s="139">
        <v>6</v>
      </c>
      <c r="R330" s="139">
        <v>112</v>
      </c>
      <c r="S330" s="139">
        <v>284</v>
      </c>
      <c r="T330" s="139">
        <v>11287</v>
      </c>
      <c r="U330" s="139">
        <v>40</v>
      </c>
      <c r="V330" s="139">
        <v>1096</v>
      </c>
      <c r="W330" s="139">
        <v>469</v>
      </c>
      <c r="X330" s="139">
        <v>14348</v>
      </c>
    </row>
    <row r="331" spans="1:24" ht="13.8" thickBot="1" x14ac:dyDescent="0.3">
      <c r="A331" s="7" t="s">
        <v>188</v>
      </c>
      <c r="B331" s="1" t="s">
        <v>187</v>
      </c>
      <c r="C331" s="7" t="s">
        <v>40</v>
      </c>
      <c r="D331" s="139">
        <v>220</v>
      </c>
      <c r="E331" s="139">
        <v>7736</v>
      </c>
      <c r="F331" s="139">
        <v>49</v>
      </c>
      <c r="G331" s="139">
        <v>1712</v>
      </c>
      <c r="H331" s="139">
        <v>154</v>
      </c>
      <c r="I331" s="139">
        <v>1186</v>
      </c>
      <c r="J331" s="139">
        <v>0</v>
      </c>
      <c r="K331" s="139">
        <v>0</v>
      </c>
      <c r="L331" s="139">
        <v>455</v>
      </c>
      <c r="M331" s="139">
        <v>380</v>
      </c>
      <c r="N331" s="139">
        <v>75</v>
      </c>
      <c r="O331" s="139">
        <v>80</v>
      </c>
      <c r="P331" s="139">
        <v>4107</v>
      </c>
      <c r="Q331" s="139">
        <v>9</v>
      </c>
      <c r="R331" s="139">
        <v>469</v>
      </c>
      <c r="S331" s="139">
        <v>300</v>
      </c>
      <c r="T331" s="139">
        <v>11843</v>
      </c>
      <c r="U331" s="139">
        <v>58</v>
      </c>
      <c r="V331" s="139">
        <v>2181</v>
      </c>
      <c r="W331" s="139">
        <v>512</v>
      </c>
      <c r="X331" s="139">
        <v>15210</v>
      </c>
    </row>
    <row r="332" spans="1:24" ht="13.8" thickBot="1" x14ac:dyDescent="0.3">
      <c r="A332" s="7" t="s">
        <v>190</v>
      </c>
      <c r="B332" s="1" t="s">
        <v>189</v>
      </c>
      <c r="C332" s="7" t="s">
        <v>40</v>
      </c>
      <c r="D332" s="139">
        <v>206</v>
      </c>
      <c r="E332" s="139">
        <v>4142</v>
      </c>
      <c r="F332" s="139">
        <v>31</v>
      </c>
      <c r="G332" s="139">
        <v>150</v>
      </c>
      <c r="H332" s="139">
        <v>120</v>
      </c>
      <c r="I332" s="139">
        <v>1834</v>
      </c>
      <c r="J332" s="139">
        <v>473</v>
      </c>
      <c r="K332" s="139">
        <v>6897</v>
      </c>
      <c r="L332" s="139">
        <v>460</v>
      </c>
      <c r="M332" s="139">
        <v>460</v>
      </c>
      <c r="N332" s="163">
        <v>0</v>
      </c>
      <c r="O332" s="139">
        <v>80</v>
      </c>
      <c r="P332" s="139">
        <v>4841</v>
      </c>
      <c r="Q332" s="139">
        <v>17</v>
      </c>
      <c r="R332" s="139">
        <v>172</v>
      </c>
      <c r="S332" s="139">
        <v>286</v>
      </c>
      <c r="T332" s="139">
        <v>8983</v>
      </c>
      <c r="U332" s="139">
        <v>48</v>
      </c>
      <c r="V332" s="139">
        <v>322</v>
      </c>
      <c r="W332" s="139">
        <v>927</v>
      </c>
      <c r="X332" s="139">
        <v>18036</v>
      </c>
    </row>
    <row r="333" spans="1:24" ht="13.8" thickBot="1" x14ac:dyDescent="0.3">
      <c r="A333" s="7" t="s">
        <v>200</v>
      </c>
      <c r="B333" s="1" t="s">
        <v>199</v>
      </c>
      <c r="C333" s="7" t="s">
        <v>40</v>
      </c>
      <c r="D333" s="139">
        <v>481</v>
      </c>
      <c r="E333" s="139">
        <v>19209</v>
      </c>
      <c r="F333" s="139">
        <v>75</v>
      </c>
      <c r="G333" s="139">
        <v>5805</v>
      </c>
      <c r="H333" s="139">
        <v>203</v>
      </c>
      <c r="I333" s="139">
        <v>7027</v>
      </c>
      <c r="J333" s="139">
        <v>0</v>
      </c>
      <c r="K333" s="139">
        <v>0</v>
      </c>
      <c r="L333" s="139">
        <v>914</v>
      </c>
      <c r="M333" s="139">
        <v>722</v>
      </c>
      <c r="N333" s="139">
        <v>192</v>
      </c>
      <c r="O333" s="139">
        <v>106</v>
      </c>
      <c r="P333" s="139">
        <v>4472</v>
      </c>
      <c r="Q333" s="139">
        <v>19</v>
      </c>
      <c r="R333" s="139">
        <v>259</v>
      </c>
      <c r="S333" s="139">
        <v>587</v>
      </c>
      <c r="T333" s="139">
        <v>23681</v>
      </c>
      <c r="U333" s="139">
        <v>94</v>
      </c>
      <c r="V333" s="139">
        <v>6064</v>
      </c>
      <c r="W333" s="139">
        <v>884</v>
      </c>
      <c r="X333" s="139">
        <v>36772</v>
      </c>
    </row>
    <row r="334" spans="1:24" ht="13.8" thickBot="1" x14ac:dyDescent="0.3">
      <c r="A334" s="7" t="s">
        <v>218</v>
      </c>
      <c r="B334" s="1" t="s">
        <v>217</v>
      </c>
      <c r="C334" s="7" t="s">
        <v>40</v>
      </c>
      <c r="D334" s="139">
        <v>238</v>
      </c>
      <c r="E334" s="139">
        <v>5644</v>
      </c>
      <c r="F334" s="139">
        <v>17</v>
      </c>
      <c r="G334" s="139">
        <v>94</v>
      </c>
      <c r="H334" s="139">
        <v>236</v>
      </c>
      <c r="I334" s="139">
        <v>1973</v>
      </c>
      <c r="J334" s="139">
        <v>2</v>
      </c>
      <c r="K334" s="139">
        <v>185</v>
      </c>
      <c r="L334" s="139">
        <v>1010</v>
      </c>
      <c r="M334" s="139">
        <v>918</v>
      </c>
      <c r="N334" s="139">
        <v>92</v>
      </c>
      <c r="O334" s="139">
        <v>82</v>
      </c>
      <c r="P334" s="139">
        <v>3796</v>
      </c>
      <c r="Q334" s="139">
        <v>12</v>
      </c>
      <c r="R334" s="139">
        <v>156</v>
      </c>
      <c r="S334" s="139">
        <v>320</v>
      </c>
      <c r="T334" s="139">
        <v>9440</v>
      </c>
      <c r="U334" s="139">
        <v>29</v>
      </c>
      <c r="V334" s="139">
        <v>250</v>
      </c>
      <c r="W334" s="139">
        <v>587</v>
      </c>
      <c r="X334" s="139">
        <v>11848</v>
      </c>
    </row>
    <row r="335" spans="1:24" ht="13.8" thickBot="1" x14ac:dyDescent="0.3">
      <c r="A335" s="7" t="s">
        <v>226</v>
      </c>
      <c r="B335" s="1" t="s">
        <v>225</v>
      </c>
      <c r="C335" s="7" t="s">
        <v>40</v>
      </c>
      <c r="D335" s="139">
        <v>183</v>
      </c>
      <c r="E335" s="139">
        <v>5274</v>
      </c>
      <c r="F335" s="139">
        <v>66</v>
      </c>
      <c r="G335" s="139">
        <v>347</v>
      </c>
      <c r="H335" s="139">
        <v>129</v>
      </c>
      <c r="I335" s="139">
        <v>688</v>
      </c>
      <c r="J335" s="139">
        <v>0</v>
      </c>
      <c r="K335" s="139">
        <v>0</v>
      </c>
      <c r="L335" s="139">
        <v>641</v>
      </c>
      <c r="M335" s="139">
        <v>545</v>
      </c>
      <c r="N335" s="139">
        <v>96</v>
      </c>
      <c r="O335" s="139">
        <v>49</v>
      </c>
      <c r="P335" s="139">
        <v>1496</v>
      </c>
      <c r="Q335" s="139">
        <v>9</v>
      </c>
      <c r="R335" s="139">
        <v>53</v>
      </c>
      <c r="S335" s="139">
        <v>232</v>
      </c>
      <c r="T335" s="139">
        <v>6770</v>
      </c>
      <c r="U335" s="139">
        <v>75</v>
      </c>
      <c r="V335" s="139">
        <v>400</v>
      </c>
      <c r="W335" s="139">
        <v>436</v>
      </c>
      <c r="X335" s="139">
        <v>7858</v>
      </c>
    </row>
    <row r="336" spans="1:24" ht="13.8" thickBot="1" x14ac:dyDescent="0.3">
      <c r="A336" s="7" t="s">
        <v>230</v>
      </c>
      <c r="B336" s="1" t="s">
        <v>229</v>
      </c>
      <c r="C336" s="7" t="s">
        <v>40</v>
      </c>
      <c r="D336" s="139">
        <v>164</v>
      </c>
      <c r="E336" s="139">
        <v>4551</v>
      </c>
      <c r="F336" s="139">
        <v>41</v>
      </c>
      <c r="G336" s="139">
        <v>1161</v>
      </c>
      <c r="H336" s="139">
        <v>51</v>
      </c>
      <c r="I336" s="139">
        <v>820</v>
      </c>
      <c r="J336" s="139">
        <v>0</v>
      </c>
      <c r="K336" s="139">
        <v>0</v>
      </c>
      <c r="L336" s="139">
        <v>406</v>
      </c>
      <c r="M336" s="139">
        <v>311</v>
      </c>
      <c r="N336" s="139">
        <v>95</v>
      </c>
      <c r="O336" s="139">
        <v>76</v>
      </c>
      <c r="P336" s="139">
        <v>3685</v>
      </c>
      <c r="Q336" s="139">
        <v>16</v>
      </c>
      <c r="R336" s="139">
        <v>726</v>
      </c>
      <c r="S336" s="139">
        <v>240</v>
      </c>
      <c r="T336" s="139">
        <v>8236</v>
      </c>
      <c r="U336" s="139">
        <v>57</v>
      </c>
      <c r="V336" s="139">
        <v>1887</v>
      </c>
      <c r="W336" s="139">
        <v>348</v>
      </c>
      <c r="X336" s="139">
        <v>10943</v>
      </c>
    </row>
    <row r="337" spans="1:24" ht="13.8" thickBot="1" x14ac:dyDescent="0.3">
      <c r="A337" s="7" t="s">
        <v>242</v>
      </c>
      <c r="B337" s="1" t="s">
        <v>241</v>
      </c>
      <c r="C337" s="7" t="s">
        <v>40</v>
      </c>
      <c r="D337" s="139">
        <v>211</v>
      </c>
      <c r="E337" s="139">
        <v>6745</v>
      </c>
      <c r="F337" s="139">
        <v>119</v>
      </c>
      <c r="G337" s="139">
        <v>2909</v>
      </c>
      <c r="H337" s="139">
        <v>303</v>
      </c>
      <c r="I337" s="139">
        <v>2347</v>
      </c>
      <c r="J337" s="139">
        <v>85</v>
      </c>
      <c r="K337" s="139">
        <v>1027</v>
      </c>
      <c r="L337" s="139">
        <v>785</v>
      </c>
      <c r="M337" s="139">
        <v>468</v>
      </c>
      <c r="N337" s="139">
        <v>317</v>
      </c>
      <c r="O337" s="139">
        <v>14</v>
      </c>
      <c r="P337" s="139">
        <v>572</v>
      </c>
      <c r="Q337" s="139">
        <v>12</v>
      </c>
      <c r="R337" s="139">
        <v>31</v>
      </c>
      <c r="S337" s="139">
        <v>225</v>
      </c>
      <c r="T337" s="139">
        <v>7317</v>
      </c>
      <c r="U337" s="139">
        <v>131</v>
      </c>
      <c r="V337" s="139">
        <v>2940</v>
      </c>
      <c r="W337" s="139">
        <v>744</v>
      </c>
      <c r="X337" s="139">
        <v>13631</v>
      </c>
    </row>
    <row r="338" spans="1:24" ht="13.8" thickBot="1" x14ac:dyDescent="0.3">
      <c r="A338" s="7" t="s">
        <v>244</v>
      </c>
      <c r="B338" s="1" t="s">
        <v>243</v>
      </c>
      <c r="C338" s="7" t="s">
        <v>40</v>
      </c>
      <c r="D338" s="139">
        <v>118</v>
      </c>
      <c r="E338" s="139">
        <v>1663</v>
      </c>
      <c r="F338" s="139">
        <v>20</v>
      </c>
      <c r="G338" s="139">
        <v>143</v>
      </c>
      <c r="H338" s="139">
        <v>76</v>
      </c>
      <c r="I338" s="139">
        <v>938</v>
      </c>
      <c r="J338" s="139">
        <v>23</v>
      </c>
      <c r="K338" s="139">
        <v>1324</v>
      </c>
      <c r="L338" s="139">
        <v>73</v>
      </c>
      <c r="M338" s="139">
        <v>49</v>
      </c>
      <c r="N338" s="139">
        <v>24</v>
      </c>
      <c r="O338" s="139">
        <v>14</v>
      </c>
      <c r="P338" s="139">
        <v>416</v>
      </c>
      <c r="Q338" s="139">
        <v>8</v>
      </c>
      <c r="R338" s="139">
        <v>77</v>
      </c>
      <c r="S338" s="139">
        <v>132</v>
      </c>
      <c r="T338" s="139">
        <v>2079</v>
      </c>
      <c r="U338" s="139">
        <v>28</v>
      </c>
      <c r="V338" s="139">
        <v>220</v>
      </c>
      <c r="W338" s="139">
        <v>259</v>
      </c>
      <c r="X338" s="139">
        <v>4561</v>
      </c>
    </row>
    <row r="339" spans="1:24" ht="13.8" thickBot="1" x14ac:dyDescent="0.3">
      <c r="A339" s="7" t="s">
        <v>300</v>
      </c>
      <c r="B339" s="1" t="s">
        <v>299</v>
      </c>
      <c r="C339" s="7" t="s">
        <v>40</v>
      </c>
      <c r="D339" s="139">
        <v>79</v>
      </c>
      <c r="E339" s="139">
        <v>1372</v>
      </c>
      <c r="F339" s="139">
        <v>10</v>
      </c>
      <c r="G339" s="139">
        <v>34</v>
      </c>
      <c r="H339" s="139">
        <v>85</v>
      </c>
      <c r="I339" s="139">
        <v>601</v>
      </c>
      <c r="J339" s="139">
        <v>31</v>
      </c>
      <c r="K339" s="139">
        <v>661</v>
      </c>
      <c r="L339" s="139">
        <v>329</v>
      </c>
      <c r="M339" s="139">
        <v>276</v>
      </c>
      <c r="N339" s="139">
        <v>53</v>
      </c>
      <c r="O339" s="139">
        <v>25</v>
      </c>
      <c r="P339" s="139">
        <v>972</v>
      </c>
      <c r="Q339" s="139">
        <v>4</v>
      </c>
      <c r="R339" s="139">
        <v>8</v>
      </c>
      <c r="S339" s="139">
        <v>104</v>
      </c>
      <c r="T339" s="139">
        <v>2344</v>
      </c>
      <c r="U339" s="139">
        <v>14</v>
      </c>
      <c r="V339" s="139">
        <v>42</v>
      </c>
      <c r="W339" s="139">
        <v>234</v>
      </c>
      <c r="X339" s="139">
        <v>3648</v>
      </c>
    </row>
    <row r="340" spans="1:24" ht="13.8" thickBot="1" x14ac:dyDescent="0.3">
      <c r="A340" s="7" t="s">
        <v>308</v>
      </c>
      <c r="B340" s="1" t="s">
        <v>307</v>
      </c>
      <c r="C340" s="7" t="s">
        <v>40</v>
      </c>
      <c r="D340" s="139">
        <v>94</v>
      </c>
      <c r="E340" s="139">
        <v>5013</v>
      </c>
      <c r="F340" s="139">
        <v>3</v>
      </c>
      <c r="G340" s="139">
        <v>443</v>
      </c>
      <c r="H340" s="139">
        <v>41</v>
      </c>
      <c r="I340" s="139">
        <v>593</v>
      </c>
      <c r="J340" s="139">
        <v>14</v>
      </c>
      <c r="K340" s="139">
        <v>1255</v>
      </c>
      <c r="L340" s="139">
        <v>2114</v>
      </c>
      <c r="M340" s="139">
        <v>1704</v>
      </c>
      <c r="N340" s="139">
        <v>410</v>
      </c>
      <c r="O340" s="139">
        <v>20</v>
      </c>
      <c r="P340" s="139">
        <v>1925</v>
      </c>
      <c r="Q340" s="139">
        <v>2</v>
      </c>
      <c r="R340" s="139">
        <v>33</v>
      </c>
      <c r="S340" s="139">
        <v>114</v>
      </c>
      <c r="T340" s="139">
        <v>6938</v>
      </c>
      <c r="U340" s="139">
        <v>5</v>
      </c>
      <c r="V340" s="139">
        <v>476</v>
      </c>
      <c r="W340" s="139">
        <v>174</v>
      </c>
      <c r="X340" s="139">
        <v>9262</v>
      </c>
    </row>
    <row r="341" spans="1:24" ht="13.8" thickBot="1" x14ac:dyDescent="0.3">
      <c r="A341" s="7" t="s">
        <v>328</v>
      </c>
      <c r="B341" s="1" t="s">
        <v>327</v>
      </c>
      <c r="C341" s="7" t="s">
        <v>40</v>
      </c>
      <c r="D341" s="139">
        <v>96</v>
      </c>
      <c r="E341" s="139">
        <v>3151</v>
      </c>
      <c r="F341" s="139">
        <v>0</v>
      </c>
      <c r="G341" s="139">
        <v>0</v>
      </c>
      <c r="H341" s="139">
        <v>181</v>
      </c>
      <c r="I341" s="139">
        <v>2394</v>
      </c>
      <c r="J341" s="139">
        <v>4</v>
      </c>
      <c r="K341" s="139">
        <v>395</v>
      </c>
      <c r="L341" s="139">
        <v>319</v>
      </c>
      <c r="M341" s="139">
        <v>319</v>
      </c>
      <c r="N341" s="163">
        <v>0</v>
      </c>
      <c r="O341" s="139">
        <v>18</v>
      </c>
      <c r="P341" s="139">
        <v>403</v>
      </c>
      <c r="Q341" s="139">
        <v>0</v>
      </c>
      <c r="R341" s="139">
        <v>0</v>
      </c>
      <c r="S341" s="139">
        <v>114</v>
      </c>
      <c r="T341" s="139">
        <v>3554</v>
      </c>
      <c r="U341" s="139">
        <v>0</v>
      </c>
      <c r="V341" s="139">
        <v>0</v>
      </c>
      <c r="W341" s="139">
        <v>299</v>
      </c>
      <c r="X341" s="139">
        <v>6343</v>
      </c>
    </row>
    <row r="342" spans="1:24" ht="13.8" thickBot="1" x14ac:dyDescent="0.3">
      <c r="A342" s="7" t="s">
        <v>388</v>
      </c>
      <c r="B342" s="1" t="s">
        <v>387</v>
      </c>
      <c r="C342" s="7" t="s">
        <v>40</v>
      </c>
      <c r="D342" s="139">
        <v>162</v>
      </c>
      <c r="E342" s="139">
        <v>4192</v>
      </c>
      <c r="F342" s="139">
        <v>0</v>
      </c>
      <c r="G342" s="139">
        <v>0</v>
      </c>
      <c r="H342" s="139">
        <v>28</v>
      </c>
      <c r="I342" s="139">
        <v>1194</v>
      </c>
      <c r="J342" s="139">
        <v>0</v>
      </c>
      <c r="K342" s="139">
        <v>0</v>
      </c>
      <c r="L342" s="139">
        <v>0</v>
      </c>
      <c r="M342" s="139">
        <v>0</v>
      </c>
      <c r="N342" s="139">
        <v>0</v>
      </c>
      <c r="O342" s="139">
        <v>0</v>
      </c>
      <c r="P342" s="139">
        <v>0</v>
      </c>
      <c r="Q342" s="139">
        <v>0</v>
      </c>
      <c r="R342" s="139">
        <v>0</v>
      </c>
      <c r="S342" s="139">
        <v>162</v>
      </c>
      <c r="T342" s="139">
        <v>4192</v>
      </c>
      <c r="U342" s="139">
        <v>0</v>
      </c>
      <c r="V342" s="139">
        <v>0</v>
      </c>
      <c r="W342" s="139">
        <v>190</v>
      </c>
      <c r="X342" s="139">
        <v>5386</v>
      </c>
    </row>
    <row r="343" spans="1:24" ht="13.8" thickBot="1" x14ac:dyDescent="0.3">
      <c r="A343" s="7" t="s">
        <v>433</v>
      </c>
      <c r="B343" s="1" t="s">
        <v>432</v>
      </c>
      <c r="C343" s="7" t="s">
        <v>40</v>
      </c>
      <c r="D343" s="139">
        <v>250</v>
      </c>
      <c r="E343" s="139">
        <v>12998</v>
      </c>
      <c r="F343" s="139">
        <v>19</v>
      </c>
      <c r="G343" s="139">
        <v>329</v>
      </c>
      <c r="H343" s="139">
        <v>167</v>
      </c>
      <c r="I343" s="139">
        <v>1820</v>
      </c>
      <c r="J343" s="139">
        <v>166</v>
      </c>
      <c r="K343" s="139">
        <v>2247</v>
      </c>
      <c r="L343" s="139">
        <v>659</v>
      </c>
      <c r="M343" s="139">
        <v>522</v>
      </c>
      <c r="N343" s="139">
        <v>137</v>
      </c>
      <c r="O343" s="139">
        <v>35</v>
      </c>
      <c r="P343" s="139">
        <v>1027</v>
      </c>
      <c r="Q343" s="139">
        <v>6</v>
      </c>
      <c r="R343" s="139">
        <v>137</v>
      </c>
      <c r="S343" s="139">
        <v>285</v>
      </c>
      <c r="T343" s="139">
        <v>14025</v>
      </c>
      <c r="U343" s="139">
        <v>25</v>
      </c>
      <c r="V343" s="139">
        <v>466</v>
      </c>
      <c r="W343" s="139">
        <v>643</v>
      </c>
      <c r="X343" s="139">
        <v>18558</v>
      </c>
    </row>
    <row r="344" spans="1:24" ht="13.8" thickBot="1" x14ac:dyDescent="0.3">
      <c r="A344" s="7" t="s">
        <v>439</v>
      </c>
      <c r="B344" s="1" t="s">
        <v>438</v>
      </c>
      <c r="C344" s="7" t="s">
        <v>40</v>
      </c>
      <c r="D344" s="139">
        <v>103</v>
      </c>
      <c r="E344" s="139">
        <v>924</v>
      </c>
      <c r="F344" s="139">
        <v>21</v>
      </c>
      <c r="G344" s="139">
        <v>172</v>
      </c>
      <c r="H344" s="139">
        <v>53</v>
      </c>
      <c r="I344" s="139">
        <v>396</v>
      </c>
      <c r="J344" s="139">
        <v>5</v>
      </c>
      <c r="K344" s="139">
        <v>129</v>
      </c>
      <c r="L344" s="139">
        <v>311</v>
      </c>
      <c r="M344" s="139">
        <v>272</v>
      </c>
      <c r="N344" s="139">
        <v>39</v>
      </c>
      <c r="O344" s="139">
        <v>14</v>
      </c>
      <c r="P344" s="139">
        <v>295</v>
      </c>
      <c r="Q344" s="139">
        <v>2</v>
      </c>
      <c r="R344" s="139">
        <v>59</v>
      </c>
      <c r="S344" s="139">
        <v>117</v>
      </c>
      <c r="T344" s="139">
        <v>1219</v>
      </c>
      <c r="U344" s="139">
        <v>23</v>
      </c>
      <c r="V344" s="139">
        <v>231</v>
      </c>
      <c r="W344" s="139">
        <v>198</v>
      </c>
      <c r="X344" s="139">
        <v>1975</v>
      </c>
    </row>
    <row r="345" spans="1:24" ht="13.8" thickBot="1" x14ac:dyDescent="0.3">
      <c r="A345" s="7" t="s">
        <v>449</v>
      </c>
      <c r="B345" s="1" t="s">
        <v>448</v>
      </c>
      <c r="C345" s="7" t="s">
        <v>40</v>
      </c>
      <c r="D345" s="139">
        <v>165</v>
      </c>
      <c r="E345" s="139">
        <v>3747</v>
      </c>
      <c r="F345" s="139">
        <v>28</v>
      </c>
      <c r="G345" s="139">
        <v>317</v>
      </c>
      <c r="H345" s="139">
        <v>334</v>
      </c>
      <c r="I345" s="139">
        <v>5930</v>
      </c>
      <c r="J345" s="139">
        <v>33</v>
      </c>
      <c r="K345" s="139">
        <v>4061</v>
      </c>
      <c r="L345" s="139">
        <v>1237</v>
      </c>
      <c r="M345" s="139">
        <v>979</v>
      </c>
      <c r="N345" s="139">
        <v>258</v>
      </c>
      <c r="O345" s="139">
        <v>9</v>
      </c>
      <c r="P345" s="139">
        <v>2512</v>
      </c>
      <c r="Q345" s="139">
        <v>7</v>
      </c>
      <c r="R345" s="139">
        <v>304</v>
      </c>
      <c r="S345" s="139">
        <v>174</v>
      </c>
      <c r="T345" s="139">
        <v>6259</v>
      </c>
      <c r="U345" s="139">
        <v>35</v>
      </c>
      <c r="V345" s="139">
        <v>621</v>
      </c>
      <c r="W345" s="139">
        <v>576</v>
      </c>
      <c r="X345" s="139">
        <v>16871</v>
      </c>
    </row>
    <row r="346" spans="1:24" ht="13.8" thickBot="1" x14ac:dyDescent="0.3">
      <c r="A346" s="7" t="s">
        <v>465</v>
      </c>
      <c r="B346" s="1" t="s">
        <v>464</v>
      </c>
      <c r="C346" s="7" t="s">
        <v>40</v>
      </c>
      <c r="D346" s="139">
        <v>11</v>
      </c>
      <c r="E346" s="139">
        <v>91</v>
      </c>
      <c r="F346" s="139">
        <v>1</v>
      </c>
      <c r="G346" s="139">
        <v>14</v>
      </c>
      <c r="H346" s="139">
        <v>49</v>
      </c>
      <c r="I346" s="139">
        <v>240</v>
      </c>
      <c r="J346" s="139">
        <v>48</v>
      </c>
      <c r="K346" s="139">
        <v>1795</v>
      </c>
      <c r="L346" s="139">
        <v>136</v>
      </c>
      <c r="M346" s="139">
        <v>123</v>
      </c>
      <c r="N346" s="139">
        <v>13</v>
      </c>
      <c r="O346" s="139">
        <v>8</v>
      </c>
      <c r="P346" s="139">
        <v>148</v>
      </c>
      <c r="Q346" s="139">
        <v>3</v>
      </c>
      <c r="R346" s="139">
        <v>9</v>
      </c>
      <c r="S346" s="139">
        <v>19</v>
      </c>
      <c r="T346" s="139">
        <v>239</v>
      </c>
      <c r="U346" s="139">
        <v>4</v>
      </c>
      <c r="V346" s="139">
        <v>23</v>
      </c>
      <c r="W346" s="139">
        <v>120</v>
      </c>
      <c r="X346" s="139">
        <v>2297</v>
      </c>
    </row>
    <row r="347" spans="1:24" ht="13.8" thickBot="1" x14ac:dyDescent="0.3">
      <c r="A347" s="7" t="s">
        <v>486</v>
      </c>
      <c r="B347" s="1" t="s">
        <v>485</v>
      </c>
      <c r="C347" s="7" t="s">
        <v>40</v>
      </c>
      <c r="D347" s="139">
        <v>612</v>
      </c>
      <c r="E347" s="139">
        <v>10384</v>
      </c>
      <c r="F347" s="139">
        <v>52</v>
      </c>
      <c r="G347" s="139">
        <v>516</v>
      </c>
      <c r="H347" s="139">
        <v>122</v>
      </c>
      <c r="I347" s="139">
        <v>751</v>
      </c>
      <c r="J347" s="139">
        <v>10</v>
      </c>
      <c r="K347" s="139">
        <v>1077</v>
      </c>
      <c r="L347" s="139">
        <v>585</v>
      </c>
      <c r="M347" s="139">
        <v>522</v>
      </c>
      <c r="N347" s="139">
        <v>63</v>
      </c>
      <c r="O347" s="139">
        <v>181</v>
      </c>
      <c r="P347" s="139">
        <v>5312</v>
      </c>
      <c r="Q347" s="139">
        <v>12</v>
      </c>
      <c r="R347" s="139">
        <v>57</v>
      </c>
      <c r="S347" s="139">
        <v>793</v>
      </c>
      <c r="T347" s="139">
        <v>15696</v>
      </c>
      <c r="U347" s="139">
        <v>64</v>
      </c>
      <c r="V347" s="139">
        <v>573</v>
      </c>
      <c r="W347" s="139">
        <v>989</v>
      </c>
      <c r="X347" s="139">
        <v>18097</v>
      </c>
    </row>
    <row r="348" spans="1:24" ht="13.8" thickBot="1" x14ac:dyDescent="0.3">
      <c r="A348" s="7" t="s">
        <v>541</v>
      </c>
      <c r="B348" s="1" t="s">
        <v>540</v>
      </c>
      <c r="C348" s="7" t="s">
        <v>40</v>
      </c>
      <c r="D348" s="139">
        <v>212</v>
      </c>
      <c r="E348" s="139">
        <v>7555</v>
      </c>
      <c r="F348" s="139">
        <v>15</v>
      </c>
      <c r="G348" s="139">
        <v>374</v>
      </c>
      <c r="H348" s="139">
        <v>157</v>
      </c>
      <c r="I348" s="139">
        <v>3935</v>
      </c>
      <c r="J348" s="139">
        <v>0</v>
      </c>
      <c r="K348" s="139">
        <v>0</v>
      </c>
      <c r="L348" s="139">
        <v>1230</v>
      </c>
      <c r="M348" s="139">
        <v>962</v>
      </c>
      <c r="N348" s="139">
        <v>268</v>
      </c>
      <c r="O348" s="139">
        <v>27</v>
      </c>
      <c r="P348" s="139">
        <v>2357</v>
      </c>
      <c r="Q348" s="139">
        <v>5</v>
      </c>
      <c r="R348" s="139">
        <v>230</v>
      </c>
      <c r="S348" s="139">
        <v>239</v>
      </c>
      <c r="T348" s="139">
        <v>9912</v>
      </c>
      <c r="U348" s="139">
        <v>20</v>
      </c>
      <c r="V348" s="139">
        <v>604</v>
      </c>
      <c r="W348" s="139">
        <v>416</v>
      </c>
      <c r="X348" s="139">
        <v>14451</v>
      </c>
    </row>
    <row r="349" spans="1:24" ht="13.8" thickBot="1" x14ac:dyDescent="0.3">
      <c r="A349" s="7" t="s">
        <v>547</v>
      </c>
      <c r="B349" s="1" t="s">
        <v>546</v>
      </c>
      <c r="C349" s="7" t="s">
        <v>40</v>
      </c>
      <c r="D349" s="139">
        <v>105</v>
      </c>
      <c r="E349" s="139">
        <v>4104</v>
      </c>
      <c r="F349" s="139">
        <v>40</v>
      </c>
      <c r="G349" s="139">
        <v>520</v>
      </c>
      <c r="H349" s="139">
        <v>62</v>
      </c>
      <c r="I349" s="139">
        <v>546</v>
      </c>
      <c r="J349" s="139">
        <v>0</v>
      </c>
      <c r="K349" s="139">
        <v>0</v>
      </c>
      <c r="L349" s="139">
        <v>160</v>
      </c>
      <c r="M349" s="139">
        <v>140</v>
      </c>
      <c r="N349" s="139">
        <v>20</v>
      </c>
      <c r="O349" s="139">
        <v>37</v>
      </c>
      <c r="P349" s="139">
        <v>2431</v>
      </c>
      <c r="Q349" s="139">
        <v>0</v>
      </c>
      <c r="R349" s="139">
        <v>0</v>
      </c>
      <c r="S349" s="139">
        <v>142</v>
      </c>
      <c r="T349" s="139">
        <v>6535</v>
      </c>
      <c r="U349" s="139">
        <v>40</v>
      </c>
      <c r="V349" s="139">
        <v>520</v>
      </c>
      <c r="W349" s="139">
        <v>244</v>
      </c>
      <c r="X349" s="139">
        <v>7601</v>
      </c>
    </row>
    <row r="350" spans="1:24" ht="13.8" thickBot="1" x14ac:dyDescent="0.3">
      <c r="A350" s="7" t="s">
        <v>555</v>
      </c>
      <c r="B350" s="1" t="s">
        <v>554</v>
      </c>
      <c r="C350" s="7" t="s">
        <v>40</v>
      </c>
      <c r="D350" s="139">
        <v>467</v>
      </c>
      <c r="E350" s="139">
        <v>18061</v>
      </c>
      <c r="F350" s="139">
        <v>54</v>
      </c>
      <c r="G350" s="139">
        <v>1514</v>
      </c>
      <c r="H350" s="139">
        <v>203</v>
      </c>
      <c r="I350" s="139">
        <v>2823</v>
      </c>
      <c r="J350" s="139">
        <v>343</v>
      </c>
      <c r="K350" s="139">
        <v>1904</v>
      </c>
      <c r="L350" s="139">
        <v>1220</v>
      </c>
      <c r="M350" s="139">
        <v>969</v>
      </c>
      <c r="N350" s="139">
        <v>251</v>
      </c>
      <c r="O350" s="139">
        <v>32</v>
      </c>
      <c r="P350" s="139">
        <v>2526</v>
      </c>
      <c r="Q350" s="139">
        <v>8</v>
      </c>
      <c r="R350" s="139">
        <v>323</v>
      </c>
      <c r="S350" s="139">
        <v>499</v>
      </c>
      <c r="T350" s="139">
        <v>20587</v>
      </c>
      <c r="U350" s="139">
        <v>62</v>
      </c>
      <c r="V350" s="139">
        <v>1837</v>
      </c>
      <c r="W350" s="139">
        <v>1107</v>
      </c>
      <c r="X350" s="139">
        <v>27151</v>
      </c>
    </row>
    <row r="351" spans="1:24" ht="13.8" thickBot="1" x14ac:dyDescent="0.3">
      <c r="A351" s="7" t="s">
        <v>583</v>
      </c>
      <c r="B351" s="1" t="s">
        <v>582</v>
      </c>
      <c r="C351" s="7" t="s">
        <v>40</v>
      </c>
      <c r="D351" s="139">
        <v>350</v>
      </c>
      <c r="E351" s="139">
        <v>9965</v>
      </c>
      <c r="F351" s="139">
        <v>60</v>
      </c>
      <c r="G351" s="139">
        <v>1017</v>
      </c>
      <c r="H351" s="139">
        <v>203</v>
      </c>
      <c r="I351" s="139">
        <v>7913</v>
      </c>
      <c r="J351" s="139">
        <v>17</v>
      </c>
      <c r="K351" s="139">
        <v>497</v>
      </c>
      <c r="L351" s="139">
        <v>756</v>
      </c>
      <c r="M351" s="139">
        <v>756</v>
      </c>
      <c r="N351" s="139">
        <v>0</v>
      </c>
      <c r="O351" s="139">
        <v>119</v>
      </c>
      <c r="P351" s="139">
        <v>6458</v>
      </c>
      <c r="Q351" s="139">
        <v>0</v>
      </c>
      <c r="R351" s="139">
        <v>0</v>
      </c>
      <c r="S351" s="139">
        <v>469</v>
      </c>
      <c r="T351" s="139">
        <v>16423</v>
      </c>
      <c r="U351" s="139">
        <v>60</v>
      </c>
      <c r="V351" s="139">
        <v>1017</v>
      </c>
      <c r="W351" s="139">
        <v>749</v>
      </c>
      <c r="X351" s="139">
        <v>25850</v>
      </c>
    </row>
    <row r="352" spans="1:24" ht="13.8" thickBot="1" x14ac:dyDescent="0.3">
      <c r="A352" s="7" t="s">
        <v>593</v>
      </c>
      <c r="B352" s="1" t="s">
        <v>592</v>
      </c>
      <c r="C352" s="7" t="s">
        <v>40</v>
      </c>
      <c r="D352" s="139">
        <v>310</v>
      </c>
      <c r="E352" s="139">
        <v>7361</v>
      </c>
      <c r="F352" s="139">
        <v>131</v>
      </c>
      <c r="G352" s="139">
        <v>1800</v>
      </c>
      <c r="H352" s="139">
        <v>74</v>
      </c>
      <c r="I352" s="139">
        <v>1702</v>
      </c>
      <c r="J352" s="139">
        <v>179</v>
      </c>
      <c r="K352" s="139">
        <v>2261</v>
      </c>
      <c r="L352" s="139">
        <v>1577</v>
      </c>
      <c r="M352" s="139">
        <v>1273</v>
      </c>
      <c r="N352" s="139">
        <v>304</v>
      </c>
      <c r="O352" s="139">
        <v>30</v>
      </c>
      <c r="P352" s="139">
        <v>1397</v>
      </c>
      <c r="Q352" s="139">
        <v>15</v>
      </c>
      <c r="R352" s="139">
        <v>329</v>
      </c>
      <c r="S352" s="139">
        <v>340</v>
      </c>
      <c r="T352" s="139">
        <v>8758</v>
      </c>
      <c r="U352" s="139">
        <v>146</v>
      </c>
      <c r="V352" s="139">
        <v>2129</v>
      </c>
      <c r="W352" s="139">
        <v>739</v>
      </c>
      <c r="X352" s="139">
        <v>14850</v>
      </c>
    </row>
    <row r="353" spans="1:24" ht="13.8" thickBot="1" x14ac:dyDescent="0.3">
      <c r="A353" s="7" t="s">
        <v>621</v>
      </c>
      <c r="B353" s="1" t="s">
        <v>620</v>
      </c>
      <c r="C353" s="7" t="s">
        <v>40</v>
      </c>
      <c r="D353" s="139">
        <v>192</v>
      </c>
      <c r="E353" s="139">
        <v>3226</v>
      </c>
      <c r="F353" s="139">
        <v>23</v>
      </c>
      <c r="G353" s="139">
        <v>485</v>
      </c>
      <c r="H353" s="139">
        <v>93</v>
      </c>
      <c r="I353" s="139">
        <v>1069</v>
      </c>
      <c r="J353" s="163">
        <v>0</v>
      </c>
      <c r="K353" s="163">
        <v>0</v>
      </c>
      <c r="L353" s="139">
        <v>480</v>
      </c>
      <c r="M353" s="139">
        <v>393</v>
      </c>
      <c r="N353" s="139">
        <v>87</v>
      </c>
      <c r="O353" s="139">
        <v>28</v>
      </c>
      <c r="P353" s="139">
        <v>1466</v>
      </c>
      <c r="Q353" s="139">
        <v>9</v>
      </c>
      <c r="R353" s="139">
        <v>63</v>
      </c>
      <c r="S353" s="139">
        <v>220</v>
      </c>
      <c r="T353" s="139">
        <v>4692</v>
      </c>
      <c r="U353" s="139">
        <v>32</v>
      </c>
      <c r="V353" s="139">
        <v>548</v>
      </c>
      <c r="W353" s="139">
        <v>345</v>
      </c>
      <c r="X353" s="139">
        <v>6309</v>
      </c>
    </row>
    <row r="354" spans="1:24" ht="13.8" thickBot="1" x14ac:dyDescent="0.3">
      <c r="A354" s="7" t="s">
        <v>645</v>
      </c>
      <c r="B354" s="1" t="s">
        <v>644</v>
      </c>
      <c r="C354" s="7" t="s">
        <v>40</v>
      </c>
      <c r="D354" s="139">
        <v>114</v>
      </c>
      <c r="E354" s="139">
        <v>1742</v>
      </c>
      <c r="F354" s="139">
        <v>9</v>
      </c>
      <c r="G354" s="139">
        <v>79</v>
      </c>
      <c r="H354" s="139">
        <v>21</v>
      </c>
      <c r="I354" s="139">
        <v>665</v>
      </c>
      <c r="J354" s="139">
        <v>1</v>
      </c>
      <c r="K354" s="139">
        <v>50</v>
      </c>
      <c r="L354" s="139">
        <v>430</v>
      </c>
      <c r="M354" s="139">
        <v>380</v>
      </c>
      <c r="N354" s="139">
        <v>50</v>
      </c>
      <c r="O354" s="139">
        <v>9</v>
      </c>
      <c r="P354" s="139">
        <v>557</v>
      </c>
      <c r="Q354" s="139">
        <v>6</v>
      </c>
      <c r="R354" s="139">
        <v>47</v>
      </c>
      <c r="S354" s="139">
        <v>123</v>
      </c>
      <c r="T354" s="139">
        <v>2299</v>
      </c>
      <c r="U354" s="139">
        <v>15</v>
      </c>
      <c r="V354" s="139">
        <v>126</v>
      </c>
      <c r="W354" s="139">
        <v>160</v>
      </c>
      <c r="X354" s="139">
        <v>3140</v>
      </c>
    </row>
    <row r="355" spans="1:24" ht="13.8" thickBot="1" x14ac:dyDescent="0.3">
      <c r="A355" s="7" t="s">
        <v>647</v>
      </c>
      <c r="B355" s="1" t="s">
        <v>646</v>
      </c>
      <c r="C355" s="7" t="s">
        <v>40</v>
      </c>
      <c r="D355" s="139">
        <v>61</v>
      </c>
      <c r="E355" s="139">
        <v>1114</v>
      </c>
      <c r="F355" s="139">
        <v>14</v>
      </c>
      <c r="G355" s="139">
        <v>37</v>
      </c>
      <c r="H355" s="139">
        <v>84</v>
      </c>
      <c r="I355" s="139">
        <v>651</v>
      </c>
      <c r="J355" s="139">
        <v>58</v>
      </c>
      <c r="K355" s="139">
        <v>541</v>
      </c>
      <c r="L355" s="139">
        <v>218</v>
      </c>
      <c r="M355" s="139">
        <v>185</v>
      </c>
      <c r="N355" s="139">
        <v>33</v>
      </c>
      <c r="O355" s="139">
        <v>10</v>
      </c>
      <c r="P355" s="139">
        <v>562</v>
      </c>
      <c r="Q355" s="139">
        <v>5</v>
      </c>
      <c r="R355" s="139">
        <v>83</v>
      </c>
      <c r="S355" s="139">
        <v>71</v>
      </c>
      <c r="T355" s="139">
        <v>1676</v>
      </c>
      <c r="U355" s="139">
        <v>19</v>
      </c>
      <c r="V355" s="139">
        <v>120</v>
      </c>
      <c r="W355" s="139">
        <v>232</v>
      </c>
      <c r="X355" s="139">
        <v>2988</v>
      </c>
    </row>
    <row r="356" spans="1:24" ht="13.8" thickBot="1" x14ac:dyDescent="0.3">
      <c r="A356" s="7" t="s">
        <v>651</v>
      </c>
      <c r="B356" s="1" t="s">
        <v>650</v>
      </c>
      <c r="C356" s="7" t="s">
        <v>40</v>
      </c>
      <c r="D356" s="139">
        <v>53</v>
      </c>
      <c r="E356" s="139">
        <v>630</v>
      </c>
      <c r="F356" s="139">
        <v>18</v>
      </c>
      <c r="G356" s="139">
        <v>143</v>
      </c>
      <c r="H356" s="139">
        <v>86</v>
      </c>
      <c r="I356" s="139">
        <v>1502</v>
      </c>
      <c r="J356" s="139">
        <v>22</v>
      </c>
      <c r="K356" s="139">
        <v>1669</v>
      </c>
      <c r="L356" s="139">
        <v>297</v>
      </c>
      <c r="M356" s="139">
        <v>280</v>
      </c>
      <c r="N356" s="139">
        <v>17</v>
      </c>
      <c r="O356" s="139">
        <v>9</v>
      </c>
      <c r="P356" s="139">
        <v>398</v>
      </c>
      <c r="Q356" s="139">
        <v>0</v>
      </c>
      <c r="R356" s="139">
        <v>0</v>
      </c>
      <c r="S356" s="139">
        <v>62</v>
      </c>
      <c r="T356" s="139">
        <v>1028</v>
      </c>
      <c r="U356" s="139">
        <v>18</v>
      </c>
      <c r="V356" s="139">
        <v>143</v>
      </c>
      <c r="W356" s="139">
        <v>188</v>
      </c>
      <c r="X356" s="139">
        <v>4342</v>
      </c>
    </row>
    <row r="357" spans="1:24" ht="13.8" thickBot="1" x14ac:dyDescent="0.3">
      <c r="A357" s="7" t="s">
        <v>671</v>
      </c>
      <c r="B357" s="1" t="s">
        <v>670</v>
      </c>
      <c r="C357" s="7" t="s">
        <v>40</v>
      </c>
      <c r="D357" s="139">
        <v>319</v>
      </c>
      <c r="E357" s="139">
        <v>7451</v>
      </c>
      <c r="F357" s="139">
        <v>57</v>
      </c>
      <c r="G357" s="139">
        <v>1612</v>
      </c>
      <c r="H357" s="139">
        <v>69</v>
      </c>
      <c r="I357" s="139">
        <v>1052</v>
      </c>
      <c r="J357" s="139">
        <v>2</v>
      </c>
      <c r="K357" s="139">
        <v>101</v>
      </c>
      <c r="L357" s="139">
        <v>1419</v>
      </c>
      <c r="M357" s="139">
        <v>1237</v>
      </c>
      <c r="N357" s="139">
        <v>182</v>
      </c>
      <c r="O357" s="139">
        <v>96</v>
      </c>
      <c r="P357" s="139">
        <v>3447</v>
      </c>
      <c r="Q357" s="139">
        <v>14</v>
      </c>
      <c r="R357" s="139">
        <v>353</v>
      </c>
      <c r="S357" s="139">
        <v>415</v>
      </c>
      <c r="T357" s="139">
        <v>10898</v>
      </c>
      <c r="U357" s="139">
        <v>71</v>
      </c>
      <c r="V357" s="139">
        <v>1965</v>
      </c>
      <c r="W357" s="139">
        <v>557</v>
      </c>
      <c r="X357" s="139">
        <v>14016</v>
      </c>
    </row>
    <row r="358" spans="1:24" ht="13.8" thickBot="1" x14ac:dyDescent="0.3">
      <c r="A358" s="7" t="s">
        <v>695</v>
      </c>
      <c r="B358" s="1" t="s">
        <v>694</v>
      </c>
      <c r="C358" s="7" t="s">
        <v>40</v>
      </c>
      <c r="D358" s="139">
        <v>124</v>
      </c>
      <c r="E358" s="139">
        <v>4390</v>
      </c>
      <c r="F358" s="139">
        <v>0</v>
      </c>
      <c r="G358" s="139">
        <v>0</v>
      </c>
      <c r="H358" s="139">
        <v>33</v>
      </c>
      <c r="I358" s="139">
        <v>1053</v>
      </c>
      <c r="J358" s="139">
        <v>0</v>
      </c>
      <c r="K358" s="139">
        <v>0</v>
      </c>
      <c r="L358" s="139">
        <v>185</v>
      </c>
      <c r="M358" s="139">
        <v>170</v>
      </c>
      <c r="N358" s="139">
        <v>15</v>
      </c>
      <c r="O358" s="139">
        <v>46</v>
      </c>
      <c r="P358" s="139">
        <v>1007</v>
      </c>
      <c r="Q358" s="139">
        <v>1</v>
      </c>
      <c r="R358" s="139">
        <v>15</v>
      </c>
      <c r="S358" s="139">
        <v>170</v>
      </c>
      <c r="T358" s="139">
        <v>5397</v>
      </c>
      <c r="U358" s="139">
        <v>1</v>
      </c>
      <c r="V358" s="139">
        <v>15</v>
      </c>
      <c r="W358" s="139">
        <v>204</v>
      </c>
      <c r="X358" s="139">
        <v>6465</v>
      </c>
    </row>
    <row r="359" spans="1:24" ht="13.8" thickBot="1" x14ac:dyDescent="0.3">
      <c r="A359" s="7" t="s">
        <v>705</v>
      </c>
      <c r="B359" s="1" t="s">
        <v>704</v>
      </c>
      <c r="C359" s="7" t="s">
        <v>40</v>
      </c>
      <c r="D359" s="139">
        <v>69</v>
      </c>
      <c r="E359" s="139">
        <v>316</v>
      </c>
      <c r="F359" s="139">
        <v>21</v>
      </c>
      <c r="G359" s="139">
        <v>24</v>
      </c>
      <c r="H359" s="139">
        <v>20</v>
      </c>
      <c r="I359" s="139">
        <v>57</v>
      </c>
      <c r="J359" s="139">
        <v>0</v>
      </c>
      <c r="K359" s="139">
        <v>0</v>
      </c>
      <c r="L359" s="139">
        <v>4</v>
      </c>
      <c r="M359" s="163">
        <v>0</v>
      </c>
      <c r="N359" s="139">
        <v>4</v>
      </c>
      <c r="O359" s="139">
        <v>7</v>
      </c>
      <c r="P359" s="139">
        <v>559</v>
      </c>
      <c r="Q359" s="139">
        <v>7</v>
      </c>
      <c r="R359" s="139">
        <v>8</v>
      </c>
      <c r="S359" s="139">
        <v>76</v>
      </c>
      <c r="T359" s="139">
        <v>875</v>
      </c>
      <c r="U359" s="139">
        <v>28</v>
      </c>
      <c r="V359" s="139">
        <v>32</v>
      </c>
      <c r="W359" s="139">
        <v>124</v>
      </c>
      <c r="X359" s="139">
        <v>964</v>
      </c>
    </row>
    <row r="360" spans="1:24" ht="13.8" thickBot="1" x14ac:dyDescent="0.3">
      <c r="A360" s="7" t="s">
        <v>723</v>
      </c>
      <c r="B360" s="1" t="s">
        <v>722</v>
      </c>
      <c r="C360" s="7" t="s">
        <v>40</v>
      </c>
      <c r="D360" s="139">
        <v>269</v>
      </c>
      <c r="E360" s="139">
        <v>4916</v>
      </c>
      <c r="F360" s="139">
        <v>40</v>
      </c>
      <c r="G360" s="139">
        <v>389</v>
      </c>
      <c r="H360" s="139">
        <v>345</v>
      </c>
      <c r="I360" s="139">
        <v>5190</v>
      </c>
      <c r="J360" s="139">
        <v>130</v>
      </c>
      <c r="K360" s="139">
        <v>3411</v>
      </c>
      <c r="L360" s="139">
        <v>435</v>
      </c>
      <c r="M360" s="139">
        <v>375</v>
      </c>
      <c r="N360" s="139">
        <v>60</v>
      </c>
      <c r="O360" s="139">
        <v>70</v>
      </c>
      <c r="P360" s="139">
        <v>5225</v>
      </c>
      <c r="Q360" s="139">
        <v>24</v>
      </c>
      <c r="R360" s="139">
        <v>120</v>
      </c>
      <c r="S360" s="139">
        <v>339</v>
      </c>
      <c r="T360" s="139">
        <v>10141</v>
      </c>
      <c r="U360" s="139">
        <v>64</v>
      </c>
      <c r="V360" s="139">
        <v>509</v>
      </c>
      <c r="W360" s="139">
        <v>878</v>
      </c>
      <c r="X360" s="139">
        <v>19251</v>
      </c>
    </row>
    <row r="361" spans="1:24" ht="13.8" thickBot="1" x14ac:dyDescent="0.3">
      <c r="A361" s="7" t="s">
        <v>767</v>
      </c>
      <c r="B361" s="1" t="s">
        <v>766</v>
      </c>
      <c r="C361" s="7" t="s">
        <v>40</v>
      </c>
      <c r="D361" s="139">
        <v>324</v>
      </c>
      <c r="E361" s="139">
        <v>3975</v>
      </c>
      <c r="F361" s="139">
        <v>21</v>
      </c>
      <c r="G361" s="139">
        <v>153</v>
      </c>
      <c r="H361" s="139">
        <v>276</v>
      </c>
      <c r="I361" s="139">
        <v>1436</v>
      </c>
      <c r="J361" s="139">
        <v>52</v>
      </c>
      <c r="K361" s="139">
        <v>1259</v>
      </c>
      <c r="L361" s="139">
        <v>1227</v>
      </c>
      <c r="M361" s="139">
        <v>1008</v>
      </c>
      <c r="N361" s="139">
        <v>219</v>
      </c>
      <c r="O361" s="139">
        <v>123</v>
      </c>
      <c r="P361" s="139">
        <v>2555</v>
      </c>
      <c r="Q361" s="139">
        <v>16</v>
      </c>
      <c r="R361" s="139">
        <v>39</v>
      </c>
      <c r="S361" s="139">
        <v>447</v>
      </c>
      <c r="T361" s="139">
        <v>6530</v>
      </c>
      <c r="U361" s="139">
        <v>37</v>
      </c>
      <c r="V361" s="139">
        <v>192</v>
      </c>
      <c r="W361" s="139">
        <v>812</v>
      </c>
      <c r="X361" s="139">
        <v>9417</v>
      </c>
    </row>
    <row r="362" spans="1:24" ht="13.8" thickBot="1" x14ac:dyDescent="0.3">
      <c r="A362" s="7" t="s">
        <v>807</v>
      </c>
      <c r="B362" s="80" t="s">
        <v>806</v>
      </c>
      <c r="C362" s="7" t="s">
        <v>40</v>
      </c>
      <c r="D362" s="139">
        <v>152</v>
      </c>
      <c r="E362" s="139">
        <v>9127</v>
      </c>
      <c r="F362" s="139">
        <v>38</v>
      </c>
      <c r="G362" s="139">
        <v>1741</v>
      </c>
      <c r="H362" s="139">
        <v>105</v>
      </c>
      <c r="I362" s="139">
        <v>1677</v>
      </c>
      <c r="J362" s="139">
        <v>0</v>
      </c>
      <c r="K362" s="139">
        <v>0</v>
      </c>
      <c r="L362" s="139">
        <v>1077</v>
      </c>
      <c r="M362" s="139">
        <v>839</v>
      </c>
      <c r="N362" s="139">
        <v>238</v>
      </c>
      <c r="O362" s="139">
        <v>34</v>
      </c>
      <c r="P362" s="139">
        <v>3565</v>
      </c>
      <c r="Q362" s="139">
        <v>9</v>
      </c>
      <c r="R362" s="139">
        <v>147</v>
      </c>
      <c r="S362" s="139">
        <v>186</v>
      </c>
      <c r="T362" s="139">
        <v>12692</v>
      </c>
      <c r="U362" s="139">
        <v>47</v>
      </c>
      <c r="V362" s="139">
        <v>1888</v>
      </c>
      <c r="W362" s="139">
        <v>338</v>
      </c>
      <c r="X362" s="139">
        <v>16257</v>
      </c>
    </row>
    <row r="363" spans="1:24" x14ac:dyDescent="0.25">
      <c r="A363" s="7"/>
      <c r="B363" s="81" t="s">
        <v>3883</v>
      </c>
      <c r="C363" s="82"/>
      <c r="D363" s="113">
        <f>SUM(D319:D362)</f>
        <v>9438</v>
      </c>
      <c r="E363" s="113">
        <f t="shared" ref="E363:X363" si="8">SUM(E319:E362)</f>
        <v>263302</v>
      </c>
      <c r="F363" s="113">
        <f t="shared" si="8"/>
        <v>1576</v>
      </c>
      <c r="G363" s="113">
        <f t="shared" si="8"/>
        <v>31482</v>
      </c>
      <c r="H363" s="113">
        <f t="shared" si="8"/>
        <v>6128</v>
      </c>
      <c r="I363" s="113">
        <f t="shared" si="8"/>
        <v>93195</v>
      </c>
      <c r="J363" s="113">
        <f t="shared" si="8"/>
        <v>1990</v>
      </c>
      <c r="K363" s="113">
        <f t="shared" si="8"/>
        <v>40921</v>
      </c>
      <c r="L363" s="113">
        <f t="shared" si="8"/>
        <v>30618</v>
      </c>
      <c r="M363" s="113">
        <f t="shared" si="8"/>
        <v>25198</v>
      </c>
      <c r="N363" s="113">
        <f t="shared" si="8"/>
        <v>5420</v>
      </c>
      <c r="O363" s="113">
        <f t="shared" si="8"/>
        <v>1977</v>
      </c>
      <c r="P363" s="113">
        <f t="shared" si="8"/>
        <v>95590</v>
      </c>
      <c r="Q363" s="113">
        <f t="shared" si="8"/>
        <v>453</v>
      </c>
      <c r="R363" s="113">
        <f t="shared" si="8"/>
        <v>7027</v>
      </c>
      <c r="S363" s="113">
        <f t="shared" si="8"/>
        <v>11415</v>
      </c>
      <c r="T363" s="113">
        <f t="shared" si="8"/>
        <v>358892</v>
      </c>
      <c r="U363" s="113">
        <f t="shared" si="8"/>
        <v>2029</v>
      </c>
      <c r="V363" s="113">
        <f t="shared" si="8"/>
        <v>38509</v>
      </c>
      <c r="W363" s="113">
        <f t="shared" si="8"/>
        <v>21562</v>
      </c>
      <c r="X363" s="157">
        <f t="shared" si="8"/>
        <v>531517</v>
      </c>
    </row>
    <row r="364" spans="1:24" ht="13.8" thickBot="1" x14ac:dyDescent="0.3">
      <c r="A364" s="7"/>
      <c r="B364" s="83" t="s">
        <v>3884</v>
      </c>
      <c r="C364" s="84"/>
      <c r="D364" s="114">
        <f>AVERAGE(D319:D362)</f>
        <v>214.5</v>
      </c>
      <c r="E364" s="114">
        <f t="shared" ref="E364:X364" si="9">AVERAGE(E319:E362)</f>
        <v>5984.136363636364</v>
      </c>
      <c r="F364" s="114">
        <f t="shared" si="9"/>
        <v>35.81818181818182</v>
      </c>
      <c r="G364" s="114">
        <f t="shared" si="9"/>
        <v>715.5</v>
      </c>
      <c r="H364" s="114">
        <f t="shared" si="9"/>
        <v>139.27272727272728</v>
      </c>
      <c r="I364" s="114">
        <f t="shared" si="9"/>
        <v>2118.068181818182</v>
      </c>
      <c r="J364" s="114">
        <f t="shared" si="9"/>
        <v>45.227272727272727</v>
      </c>
      <c r="K364" s="114">
        <f t="shared" si="9"/>
        <v>930.02272727272725</v>
      </c>
      <c r="L364" s="114">
        <f t="shared" si="9"/>
        <v>695.86363636363637</v>
      </c>
      <c r="M364" s="114">
        <f t="shared" si="9"/>
        <v>572.68181818181813</v>
      </c>
      <c r="N364" s="114">
        <f t="shared" si="9"/>
        <v>123.18181818181819</v>
      </c>
      <c r="O364" s="114">
        <f t="shared" si="9"/>
        <v>44.93181818181818</v>
      </c>
      <c r="P364" s="114">
        <f t="shared" si="9"/>
        <v>2172.5</v>
      </c>
      <c r="Q364" s="114">
        <f t="shared" si="9"/>
        <v>10.295454545454545</v>
      </c>
      <c r="R364" s="114">
        <f t="shared" si="9"/>
        <v>159.70454545454547</v>
      </c>
      <c r="S364" s="114">
        <f t="shared" si="9"/>
        <v>259.43181818181819</v>
      </c>
      <c r="T364" s="114">
        <f t="shared" si="9"/>
        <v>8156.636363636364</v>
      </c>
      <c r="U364" s="114">
        <f t="shared" si="9"/>
        <v>46.113636363636367</v>
      </c>
      <c r="V364" s="114">
        <f t="shared" si="9"/>
        <v>875.2045454545455</v>
      </c>
      <c r="W364" s="114">
        <f t="shared" si="9"/>
        <v>490.04545454545456</v>
      </c>
      <c r="X364" s="120">
        <f t="shared" si="9"/>
        <v>12079.931818181818</v>
      </c>
    </row>
    <row r="365" spans="1:24" ht="13.8" thickBot="1" x14ac:dyDescent="0.3">
      <c r="A365" s="7"/>
      <c r="B365" s="85"/>
      <c r="C365" s="152"/>
      <c r="D365" s="156"/>
      <c r="E365" s="156"/>
      <c r="F365" s="156"/>
      <c r="G365" s="156"/>
      <c r="H365" s="156"/>
      <c r="I365" s="156"/>
      <c r="J365" s="156"/>
      <c r="K365" s="156"/>
      <c r="L365" s="156"/>
      <c r="M365" s="156"/>
      <c r="N365" s="156"/>
      <c r="O365" s="156"/>
      <c r="P365" s="156"/>
      <c r="Q365" s="156"/>
      <c r="R365" s="156"/>
      <c r="S365" s="156"/>
      <c r="T365" s="156"/>
      <c r="U365" s="156"/>
      <c r="V365" s="156"/>
      <c r="W365" s="156"/>
      <c r="X365" s="156"/>
    </row>
    <row r="366" spans="1:24" ht="13.8" thickBot="1" x14ac:dyDescent="0.3">
      <c r="A366" s="7" t="s">
        <v>54</v>
      </c>
      <c r="B366" s="72" t="s">
        <v>53</v>
      </c>
      <c r="C366" s="7" t="s">
        <v>55</v>
      </c>
      <c r="D366" s="139">
        <v>927</v>
      </c>
      <c r="E366" s="139">
        <v>69721</v>
      </c>
      <c r="F366" s="139">
        <v>78</v>
      </c>
      <c r="G366" s="139">
        <v>1893</v>
      </c>
      <c r="H366" s="139">
        <v>549</v>
      </c>
      <c r="I366" s="139">
        <v>26533</v>
      </c>
      <c r="J366" s="139">
        <v>0</v>
      </c>
      <c r="K366" s="139">
        <v>0</v>
      </c>
      <c r="L366" s="139">
        <v>15700</v>
      </c>
      <c r="M366" s="139">
        <v>8350</v>
      </c>
      <c r="N366" s="139">
        <v>7350</v>
      </c>
      <c r="O366" s="139">
        <v>62</v>
      </c>
      <c r="P366" s="139">
        <v>14925</v>
      </c>
      <c r="Q366" s="139">
        <v>33</v>
      </c>
      <c r="R366" s="139">
        <v>1472</v>
      </c>
      <c r="S366" s="139">
        <v>989</v>
      </c>
      <c r="T366" s="139">
        <v>84646</v>
      </c>
      <c r="U366" s="139">
        <v>111</v>
      </c>
      <c r="V366" s="139">
        <v>3365</v>
      </c>
      <c r="W366" s="139">
        <v>1649</v>
      </c>
      <c r="X366" s="139">
        <v>114544</v>
      </c>
    </row>
    <row r="367" spans="1:24" ht="13.8" thickBot="1" x14ac:dyDescent="0.3">
      <c r="A367" s="7" t="s">
        <v>77</v>
      </c>
      <c r="B367" s="1" t="s">
        <v>76</v>
      </c>
      <c r="C367" s="7" t="s">
        <v>55</v>
      </c>
      <c r="D367" s="139">
        <v>1071</v>
      </c>
      <c r="E367" s="139">
        <v>38572</v>
      </c>
      <c r="F367" s="139">
        <v>148</v>
      </c>
      <c r="G367" s="139">
        <v>3939</v>
      </c>
      <c r="H367" s="139">
        <v>438</v>
      </c>
      <c r="I367" s="139">
        <v>8331</v>
      </c>
      <c r="J367" s="139">
        <v>0</v>
      </c>
      <c r="K367" s="139">
        <v>0</v>
      </c>
      <c r="L367" s="139">
        <v>6450</v>
      </c>
      <c r="M367" s="139">
        <v>4614</v>
      </c>
      <c r="N367" s="139">
        <v>1836</v>
      </c>
      <c r="O367" s="139">
        <v>318</v>
      </c>
      <c r="P367" s="139">
        <v>16961</v>
      </c>
      <c r="Q367" s="139">
        <v>62</v>
      </c>
      <c r="R367" s="139">
        <v>2332</v>
      </c>
      <c r="S367" s="139">
        <v>1389</v>
      </c>
      <c r="T367" s="139">
        <v>55533</v>
      </c>
      <c r="U367" s="139">
        <v>210</v>
      </c>
      <c r="V367" s="139">
        <v>6271</v>
      </c>
      <c r="W367" s="139">
        <v>2037</v>
      </c>
      <c r="X367" s="139">
        <v>70135</v>
      </c>
    </row>
    <row r="368" spans="1:24" ht="13.8" thickBot="1" x14ac:dyDescent="0.3">
      <c r="A368" s="7" t="s">
        <v>140</v>
      </c>
      <c r="B368" s="1" t="s">
        <v>139</v>
      </c>
      <c r="C368" s="7" t="s">
        <v>55</v>
      </c>
      <c r="D368" s="139">
        <v>578</v>
      </c>
      <c r="E368" s="139">
        <v>19618</v>
      </c>
      <c r="F368" s="139">
        <v>53</v>
      </c>
      <c r="G368" s="139">
        <v>1441</v>
      </c>
      <c r="H368" s="139">
        <v>252</v>
      </c>
      <c r="I368" s="139">
        <v>4040</v>
      </c>
      <c r="J368" s="139">
        <v>101</v>
      </c>
      <c r="K368" s="139">
        <v>1406</v>
      </c>
      <c r="L368" s="139">
        <v>1700</v>
      </c>
      <c r="M368" s="139">
        <v>1454</v>
      </c>
      <c r="N368" s="139">
        <v>246</v>
      </c>
      <c r="O368" s="139">
        <v>55</v>
      </c>
      <c r="P368" s="139">
        <v>1463</v>
      </c>
      <c r="Q368" s="139">
        <v>13</v>
      </c>
      <c r="R368" s="139">
        <v>234</v>
      </c>
      <c r="S368" s="139">
        <v>633</v>
      </c>
      <c r="T368" s="139">
        <v>21081</v>
      </c>
      <c r="U368" s="139">
        <v>66</v>
      </c>
      <c r="V368" s="139">
        <v>1675</v>
      </c>
      <c r="W368" s="139">
        <v>1052</v>
      </c>
      <c r="X368" s="139">
        <v>28202</v>
      </c>
    </row>
    <row r="369" spans="1:24" ht="13.8" thickBot="1" x14ac:dyDescent="0.3">
      <c r="A369" s="7" t="s">
        <v>142</v>
      </c>
      <c r="B369" s="1" t="s">
        <v>141</v>
      </c>
      <c r="C369" s="7" t="s">
        <v>55</v>
      </c>
      <c r="D369" s="139">
        <v>1687</v>
      </c>
      <c r="E369" s="139">
        <v>31500</v>
      </c>
      <c r="F369" s="139">
        <v>93</v>
      </c>
      <c r="G369" s="139">
        <v>999</v>
      </c>
      <c r="H369" s="139">
        <v>1106</v>
      </c>
      <c r="I369" s="139">
        <v>11681</v>
      </c>
      <c r="J369" s="139">
        <v>98</v>
      </c>
      <c r="K369" s="139">
        <v>7116</v>
      </c>
      <c r="L369" s="139">
        <v>7611</v>
      </c>
      <c r="M369" s="139">
        <v>5975</v>
      </c>
      <c r="N369" s="139">
        <v>1636</v>
      </c>
      <c r="O369" s="139">
        <v>503</v>
      </c>
      <c r="P369" s="139">
        <v>19392</v>
      </c>
      <c r="Q369" s="139">
        <v>16</v>
      </c>
      <c r="R369" s="139">
        <v>244</v>
      </c>
      <c r="S369" s="139">
        <v>2190</v>
      </c>
      <c r="T369" s="139">
        <v>50892</v>
      </c>
      <c r="U369" s="139">
        <v>109</v>
      </c>
      <c r="V369" s="139">
        <v>1243</v>
      </c>
      <c r="W369" s="139">
        <v>3503</v>
      </c>
      <c r="X369" s="139">
        <v>70932</v>
      </c>
    </row>
    <row r="370" spans="1:24" ht="13.8" thickBot="1" x14ac:dyDescent="0.3">
      <c r="A370" s="7" t="s">
        <v>172</v>
      </c>
      <c r="B370" s="1" t="s">
        <v>171</v>
      </c>
      <c r="C370" s="7" t="s">
        <v>55</v>
      </c>
      <c r="D370" s="139">
        <v>789</v>
      </c>
      <c r="E370" s="139">
        <v>24047</v>
      </c>
      <c r="F370" s="139">
        <v>58</v>
      </c>
      <c r="G370" s="139">
        <v>858</v>
      </c>
      <c r="H370" s="139">
        <v>60</v>
      </c>
      <c r="I370" s="139">
        <v>699</v>
      </c>
      <c r="J370" s="139">
        <v>99</v>
      </c>
      <c r="K370" s="139">
        <v>8520</v>
      </c>
      <c r="L370" s="139">
        <v>1538</v>
      </c>
      <c r="M370" s="139">
        <v>1259</v>
      </c>
      <c r="N370" s="139">
        <v>279</v>
      </c>
      <c r="O370" s="139">
        <v>179</v>
      </c>
      <c r="P370" s="139">
        <v>5745</v>
      </c>
      <c r="Q370" s="139">
        <v>10</v>
      </c>
      <c r="R370" s="139">
        <v>162</v>
      </c>
      <c r="S370" s="139">
        <v>968</v>
      </c>
      <c r="T370" s="139">
        <v>29792</v>
      </c>
      <c r="U370" s="139">
        <v>68</v>
      </c>
      <c r="V370" s="139">
        <v>1020</v>
      </c>
      <c r="W370" s="139">
        <v>1195</v>
      </c>
      <c r="X370" s="139">
        <v>40031</v>
      </c>
    </row>
    <row r="371" spans="1:24" ht="13.8" thickBot="1" x14ac:dyDescent="0.3">
      <c r="A371" s="7" t="s">
        <v>178</v>
      </c>
      <c r="B371" s="1" t="s">
        <v>177</v>
      </c>
      <c r="C371" s="7" t="s">
        <v>55</v>
      </c>
      <c r="D371" s="139">
        <v>323</v>
      </c>
      <c r="E371" s="139">
        <v>25726</v>
      </c>
      <c r="F371" s="139">
        <v>109</v>
      </c>
      <c r="G371" s="139">
        <v>4580</v>
      </c>
      <c r="H371" s="139">
        <v>153</v>
      </c>
      <c r="I371" s="139">
        <v>4486</v>
      </c>
      <c r="J371" s="139">
        <v>0</v>
      </c>
      <c r="K371" s="139">
        <v>0</v>
      </c>
      <c r="L371" s="139">
        <v>2719</v>
      </c>
      <c r="M371" s="139">
        <v>2090</v>
      </c>
      <c r="N371" s="139">
        <v>629</v>
      </c>
      <c r="O371" s="139">
        <v>186</v>
      </c>
      <c r="P371" s="139">
        <v>8562</v>
      </c>
      <c r="Q371" s="139">
        <v>57</v>
      </c>
      <c r="R371" s="139">
        <v>1868</v>
      </c>
      <c r="S371" s="139">
        <v>509</v>
      </c>
      <c r="T371" s="139">
        <v>34288</v>
      </c>
      <c r="U371" s="139">
        <v>166</v>
      </c>
      <c r="V371" s="139">
        <v>6448</v>
      </c>
      <c r="W371" s="139">
        <v>828</v>
      </c>
      <c r="X371" s="139">
        <v>45222</v>
      </c>
    </row>
    <row r="372" spans="1:24" ht="13.8" thickBot="1" x14ac:dyDescent="0.3">
      <c r="A372" s="7" t="s">
        <v>212</v>
      </c>
      <c r="B372" s="1" t="s">
        <v>211</v>
      </c>
      <c r="C372" s="7" t="s">
        <v>55</v>
      </c>
      <c r="D372" s="139">
        <v>93</v>
      </c>
      <c r="E372" s="139">
        <v>2011</v>
      </c>
      <c r="F372" s="139">
        <v>45</v>
      </c>
      <c r="G372" s="139">
        <v>703</v>
      </c>
      <c r="H372" s="139">
        <v>82</v>
      </c>
      <c r="I372" s="139">
        <v>2400</v>
      </c>
      <c r="J372" s="139">
        <v>663</v>
      </c>
      <c r="K372" s="139">
        <v>13620</v>
      </c>
      <c r="L372" s="139">
        <v>598</v>
      </c>
      <c r="M372" s="139">
        <v>395</v>
      </c>
      <c r="N372" s="139">
        <v>203</v>
      </c>
      <c r="O372" s="139">
        <v>13</v>
      </c>
      <c r="P372" s="139">
        <v>1211</v>
      </c>
      <c r="Q372" s="139">
        <v>10</v>
      </c>
      <c r="R372" s="139">
        <v>202</v>
      </c>
      <c r="S372" s="139">
        <v>106</v>
      </c>
      <c r="T372" s="139">
        <v>3222</v>
      </c>
      <c r="U372" s="139">
        <v>55</v>
      </c>
      <c r="V372" s="139">
        <v>905</v>
      </c>
      <c r="W372" s="139">
        <v>906</v>
      </c>
      <c r="X372" s="139">
        <v>20147</v>
      </c>
    </row>
    <row r="373" spans="1:24" ht="13.8" thickBot="1" x14ac:dyDescent="0.3">
      <c r="A373" s="7" t="s">
        <v>214</v>
      </c>
      <c r="B373" s="1" t="s">
        <v>213</v>
      </c>
      <c r="C373" s="7" t="s">
        <v>55</v>
      </c>
      <c r="D373" s="139">
        <v>209</v>
      </c>
      <c r="E373" s="139">
        <v>8692</v>
      </c>
      <c r="F373" s="139">
        <v>44</v>
      </c>
      <c r="G373" s="139">
        <v>479</v>
      </c>
      <c r="H373" s="139">
        <v>384</v>
      </c>
      <c r="I373" s="139">
        <v>11992</v>
      </c>
      <c r="J373" s="139">
        <v>110</v>
      </c>
      <c r="K373" s="139">
        <v>4194</v>
      </c>
      <c r="L373" s="139">
        <v>594</v>
      </c>
      <c r="M373" s="139">
        <v>449</v>
      </c>
      <c r="N373" s="139">
        <v>145</v>
      </c>
      <c r="O373" s="139">
        <v>1</v>
      </c>
      <c r="P373" s="139">
        <v>130</v>
      </c>
      <c r="Q373" s="139">
        <v>0</v>
      </c>
      <c r="R373" s="139">
        <v>0</v>
      </c>
      <c r="S373" s="139">
        <v>210</v>
      </c>
      <c r="T373" s="139">
        <v>8822</v>
      </c>
      <c r="U373" s="139">
        <v>44</v>
      </c>
      <c r="V373" s="139">
        <v>479</v>
      </c>
      <c r="W373" s="139">
        <v>748</v>
      </c>
      <c r="X373" s="139">
        <v>25487</v>
      </c>
    </row>
    <row r="374" spans="1:24" ht="13.8" thickBot="1" x14ac:dyDescent="0.3">
      <c r="A374" s="7" t="s">
        <v>224</v>
      </c>
      <c r="B374" s="1" t="s">
        <v>223</v>
      </c>
      <c r="C374" s="7" t="s">
        <v>55</v>
      </c>
      <c r="D374" s="139">
        <v>5070</v>
      </c>
      <c r="E374" s="139">
        <v>72362</v>
      </c>
      <c r="F374" s="139">
        <v>1267</v>
      </c>
      <c r="G374" s="139">
        <v>18091</v>
      </c>
      <c r="H374" s="139">
        <v>6085</v>
      </c>
      <c r="I374" s="139">
        <v>56956</v>
      </c>
      <c r="J374" s="139">
        <v>676</v>
      </c>
      <c r="K374" s="139">
        <v>6329</v>
      </c>
      <c r="L374" s="139">
        <v>1540</v>
      </c>
      <c r="M374" s="139">
        <v>1340</v>
      </c>
      <c r="N374" s="139">
        <v>200</v>
      </c>
      <c r="O374" s="139">
        <v>140</v>
      </c>
      <c r="P374" s="139">
        <v>16399</v>
      </c>
      <c r="Q374" s="139">
        <v>21</v>
      </c>
      <c r="R374" s="139">
        <v>378</v>
      </c>
      <c r="S374" s="139">
        <v>5210</v>
      </c>
      <c r="T374" s="139">
        <v>88761</v>
      </c>
      <c r="U374" s="139">
        <v>1288</v>
      </c>
      <c r="V374" s="139">
        <v>18469</v>
      </c>
      <c r="W374" s="139">
        <v>13259</v>
      </c>
      <c r="X374" s="139">
        <v>170515</v>
      </c>
    </row>
    <row r="375" spans="1:24" ht="13.8" thickBot="1" x14ac:dyDescent="0.3">
      <c r="A375" s="7" t="s">
        <v>268</v>
      </c>
      <c r="B375" s="1" t="s">
        <v>267</v>
      </c>
      <c r="C375" s="7" t="s">
        <v>55</v>
      </c>
      <c r="D375" s="139">
        <v>588</v>
      </c>
      <c r="E375" s="139">
        <v>21844</v>
      </c>
      <c r="F375" s="139">
        <v>71</v>
      </c>
      <c r="G375" s="139">
        <v>2644</v>
      </c>
      <c r="H375" s="139">
        <v>461</v>
      </c>
      <c r="I375" s="139">
        <v>8773</v>
      </c>
      <c r="J375" s="139">
        <v>397</v>
      </c>
      <c r="K375" s="139">
        <v>5848</v>
      </c>
      <c r="L375" s="139">
        <v>3219</v>
      </c>
      <c r="M375" s="139">
        <v>3079</v>
      </c>
      <c r="N375" s="139">
        <v>140</v>
      </c>
      <c r="O375" s="139">
        <v>167</v>
      </c>
      <c r="P375" s="139">
        <v>14169</v>
      </c>
      <c r="Q375" s="139">
        <v>13</v>
      </c>
      <c r="R375" s="139">
        <v>264</v>
      </c>
      <c r="S375" s="139">
        <v>755</v>
      </c>
      <c r="T375" s="139">
        <v>36013</v>
      </c>
      <c r="U375" s="139">
        <v>84</v>
      </c>
      <c r="V375" s="139">
        <v>2908</v>
      </c>
      <c r="W375" s="139">
        <v>1697</v>
      </c>
      <c r="X375" s="139">
        <v>53542</v>
      </c>
    </row>
    <row r="376" spans="1:24" ht="13.8" thickBot="1" x14ac:dyDescent="0.3">
      <c r="A376" s="7" t="s">
        <v>280</v>
      </c>
      <c r="B376" s="1" t="s">
        <v>279</v>
      </c>
      <c r="C376" s="7" t="s">
        <v>55</v>
      </c>
      <c r="D376" s="139">
        <v>223</v>
      </c>
      <c r="E376" s="139">
        <v>10090</v>
      </c>
      <c r="F376" s="139">
        <v>73</v>
      </c>
      <c r="G376" s="139">
        <v>1617</v>
      </c>
      <c r="H376" s="139">
        <v>185</v>
      </c>
      <c r="I376" s="139">
        <v>11257</v>
      </c>
      <c r="J376" s="139">
        <v>7</v>
      </c>
      <c r="K376" s="139">
        <v>8475</v>
      </c>
      <c r="L376" s="139">
        <v>1092</v>
      </c>
      <c r="M376" s="139">
        <v>936</v>
      </c>
      <c r="N376" s="139">
        <v>156</v>
      </c>
      <c r="O376" s="139">
        <v>28</v>
      </c>
      <c r="P376" s="139">
        <v>3414</v>
      </c>
      <c r="Q376" s="139">
        <v>25</v>
      </c>
      <c r="R376" s="139">
        <v>285</v>
      </c>
      <c r="S376" s="139">
        <v>251</v>
      </c>
      <c r="T376" s="139">
        <v>13504</v>
      </c>
      <c r="U376" s="139">
        <v>98</v>
      </c>
      <c r="V376" s="139">
        <v>1902</v>
      </c>
      <c r="W376" s="139">
        <v>541</v>
      </c>
      <c r="X376" s="139">
        <v>35138</v>
      </c>
    </row>
    <row r="377" spans="1:24" ht="13.8" thickBot="1" x14ac:dyDescent="0.3">
      <c r="A377" s="7" t="s">
        <v>304</v>
      </c>
      <c r="B377" s="1" t="s">
        <v>303</v>
      </c>
      <c r="C377" s="7" t="s">
        <v>55</v>
      </c>
      <c r="D377" s="139">
        <v>282</v>
      </c>
      <c r="E377" s="139">
        <v>10140</v>
      </c>
      <c r="F377" s="139">
        <v>5</v>
      </c>
      <c r="G377" s="139">
        <v>1143</v>
      </c>
      <c r="H377" s="139">
        <v>242</v>
      </c>
      <c r="I377" s="139">
        <v>17844</v>
      </c>
      <c r="J377" s="139">
        <v>279</v>
      </c>
      <c r="K377" s="139">
        <v>11659</v>
      </c>
      <c r="L377" s="139">
        <v>5243</v>
      </c>
      <c r="M377" s="139">
        <v>4443</v>
      </c>
      <c r="N377" s="139">
        <v>800</v>
      </c>
      <c r="O377" s="139">
        <v>89</v>
      </c>
      <c r="P377" s="139">
        <v>5532</v>
      </c>
      <c r="Q377" s="139">
        <v>2</v>
      </c>
      <c r="R377" s="139">
        <v>320</v>
      </c>
      <c r="S377" s="139">
        <v>371</v>
      </c>
      <c r="T377" s="139">
        <v>15672</v>
      </c>
      <c r="U377" s="139">
        <v>7</v>
      </c>
      <c r="V377" s="139">
        <v>1463</v>
      </c>
      <c r="W377" s="139">
        <v>899</v>
      </c>
      <c r="X377" s="139">
        <v>46638</v>
      </c>
    </row>
    <row r="378" spans="1:24" ht="13.8" thickBot="1" x14ac:dyDescent="0.3">
      <c r="A378" s="7" t="s">
        <v>318</v>
      </c>
      <c r="B378" s="1" t="s">
        <v>317</v>
      </c>
      <c r="C378" s="7" t="s">
        <v>55</v>
      </c>
      <c r="D378" s="139">
        <v>237</v>
      </c>
      <c r="E378" s="139">
        <v>9732</v>
      </c>
      <c r="F378" s="139">
        <v>7</v>
      </c>
      <c r="G378" s="139">
        <v>240</v>
      </c>
      <c r="H378" s="139">
        <v>91</v>
      </c>
      <c r="I378" s="139">
        <v>1935</v>
      </c>
      <c r="J378" s="139">
        <v>0</v>
      </c>
      <c r="K378" s="139">
        <v>0</v>
      </c>
      <c r="L378" s="139">
        <v>4602</v>
      </c>
      <c r="M378" s="139">
        <v>3730</v>
      </c>
      <c r="N378" s="139">
        <v>872</v>
      </c>
      <c r="O378" s="139">
        <v>89</v>
      </c>
      <c r="P378" s="139">
        <v>7652</v>
      </c>
      <c r="Q378" s="139">
        <v>5</v>
      </c>
      <c r="R378" s="139">
        <v>191</v>
      </c>
      <c r="S378" s="139">
        <v>326</v>
      </c>
      <c r="T378" s="139">
        <v>17384</v>
      </c>
      <c r="U378" s="139">
        <v>12</v>
      </c>
      <c r="V378" s="139">
        <v>431</v>
      </c>
      <c r="W378" s="139">
        <v>429</v>
      </c>
      <c r="X378" s="139">
        <v>19750</v>
      </c>
    </row>
    <row r="379" spans="1:24" ht="13.8" thickBot="1" x14ac:dyDescent="0.3">
      <c r="A379" s="7" t="s">
        <v>322</v>
      </c>
      <c r="B379" s="1" t="s">
        <v>321</v>
      </c>
      <c r="C379" s="7" t="s">
        <v>55</v>
      </c>
      <c r="D379" s="139">
        <v>304</v>
      </c>
      <c r="E379" s="139">
        <v>5951</v>
      </c>
      <c r="F379" s="139">
        <v>14</v>
      </c>
      <c r="G379" s="139">
        <v>328</v>
      </c>
      <c r="H379" s="139">
        <v>243</v>
      </c>
      <c r="I379" s="139">
        <v>9841</v>
      </c>
      <c r="J379" s="139">
        <v>0</v>
      </c>
      <c r="K379" s="139">
        <v>0</v>
      </c>
      <c r="L379" s="139">
        <v>4924</v>
      </c>
      <c r="M379" s="139">
        <v>4070</v>
      </c>
      <c r="N379" s="139">
        <v>854</v>
      </c>
      <c r="O379" s="139">
        <v>84</v>
      </c>
      <c r="P379" s="139">
        <v>4679</v>
      </c>
      <c r="Q379" s="139">
        <v>3</v>
      </c>
      <c r="R379" s="139">
        <v>43</v>
      </c>
      <c r="S379" s="139">
        <v>388</v>
      </c>
      <c r="T379" s="139">
        <v>10630</v>
      </c>
      <c r="U379" s="139">
        <v>17</v>
      </c>
      <c r="V379" s="139">
        <v>371</v>
      </c>
      <c r="W379" s="139">
        <v>648</v>
      </c>
      <c r="X379" s="139">
        <v>20842</v>
      </c>
    </row>
    <row r="380" spans="1:24" ht="13.8" thickBot="1" x14ac:dyDescent="0.3">
      <c r="A380" s="7" t="s">
        <v>326</v>
      </c>
      <c r="B380" s="1" t="s">
        <v>325</v>
      </c>
      <c r="C380" s="7" t="s">
        <v>55</v>
      </c>
      <c r="D380" s="139">
        <v>582</v>
      </c>
      <c r="E380" s="139">
        <v>16296</v>
      </c>
      <c r="F380" s="139">
        <v>51</v>
      </c>
      <c r="G380" s="139">
        <v>1403</v>
      </c>
      <c r="H380" s="139">
        <v>265</v>
      </c>
      <c r="I380" s="139">
        <v>6956</v>
      </c>
      <c r="J380" s="139">
        <v>0</v>
      </c>
      <c r="K380" s="139">
        <v>0</v>
      </c>
      <c r="L380" s="139">
        <v>1416</v>
      </c>
      <c r="M380" s="139">
        <v>1326</v>
      </c>
      <c r="N380" s="139">
        <v>90</v>
      </c>
      <c r="O380" s="139">
        <v>68</v>
      </c>
      <c r="P380" s="139">
        <v>1904</v>
      </c>
      <c r="Q380" s="139">
        <v>11</v>
      </c>
      <c r="R380" s="139">
        <v>676</v>
      </c>
      <c r="S380" s="139">
        <v>650</v>
      </c>
      <c r="T380" s="139">
        <v>18200</v>
      </c>
      <c r="U380" s="139">
        <v>62</v>
      </c>
      <c r="V380" s="139">
        <v>2079</v>
      </c>
      <c r="W380" s="139">
        <v>977</v>
      </c>
      <c r="X380" s="139">
        <v>27235</v>
      </c>
    </row>
    <row r="381" spans="1:24" ht="13.8" thickBot="1" x14ac:dyDescent="0.3">
      <c r="A381" s="7" t="s">
        <v>354</v>
      </c>
      <c r="B381" s="1" t="s">
        <v>353</v>
      </c>
      <c r="C381" s="7" t="s">
        <v>55</v>
      </c>
      <c r="D381" s="139">
        <v>552</v>
      </c>
      <c r="E381" s="139">
        <v>27365</v>
      </c>
      <c r="F381" s="139">
        <v>172</v>
      </c>
      <c r="G381" s="139">
        <v>3003</v>
      </c>
      <c r="H381" s="139">
        <v>135</v>
      </c>
      <c r="I381" s="139">
        <v>2881</v>
      </c>
      <c r="J381" s="139">
        <v>1</v>
      </c>
      <c r="K381" s="139">
        <v>2500</v>
      </c>
      <c r="L381" s="139">
        <v>3399</v>
      </c>
      <c r="M381" s="139">
        <v>2511</v>
      </c>
      <c r="N381" s="139">
        <v>888</v>
      </c>
      <c r="O381" s="139">
        <v>123</v>
      </c>
      <c r="P381" s="139">
        <v>7903</v>
      </c>
      <c r="Q381" s="139">
        <v>38</v>
      </c>
      <c r="R381" s="139">
        <v>1308</v>
      </c>
      <c r="S381" s="139">
        <v>675</v>
      </c>
      <c r="T381" s="139">
        <v>35268</v>
      </c>
      <c r="U381" s="139">
        <v>210</v>
      </c>
      <c r="V381" s="139">
        <v>4311</v>
      </c>
      <c r="W381" s="139">
        <v>1021</v>
      </c>
      <c r="X381" s="139">
        <v>44960</v>
      </c>
    </row>
    <row r="382" spans="1:24" ht="13.8" thickBot="1" x14ac:dyDescent="0.3">
      <c r="A382" s="7" t="s">
        <v>376</v>
      </c>
      <c r="B382" s="1" t="s">
        <v>375</v>
      </c>
      <c r="C382" s="7" t="s">
        <v>55</v>
      </c>
      <c r="D382" s="139">
        <v>591</v>
      </c>
      <c r="E382" s="139">
        <v>16193</v>
      </c>
      <c r="F382" s="139">
        <v>89</v>
      </c>
      <c r="G382" s="139">
        <v>388</v>
      </c>
      <c r="H382" s="139">
        <v>203</v>
      </c>
      <c r="I382" s="139">
        <v>2450</v>
      </c>
      <c r="J382" s="139">
        <v>0</v>
      </c>
      <c r="K382" s="139">
        <v>0</v>
      </c>
      <c r="L382" s="139">
        <v>957</v>
      </c>
      <c r="M382" s="139">
        <v>747</v>
      </c>
      <c r="N382" s="139">
        <v>210</v>
      </c>
      <c r="O382" s="139">
        <v>125</v>
      </c>
      <c r="P382" s="139">
        <v>5903</v>
      </c>
      <c r="Q382" s="139">
        <v>9</v>
      </c>
      <c r="R382" s="139">
        <v>312</v>
      </c>
      <c r="S382" s="139">
        <v>716</v>
      </c>
      <c r="T382" s="139">
        <v>22096</v>
      </c>
      <c r="U382" s="139">
        <v>98</v>
      </c>
      <c r="V382" s="139">
        <v>700</v>
      </c>
      <c r="W382" s="139">
        <v>1017</v>
      </c>
      <c r="X382" s="139">
        <v>25246</v>
      </c>
    </row>
    <row r="383" spans="1:24" ht="13.8" thickBot="1" x14ac:dyDescent="0.3">
      <c r="A383" s="7" t="s">
        <v>396</v>
      </c>
      <c r="B383" s="1" t="s">
        <v>395</v>
      </c>
      <c r="C383" s="7" t="s">
        <v>55</v>
      </c>
      <c r="D383" s="139">
        <v>949</v>
      </c>
      <c r="E383" s="139">
        <v>24456</v>
      </c>
      <c r="F383" s="139">
        <v>94</v>
      </c>
      <c r="G383" s="139">
        <v>2107</v>
      </c>
      <c r="H383" s="139">
        <v>998</v>
      </c>
      <c r="I383" s="139">
        <v>10620</v>
      </c>
      <c r="J383" s="139">
        <v>143</v>
      </c>
      <c r="K383" s="139">
        <v>8318</v>
      </c>
      <c r="L383" s="139">
        <v>3203</v>
      </c>
      <c r="M383" s="139">
        <v>2566</v>
      </c>
      <c r="N383" s="139">
        <v>637</v>
      </c>
      <c r="O383" s="139">
        <v>399</v>
      </c>
      <c r="P383" s="139">
        <v>19523</v>
      </c>
      <c r="Q383" s="139">
        <v>36</v>
      </c>
      <c r="R383" s="139">
        <v>341</v>
      </c>
      <c r="S383" s="139">
        <v>1348</v>
      </c>
      <c r="T383" s="139">
        <v>43979</v>
      </c>
      <c r="U383" s="139">
        <v>130</v>
      </c>
      <c r="V383" s="139">
        <v>2448</v>
      </c>
      <c r="W383" s="139">
        <v>2619</v>
      </c>
      <c r="X383" s="139">
        <v>65365</v>
      </c>
    </row>
    <row r="384" spans="1:24" ht="13.8" thickBot="1" x14ac:dyDescent="0.3">
      <c r="A384" s="7" t="s">
        <v>404</v>
      </c>
      <c r="B384" s="1" t="s">
        <v>403</v>
      </c>
      <c r="C384" s="7" t="s">
        <v>55</v>
      </c>
      <c r="D384" s="139">
        <v>1116</v>
      </c>
      <c r="E384" s="139">
        <v>37937</v>
      </c>
      <c r="F384" s="139">
        <v>209</v>
      </c>
      <c r="G384" s="139">
        <v>6759</v>
      </c>
      <c r="H384" s="139">
        <v>272</v>
      </c>
      <c r="I384" s="139">
        <v>10226</v>
      </c>
      <c r="J384" s="163">
        <v>0</v>
      </c>
      <c r="K384" s="163">
        <v>0</v>
      </c>
      <c r="L384" s="139">
        <v>4032</v>
      </c>
      <c r="M384" s="139">
        <v>2708</v>
      </c>
      <c r="N384" s="139">
        <v>1324</v>
      </c>
      <c r="O384" s="139">
        <v>262</v>
      </c>
      <c r="P384" s="139">
        <v>11980</v>
      </c>
      <c r="Q384" s="139">
        <v>68</v>
      </c>
      <c r="R384" s="139">
        <v>2187</v>
      </c>
      <c r="S384" s="139">
        <v>1378</v>
      </c>
      <c r="T384" s="139">
        <v>49917</v>
      </c>
      <c r="U384" s="139">
        <v>277</v>
      </c>
      <c r="V384" s="139">
        <v>8946</v>
      </c>
      <c r="W384" s="139">
        <v>1927</v>
      </c>
      <c r="X384" s="139">
        <v>69089</v>
      </c>
    </row>
    <row r="385" spans="1:24" ht="13.8" thickBot="1" x14ac:dyDescent="0.3">
      <c r="A385" s="7" t="s">
        <v>408</v>
      </c>
      <c r="B385" s="1" t="s">
        <v>407</v>
      </c>
      <c r="C385" s="7" t="s">
        <v>55</v>
      </c>
      <c r="D385" s="139">
        <v>1852</v>
      </c>
      <c r="E385" s="139">
        <v>63133</v>
      </c>
      <c r="F385" s="139">
        <v>214</v>
      </c>
      <c r="G385" s="139">
        <v>3748</v>
      </c>
      <c r="H385" s="139">
        <v>1062</v>
      </c>
      <c r="I385" s="139">
        <v>12188</v>
      </c>
      <c r="J385" s="139">
        <v>2409</v>
      </c>
      <c r="K385" s="139">
        <v>156798</v>
      </c>
      <c r="L385" s="139">
        <v>26826</v>
      </c>
      <c r="M385" s="139">
        <v>20588</v>
      </c>
      <c r="N385" s="139">
        <v>6238</v>
      </c>
      <c r="O385" s="139">
        <v>578</v>
      </c>
      <c r="P385" s="139">
        <v>20400</v>
      </c>
      <c r="Q385" s="139">
        <v>126</v>
      </c>
      <c r="R385" s="139">
        <v>3293</v>
      </c>
      <c r="S385" s="139">
        <v>2430</v>
      </c>
      <c r="T385" s="139">
        <v>83533</v>
      </c>
      <c r="U385" s="139">
        <v>340</v>
      </c>
      <c r="V385" s="139">
        <v>7041</v>
      </c>
      <c r="W385" s="139">
        <v>6241</v>
      </c>
      <c r="X385" s="139">
        <v>259560</v>
      </c>
    </row>
    <row r="386" spans="1:24" ht="13.8" thickBot="1" x14ac:dyDescent="0.3">
      <c r="A386" s="7" t="s">
        <v>418</v>
      </c>
      <c r="B386" s="1" t="s">
        <v>417</v>
      </c>
      <c r="C386" s="7" t="s">
        <v>55</v>
      </c>
      <c r="D386" s="139">
        <v>528</v>
      </c>
      <c r="E386" s="139">
        <v>8155</v>
      </c>
      <c r="F386" s="139">
        <v>34</v>
      </c>
      <c r="G386" s="139">
        <v>370</v>
      </c>
      <c r="H386" s="139">
        <v>256</v>
      </c>
      <c r="I386" s="139">
        <v>2415</v>
      </c>
      <c r="J386" s="139">
        <v>215</v>
      </c>
      <c r="K386" s="139">
        <v>6170</v>
      </c>
      <c r="L386" s="139">
        <v>621</v>
      </c>
      <c r="M386" s="139">
        <v>531</v>
      </c>
      <c r="N386" s="139">
        <v>90</v>
      </c>
      <c r="O386" s="139">
        <v>75</v>
      </c>
      <c r="P386" s="139">
        <v>2142</v>
      </c>
      <c r="Q386" s="139">
        <v>8</v>
      </c>
      <c r="R386" s="139">
        <v>123</v>
      </c>
      <c r="S386" s="139">
        <v>603</v>
      </c>
      <c r="T386" s="139">
        <v>10297</v>
      </c>
      <c r="U386" s="139">
        <v>42</v>
      </c>
      <c r="V386" s="139">
        <v>493</v>
      </c>
      <c r="W386" s="139">
        <v>1116</v>
      </c>
      <c r="X386" s="139">
        <v>19375</v>
      </c>
    </row>
    <row r="387" spans="1:24" ht="13.8" thickBot="1" x14ac:dyDescent="0.3">
      <c r="A387" s="7" t="s">
        <v>445</v>
      </c>
      <c r="B387" s="1" t="s">
        <v>444</v>
      </c>
      <c r="C387" s="7" t="s">
        <v>55</v>
      </c>
      <c r="D387" s="139">
        <v>290</v>
      </c>
      <c r="E387" s="139">
        <v>11025</v>
      </c>
      <c r="F387" s="139">
        <v>142</v>
      </c>
      <c r="G387" s="139">
        <v>2856</v>
      </c>
      <c r="H387" s="139">
        <v>141</v>
      </c>
      <c r="I387" s="139">
        <v>2986</v>
      </c>
      <c r="J387" s="139">
        <v>4</v>
      </c>
      <c r="K387" s="139">
        <v>160</v>
      </c>
      <c r="L387" s="139">
        <v>2020</v>
      </c>
      <c r="M387" s="139">
        <v>1746</v>
      </c>
      <c r="N387" s="139">
        <v>274</v>
      </c>
      <c r="O387" s="139">
        <v>72</v>
      </c>
      <c r="P387" s="139">
        <v>3360</v>
      </c>
      <c r="Q387" s="139">
        <v>39</v>
      </c>
      <c r="R387" s="139">
        <v>1014</v>
      </c>
      <c r="S387" s="139">
        <v>362</v>
      </c>
      <c r="T387" s="139">
        <v>14385</v>
      </c>
      <c r="U387" s="139">
        <v>181</v>
      </c>
      <c r="V387" s="139">
        <v>3870</v>
      </c>
      <c r="W387" s="139">
        <v>688</v>
      </c>
      <c r="X387" s="139">
        <v>21401</v>
      </c>
    </row>
    <row r="388" spans="1:24" ht="13.8" thickBot="1" x14ac:dyDescent="0.3">
      <c r="A388" s="7" t="s">
        <v>511</v>
      </c>
      <c r="B388" s="1" t="s">
        <v>510</v>
      </c>
      <c r="C388" s="7" t="s">
        <v>55</v>
      </c>
      <c r="D388" s="139">
        <v>1651</v>
      </c>
      <c r="E388" s="139">
        <v>50023</v>
      </c>
      <c r="F388" s="139">
        <v>204</v>
      </c>
      <c r="G388" s="139">
        <v>3827</v>
      </c>
      <c r="H388" s="139">
        <v>964</v>
      </c>
      <c r="I388" s="139">
        <v>14418</v>
      </c>
      <c r="J388" s="139">
        <v>609</v>
      </c>
      <c r="K388" s="139">
        <v>6518</v>
      </c>
      <c r="L388" s="139">
        <v>5959</v>
      </c>
      <c r="M388" s="139">
        <v>5187</v>
      </c>
      <c r="N388" s="139">
        <v>772</v>
      </c>
      <c r="O388" s="139">
        <v>117</v>
      </c>
      <c r="P388" s="139">
        <v>5187</v>
      </c>
      <c r="Q388" s="139">
        <v>47</v>
      </c>
      <c r="R388" s="139">
        <v>772</v>
      </c>
      <c r="S388" s="139">
        <v>1768</v>
      </c>
      <c r="T388" s="139">
        <v>55210</v>
      </c>
      <c r="U388" s="139">
        <v>251</v>
      </c>
      <c r="V388" s="139">
        <v>4599</v>
      </c>
      <c r="W388" s="139">
        <v>3592</v>
      </c>
      <c r="X388" s="139">
        <v>80745</v>
      </c>
    </row>
    <row r="389" spans="1:24" ht="13.8" thickBot="1" x14ac:dyDescent="0.3">
      <c r="A389" s="7" t="s">
        <v>525</v>
      </c>
      <c r="B389" s="1" t="s">
        <v>524</v>
      </c>
      <c r="C389" s="7" t="s">
        <v>55</v>
      </c>
      <c r="D389" s="139">
        <v>626</v>
      </c>
      <c r="E389" s="139">
        <v>15997</v>
      </c>
      <c r="F389" s="139">
        <v>22</v>
      </c>
      <c r="G389" s="139">
        <v>171</v>
      </c>
      <c r="H389" s="139">
        <v>143</v>
      </c>
      <c r="I389" s="139">
        <v>3759</v>
      </c>
      <c r="J389" s="139">
        <v>0</v>
      </c>
      <c r="K389" s="139">
        <v>0</v>
      </c>
      <c r="L389" s="139">
        <v>2404</v>
      </c>
      <c r="M389" s="139">
        <v>1926</v>
      </c>
      <c r="N389" s="139">
        <v>478</v>
      </c>
      <c r="O389" s="139">
        <v>128</v>
      </c>
      <c r="P389" s="139">
        <v>7970</v>
      </c>
      <c r="Q389" s="139">
        <v>32</v>
      </c>
      <c r="R389" s="139">
        <v>215</v>
      </c>
      <c r="S389" s="139">
        <v>754</v>
      </c>
      <c r="T389" s="139">
        <v>23967</v>
      </c>
      <c r="U389" s="139">
        <v>54</v>
      </c>
      <c r="V389" s="139">
        <v>386</v>
      </c>
      <c r="W389" s="139">
        <v>951</v>
      </c>
      <c r="X389" s="139">
        <v>28112</v>
      </c>
    </row>
    <row r="390" spans="1:24" ht="13.8" thickBot="1" x14ac:dyDescent="0.3">
      <c r="A390" s="7" t="s">
        <v>545</v>
      </c>
      <c r="B390" s="1" t="s">
        <v>544</v>
      </c>
      <c r="C390" s="7" t="s">
        <v>55</v>
      </c>
      <c r="D390" s="139">
        <v>349</v>
      </c>
      <c r="E390" s="139">
        <v>23318</v>
      </c>
      <c r="F390" s="139">
        <v>205</v>
      </c>
      <c r="G390" s="139">
        <v>7352</v>
      </c>
      <c r="H390" s="139">
        <v>398</v>
      </c>
      <c r="I390" s="139">
        <v>2458</v>
      </c>
      <c r="J390" s="139">
        <v>236</v>
      </c>
      <c r="K390" s="139">
        <v>3526</v>
      </c>
      <c r="L390" s="139">
        <v>2084</v>
      </c>
      <c r="M390" s="139">
        <v>1292</v>
      </c>
      <c r="N390" s="139">
        <v>792</v>
      </c>
      <c r="O390" s="139">
        <v>97</v>
      </c>
      <c r="P390" s="139">
        <v>8297</v>
      </c>
      <c r="Q390" s="139">
        <v>28</v>
      </c>
      <c r="R390" s="139">
        <v>986</v>
      </c>
      <c r="S390" s="139">
        <v>446</v>
      </c>
      <c r="T390" s="139">
        <v>31615</v>
      </c>
      <c r="U390" s="139">
        <v>233</v>
      </c>
      <c r="V390" s="139">
        <v>8338</v>
      </c>
      <c r="W390" s="139">
        <v>1313</v>
      </c>
      <c r="X390" s="139">
        <v>45937</v>
      </c>
    </row>
    <row r="391" spans="1:24" ht="13.8" thickBot="1" x14ac:dyDescent="0.3">
      <c r="A391" s="7" t="s">
        <v>595</v>
      </c>
      <c r="B391" s="1" t="s">
        <v>594</v>
      </c>
      <c r="C391" s="7" t="s">
        <v>55</v>
      </c>
      <c r="D391" s="139">
        <v>534</v>
      </c>
      <c r="E391" s="139">
        <v>8869</v>
      </c>
      <c r="F391" s="139">
        <v>52</v>
      </c>
      <c r="G391" s="139">
        <v>1404</v>
      </c>
      <c r="H391" s="139">
        <v>127</v>
      </c>
      <c r="I391" s="139">
        <v>441</v>
      </c>
      <c r="J391" s="139">
        <v>13</v>
      </c>
      <c r="K391" s="139">
        <v>700</v>
      </c>
      <c r="L391" s="139">
        <v>162</v>
      </c>
      <c r="M391" s="139">
        <v>111</v>
      </c>
      <c r="N391" s="139">
        <v>51</v>
      </c>
      <c r="O391" s="139">
        <v>32</v>
      </c>
      <c r="P391" s="139">
        <v>777</v>
      </c>
      <c r="Q391" s="139">
        <v>11</v>
      </c>
      <c r="R391" s="139">
        <v>153</v>
      </c>
      <c r="S391" s="139">
        <v>566</v>
      </c>
      <c r="T391" s="139">
        <v>9646</v>
      </c>
      <c r="U391" s="139">
        <v>63</v>
      </c>
      <c r="V391" s="139">
        <v>1557</v>
      </c>
      <c r="W391" s="139">
        <v>769</v>
      </c>
      <c r="X391" s="139">
        <v>12344</v>
      </c>
    </row>
    <row r="392" spans="1:24" ht="13.8" thickBot="1" x14ac:dyDescent="0.3">
      <c r="A392" s="7" t="s">
        <v>599</v>
      </c>
      <c r="B392" s="1" t="s">
        <v>598</v>
      </c>
      <c r="C392" s="7" t="s">
        <v>55</v>
      </c>
      <c r="D392" s="139">
        <v>212</v>
      </c>
      <c r="E392" s="139">
        <v>10399</v>
      </c>
      <c r="F392" s="139">
        <v>46</v>
      </c>
      <c r="G392" s="139">
        <v>2109</v>
      </c>
      <c r="H392" s="139">
        <v>162</v>
      </c>
      <c r="I392" s="139">
        <v>2711</v>
      </c>
      <c r="J392" s="139">
        <v>56</v>
      </c>
      <c r="K392" s="139">
        <v>3792</v>
      </c>
      <c r="L392" s="139">
        <v>2257</v>
      </c>
      <c r="M392" s="139">
        <v>1817</v>
      </c>
      <c r="N392" s="139">
        <v>440</v>
      </c>
      <c r="O392" s="139">
        <v>43</v>
      </c>
      <c r="P392" s="139">
        <v>8089</v>
      </c>
      <c r="Q392" s="139">
        <v>25</v>
      </c>
      <c r="R392" s="139">
        <v>1238</v>
      </c>
      <c r="S392" s="139">
        <v>255</v>
      </c>
      <c r="T392" s="139">
        <v>18488</v>
      </c>
      <c r="U392" s="139">
        <v>71</v>
      </c>
      <c r="V392" s="139">
        <v>3347</v>
      </c>
      <c r="W392" s="139">
        <v>544</v>
      </c>
      <c r="X392" s="139">
        <v>28338</v>
      </c>
    </row>
    <row r="393" spans="1:24" ht="13.8" thickBot="1" x14ac:dyDescent="0.3">
      <c r="A393" s="7" t="s">
        <v>609</v>
      </c>
      <c r="B393" s="1" t="s">
        <v>608</v>
      </c>
      <c r="C393" s="7" t="s">
        <v>55</v>
      </c>
      <c r="D393" s="139">
        <v>175</v>
      </c>
      <c r="E393" s="139">
        <v>5169</v>
      </c>
      <c r="F393" s="139">
        <v>84</v>
      </c>
      <c r="G393" s="139">
        <v>1777</v>
      </c>
      <c r="H393" s="139">
        <v>8</v>
      </c>
      <c r="I393" s="139">
        <v>76</v>
      </c>
      <c r="J393" s="139">
        <v>93</v>
      </c>
      <c r="K393" s="139">
        <v>8660</v>
      </c>
      <c r="L393" s="139">
        <v>4227</v>
      </c>
      <c r="M393" s="139">
        <v>3685</v>
      </c>
      <c r="N393" s="139">
        <v>542</v>
      </c>
      <c r="O393" s="139">
        <v>30</v>
      </c>
      <c r="P393" s="139">
        <v>1096</v>
      </c>
      <c r="Q393" s="139">
        <v>2</v>
      </c>
      <c r="R393" s="139">
        <v>42</v>
      </c>
      <c r="S393" s="139">
        <v>205</v>
      </c>
      <c r="T393" s="139">
        <v>6265</v>
      </c>
      <c r="U393" s="139">
        <v>86</v>
      </c>
      <c r="V393" s="139">
        <v>1819</v>
      </c>
      <c r="W393" s="139">
        <v>392</v>
      </c>
      <c r="X393" s="139">
        <v>16820</v>
      </c>
    </row>
    <row r="394" spans="1:24" ht="13.8" thickBot="1" x14ac:dyDescent="0.3">
      <c r="A394" s="7" t="s">
        <v>643</v>
      </c>
      <c r="B394" s="1" t="s">
        <v>642</v>
      </c>
      <c r="C394" s="7" t="s">
        <v>55</v>
      </c>
      <c r="D394" s="139">
        <v>461</v>
      </c>
      <c r="E394" s="139">
        <v>17672</v>
      </c>
      <c r="F394" s="139">
        <v>0</v>
      </c>
      <c r="G394" s="139">
        <v>0</v>
      </c>
      <c r="H394" s="139">
        <v>311</v>
      </c>
      <c r="I394" s="139">
        <v>8618</v>
      </c>
      <c r="J394" s="139">
        <v>0</v>
      </c>
      <c r="K394" s="139">
        <v>0</v>
      </c>
      <c r="L394" s="139">
        <v>2127</v>
      </c>
      <c r="M394" s="139">
        <v>1956</v>
      </c>
      <c r="N394" s="139">
        <v>171</v>
      </c>
      <c r="O394" s="139">
        <v>60</v>
      </c>
      <c r="P394" s="139">
        <v>4962</v>
      </c>
      <c r="Q394" s="139">
        <v>28</v>
      </c>
      <c r="R394" s="139">
        <v>587</v>
      </c>
      <c r="S394" s="139">
        <v>521</v>
      </c>
      <c r="T394" s="139">
        <v>22634</v>
      </c>
      <c r="U394" s="139">
        <v>28</v>
      </c>
      <c r="V394" s="139">
        <v>587</v>
      </c>
      <c r="W394" s="139">
        <v>860</v>
      </c>
      <c r="X394" s="139">
        <v>31839</v>
      </c>
    </row>
    <row r="395" spans="1:24" ht="13.8" thickBot="1" x14ac:dyDescent="0.3">
      <c r="A395" s="7" t="s">
        <v>653</v>
      </c>
      <c r="B395" s="1" t="s">
        <v>652</v>
      </c>
      <c r="C395" s="7" t="s">
        <v>55</v>
      </c>
      <c r="D395" s="139">
        <v>240</v>
      </c>
      <c r="E395" s="139">
        <v>8429</v>
      </c>
      <c r="F395" s="139">
        <v>48</v>
      </c>
      <c r="G395" s="139">
        <v>887</v>
      </c>
      <c r="H395" s="139">
        <v>98</v>
      </c>
      <c r="I395" s="139">
        <v>2614</v>
      </c>
      <c r="J395" s="139">
        <v>0</v>
      </c>
      <c r="K395" s="139">
        <v>0</v>
      </c>
      <c r="L395" s="139">
        <v>985</v>
      </c>
      <c r="M395" s="139">
        <v>796</v>
      </c>
      <c r="N395" s="139">
        <v>189</v>
      </c>
      <c r="O395" s="139">
        <v>70</v>
      </c>
      <c r="P395" s="139">
        <v>2947</v>
      </c>
      <c r="Q395" s="139">
        <v>20</v>
      </c>
      <c r="R395" s="139">
        <v>189</v>
      </c>
      <c r="S395" s="139">
        <v>310</v>
      </c>
      <c r="T395" s="139">
        <v>11376</v>
      </c>
      <c r="U395" s="139">
        <v>68</v>
      </c>
      <c r="V395" s="139">
        <v>1076</v>
      </c>
      <c r="W395" s="139">
        <v>476</v>
      </c>
      <c r="X395" s="139">
        <v>15066</v>
      </c>
    </row>
    <row r="396" spans="1:24" ht="13.8" thickBot="1" x14ac:dyDescent="0.3">
      <c r="A396" s="7" t="s">
        <v>661</v>
      </c>
      <c r="B396" s="1" t="s">
        <v>660</v>
      </c>
      <c r="C396" s="7" t="s">
        <v>55</v>
      </c>
      <c r="D396" s="139">
        <v>1051</v>
      </c>
      <c r="E396" s="139">
        <v>16573</v>
      </c>
      <c r="F396" s="139">
        <v>285</v>
      </c>
      <c r="G396" s="139">
        <v>1970</v>
      </c>
      <c r="H396" s="139">
        <v>828</v>
      </c>
      <c r="I396" s="139">
        <v>6625</v>
      </c>
      <c r="J396" s="139">
        <v>81</v>
      </c>
      <c r="K396" s="139">
        <v>2564</v>
      </c>
      <c r="L396" s="139">
        <v>1831</v>
      </c>
      <c r="M396" s="139">
        <v>1309</v>
      </c>
      <c r="N396" s="139">
        <v>522</v>
      </c>
      <c r="O396" s="139">
        <v>20</v>
      </c>
      <c r="P396" s="139">
        <v>992</v>
      </c>
      <c r="Q396" s="139">
        <v>12</v>
      </c>
      <c r="R396" s="139">
        <v>86</v>
      </c>
      <c r="S396" s="139">
        <v>1071</v>
      </c>
      <c r="T396" s="139">
        <v>17565</v>
      </c>
      <c r="U396" s="139">
        <v>297</v>
      </c>
      <c r="V396" s="139">
        <v>2056</v>
      </c>
      <c r="W396" s="139">
        <v>2277</v>
      </c>
      <c r="X396" s="139">
        <v>28810</v>
      </c>
    </row>
    <row r="397" spans="1:24" ht="13.8" thickBot="1" x14ac:dyDescent="0.3">
      <c r="A397" s="7" t="s">
        <v>663</v>
      </c>
      <c r="B397" s="1" t="s">
        <v>662</v>
      </c>
      <c r="C397" s="7" t="s">
        <v>55</v>
      </c>
      <c r="D397" s="139">
        <v>363</v>
      </c>
      <c r="E397" s="139">
        <v>18465</v>
      </c>
      <c r="F397" s="139">
        <v>19</v>
      </c>
      <c r="G397" s="139">
        <v>213</v>
      </c>
      <c r="H397" s="139">
        <v>250</v>
      </c>
      <c r="I397" s="139">
        <v>3253</v>
      </c>
      <c r="J397" s="139">
        <v>0</v>
      </c>
      <c r="K397" s="139">
        <v>0</v>
      </c>
      <c r="L397" s="139">
        <v>789</v>
      </c>
      <c r="M397" s="139">
        <v>662</v>
      </c>
      <c r="N397" s="139">
        <v>127</v>
      </c>
      <c r="O397" s="139">
        <v>11</v>
      </c>
      <c r="P397" s="139">
        <v>926</v>
      </c>
      <c r="Q397" s="139">
        <v>2</v>
      </c>
      <c r="R397" s="139">
        <v>23</v>
      </c>
      <c r="S397" s="139">
        <v>374</v>
      </c>
      <c r="T397" s="139">
        <v>19391</v>
      </c>
      <c r="U397" s="139">
        <v>21</v>
      </c>
      <c r="V397" s="139">
        <v>236</v>
      </c>
      <c r="W397" s="139">
        <v>645</v>
      </c>
      <c r="X397" s="139">
        <v>22880</v>
      </c>
    </row>
    <row r="398" spans="1:24" ht="13.8" thickBot="1" x14ac:dyDescent="0.3">
      <c r="A398" s="7" t="s">
        <v>691</v>
      </c>
      <c r="B398" s="1" t="s">
        <v>690</v>
      </c>
      <c r="C398" s="7" t="s">
        <v>55</v>
      </c>
      <c r="D398" s="139">
        <v>124</v>
      </c>
      <c r="E398" s="139">
        <v>6107</v>
      </c>
      <c r="F398" s="139">
        <v>45</v>
      </c>
      <c r="G398" s="139">
        <v>1028</v>
      </c>
      <c r="H398" s="139">
        <v>104</v>
      </c>
      <c r="I398" s="139">
        <v>1823</v>
      </c>
      <c r="J398" s="139">
        <v>0</v>
      </c>
      <c r="K398" s="139">
        <v>0</v>
      </c>
      <c r="L398" s="139">
        <v>676</v>
      </c>
      <c r="M398" s="139">
        <v>483</v>
      </c>
      <c r="N398" s="139">
        <v>193</v>
      </c>
      <c r="O398" s="139">
        <v>9</v>
      </c>
      <c r="P398" s="139">
        <v>1405</v>
      </c>
      <c r="Q398" s="139">
        <v>5</v>
      </c>
      <c r="R398" s="139">
        <v>189</v>
      </c>
      <c r="S398" s="139">
        <v>133</v>
      </c>
      <c r="T398" s="139">
        <v>7512</v>
      </c>
      <c r="U398" s="139">
        <v>50</v>
      </c>
      <c r="V398" s="139">
        <v>1217</v>
      </c>
      <c r="W398" s="139">
        <v>287</v>
      </c>
      <c r="X398" s="139">
        <v>10552</v>
      </c>
    </row>
    <row r="399" spans="1:24" ht="13.8" thickBot="1" x14ac:dyDescent="0.3">
      <c r="A399" s="7" t="s">
        <v>703</v>
      </c>
      <c r="B399" s="1" t="s">
        <v>702</v>
      </c>
      <c r="C399" s="7" t="s">
        <v>55</v>
      </c>
      <c r="D399" s="139">
        <v>184</v>
      </c>
      <c r="E399" s="139">
        <v>6222</v>
      </c>
      <c r="F399" s="139">
        <v>15</v>
      </c>
      <c r="G399" s="139">
        <v>229</v>
      </c>
      <c r="H399" s="139">
        <v>60</v>
      </c>
      <c r="I399" s="139">
        <v>1068</v>
      </c>
      <c r="J399" s="139">
        <v>14</v>
      </c>
      <c r="K399" s="139">
        <v>830</v>
      </c>
      <c r="L399" s="139">
        <v>447</v>
      </c>
      <c r="M399" s="139">
        <v>353</v>
      </c>
      <c r="N399" s="139">
        <v>94</v>
      </c>
      <c r="O399" s="139">
        <v>13</v>
      </c>
      <c r="P399" s="139">
        <v>936</v>
      </c>
      <c r="Q399" s="139">
        <v>4</v>
      </c>
      <c r="R399" s="139">
        <v>43</v>
      </c>
      <c r="S399" s="139">
        <v>197</v>
      </c>
      <c r="T399" s="139">
        <v>7158</v>
      </c>
      <c r="U399" s="139">
        <v>19</v>
      </c>
      <c r="V399" s="139">
        <v>272</v>
      </c>
      <c r="W399" s="139">
        <v>290</v>
      </c>
      <c r="X399" s="139">
        <v>9328</v>
      </c>
    </row>
    <row r="400" spans="1:24" ht="13.8" thickBot="1" x14ac:dyDescent="0.3">
      <c r="A400" s="7" t="s">
        <v>717</v>
      </c>
      <c r="B400" s="1" t="s">
        <v>716</v>
      </c>
      <c r="C400" s="7" t="s">
        <v>55</v>
      </c>
      <c r="D400" s="139">
        <v>246</v>
      </c>
      <c r="E400" s="139">
        <v>7863</v>
      </c>
      <c r="F400" s="139">
        <v>50</v>
      </c>
      <c r="G400" s="139">
        <v>655</v>
      </c>
      <c r="H400" s="139">
        <v>189</v>
      </c>
      <c r="I400" s="139">
        <v>4308</v>
      </c>
      <c r="J400" s="139">
        <v>0</v>
      </c>
      <c r="K400" s="139">
        <v>0</v>
      </c>
      <c r="L400" s="139">
        <v>3817</v>
      </c>
      <c r="M400" s="139">
        <v>3375</v>
      </c>
      <c r="N400" s="139">
        <v>442</v>
      </c>
      <c r="O400" s="139">
        <v>70</v>
      </c>
      <c r="P400" s="139">
        <v>7657</v>
      </c>
      <c r="Q400" s="139">
        <v>8</v>
      </c>
      <c r="R400" s="139">
        <v>97</v>
      </c>
      <c r="S400" s="139">
        <v>316</v>
      </c>
      <c r="T400" s="139">
        <v>15520</v>
      </c>
      <c r="U400" s="139">
        <v>58</v>
      </c>
      <c r="V400" s="139">
        <v>752</v>
      </c>
      <c r="W400" s="139">
        <v>563</v>
      </c>
      <c r="X400" s="139">
        <v>20580</v>
      </c>
    </row>
    <row r="401" spans="1:24" ht="13.8" thickBot="1" x14ac:dyDescent="0.3">
      <c r="A401" s="7" t="s">
        <v>733</v>
      </c>
      <c r="B401" s="1" t="s">
        <v>732</v>
      </c>
      <c r="C401" s="7" t="s">
        <v>55</v>
      </c>
      <c r="D401" s="139">
        <v>86</v>
      </c>
      <c r="E401" s="139">
        <v>1944</v>
      </c>
      <c r="F401" s="139">
        <v>0</v>
      </c>
      <c r="G401" s="139">
        <v>0</v>
      </c>
      <c r="H401" s="139">
        <v>98</v>
      </c>
      <c r="I401" s="139">
        <v>878</v>
      </c>
      <c r="J401" s="139">
        <v>1</v>
      </c>
      <c r="K401" s="139">
        <v>130</v>
      </c>
      <c r="L401" s="139">
        <v>535</v>
      </c>
      <c r="M401" s="139">
        <v>457</v>
      </c>
      <c r="N401" s="139">
        <v>78</v>
      </c>
      <c r="O401" s="139">
        <v>8</v>
      </c>
      <c r="P401" s="139">
        <v>960</v>
      </c>
      <c r="Q401" s="139">
        <v>0</v>
      </c>
      <c r="R401" s="139">
        <v>0</v>
      </c>
      <c r="S401" s="139">
        <v>94</v>
      </c>
      <c r="T401" s="139">
        <v>2904</v>
      </c>
      <c r="U401" s="139">
        <v>0</v>
      </c>
      <c r="V401" s="139">
        <v>0</v>
      </c>
      <c r="W401" s="139">
        <v>193</v>
      </c>
      <c r="X401" s="139">
        <v>3912</v>
      </c>
    </row>
    <row r="402" spans="1:24" ht="13.8" thickBot="1" x14ac:dyDescent="0.3">
      <c r="A402" s="7" t="s">
        <v>759</v>
      </c>
      <c r="B402" s="1" t="s">
        <v>758</v>
      </c>
      <c r="C402" s="7" t="s">
        <v>55</v>
      </c>
      <c r="D402" s="139">
        <v>559</v>
      </c>
      <c r="E402" s="139">
        <v>18143</v>
      </c>
      <c r="F402" s="139">
        <v>152</v>
      </c>
      <c r="G402" s="139">
        <v>1597</v>
      </c>
      <c r="H402" s="139">
        <v>248</v>
      </c>
      <c r="I402" s="139">
        <v>3679</v>
      </c>
      <c r="J402" s="139">
        <v>95</v>
      </c>
      <c r="K402" s="139">
        <v>5486</v>
      </c>
      <c r="L402" s="139">
        <v>1911</v>
      </c>
      <c r="M402" s="139">
        <v>1764</v>
      </c>
      <c r="N402" s="139">
        <v>147</v>
      </c>
      <c r="O402" s="139">
        <v>76</v>
      </c>
      <c r="P402" s="139">
        <v>2545</v>
      </c>
      <c r="Q402" s="139">
        <v>49</v>
      </c>
      <c r="R402" s="139">
        <v>482</v>
      </c>
      <c r="S402" s="139">
        <v>635</v>
      </c>
      <c r="T402" s="139">
        <v>20688</v>
      </c>
      <c r="U402" s="139">
        <v>201</v>
      </c>
      <c r="V402" s="139">
        <v>2079</v>
      </c>
      <c r="W402" s="139">
        <v>1179</v>
      </c>
      <c r="X402" s="139">
        <v>31932</v>
      </c>
    </row>
    <row r="403" spans="1:24" ht="13.8" thickBot="1" x14ac:dyDescent="0.3">
      <c r="A403" s="7" t="s">
        <v>761</v>
      </c>
      <c r="B403" s="1" t="s">
        <v>760</v>
      </c>
      <c r="C403" s="7" t="s">
        <v>55</v>
      </c>
      <c r="D403" s="139">
        <v>104</v>
      </c>
      <c r="E403" s="139">
        <v>3094</v>
      </c>
      <c r="F403" s="139">
        <v>9</v>
      </c>
      <c r="G403" s="139">
        <v>123</v>
      </c>
      <c r="H403" s="139">
        <v>79</v>
      </c>
      <c r="I403" s="139">
        <v>361</v>
      </c>
      <c r="J403" s="139">
        <v>23</v>
      </c>
      <c r="K403" s="139">
        <v>460</v>
      </c>
      <c r="L403" s="139">
        <v>624</v>
      </c>
      <c r="M403" s="139">
        <v>469</v>
      </c>
      <c r="N403" s="139">
        <v>155</v>
      </c>
      <c r="O403" s="139">
        <v>6</v>
      </c>
      <c r="P403" s="139">
        <v>1115</v>
      </c>
      <c r="Q403" s="139">
        <v>4</v>
      </c>
      <c r="R403" s="139">
        <v>59</v>
      </c>
      <c r="S403" s="139">
        <v>110</v>
      </c>
      <c r="T403" s="139">
        <v>4209</v>
      </c>
      <c r="U403" s="139">
        <v>13</v>
      </c>
      <c r="V403" s="139">
        <v>182</v>
      </c>
      <c r="W403" s="139">
        <v>225</v>
      </c>
      <c r="X403" s="139">
        <v>5212</v>
      </c>
    </row>
    <row r="404" spans="1:24" ht="13.8" thickBot="1" x14ac:dyDescent="0.3">
      <c r="A404" s="7" t="s">
        <v>763</v>
      </c>
      <c r="B404" s="1" t="s">
        <v>762</v>
      </c>
      <c r="C404" s="7" t="s">
        <v>55</v>
      </c>
      <c r="D404" s="139">
        <v>445</v>
      </c>
      <c r="E404" s="139">
        <v>27135</v>
      </c>
      <c r="F404" s="139">
        <v>103</v>
      </c>
      <c r="G404" s="139">
        <v>1890</v>
      </c>
      <c r="H404" s="139">
        <v>147</v>
      </c>
      <c r="I404" s="139">
        <v>5139</v>
      </c>
      <c r="J404" s="139">
        <v>0</v>
      </c>
      <c r="K404" s="139">
        <v>0</v>
      </c>
      <c r="L404" s="139">
        <v>1630</v>
      </c>
      <c r="M404" s="139">
        <v>1381</v>
      </c>
      <c r="N404" s="139">
        <v>249</v>
      </c>
      <c r="O404" s="139">
        <v>105</v>
      </c>
      <c r="P404" s="139">
        <v>5100</v>
      </c>
      <c r="Q404" s="139">
        <v>33</v>
      </c>
      <c r="R404" s="139">
        <v>624</v>
      </c>
      <c r="S404" s="139">
        <v>550</v>
      </c>
      <c r="T404" s="139">
        <v>32235</v>
      </c>
      <c r="U404" s="139">
        <v>136</v>
      </c>
      <c r="V404" s="139">
        <v>2514</v>
      </c>
      <c r="W404" s="139">
        <v>833</v>
      </c>
      <c r="X404" s="139">
        <v>39888</v>
      </c>
    </row>
    <row r="405" spans="1:24" ht="13.8" thickBot="1" x14ac:dyDescent="0.3">
      <c r="A405" s="7" t="s">
        <v>785</v>
      </c>
      <c r="B405" s="1" t="s">
        <v>784</v>
      </c>
      <c r="C405" s="7" t="s">
        <v>55</v>
      </c>
      <c r="D405" s="139">
        <v>548</v>
      </c>
      <c r="E405" s="139">
        <v>13300</v>
      </c>
      <c r="F405" s="139">
        <v>59</v>
      </c>
      <c r="G405" s="139">
        <v>601</v>
      </c>
      <c r="H405" s="139">
        <v>176</v>
      </c>
      <c r="I405" s="139">
        <v>3157</v>
      </c>
      <c r="J405" s="139">
        <v>362</v>
      </c>
      <c r="K405" s="139">
        <v>9771</v>
      </c>
      <c r="L405" s="139">
        <v>849</v>
      </c>
      <c r="M405" s="139">
        <v>656</v>
      </c>
      <c r="N405" s="139">
        <v>193</v>
      </c>
      <c r="O405" s="139">
        <v>99</v>
      </c>
      <c r="P405" s="139">
        <v>2433</v>
      </c>
      <c r="Q405" s="139">
        <v>11</v>
      </c>
      <c r="R405" s="139">
        <v>179</v>
      </c>
      <c r="S405" s="139">
        <v>647</v>
      </c>
      <c r="T405" s="139">
        <v>15733</v>
      </c>
      <c r="U405" s="139">
        <v>70</v>
      </c>
      <c r="V405" s="139">
        <v>780</v>
      </c>
      <c r="W405" s="139">
        <v>1255</v>
      </c>
      <c r="X405" s="139">
        <v>29441</v>
      </c>
    </row>
    <row r="406" spans="1:24" ht="13.8" thickBot="1" x14ac:dyDescent="0.3">
      <c r="A406" s="7" t="s">
        <v>787</v>
      </c>
      <c r="B406" s="1" t="s">
        <v>786</v>
      </c>
      <c r="C406" s="7" t="s">
        <v>55</v>
      </c>
      <c r="D406" s="139">
        <v>255</v>
      </c>
      <c r="E406" s="139">
        <v>3735</v>
      </c>
      <c r="F406" s="139">
        <v>6</v>
      </c>
      <c r="G406" s="139">
        <v>92</v>
      </c>
      <c r="H406" s="139">
        <v>169</v>
      </c>
      <c r="I406" s="139">
        <v>2354</v>
      </c>
      <c r="J406" s="139">
        <v>9</v>
      </c>
      <c r="K406" s="139">
        <v>149</v>
      </c>
      <c r="L406" s="139">
        <v>392</v>
      </c>
      <c r="M406" s="139">
        <v>356</v>
      </c>
      <c r="N406" s="139">
        <v>36</v>
      </c>
      <c r="O406" s="139">
        <v>22</v>
      </c>
      <c r="P406" s="139">
        <v>758</v>
      </c>
      <c r="Q406" s="139">
        <v>4</v>
      </c>
      <c r="R406" s="139">
        <v>50</v>
      </c>
      <c r="S406" s="139">
        <v>277</v>
      </c>
      <c r="T406" s="139">
        <v>4493</v>
      </c>
      <c r="U406" s="139">
        <v>10</v>
      </c>
      <c r="V406" s="139">
        <v>142</v>
      </c>
      <c r="W406" s="139">
        <v>465</v>
      </c>
      <c r="X406" s="139">
        <v>7138</v>
      </c>
    </row>
    <row r="407" spans="1:24" ht="13.8" thickBot="1" x14ac:dyDescent="0.3">
      <c r="A407" s="7" t="s">
        <v>795</v>
      </c>
      <c r="B407" s="1" t="s">
        <v>794</v>
      </c>
      <c r="C407" s="7" t="s">
        <v>55</v>
      </c>
      <c r="D407" s="139">
        <v>408</v>
      </c>
      <c r="E407" s="139">
        <v>26724</v>
      </c>
      <c r="F407" s="139">
        <v>169</v>
      </c>
      <c r="G407" s="139">
        <v>7107</v>
      </c>
      <c r="H407" s="139">
        <v>337</v>
      </c>
      <c r="I407" s="139">
        <v>9797</v>
      </c>
      <c r="J407" s="139">
        <v>0</v>
      </c>
      <c r="K407" s="139">
        <v>0</v>
      </c>
      <c r="L407" s="139">
        <v>2855</v>
      </c>
      <c r="M407" s="139">
        <v>2385</v>
      </c>
      <c r="N407" s="139">
        <v>470</v>
      </c>
      <c r="O407" s="139">
        <v>113</v>
      </c>
      <c r="P407" s="139">
        <v>8695</v>
      </c>
      <c r="Q407" s="139">
        <v>48</v>
      </c>
      <c r="R407" s="139">
        <v>2180</v>
      </c>
      <c r="S407" s="139">
        <v>521</v>
      </c>
      <c r="T407" s="139">
        <v>35419</v>
      </c>
      <c r="U407" s="139">
        <v>217</v>
      </c>
      <c r="V407" s="139">
        <v>9287</v>
      </c>
      <c r="W407" s="139">
        <v>1075</v>
      </c>
      <c r="X407" s="139">
        <v>54503</v>
      </c>
    </row>
    <row r="408" spans="1:24" ht="13.8" thickBot="1" x14ac:dyDescent="0.3">
      <c r="A408" s="7" t="s">
        <v>815</v>
      </c>
      <c r="B408" s="1" t="s">
        <v>814</v>
      </c>
      <c r="C408" s="7" t="s">
        <v>55</v>
      </c>
      <c r="D408" s="139">
        <v>291</v>
      </c>
      <c r="E408" s="139">
        <v>8250</v>
      </c>
      <c r="F408" s="139">
        <v>150</v>
      </c>
      <c r="G408" s="139">
        <v>2572</v>
      </c>
      <c r="H408" s="139">
        <v>60</v>
      </c>
      <c r="I408" s="139">
        <v>1830</v>
      </c>
      <c r="J408" s="139">
        <v>0</v>
      </c>
      <c r="K408" s="139">
        <v>0</v>
      </c>
      <c r="L408" s="139">
        <v>1612</v>
      </c>
      <c r="M408" s="139">
        <v>1484</v>
      </c>
      <c r="N408" s="139">
        <v>128</v>
      </c>
      <c r="O408" s="139">
        <v>98</v>
      </c>
      <c r="P408" s="139">
        <v>5698</v>
      </c>
      <c r="Q408" s="139">
        <v>13</v>
      </c>
      <c r="R408" s="139">
        <v>460</v>
      </c>
      <c r="S408" s="139">
        <v>389</v>
      </c>
      <c r="T408" s="139">
        <v>13948</v>
      </c>
      <c r="U408" s="139">
        <v>163</v>
      </c>
      <c r="V408" s="139">
        <v>3032</v>
      </c>
      <c r="W408" s="139">
        <v>612</v>
      </c>
      <c r="X408" s="139">
        <v>18810</v>
      </c>
    </row>
    <row r="409" spans="1:24" ht="13.8" thickBot="1" x14ac:dyDescent="0.3">
      <c r="A409" s="7" t="s">
        <v>817</v>
      </c>
      <c r="B409" s="1" t="s">
        <v>816</v>
      </c>
      <c r="C409" s="7" t="s">
        <v>55</v>
      </c>
      <c r="D409" s="139">
        <v>334</v>
      </c>
      <c r="E409" s="139">
        <v>9567</v>
      </c>
      <c r="F409" s="139">
        <v>96</v>
      </c>
      <c r="G409" s="139">
        <v>1313</v>
      </c>
      <c r="H409" s="139">
        <v>570</v>
      </c>
      <c r="I409" s="139">
        <v>11895</v>
      </c>
      <c r="J409" s="139">
        <v>106</v>
      </c>
      <c r="K409" s="139">
        <v>1712</v>
      </c>
      <c r="L409" s="139">
        <v>1174</v>
      </c>
      <c r="M409" s="139">
        <v>849</v>
      </c>
      <c r="N409" s="139">
        <v>325</v>
      </c>
      <c r="O409" s="139">
        <v>56</v>
      </c>
      <c r="P409" s="139">
        <v>4818</v>
      </c>
      <c r="Q409" s="139">
        <v>15</v>
      </c>
      <c r="R409" s="139">
        <v>472</v>
      </c>
      <c r="S409" s="139">
        <v>390</v>
      </c>
      <c r="T409" s="139">
        <v>14385</v>
      </c>
      <c r="U409" s="139">
        <v>111</v>
      </c>
      <c r="V409" s="139">
        <v>1785</v>
      </c>
      <c r="W409" s="139">
        <v>1177</v>
      </c>
      <c r="X409" s="139">
        <v>29777</v>
      </c>
    </row>
    <row r="410" spans="1:24" ht="13.8" thickBot="1" x14ac:dyDescent="0.3">
      <c r="A410" s="7" t="s">
        <v>823</v>
      </c>
      <c r="B410" s="1" t="s">
        <v>822</v>
      </c>
      <c r="C410" s="7" t="s">
        <v>55</v>
      </c>
      <c r="D410" s="139">
        <v>2064</v>
      </c>
      <c r="E410" s="139">
        <v>40957</v>
      </c>
      <c r="F410" s="139">
        <v>202</v>
      </c>
      <c r="G410" s="139">
        <v>1823</v>
      </c>
      <c r="H410" s="139">
        <v>727</v>
      </c>
      <c r="I410" s="139">
        <v>5626</v>
      </c>
      <c r="J410" s="139">
        <v>2</v>
      </c>
      <c r="K410" s="139">
        <v>1250</v>
      </c>
      <c r="L410" s="139">
        <v>2265</v>
      </c>
      <c r="M410" s="139">
        <v>1962</v>
      </c>
      <c r="N410" s="139">
        <v>303</v>
      </c>
      <c r="O410" s="139">
        <v>638</v>
      </c>
      <c r="P410" s="139">
        <v>14117</v>
      </c>
      <c r="Q410" s="139">
        <v>63</v>
      </c>
      <c r="R410" s="139">
        <v>846</v>
      </c>
      <c r="S410" s="139">
        <v>2702</v>
      </c>
      <c r="T410" s="139">
        <v>55074</v>
      </c>
      <c r="U410" s="139">
        <v>265</v>
      </c>
      <c r="V410" s="139">
        <v>2669</v>
      </c>
      <c r="W410" s="139">
        <v>3696</v>
      </c>
      <c r="X410" s="139">
        <v>64619</v>
      </c>
    </row>
    <row r="411" spans="1:24" x14ac:dyDescent="0.25">
      <c r="B411" s="61" t="s">
        <v>3885</v>
      </c>
      <c r="C411" s="124"/>
      <c r="D411" s="94">
        <f>SUM(D366:D410)</f>
        <v>30151</v>
      </c>
      <c r="E411" s="94">
        <f t="shared" ref="E411:X411" si="10">SUM(E366:E410)</f>
        <v>902521</v>
      </c>
      <c r="F411" s="94">
        <f t="shared" si="10"/>
        <v>5091</v>
      </c>
      <c r="G411" s="94">
        <f t="shared" si="10"/>
        <v>98329</v>
      </c>
      <c r="H411" s="94">
        <f t="shared" si="10"/>
        <v>19916</v>
      </c>
      <c r="I411" s="94">
        <f t="shared" si="10"/>
        <v>324378</v>
      </c>
      <c r="J411" s="94">
        <f t="shared" si="10"/>
        <v>6902</v>
      </c>
      <c r="K411" s="94">
        <f t="shared" si="10"/>
        <v>286661</v>
      </c>
      <c r="L411" s="94">
        <f t="shared" si="10"/>
        <v>141616</v>
      </c>
      <c r="M411" s="94">
        <f t="shared" si="10"/>
        <v>109622</v>
      </c>
      <c r="N411" s="94">
        <f t="shared" si="10"/>
        <v>31994</v>
      </c>
      <c r="O411" s="94">
        <f t="shared" si="10"/>
        <v>5537</v>
      </c>
      <c r="P411" s="94">
        <f t="shared" si="10"/>
        <v>290829</v>
      </c>
      <c r="Q411" s="94">
        <f t="shared" si="10"/>
        <v>1069</v>
      </c>
      <c r="R411" s="94">
        <f t="shared" si="10"/>
        <v>27221</v>
      </c>
      <c r="S411" s="94">
        <f t="shared" si="10"/>
        <v>35688</v>
      </c>
      <c r="T411" s="94">
        <f t="shared" si="10"/>
        <v>1193350</v>
      </c>
      <c r="U411" s="94">
        <f t="shared" si="10"/>
        <v>6160</v>
      </c>
      <c r="V411" s="94">
        <f t="shared" si="10"/>
        <v>125550</v>
      </c>
      <c r="W411" s="94">
        <f t="shared" si="10"/>
        <v>68666</v>
      </c>
      <c r="X411" s="95">
        <f t="shared" si="10"/>
        <v>1929939</v>
      </c>
    </row>
    <row r="412" spans="1:24" ht="13.8" thickBot="1" x14ac:dyDescent="0.3">
      <c r="B412" s="66" t="s">
        <v>3886</v>
      </c>
      <c r="C412" s="127"/>
      <c r="D412" s="100">
        <f>AVERAGE(D366:D410)</f>
        <v>670.02222222222224</v>
      </c>
      <c r="E412" s="100">
        <f t="shared" ref="E412:X412" si="11">AVERAGE(E366:E410)</f>
        <v>20056.022222222222</v>
      </c>
      <c r="F412" s="100">
        <f t="shared" si="11"/>
        <v>113.13333333333334</v>
      </c>
      <c r="G412" s="100">
        <f t="shared" si="11"/>
        <v>2185.088888888889</v>
      </c>
      <c r="H412" s="100">
        <f t="shared" si="11"/>
        <v>442.57777777777778</v>
      </c>
      <c r="I412" s="100">
        <f t="shared" si="11"/>
        <v>7208.4</v>
      </c>
      <c r="J412" s="100">
        <f t="shared" si="11"/>
        <v>153.37777777777777</v>
      </c>
      <c r="K412" s="100">
        <f t="shared" si="11"/>
        <v>6370.2444444444445</v>
      </c>
      <c r="L412" s="100">
        <f t="shared" si="11"/>
        <v>3147.0222222222224</v>
      </c>
      <c r="M412" s="100">
        <f t="shared" si="11"/>
        <v>2436.0444444444443</v>
      </c>
      <c r="N412" s="100">
        <f t="shared" si="11"/>
        <v>710.97777777777776</v>
      </c>
      <c r="O412" s="100">
        <f t="shared" si="11"/>
        <v>123.04444444444445</v>
      </c>
      <c r="P412" s="100">
        <f t="shared" si="11"/>
        <v>6462.8666666666668</v>
      </c>
      <c r="Q412" s="100">
        <f t="shared" si="11"/>
        <v>23.755555555555556</v>
      </c>
      <c r="R412" s="100">
        <f t="shared" si="11"/>
        <v>604.91111111111115</v>
      </c>
      <c r="S412" s="100">
        <f t="shared" si="11"/>
        <v>793.06666666666672</v>
      </c>
      <c r="T412" s="100">
        <f t="shared" si="11"/>
        <v>26518.888888888891</v>
      </c>
      <c r="U412" s="100">
        <f t="shared" si="11"/>
        <v>136.88888888888889</v>
      </c>
      <c r="V412" s="100">
        <f t="shared" si="11"/>
        <v>2790</v>
      </c>
      <c r="W412" s="100">
        <f t="shared" si="11"/>
        <v>1525.911111111111</v>
      </c>
      <c r="X412" s="101">
        <f t="shared" si="11"/>
        <v>42887.533333333333</v>
      </c>
    </row>
  </sheetData>
  <sortState ref="A4:X410">
    <sortCondition ref="C4:C410"/>
    <sortCondition ref="B4:B410"/>
  </sortState>
  <hyperlinks>
    <hyperlink ref="G1" location="'Table of Contents'!A1" display="Return to Table of Content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946"/>
  <sheetViews>
    <sheetView zoomScale="75" zoomScaleNormal="75" workbookViewId="0">
      <pane ySplit="3" topLeftCell="A4" activePane="bottomLeft" state="frozen"/>
      <selection pane="bottomLeft" activeCell="A2" sqref="A2"/>
    </sheetView>
  </sheetViews>
  <sheetFormatPr defaultRowHeight="13.2" x14ac:dyDescent="0.25"/>
  <cols>
    <col min="1" max="1" width="8.88671875" style="609"/>
    <col min="2" max="2" width="50.77734375" bestFit="1" customWidth="1"/>
    <col min="3" max="3" width="26.77734375" bestFit="1" customWidth="1"/>
    <col min="4" max="4" width="12.109375" style="130" customWidth="1"/>
    <col min="5" max="5" width="13" style="130" customWidth="1"/>
    <col min="6" max="6" width="40" style="245" bestFit="1" customWidth="1"/>
    <col min="7" max="7" width="23.77734375" bestFit="1" customWidth="1"/>
    <col min="8" max="8" width="12.109375" customWidth="1"/>
  </cols>
  <sheetData>
    <row r="1" spans="1:20" ht="18" x14ac:dyDescent="0.35">
      <c r="A1"/>
      <c r="B1" s="56" t="s">
        <v>3874</v>
      </c>
      <c r="D1" s="55" t="s">
        <v>3097</v>
      </c>
      <c r="E1"/>
      <c r="F1"/>
      <c r="G1" s="14" t="s">
        <v>3107</v>
      </c>
      <c r="J1" s="58"/>
      <c r="K1" s="58"/>
      <c r="L1" s="58"/>
      <c r="M1" s="58"/>
      <c r="T1" s="138"/>
    </row>
    <row r="2" spans="1:20" ht="13.8" thickBot="1" x14ac:dyDescent="0.3"/>
    <row r="3" spans="1:20" ht="40.200000000000003" thickBot="1" x14ac:dyDescent="0.3">
      <c r="A3" s="560" t="s">
        <v>1</v>
      </c>
      <c r="B3" s="180" t="s">
        <v>0</v>
      </c>
      <c r="C3" s="561" t="s">
        <v>4</v>
      </c>
      <c r="D3" s="562" t="s">
        <v>866</v>
      </c>
      <c r="E3" s="562" t="s">
        <v>867</v>
      </c>
      <c r="F3" s="563" t="s">
        <v>868</v>
      </c>
      <c r="G3" s="563" t="s">
        <v>869</v>
      </c>
      <c r="H3" s="564" t="s">
        <v>824</v>
      </c>
    </row>
    <row r="4" spans="1:20" x14ac:dyDescent="0.25">
      <c r="A4" s="598" t="s">
        <v>34</v>
      </c>
      <c r="B4" s="565" t="s">
        <v>33</v>
      </c>
      <c r="C4" s="566" t="s">
        <v>35</v>
      </c>
      <c r="D4" s="567">
        <v>5</v>
      </c>
      <c r="E4" s="567">
        <v>14</v>
      </c>
      <c r="F4" s="566" t="s">
        <v>870</v>
      </c>
      <c r="G4" s="566" t="s">
        <v>870</v>
      </c>
      <c r="H4" s="568">
        <v>1285</v>
      </c>
    </row>
    <row r="5" spans="1:20" ht="13.8" thickBot="1" x14ac:dyDescent="0.3">
      <c r="A5" s="599" t="s">
        <v>13</v>
      </c>
      <c r="B5" s="569"/>
      <c r="C5" s="570" t="s">
        <v>13</v>
      </c>
      <c r="D5" s="571" t="s">
        <v>879</v>
      </c>
      <c r="E5" s="571" t="s">
        <v>892</v>
      </c>
      <c r="F5" s="570" t="s">
        <v>893</v>
      </c>
      <c r="G5" s="570" t="s">
        <v>890</v>
      </c>
      <c r="H5" s="572" t="s">
        <v>13</v>
      </c>
    </row>
    <row r="6" spans="1:20" x14ac:dyDescent="0.25">
      <c r="A6" s="600" t="s">
        <v>79</v>
      </c>
      <c r="B6" s="73" t="s">
        <v>78</v>
      </c>
      <c r="C6" s="433" t="s">
        <v>35</v>
      </c>
      <c r="D6" s="573">
        <v>4</v>
      </c>
      <c r="E6" s="573">
        <v>5</v>
      </c>
      <c r="F6" s="433" t="s">
        <v>870</v>
      </c>
      <c r="G6" s="433" t="s">
        <v>870</v>
      </c>
      <c r="H6" s="574">
        <v>657</v>
      </c>
    </row>
    <row r="7" spans="1:20" ht="13.8" thickBot="1" x14ac:dyDescent="0.3">
      <c r="A7" s="600" t="s">
        <v>13</v>
      </c>
      <c r="B7" s="73"/>
      <c r="C7" s="433" t="s">
        <v>13</v>
      </c>
      <c r="D7" s="575" t="s">
        <v>886</v>
      </c>
      <c r="E7" s="575" t="s">
        <v>879</v>
      </c>
      <c r="F7" s="433" t="s">
        <v>943</v>
      </c>
      <c r="G7" s="433" t="s">
        <v>885</v>
      </c>
      <c r="H7" s="434" t="s">
        <v>13</v>
      </c>
    </row>
    <row r="8" spans="1:20" x14ac:dyDescent="0.25">
      <c r="A8" s="598" t="s">
        <v>81</v>
      </c>
      <c r="B8" s="565" t="s">
        <v>80</v>
      </c>
      <c r="C8" s="566" t="s">
        <v>35</v>
      </c>
      <c r="D8" s="567">
        <v>5</v>
      </c>
      <c r="E8" s="567">
        <v>9</v>
      </c>
      <c r="F8" s="566" t="s">
        <v>870</v>
      </c>
      <c r="G8" s="566" t="s">
        <v>870</v>
      </c>
      <c r="H8" s="568">
        <v>3769</v>
      </c>
    </row>
    <row r="9" spans="1:20" ht="13.8" thickBot="1" x14ac:dyDescent="0.3">
      <c r="A9" s="599" t="s">
        <v>13</v>
      </c>
      <c r="B9" s="569"/>
      <c r="C9" s="570" t="s">
        <v>13</v>
      </c>
      <c r="D9" s="571" t="s">
        <v>879</v>
      </c>
      <c r="E9" s="571" t="s">
        <v>883</v>
      </c>
      <c r="F9" s="570" t="s">
        <v>944</v>
      </c>
      <c r="G9" s="570" t="s">
        <v>945</v>
      </c>
      <c r="H9" s="572" t="s">
        <v>13</v>
      </c>
    </row>
    <row r="10" spans="1:20" x14ac:dyDescent="0.25">
      <c r="A10" s="600" t="s">
        <v>85</v>
      </c>
      <c r="B10" s="73" t="s">
        <v>84</v>
      </c>
      <c r="C10" s="433" t="s">
        <v>35</v>
      </c>
      <c r="D10" s="573">
        <v>1</v>
      </c>
      <c r="E10" s="573">
        <v>5</v>
      </c>
      <c r="F10" s="433" t="s">
        <v>870</v>
      </c>
      <c r="G10" s="433" t="s">
        <v>870</v>
      </c>
      <c r="H10" s="574">
        <v>3150</v>
      </c>
    </row>
    <row r="11" spans="1:20" ht="13.8" thickBot="1" x14ac:dyDescent="0.3">
      <c r="A11" s="600" t="s">
        <v>13</v>
      </c>
      <c r="B11" s="73"/>
      <c r="C11" s="433" t="s">
        <v>13</v>
      </c>
      <c r="D11" s="575" t="s">
        <v>870</v>
      </c>
      <c r="E11" s="575" t="s">
        <v>879</v>
      </c>
      <c r="F11" s="433" t="s">
        <v>948</v>
      </c>
      <c r="G11" s="433" t="s">
        <v>920</v>
      </c>
      <c r="H11" s="434" t="s">
        <v>13</v>
      </c>
    </row>
    <row r="12" spans="1:20" x14ac:dyDescent="0.25">
      <c r="A12" s="598" t="s">
        <v>89</v>
      </c>
      <c r="B12" s="565" t="s">
        <v>88</v>
      </c>
      <c r="C12" s="566" t="s">
        <v>35</v>
      </c>
      <c r="D12" s="567">
        <v>5</v>
      </c>
      <c r="E12" s="567">
        <v>8</v>
      </c>
      <c r="F12" s="566" t="s">
        <v>870</v>
      </c>
      <c r="G12" s="566" t="s">
        <v>870</v>
      </c>
      <c r="H12" s="568">
        <v>3811</v>
      </c>
    </row>
    <row r="13" spans="1:20" ht="13.8" thickBot="1" x14ac:dyDescent="0.3">
      <c r="A13" s="599" t="s">
        <v>13</v>
      </c>
      <c r="B13" s="569"/>
      <c r="C13" s="570" t="s">
        <v>13</v>
      </c>
      <c r="D13" s="571" t="s">
        <v>879</v>
      </c>
      <c r="E13" s="571" t="s">
        <v>905</v>
      </c>
      <c r="F13" s="570" t="s">
        <v>949</v>
      </c>
      <c r="G13" s="570" t="s">
        <v>897</v>
      </c>
      <c r="H13" s="572" t="s">
        <v>13</v>
      </c>
    </row>
    <row r="14" spans="1:20" x14ac:dyDescent="0.25">
      <c r="A14" s="600" t="s">
        <v>92</v>
      </c>
      <c r="B14" s="73" t="s">
        <v>91</v>
      </c>
      <c r="C14" s="433" t="s">
        <v>35</v>
      </c>
      <c r="D14" s="573">
        <v>3</v>
      </c>
      <c r="E14" s="573">
        <v>7</v>
      </c>
      <c r="F14" s="433" t="s">
        <v>870</v>
      </c>
      <c r="G14" s="433" t="s">
        <v>870</v>
      </c>
      <c r="H14" s="574">
        <v>3623</v>
      </c>
    </row>
    <row r="15" spans="1:20" ht="13.8" thickBot="1" x14ac:dyDescent="0.3">
      <c r="A15" s="600" t="s">
        <v>13</v>
      </c>
      <c r="B15" s="73"/>
      <c r="C15" s="433" t="s">
        <v>13</v>
      </c>
      <c r="D15" s="575" t="s">
        <v>871</v>
      </c>
      <c r="E15" s="575" t="s">
        <v>918</v>
      </c>
      <c r="F15" s="433" t="s">
        <v>950</v>
      </c>
      <c r="G15" s="433" t="s">
        <v>890</v>
      </c>
      <c r="H15" s="434" t="s">
        <v>13</v>
      </c>
    </row>
    <row r="16" spans="1:20" x14ac:dyDescent="0.25">
      <c r="A16" s="598" t="s">
        <v>100</v>
      </c>
      <c r="B16" s="565" t="s">
        <v>99</v>
      </c>
      <c r="C16" s="566" t="s">
        <v>35</v>
      </c>
      <c r="D16" s="567">
        <v>2</v>
      </c>
      <c r="E16" s="567">
        <v>7</v>
      </c>
      <c r="F16" s="566" t="s">
        <v>870</v>
      </c>
      <c r="G16" s="566" t="s">
        <v>870</v>
      </c>
      <c r="H16" s="568">
        <v>2937</v>
      </c>
    </row>
    <row r="17" spans="1:8" ht="13.8" thickBot="1" x14ac:dyDescent="0.3">
      <c r="A17" s="599" t="s">
        <v>13</v>
      </c>
      <c r="B17" s="569"/>
      <c r="C17" s="570" t="s">
        <v>13</v>
      </c>
      <c r="D17" s="571" t="s">
        <v>882</v>
      </c>
      <c r="E17" s="571" t="s">
        <v>918</v>
      </c>
      <c r="F17" s="570" t="s">
        <v>956</v>
      </c>
      <c r="G17" s="570" t="s">
        <v>885</v>
      </c>
      <c r="H17" s="572" t="s">
        <v>13</v>
      </c>
    </row>
    <row r="18" spans="1:8" x14ac:dyDescent="0.25">
      <c r="A18" s="600" t="s">
        <v>132</v>
      </c>
      <c r="B18" s="73" t="s">
        <v>131</v>
      </c>
      <c r="C18" s="433" t="s">
        <v>35</v>
      </c>
      <c r="D18" s="573">
        <v>2</v>
      </c>
      <c r="E18" s="573">
        <v>5</v>
      </c>
      <c r="F18" s="433" t="s">
        <v>13</v>
      </c>
      <c r="G18" s="433" t="s">
        <v>13</v>
      </c>
      <c r="H18" s="574">
        <v>2611</v>
      </c>
    </row>
    <row r="19" spans="1:8" ht="13.8" thickBot="1" x14ac:dyDescent="0.3">
      <c r="A19" s="601" t="s">
        <v>13</v>
      </c>
      <c r="B19" s="73"/>
      <c r="C19" s="433" t="s">
        <v>13</v>
      </c>
      <c r="D19" s="575" t="s">
        <v>882</v>
      </c>
      <c r="E19" s="575" t="s">
        <v>879</v>
      </c>
      <c r="F19" s="433" t="s">
        <v>13</v>
      </c>
      <c r="G19" s="433" t="s">
        <v>13</v>
      </c>
      <c r="H19" s="434" t="s">
        <v>13</v>
      </c>
    </row>
    <row r="20" spans="1:8" x14ac:dyDescent="0.25">
      <c r="A20" s="598" t="s">
        <v>146</v>
      </c>
      <c r="B20" s="565" t="s">
        <v>145</v>
      </c>
      <c r="C20" s="566" t="s">
        <v>35</v>
      </c>
      <c r="D20" s="567">
        <v>1</v>
      </c>
      <c r="E20" s="567">
        <v>8</v>
      </c>
      <c r="F20" s="566" t="s">
        <v>870</v>
      </c>
      <c r="G20" s="566" t="s">
        <v>870</v>
      </c>
      <c r="H20" s="568">
        <v>722</v>
      </c>
    </row>
    <row r="21" spans="1:8" ht="13.8" thickBot="1" x14ac:dyDescent="0.3">
      <c r="A21" s="599" t="s">
        <v>13</v>
      </c>
      <c r="B21" s="569"/>
      <c r="C21" s="570" t="s">
        <v>13</v>
      </c>
      <c r="D21" s="571" t="s">
        <v>870</v>
      </c>
      <c r="E21" s="571" t="s">
        <v>905</v>
      </c>
      <c r="F21" s="570" t="s">
        <v>997</v>
      </c>
      <c r="G21" s="570" t="s">
        <v>890</v>
      </c>
      <c r="H21" s="572" t="s">
        <v>13</v>
      </c>
    </row>
    <row r="22" spans="1:8" x14ac:dyDescent="0.25">
      <c r="A22" s="600" t="s">
        <v>156</v>
      </c>
      <c r="B22" s="73" t="s">
        <v>155</v>
      </c>
      <c r="C22" s="433" t="s">
        <v>35</v>
      </c>
      <c r="D22" s="573">
        <v>4</v>
      </c>
      <c r="E22" s="573">
        <v>12</v>
      </c>
      <c r="F22" s="433" t="s">
        <v>870</v>
      </c>
      <c r="G22" s="433" t="s">
        <v>870</v>
      </c>
      <c r="H22" s="574">
        <v>3879</v>
      </c>
    </row>
    <row r="23" spans="1:8" ht="13.8" thickBot="1" x14ac:dyDescent="0.3">
      <c r="A23" s="600" t="s">
        <v>13</v>
      </c>
      <c r="B23" s="73"/>
      <c r="C23" s="433" t="s">
        <v>13</v>
      </c>
      <c r="D23" s="575" t="s">
        <v>886</v>
      </c>
      <c r="E23" s="575" t="s">
        <v>875</v>
      </c>
      <c r="F23" s="433" t="s">
        <v>982</v>
      </c>
      <c r="G23" s="433" t="s">
        <v>920</v>
      </c>
      <c r="H23" s="434" t="s">
        <v>13</v>
      </c>
    </row>
    <row r="24" spans="1:8" x14ac:dyDescent="0.25">
      <c r="A24" s="598" t="s">
        <v>164</v>
      </c>
      <c r="B24" s="565" t="s">
        <v>163</v>
      </c>
      <c r="C24" s="566" t="s">
        <v>35</v>
      </c>
      <c r="D24" s="567">
        <v>1</v>
      </c>
      <c r="E24" s="567">
        <v>6</v>
      </c>
      <c r="F24" s="566" t="s">
        <v>870</v>
      </c>
      <c r="G24" s="566" t="s">
        <v>870</v>
      </c>
      <c r="H24" s="568">
        <v>1854</v>
      </c>
    </row>
    <row r="25" spans="1:8" ht="13.8" thickBot="1" x14ac:dyDescent="0.3">
      <c r="A25" s="599" t="s">
        <v>13</v>
      </c>
      <c r="B25" s="569"/>
      <c r="C25" s="570" t="s">
        <v>13</v>
      </c>
      <c r="D25" s="571" t="s">
        <v>870</v>
      </c>
      <c r="E25" s="571" t="s">
        <v>872</v>
      </c>
      <c r="F25" s="570" t="s">
        <v>1009</v>
      </c>
      <c r="G25" s="570" t="s">
        <v>1010</v>
      </c>
      <c r="H25" s="572" t="s">
        <v>13</v>
      </c>
    </row>
    <row r="26" spans="1:8" x14ac:dyDescent="0.25">
      <c r="A26" s="600" t="s">
        <v>186</v>
      </c>
      <c r="B26" s="73" t="s">
        <v>185</v>
      </c>
      <c r="C26" s="433" t="s">
        <v>35</v>
      </c>
      <c r="D26" s="573">
        <v>4</v>
      </c>
      <c r="E26" s="573">
        <v>11</v>
      </c>
      <c r="F26" s="433" t="s">
        <v>870</v>
      </c>
      <c r="G26" s="433" t="s">
        <v>870</v>
      </c>
      <c r="H26" s="574">
        <v>2373</v>
      </c>
    </row>
    <row r="27" spans="1:8" ht="13.8" thickBot="1" x14ac:dyDescent="0.3">
      <c r="A27" s="600" t="s">
        <v>13</v>
      </c>
      <c r="B27" s="73"/>
      <c r="C27" s="433" t="s">
        <v>13</v>
      </c>
      <c r="D27" s="575" t="s">
        <v>886</v>
      </c>
      <c r="E27" s="575" t="s">
        <v>894</v>
      </c>
      <c r="F27" s="433" t="s">
        <v>1018</v>
      </c>
      <c r="G27" s="433" t="s">
        <v>874</v>
      </c>
      <c r="H27" s="434" t="s">
        <v>13</v>
      </c>
    </row>
    <row r="28" spans="1:8" x14ac:dyDescent="0.25">
      <c r="A28" s="598" t="s">
        <v>202</v>
      </c>
      <c r="B28" s="565" t="s">
        <v>201</v>
      </c>
      <c r="C28" s="566" t="s">
        <v>35</v>
      </c>
      <c r="D28" s="567">
        <v>4</v>
      </c>
      <c r="E28" s="567">
        <v>11</v>
      </c>
      <c r="F28" s="566" t="s">
        <v>882</v>
      </c>
      <c r="G28" s="566" t="s">
        <v>882</v>
      </c>
      <c r="H28" s="568">
        <v>3953</v>
      </c>
    </row>
    <row r="29" spans="1:8" x14ac:dyDescent="0.25">
      <c r="A29" s="602" t="s">
        <v>13</v>
      </c>
      <c r="B29" s="576"/>
      <c r="C29" s="577" t="s">
        <v>13</v>
      </c>
      <c r="D29" s="578" t="s">
        <v>871</v>
      </c>
      <c r="E29" s="578" t="s">
        <v>872</v>
      </c>
      <c r="F29" s="577" t="s">
        <v>1040</v>
      </c>
      <c r="G29" s="577" t="s">
        <v>920</v>
      </c>
      <c r="H29" s="579" t="s">
        <v>13</v>
      </c>
    </row>
    <row r="30" spans="1:8" ht="13.8" thickBot="1" x14ac:dyDescent="0.3">
      <c r="A30" s="599" t="s">
        <v>13</v>
      </c>
      <c r="B30" s="569"/>
      <c r="C30" s="570" t="s">
        <v>13</v>
      </c>
      <c r="D30" s="571" t="s">
        <v>870</v>
      </c>
      <c r="E30" s="571" t="s">
        <v>879</v>
      </c>
      <c r="F30" s="570" t="s">
        <v>1041</v>
      </c>
      <c r="G30" s="570" t="s">
        <v>885</v>
      </c>
      <c r="H30" s="572" t="s">
        <v>13</v>
      </c>
    </row>
    <row r="31" spans="1:8" x14ac:dyDescent="0.25">
      <c r="A31" s="600" t="s">
        <v>206</v>
      </c>
      <c r="B31" s="73" t="s">
        <v>205</v>
      </c>
      <c r="C31" s="433" t="s">
        <v>35</v>
      </c>
      <c r="D31" s="573">
        <v>4</v>
      </c>
      <c r="E31" s="573">
        <v>15</v>
      </c>
      <c r="F31" s="433" t="s">
        <v>870</v>
      </c>
      <c r="G31" s="433" t="s">
        <v>870</v>
      </c>
      <c r="H31" s="574">
        <v>3453</v>
      </c>
    </row>
    <row r="32" spans="1:8" ht="13.8" thickBot="1" x14ac:dyDescent="0.3">
      <c r="A32" s="600" t="s">
        <v>13</v>
      </c>
      <c r="B32" s="73"/>
      <c r="C32" s="433" t="s">
        <v>13</v>
      </c>
      <c r="D32" s="575" t="s">
        <v>886</v>
      </c>
      <c r="E32" s="575" t="s">
        <v>926</v>
      </c>
      <c r="F32" s="433" t="s">
        <v>1042</v>
      </c>
      <c r="G32" s="433" t="s">
        <v>881</v>
      </c>
      <c r="H32" s="434" t="s">
        <v>13</v>
      </c>
    </row>
    <row r="33" spans="1:8" x14ac:dyDescent="0.25">
      <c r="A33" s="598" t="s">
        <v>208</v>
      </c>
      <c r="B33" s="565" t="s">
        <v>207</v>
      </c>
      <c r="C33" s="566" t="s">
        <v>35</v>
      </c>
      <c r="D33" s="567">
        <v>3</v>
      </c>
      <c r="E33" s="567">
        <v>8</v>
      </c>
      <c r="F33" s="566" t="s">
        <v>870</v>
      </c>
      <c r="G33" s="566" t="s">
        <v>870</v>
      </c>
      <c r="H33" s="568">
        <v>1236</v>
      </c>
    </row>
    <row r="34" spans="1:8" ht="13.8" thickBot="1" x14ac:dyDescent="0.3">
      <c r="A34" s="599" t="s">
        <v>13</v>
      </c>
      <c r="B34" s="569"/>
      <c r="C34" s="570" t="s">
        <v>13</v>
      </c>
      <c r="D34" s="571" t="s">
        <v>871</v>
      </c>
      <c r="E34" s="571" t="s">
        <v>905</v>
      </c>
      <c r="F34" s="570" t="s">
        <v>1043</v>
      </c>
      <c r="G34" s="570" t="s">
        <v>885</v>
      </c>
      <c r="H34" s="572" t="s">
        <v>13</v>
      </c>
    </row>
    <row r="35" spans="1:8" x14ac:dyDescent="0.25">
      <c r="A35" s="600" t="s">
        <v>210</v>
      </c>
      <c r="B35" s="73" t="s">
        <v>209</v>
      </c>
      <c r="C35" s="433" t="s">
        <v>35</v>
      </c>
      <c r="D35" s="573">
        <v>5</v>
      </c>
      <c r="E35" s="573">
        <v>7</v>
      </c>
      <c r="F35" s="433" t="s">
        <v>870</v>
      </c>
      <c r="G35" s="433" t="s">
        <v>870</v>
      </c>
      <c r="H35" s="574">
        <v>3179</v>
      </c>
    </row>
    <row r="36" spans="1:8" ht="13.8" thickBot="1" x14ac:dyDescent="0.3">
      <c r="A36" s="600" t="s">
        <v>13</v>
      </c>
      <c r="B36" s="73"/>
      <c r="C36" s="433" t="s">
        <v>13</v>
      </c>
      <c r="D36" s="575" t="s">
        <v>879</v>
      </c>
      <c r="E36" s="575" t="s">
        <v>918</v>
      </c>
      <c r="F36" s="433" t="s">
        <v>1044</v>
      </c>
      <c r="G36" s="433" t="s">
        <v>1045</v>
      </c>
      <c r="H36" s="434" t="s">
        <v>13</v>
      </c>
    </row>
    <row r="37" spans="1:8" x14ac:dyDescent="0.25">
      <c r="A37" s="598" t="s">
        <v>222</v>
      </c>
      <c r="B37" s="565" t="s">
        <v>221</v>
      </c>
      <c r="C37" s="566" t="s">
        <v>35</v>
      </c>
      <c r="D37" s="567">
        <v>1</v>
      </c>
      <c r="E37" s="567">
        <v>8</v>
      </c>
      <c r="F37" s="566" t="s">
        <v>870</v>
      </c>
      <c r="G37" s="566" t="s">
        <v>870</v>
      </c>
      <c r="H37" s="568">
        <v>2190</v>
      </c>
    </row>
    <row r="38" spans="1:8" ht="13.8" thickBot="1" x14ac:dyDescent="0.3">
      <c r="A38" s="599" t="s">
        <v>13</v>
      </c>
      <c r="B38" s="569"/>
      <c r="C38" s="570" t="s">
        <v>13</v>
      </c>
      <c r="D38" s="571" t="s">
        <v>870</v>
      </c>
      <c r="E38" s="571" t="s">
        <v>905</v>
      </c>
      <c r="F38" s="570" t="s">
        <v>1050</v>
      </c>
      <c r="G38" s="570" t="s">
        <v>929</v>
      </c>
      <c r="H38" s="572" t="s">
        <v>13</v>
      </c>
    </row>
    <row r="39" spans="1:8" x14ac:dyDescent="0.25">
      <c r="A39" s="600" t="s">
        <v>258</v>
      </c>
      <c r="B39" s="73" t="s">
        <v>257</v>
      </c>
      <c r="C39" s="433" t="s">
        <v>35</v>
      </c>
      <c r="D39" s="573">
        <v>1</v>
      </c>
      <c r="E39" s="573">
        <v>3</v>
      </c>
      <c r="F39" s="433" t="s">
        <v>870</v>
      </c>
      <c r="G39" s="433" t="s">
        <v>870</v>
      </c>
      <c r="H39" s="574">
        <v>2769</v>
      </c>
    </row>
    <row r="40" spans="1:8" ht="13.8" thickBot="1" x14ac:dyDescent="0.3">
      <c r="A40" s="600" t="s">
        <v>13</v>
      </c>
      <c r="B40" s="73"/>
      <c r="C40" s="433" t="s">
        <v>13</v>
      </c>
      <c r="D40" s="575" t="s">
        <v>870</v>
      </c>
      <c r="E40" s="575" t="s">
        <v>871</v>
      </c>
      <c r="F40" s="433" t="s">
        <v>1067</v>
      </c>
      <c r="G40" s="433" t="s">
        <v>945</v>
      </c>
      <c r="H40" s="434" t="s">
        <v>13</v>
      </c>
    </row>
    <row r="41" spans="1:8" x14ac:dyDescent="0.25">
      <c r="A41" s="598" t="s">
        <v>260</v>
      </c>
      <c r="B41" s="565" t="s">
        <v>259</v>
      </c>
      <c r="C41" s="566" t="s">
        <v>35</v>
      </c>
      <c r="D41" s="567">
        <v>4</v>
      </c>
      <c r="E41" s="567">
        <v>5</v>
      </c>
      <c r="F41" s="566" t="s">
        <v>870</v>
      </c>
      <c r="G41" s="566" t="s">
        <v>870</v>
      </c>
      <c r="H41" s="568">
        <v>3738</v>
      </c>
    </row>
    <row r="42" spans="1:8" ht="13.8" thickBot="1" x14ac:dyDescent="0.3">
      <c r="A42" s="599" t="s">
        <v>13</v>
      </c>
      <c r="B42" s="569"/>
      <c r="C42" s="570" t="s">
        <v>13</v>
      </c>
      <c r="D42" s="571" t="s">
        <v>886</v>
      </c>
      <c r="E42" s="571" t="s">
        <v>879</v>
      </c>
      <c r="F42" s="570" t="s">
        <v>1068</v>
      </c>
      <c r="G42" s="570" t="s">
        <v>945</v>
      </c>
      <c r="H42" s="572" t="s">
        <v>13</v>
      </c>
    </row>
    <row r="43" spans="1:8" x14ac:dyDescent="0.25">
      <c r="A43" s="600" t="s">
        <v>266</v>
      </c>
      <c r="B43" s="73" t="s">
        <v>265</v>
      </c>
      <c r="C43" s="433" t="s">
        <v>35</v>
      </c>
      <c r="D43" s="573">
        <v>3</v>
      </c>
      <c r="E43" s="573">
        <v>9</v>
      </c>
      <c r="F43" s="433" t="s">
        <v>870</v>
      </c>
      <c r="G43" s="433" t="s">
        <v>870</v>
      </c>
      <c r="H43" s="574">
        <v>3112</v>
      </c>
    </row>
    <row r="44" spans="1:8" ht="13.8" thickBot="1" x14ac:dyDescent="0.3">
      <c r="A44" s="600" t="s">
        <v>13</v>
      </c>
      <c r="B44" s="73"/>
      <c r="C44" s="433" t="s">
        <v>13</v>
      </c>
      <c r="D44" s="575" t="s">
        <v>871</v>
      </c>
      <c r="E44" s="575" t="s">
        <v>883</v>
      </c>
      <c r="F44" s="433" t="s">
        <v>1072</v>
      </c>
      <c r="G44" s="433" t="s">
        <v>1073</v>
      </c>
      <c r="H44" s="434" t="s">
        <v>13</v>
      </c>
    </row>
    <row r="45" spans="1:8" x14ac:dyDescent="0.25">
      <c r="A45" s="598" t="s">
        <v>274</v>
      </c>
      <c r="B45" s="565" t="s">
        <v>273</v>
      </c>
      <c r="C45" s="566" t="s">
        <v>35</v>
      </c>
      <c r="D45" s="567">
        <v>5</v>
      </c>
      <c r="E45" s="567">
        <v>8</v>
      </c>
      <c r="F45" s="566" t="s">
        <v>870</v>
      </c>
      <c r="G45" s="566" t="s">
        <v>870</v>
      </c>
      <c r="H45" s="568">
        <v>2791</v>
      </c>
    </row>
    <row r="46" spans="1:8" ht="13.8" thickBot="1" x14ac:dyDescent="0.3">
      <c r="A46" s="599" t="s">
        <v>13</v>
      </c>
      <c r="B46" s="569"/>
      <c r="C46" s="570" t="s">
        <v>13</v>
      </c>
      <c r="D46" s="571" t="s">
        <v>879</v>
      </c>
      <c r="E46" s="571" t="s">
        <v>905</v>
      </c>
      <c r="F46" s="570" t="s">
        <v>1078</v>
      </c>
      <c r="G46" s="570" t="s">
        <v>878</v>
      </c>
      <c r="H46" s="572" t="s">
        <v>13</v>
      </c>
    </row>
    <row r="47" spans="1:8" x14ac:dyDescent="0.25">
      <c r="A47" s="600" t="s">
        <v>288</v>
      </c>
      <c r="B47" s="73" t="s">
        <v>287</v>
      </c>
      <c r="C47" s="433" t="s">
        <v>35</v>
      </c>
      <c r="D47" s="573">
        <v>3</v>
      </c>
      <c r="E47" s="573">
        <v>4</v>
      </c>
      <c r="F47" s="433" t="s">
        <v>870</v>
      </c>
      <c r="G47" s="433" t="s">
        <v>870</v>
      </c>
      <c r="H47" s="574">
        <v>3150</v>
      </c>
    </row>
    <row r="48" spans="1:8" ht="13.8" thickBot="1" x14ac:dyDescent="0.3">
      <c r="A48" s="600" t="s">
        <v>13</v>
      </c>
      <c r="B48" s="73"/>
      <c r="C48" s="433" t="s">
        <v>13</v>
      </c>
      <c r="D48" s="575" t="s">
        <v>871</v>
      </c>
      <c r="E48" s="575" t="s">
        <v>886</v>
      </c>
      <c r="F48" s="433" t="s">
        <v>1085</v>
      </c>
      <c r="G48" s="433" t="s">
        <v>897</v>
      </c>
      <c r="H48" s="434" t="s">
        <v>13</v>
      </c>
    </row>
    <row r="49" spans="1:8" x14ac:dyDescent="0.25">
      <c r="A49" s="598" t="s">
        <v>298</v>
      </c>
      <c r="B49" s="565" t="s">
        <v>297</v>
      </c>
      <c r="C49" s="566" t="s">
        <v>35</v>
      </c>
      <c r="D49" s="567">
        <v>2</v>
      </c>
      <c r="E49" s="567">
        <v>10</v>
      </c>
      <c r="F49" s="566" t="s">
        <v>870</v>
      </c>
      <c r="G49" s="566" t="s">
        <v>870</v>
      </c>
      <c r="H49" s="568">
        <v>3043</v>
      </c>
    </row>
    <row r="50" spans="1:8" ht="13.8" thickBot="1" x14ac:dyDescent="0.3">
      <c r="A50" s="599" t="s">
        <v>13</v>
      </c>
      <c r="B50" s="569"/>
      <c r="C50" s="570" t="s">
        <v>13</v>
      </c>
      <c r="D50" s="571" t="s">
        <v>882</v>
      </c>
      <c r="E50" s="571" t="s">
        <v>887</v>
      </c>
      <c r="F50" s="570" t="s">
        <v>1093</v>
      </c>
      <c r="G50" s="570" t="s">
        <v>885</v>
      </c>
      <c r="H50" s="572" t="s">
        <v>13</v>
      </c>
    </row>
    <row r="51" spans="1:8" x14ac:dyDescent="0.25">
      <c r="A51" s="600" t="s">
        <v>314</v>
      </c>
      <c r="B51" s="73" t="s">
        <v>313</v>
      </c>
      <c r="C51" s="433" t="s">
        <v>35</v>
      </c>
      <c r="D51" s="573">
        <v>3</v>
      </c>
      <c r="E51" s="573">
        <v>8</v>
      </c>
      <c r="F51" s="433" t="s">
        <v>13</v>
      </c>
      <c r="G51" s="433" t="s">
        <v>870</v>
      </c>
      <c r="H51" s="574">
        <v>3650</v>
      </c>
    </row>
    <row r="52" spans="1:8" ht="13.8" thickBot="1" x14ac:dyDescent="0.3">
      <c r="A52" s="600" t="s">
        <v>13</v>
      </c>
      <c r="B52" s="73"/>
      <c r="C52" s="433" t="s">
        <v>13</v>
      </c>
      <c r="D52" s="575" t="s">
        <v>871</v>
      </c>
      <c r="E52" s="575" t="s">
        <v>905</v>
      </c>
      <c r="F52" s="433" t="s">
        <v>13</v>
      </c>
      <c r="G52" s="433" t="s">
        <v>885</v>
      </c>
      <c r="H52" s="434" t="s">
        <v>13</v>
      </c>
    </row>
    <row r="53" spans="1:8" x14ac:dyDescent="0.25">
      <c r="A53" s="598" t="s">
        <v>316</v>
      </c>
      <c r="B53" s="565" t="s">
        <v>315</v>
      </c>
      <c r="C53" s="566" t="s">
        <v>35</v>
      </c>
      <c r="D53" s="567">
        <v>1</v>
      </c>
      <c r="E53" s="567">
        <v>4</v>
      </c>
      <c r="F53" s="566" t="s">
        <v>870</v>
      </c>
      <c r="G53" s="566" t="s">
        <v>870</v>
      </c>
      <c r="H53" s="568">
        <v>1828</v>
      </c>
    </row>
    <row r="54" spans="1:8" ht="13.8" thickBot="1" x14ac:dyDescent="0.3">
      <c r="A54" s="599" t="s">
        <v>13</v>
      </c>
      <c r="B54" s="569"/>
      <c r="C54" s="570" t="s">
        <v>13</v>
      </c>
      <c r="D54" s="571" t="s">
        <v>870</v>
      </c>
      <c r="E54" s="571" t="s">
        <v>886</v>
      </c>
      <c r="F54" s="570" t="s">
        <v>1100</v>
      </c>
      <c r="G54" s="570" t="s">
        <v>942</v>
      </c>
      <c r="H54" s="572" t="s">
        <v>13</v>
      </c>
    </row>
    <row r="55" spans="1:8" x14ac:dyDescent="0.25">
      <c r="A55" s="600" t="s">
        <v>366</v>
      </c>
      <c r="B55" s="73" t="s">
        <v>365</v>
      </c>
      <c r="C55" s="433" t="s">
        <v>35</v>
      </c>
      <c r="D55" s="573">
        <v>5</v>
      </c>
      <c r="E55" s="573">
        <v>14</v>
      </c>
      <c r="F55" s="433" t="s">
        <v>870</v>
      </c>
      <c r="G55" s="433" t="s">
        <v>870</v>
      </c>
      <c r="H55" s="574">
        <v>3926</v>
      </c>
    </row>
    <row r="56" spans="1:8" x14ac:dyDescent="0.25">
      <c r="A56" s="600" t="s">
        <v>13</v>
      </c>
      <c r="B56" s="73"/>
      <c r="C56" s="433" t="s">
        <v>13</v>
      </c>
      <c r="D56" s="575" t="s">
        <v>879</v>
      </c>
      <c r="E56" s="575" t="s">
        <v>892</v>
      </c>
      <c r="F56" s="433" t="s">
        <v>1124</v>
      </c>
      <c r="G56" s="433" t="s">
        <v>897</v>
      </c>
      <c r="H56" s="434" t="s">
        <v>13</v>
      </c>
    </row>
    <row r="57" spans="1:8" x14ac:dyDescent="0.25">
      <c r="A57" s="602" t="s">
        <v>382</v>
      </c>
      <c r="B57" s="576" t="s">
        <v>381</v>
      </c>
      <c r="C57" s="577" t="s">
        <v>35</v>
      </c>
      <c r="D57" s="580">
        <v>3</v>
      </c>
      <c r="E57" s="580">
        <v>6</v>
      </c>
      <c r="F57" s="577" t="s">
        <v>870</v>
      </c>
      <c r="G57" s="577" t="s">
        <v>870</v>
      </c>
      <c r="H57" s="581">
        <v>3038</v>
      </c>
    </row>
    <row r="58" spans="1:8" x14ac:dyDescent="0.25">
      <c r="A58" s="602" t="s">
        <v>13</v>
      </c>
      <c r="B58" s="576"/>
      <c r="C58" s="577" t="s">
        <v>13</v>
      </c>
      <c r="D58" s="578" t="s">
        <v>871</v>
      </c>
      <c r="E58" s="578" t="s">
        <v>872</v>
      </c>
      <c r="F58" s="577" t="s">
        <v>1130</v>
      </c>
      <c r="G58" s="577" t="s">
        <v>878</v>
      </c>
      <c r="H58" s="579" t="s">
        <v>13</v>
      </c>
    </row>
    <row r="59" spans="1:8" x14ac:dyDescent="0.25">
      <c r="A59" s="600" t="s">
        <v>414</v>
      </c>
      <c r="B59" s="73" t="s">
        <v>413</v>
      </c>
      <c r="C59" s="433" t="s">
        <v>35</v>
      </c>
      <c r="D59" s="573">
        <v>2</v>
      </c>
      <c r="E59" s="573">
        <v>16</v>
      </c>
      <c r="F59" s="433" t="s">
        <v>870</v>
      </c>
      <c r="G59" s="433" t="s">
        <v>870</v>
      </c>
      <c r="H59" s="574">
        <v>3730</v>
      </c>
    </row>
    <row r="60" spans="1:8" ht="13.8" thickBot="1" x14ac:dyDescent="0.3">
      <c r="A60" s="600" t="s">
        <v>13</v>
      </c>
      <c r="B60" s="73"/>
      <c r="C60" s="433" t="s">
        <v>13</v>
      </c>
      <c r="D60" s="575" t="s">
        <v>882</v>
      </c>
      <c r="E60" s="575" t="s">
        <v>888</v>
      </c>
      <c r="F60" s="433" t="s">
        <v>1145</v>
      </c>
      <c r="G60" s="433" t="s">
        <v>929</v>
      </c>
      <c r="H60" s="434" t="s">
        <v>13</v>
      </c>
    </row>
    <row r="61" spans="1:8" x14ac:dyDescent="0.25">
      <c r="A61" s="598" t="s">
        <v>420</v>
      </c>
      <c r="B61" s="565" t="s">
        <v>419</v>
      </c>
      <c r="C61" s="566" t="s">
        <v>35</v>
      </c>
      <c r="D61" s="567">
        <v>3</v>
      </c>
      <c r="E61" s="567">
        <v>2</v>
      </c>
      <c r="F61" s="566" t="s">
        <v>870</v>
      </c>
      <c r="G61" s="566" t="s">
        <v>870</v>
      </c>
      <c r="H61" s="568">
        <v>2735</v>
      </c>
    </row>
    <row r="62" spans="1:8" ht="13.8" thickBot="1" x14ac:dyDescent="0.3">
      <c r="A62" s="599" t="s">
        <v>13</v>
      </c>
      <c r="B62" s="569"/>
      <c r="C62" s="570" t="s">
        <v>13</v>
      </c>
      <c r="D62" s="571" t="s">
        <v>871</v>
      </c>
      <c r="E62" s="571" t="s">
        <v>882</v>
      </c>
      <c r="F62" s="570" t="s">
        <v>1150</v>
      </c>
      <c r="G62" s="570" t="s">
        <v>1151</v>
      </c>
      <c r="H62" s="572" t="s">
        <v>13</v>
      </c>
    </row>
    <row r="63" spans="1:8" x14ac:dyDescent="0.25">
      <c r="A63" s="600" t="s">
        <v>422</v>
      </c>
      <c r="B63" s="73" t="s">
        <v>421</v>
      </c>
      <c r="C63" s="433" t="s">
        <v>35</v>
      </c>
      <c r="D63" s="573">
        <v>3</v>
      </c>
      <c r="E63" s="573">
        <v>8</v>
      </c>
      <c r="F63" s="433" t="s">
        <v>870</v>
      </c>
      <c r="G63" s="433" t="s">
        <v>870</v>
      </c>
      <c r="H63" s="574">
        <v>1900</v>
      </c>
    </row>
    <row r="64" spans="1:8" ht="13.8" thickBot="1" x14ac:dyDescent="0.3">
      <c r="A64" s="600" t="s">
        <v>13</v>
      </c>
      <c r="B64" s="73"/>
      <c r="C64" s="433" t="s">
        <v>13</v>
      </c>
      <c r="D64" s="575" t="s">
        <v>871</v>
      </c>
      <c r="E64" s="575" t="s">
        <v>905</v>
      </c>
      <c r="F64" s="433" t="s">
        <v>1152</v>
      </c>
      <c r="G64" s="433" t="s">
        <v>1153</v>
      </c>
      <c r="H64" s="434" t="s">
        <v>13</v>
      </c>
    </row>
    <row r="65" spans="1:8" x14ac:dyDescent="0.25">
      <c r="A65" s="598" t="s">
        <v>427</v>
      </c>
      <c r="B65" s="565" t="s">
        <v>426</v>
      </c>
      <c r="C65" s="566" t="s">
        <v>35</v>
      </c>
      <c r="D65" s="567">
        <v>4</v>
      </c>
      <c r="E65" s="567">
        <v>8</v>
      </c>
      <c r="F65" s="566" t="s">
        <v>870</v>
      </c>
      <c r="G65" s="566" t="s">
        <v>870</v>
      </c>
      <c r="H65" s="568">
        <v>2027</v>
      </c>
    </row>
    <row r="66" spans="1:8" ht="13.8" thickBot="1" x14ac:dyDescent="0.3">
      <c r="A66" s="599" t="s">
        <v>13</v>
      </c>
      <c r="B66" s="569"/>
      <c r="C66" s="570" t="s">
        <v>13</v>
      </c>
      <c r="D66" s="571" t="s">
        <v>886</v>
      </c>
      <c r="E66" s="571" t="s">
        <v>905</v>
      </c>
      <c r="F66" s="570" t="s">
        <v>1154</v>
      </c>
      <c r="G66" s="570" t="s">
        <v>890</v>
      </c>
      <c r="H66" s="572" t="s">
        <v>13</v>
      </c>
    </row>
    <row r="67" spans="1:8" x14ac:dyDescent="0.25">
      <c r="A67" s="600" t="s">
        <v>437</v>
      </c>
      <c r="B67" s="73" t="s">
        <v>436</v>
      </c>
      <c r="C67" s="433" t="s">
        <v>35</v>
      </c>
      <c r="D67" s="573">
        <v>1</v>
      </c>
      <c r="E67" s="573">
        <v>5</v>
      </c>
      <c r="F67" s="433" t="s">
        <v>870</v>
      </c>
      <c r="G67" s="433" t="s">
        <v>870</v>
      </c>
      <c r="H67" s="574">
        <v>2835</v>
      </c>
    </row>
    <row r="68" spans="1:8" ht="13.8" thickBot="1" x14ac:dyDescent="0.3">
      <c r="A68" s="600" t="s">
        <v>13</v>
      </c>
      <c r="B68" s="73"/>
      <c r="C68" s="433" t="s">
        <v>13</v>
      </c>
      <c r="D68" s="575" t="s">
        <v>870</v>
      </c>
      <c r="E68" s="575" t="s">
        <v>879</v>
      </c>
      <c r="F68" s="433" t="s">
        <v>1159</v>
      </c>
      <c r="G68" s="433" t="s">
        <v>885</v>
      </c>
      <c r="H68" s="434" t="s">
        <v>13</v>
      </c>
    </row>
    <row r="69" spans="1:8" x14ac:dyDescent="0.25">
      <c r="A69" s="598" t="s">
        <v>443</v>
      </c>
      <c r="B69" s="565" t="s">
        <v>442</v>
      </c>
      <c r="C69" s="566" t="s">
        <v>35</v>
      </c>
      <c r="D69" s="567">
        <v>4</v>
      </c>
      <c r="E69" s="567">
        <v>5</v>
      </c>
      <c r="F69" s="566" t="s">
        <v>870</v>
      </c>
      <c r="G69" s="566" t="s">
        <v>870</v>
      </c>
      <c r="H69" s="568">
        <v>2372</v>
      </c>
    </row>
    <row r="70" spans="1:8" ht="13.8" thickBot="1" x14ac:dyDescent="0.3">
      <c r="A70" s="599" t="s">
        <v>13</v>
      </c>
      <c r="B70" s="569"/>
      <c r="C70" s="570" t="s">
        <v>13</v>
      </c>
      <c r="D70" s="571" t="s">
        <v>886</v>
      </c>
      <c r="E70" s="571" t="s">
        <v>879</v>
      </c>
      <c r="F70" s="570" t="s">
        <v>1163</v>
      </c>
      <c r="G70" s="570" t="s">
        <v>1151</v>
      </c>
      <c r="H70" s="572" t="s">
        <v>13</v>
      </c>
    </row>
    <row r="71" spans="1:8" x14ac:dyDescent="0.25">
      <c r="A71" s="600" t="s">
        <v>455</v>
      </c>
      <c r="B71" s="73" t="s">
        <v>454</v>
      </c>
      <c r="C71" s="433" t="s">
        <v>35</v>
      </c>
      <c r="D71" s="573">
        <v>4</v>
      </c>
      <c r="E71" s="573">
        <v>5</v>
      </c>
      <c r="F71" s="433" t="s">
        <v>870</v>
      </c>
      <c r="G71" s="433" t="s">
        <v>870</v>
      </c>
      <c r="H71" s="574">
        <v>3667</v>
      </c>
    </row>
    <row r="72" spans="1:8" ht="13.8" thickBot="1" x14ac:dyDescent="0.3">
      <c r="A72" s="600" t="s">
        <v>13</v>
      </c>
      <c r="B72" s="73"/>
      <c r="C72" s="433" t="s">
        <v>13</v>
      </c>
      <c r="D72" s="575" t="s">
        <v>886</v>
      </c>
      <c r="E72" s="575" t="s">
        <v>879</v>
      </c>
      <c r="F72" s="433" t="s">
        <v>1164</v>
      </c>
      <c r="G72" s="433" t="s">
        <v>1165</v>
      </c>
      <c r="H72" s="434" t="s">
        <v>13</v>
      </c>
    </row>
    <row r="73" spans="1:8" x14ac:dyDescent="0.25">
      <c r="A73" s="598" t="s">
        <v>461</v>
      </c>
      <c r="B73" s="565" t="s">
        <v>460</v>
      </c>
      <c r="C73" s="566" t="s">
        <v>35</v>
      </c>
      <c r="D73" s="567">
        <v>2</v>
      </c>
      <c r="E73" s="567">
        <v>4</v>
      </c>
      <c r="F73" s="566" t="s">
        <v>870</v>
      </c>
      <c r="G73" s="566" t="s">
        <v>870</v>
      </c>
      <c r="H73" s="568">
        <v>492</v>
      </c>
    </row>
    <row r="74" spans="1:8" ht="13.8" thickBot="1" x14ac:dyDescent="0.3">
      <c r="A74" s="599" t="s">
        <v>13</v>
      </c>
      <c r="B74" s="569"/>
      <c r="C74" s="570" t="s">
        <v>13</v>
      </c>
      <c r="D74" s="571" t="s">
        <v>882</v>
      </c>
      <c r="E74" s="571" t="s">
        <v>886</v>
      </c>
      <c r="F74" s="570" t="s">
        <v>909</v>
      </c>
      <c r="G74" s="570" t="s">
        <v>1167</v>
      </c>
      <c r="H74" s="572" t="s">
        <v>13</v>
      </c>
    </row>
    <row r="75" spans="1:8" x14ac:dyDescent="0.25">
      <c r="A75" s="600" t="s">
        <v>477</v>
      </c>
      <c r="B75" s="73" t="s">
        <v>476</v>
      </c>
      <c r="C75" s="433" t="s">
        <v>35</v>
      </c>
      <c r="D75" s="573">
        <v>3</v>
      </c>
      <c r="E75" s="573">
        <v>4</v>
      </c>
      <c r="F75" s="433" t="s">
        <v>870</v>
      </c>
      <c r="G75" s="433" t="s">
        <v>870</v>
      </c>
      <c r="H75" s="574">
        <v>3326</v>
      </c>
    </row>
    <row r="76" spans="1:8" ht="13.8" thickBot="1" x14ac:dyDescent="0.3">
      <c r="A76" s="600" t="s">
        <v>13</v>
      </c>
      <c r="B76" s="73"/>
      <c r="C76" s="433" t="s">
        <v>13</v>
      </c>
      <c r="D76" s="575" t="s">
        <v>871</v>
      </c>
      <c r="E76" s="575" t="s">
        <v>886</v>
      </c>
      <c r="F76" s="433" t="s">
        <v>1145</v>
      </c>
      <c r="G76" s="433" t="s">
        <v>920</v>
      </c>
      <c r="H76" s="434" t="s">
        <v>13</v>
      </c>
    </row>
    <row r="77" spans="1:8" x14ac:dyDescent="0.25">
      <c r="A77" s="598" t="s">
        <v>494</v>
      </c>
      <c r="B77" s="565" t="s">
        <v>493</v>
      </c>
      <c r="C77" s="566" t="s">
        <v>35</v>
      </c>
      <c r="D77" s="567">
        <v>2</v>
      </c>
      <c r="E77" s="567">
        <v>3</v>
      </c>
      <c r="F77" s="566" t="s">
        <v>870</v>
      </c>
      <c r="G77" s="566" t="s">
        <v>870</v>
      </c>
      <c r="H77" s="568">
        <v>2440</v>
      </c>
    </row>
    <row r="78" spans="1:8" ht="13.8" thickBot="1" x14ac:dyDescent="0.3">
      <c r="A78" s="599" t="s">
        <v>13</v>
      </c>
      <c r="B78" s="569"/>
      <c r="C78" s="570" t="s">
        <v>13</v>
      </c>
      <c r="D78" s="571" t="s">
        <v>882</v>
      </c>
      <c r="E78" s="571" t="s">
        <v>871</v>
      </c>
      <c r="F78" s="570" t="s">
        <v>1184</v>
      </c>
      <c r="G78" s="570" t="s">
        <v>885</v>
      </c>
      <c r="H78" s="572" t="s">
        <v>13</v>
      </c>
    </row>
    <row r="79" spans="1:8" x14ac:dyDescent="0.25">
      <c r="A79" s="600" t="s">
        <v>521</v>
      </c>
      <c r="B79" s="73" t="s">
        <v>520</v>
      </c>
      <c r="C79" s="433" t="s">
        <v>35</v>
      </c>
      <c r="D79" s="573">
        <v>4</v>
      </c>
      <c r="E79" s="573">
        <v>2</v>
      </c>
      <c r="F79" s="433" t="s">
        <v>870</v>
      </c>
      <c r="G79" s="433" t="s">
        <v>870</v>
      </c>
      <c r="H79" s="574">
        <v>1848</v>
      </c>
    </row>
    <row r="80" spans="1:8" ht="13.8" thickBot="1" x14ac:dyDescent="0.3">
      <c r="A80" s="600" t="s">
        <v>13</v>
      </c>
      <c r="B80" s="73"/>
      <c r="C80" s="433" t="s">
        <v>13</v>
      </c>
      <c r="D80" s="575" t="s">
        <v>886</v>
      </c>
      <c r="E80" s="575" t="s">
        <v>882</v>
      </c>
      <c r="F80" s="433" t="s">
        <v>1203</v>
      </c>
      <c r="G80" s="433" t="s">
        <v>942</v>
      </c>
      <c r="H80" s="434" t="s">
        <v>13</v>
      </c>
    </row>
    <row r="81" spans="1:8" x14ac:dyDescent="0.25">
      <c r="A81" s="598" t="s">
        <v>537</v>
      </c>
      <c r="B81" s="565" t="s">
        <v>536</v>
      </c>
      <c r="C81" s="566" t="s">
        <v>35</v>
      </c>
      <c r="D81" s="567">
        <v>4</v>
      </c>
      <c r="E81" s="567">
        <v>14</v>
      </c>
      <c r="F81" s="566" t="s">
        <v>870</v>
      </c>
      <c r="G81" s="566" t="s">
        <v>870</v>
      </c>
      <c r="H81" s="568">
        <v>3645</v>
      </c>
    </row>
    <row r="82" spans="1:8" ht="13.8" thickBot="1" x14ac:dyDescent="0.3">
      <c r="A82" s="599" t="s">
        <v>13</v>
      </c>
      <c r="B82" s="569"/>
      <c r="C82" s="570" t="s">
        <v>13</v>
      </c>
      <c r="D82" s="571" t="s">
        <v>886</v>
      </c>
      <c r="E82" s="571" t="s">
        <v>892</v>
      </c>
      <c r="F82" s="570" t="s">
        <v>1212</v>
      </c>
      <c r="G82" s="570" t="s">
        <v>1213</v>
      </c>
      <c r="H82" s="572" t="s">
        <v>13</v>
      </c>
    </row>
    <row r="83" spans="1:8" x14ac:dyDescent="0.25">
      <c r="A83" s="600" t="s">
        <v>549</v>
      </c>
      <c r="B83" s="73" t="s">
        <v>548</v>
      </c>
      <c r="C83" s="433" t="s">
        <v>35</v>
      </c>
      <c r="D83" s="573">
        <v>10</v>
      </c>
      <c r="E83" s="573">
        <v>13</v>
      </c>
      <c r="F83" s="433" t="s">
        <v>870</v>
      </c>
      <c r="G83" s="433" t="s">
        <v>870</v>
      </c>
      <c r="H83" s="574">
        <v>19</v>
      </c>
    </row>
    <row r="84" spans="1:8" ht="13.8" thickBot="1" x14ac:dyDescent="0.3">
      <c r="A84" s="600" t="s">
        <v>13</v>
      </c>
      <c r="B84" s="73"/>
      <c r="C84" s="433" t="s">
        <v>13</v>
      </c>
      <c r="D84" s="575" t="s">
        <v>887</v>
      </c>
      <c r="E84" s="575" t="s">
        <v>915</v>
      </c>
      <c r="F84" s="433" t="s">
        <v>1217</v>
      </c>
      <c r="G84" s="433" t="s">
        <v>878</v>
      </c>
      <c r="H84" s="434" t="s">
        <v>13</v>
      </c>
    </row>
    <row r="85" spans="1:8" x14ac:dyDescent="0.25">
      <c r="A85" s="598" t="s">
        <v>553</v>
      </c>
      <c r="B85" s="565" t="s">
        <v>552</v>
      </c>
      <c r="C85" s="566" t="s">
        <v>35</v>
      </c>
      <c r="D85" s="567">
        <v>3</v>
      </c>
      <c r="E85" s="567">
        <v>10</v>
      </c>
      <c r="F85" s="566" t="s">
        <v>870</v>
      </c>
      <c r="G85" s="566" t="s">
        <v>870</v>
      </c>
      <c r="H85" s="568">
        <v>3679</v>
      </c>
    </row>
    <row r="86" spans="1:8" ht="13.8" thickBot="1" x14ac:dyDescent="0.3">
      <c r="A86" s="599" t="s">
        <v>13</v>
      </c>
      <c r="B86" s="569"/>
      <c r="C86" s="570" t="s">
        <v>13</v>
      </c>
      <c r="D86" s="571" t="s">
        <v>871</v>
      </c>
      <c r="E86" s="571" t="s">
        <v>887</v>
      </c>
      <c r="F86" s="570" t="s">
        <v>1221</v>
      </c>
      <c r="G86" s="570" t="s">
        <v>874</v>
      </c>
      <c r="H86" s="572" t="s">
        <v>13</v>
      </c>
    </row>
    <row r="87" spans="1:8" x14ac:dyDescent="0.25">
      <c r="A87" s="600" t="s">
        <v>557</v>
      </c>
      <c r="B87" s="73" t="s">
        <v>556</v>
      </c>
      <c r="C87" s="433" t="s">
        <v>35</v>
      </c>
      <c r="D87" s="573">
        <v>1</v>
      </c>
      <c r="E87" s="573">
        <v>5</v>
      </c>
      <c r="F87" s="433" t="s">
        <v>870</v>
      </c>
      <c r="G87" s="433" t="s">
        <v>870</v>
      </c>
      <c r="H87" s="574">
        <v>1830</v>
      </c>
    </row>
    <row r="88" spans="1:8" ht="13.8" thickBot="1" x14ac:dyDescent="0.3">
      <c r="A88" s="600" t="s">
        <v>13</v>
      </c>
      <c r="B88" s="73"/>
      <c r="C88" s="433" t="s">
        <v>13</v>
      </c>
      <c r="D88" s="575" t="s">
        <v>870</v>
      </c>
      <c r="E88" s="575" t="s">
        <v>879</v>
      </c>
      <c r="F88" s="433" t="s">
        <v>1145</v>
      </c>
      <c r="G88" s="433" t="s">
        <v>929</v>
      </c>
      <c r="H88" s="434" t="s">
        <v>13</v>
      </c>
    </row>
    <row r="89" spans="1:8" x14ac:dyDescent="0.25">
      <c r="A89" s="598" t="s">
        <v>579</v>
      </c>
      <c r="B89" s="565" t="s">
        <v>578</v>
      </c>
      <c r="C89" s="566" t="s">
        <v>35</v>
      </c>
      <c r="D89" s="567">
        <v>5</v>
      </c>
      <c r="E89" s="567">
        <v>13</v>
      </c>
      <c r="F89" s="566" t="s">
        <v>870</v>
      </c>
      <c r="G89" s="566" t="s">
        <v>870</v>
      </c>
      <c r="H89" s="568">
        <v>1939</v>
      </c>
    </row>
    <row r="90" spans="1:8" ht="13.8" thickBot="1" x14ac:dyDescent="0.3">
      <c r="A90" s="599" t="s">
        <v>13</v>
      </c>
      <c r="B90" s="569"/>
      <c r="C90" s="570" t="s">
        <v>13</v>
      </c>
      <c r="D90" s="571" t="s">
        <v>879</v>
      </c>
      <c r="E90" s="571" t="s">
        <v>915</v>
      </c>
      <c r="F90" s="570" t="s">
        <v>1035</v>
      </c>
      <c r="G90" s="570" t="s">
        <v>1010</v>
      </c>
      <c r="H90" s="572" t="s">
        <v>13</v>
      </c>
    </row>
    <row r="91" spans="1:8" x14ac:dyDescent="0.25">
      <c r="A91" s="600" t="s">
        <v>617</v>
      </c>
      <c r="B91" s="73" t="s">
        <v>616</v>
      </c>
      <c r="C91" s="433" t="s">
        <v>35</v>
      </c>
      <c r="D91" s="573">
        <v>2</v>
      </c>
      <c r="E91" s="573">
        <v>4</v>
      </c>
      <c r="F91" s="433" t="s">
        <v>870</v>
      </c>
      <c r="G91" s="433" t="s">
        <v>870</v>
      </c>
      <c r="H91" s="574">
        <v>3739</v>
      </c>
    </row>
    <row r="92" spans="1:8" ht="13.8" thickBot="1" x14ac:dyDescent="0.3">
      <c r="A92" s="600" t="s">
        <v>13</v>
      </c>
      <c r="B92" s="73"/>
      <c r="C92" s="433" t="s">
        <v>13</v>
      </c>
      <c r="D92" s="575" t="s">
        <v>882</v>
      </c>
      <c r="E92" s="575" t="s">
        <v>886</v>
      </c>
      <c r="F92" s="433" t="s">
        <v>888</v>
      </c>
      <c r="G92" s="433" t="s">
        <v>871</v>
      </c>
      <c r="H92" s="434" t="s">
        <v>13</v>
      </c>
    </row>
    <row r="93" spans="1:8" x14ac:dyDescent="0.25">
      <c r="A93" s="598" t="s">
        <v>627</v>
      </c>
      <c r="B93" s="565" t="s">
        <v>626</v>
      </c>
      <c r="C93" s="566" t="s">
        <v>35</v>
      </c>
      <c r="D93" s="567">
        <v>1</v>
      </c>
      <c r="E93" s="567">
        <v>1</v>
      </c>
      <c r="F93" s="566" t="s">
        <v>870</v>
      </c>
      <c r="G93" s="566" t="s">
        <v>870</v>
      </c>
      <c r="H93" s="568">
        <v>1508</v>
      </c>
    </row>
    <row r="94" spans="1:8" ht="13.8" thickBot="1" x14ac:dyDescent="0.3">
      <c r="A94" s="599" t="s">
        <v>13</v>
      </c>
      <c r="B94" s="569"/>
      <c r="C94" s="570" t="s">
        <v>13</v>
      </c>
      <c r="D94" s="571" t="s">
        <v>870</v>
      </c>
      <c r="E94" s="571" t="s">
        <v>870</v>
      </c>
      <c r="F94" s="570" t="s">
        <v>1246</v>
      </c>
      <c r="G94" s="570" t="s">
        <v>878</v>
      </c>
      <c r="H94" s="572" t="s">
        <v>13</v>
      </c>
    </row>
    <row r="95" spans="1:8" x14ac:dyDescent="0.25">
      <c r="A95" s="600" t="s">
        <v>629</v>
      </c>
      <c r="B95" s="73" t="s">
        <v>628</v>
      </c>
      <c r="C95" s="433" t="s">
        <v>35</v>
      </c>
      <c r="D95" s="573">
        <v>2</v>
      </c>
      <c r="E95" s="573">
        <v>7</v>
      </c>
      <c r="F95" s="433" t="s">
        <v>870</v>
      </c>
      <c r="G95" s="433" t="s">
        <v>870</v>
      </c>
      <c r="H95" s="574">
        <v>3731</v>
      </c>
    </row>
    <row r="96" spans="1:8" ht="13.8" thickBot="1" x14ac:dyDescent="0.3">
      <c r="A96" s="600" t="s">
        <v>13</v>
      </c>
      <c r="B96" s="73"/>
      <c r="C96" s="433" t="s">
        <v>13</v>
      </c>
      <c r="D96" s="575" t="s">
        <v>882</v>
      </c>
      <c r="E96" s="575" t="s">
        <v>918</v>
      </c>
      <c r="F96" s="433" t="s">
        <v>1247</v>
      </c>
      <c r="G96" s="433" t="s">
        <v>1010</v>
      </c>
      <c r="H96" s="434" t="s">
        <v>13</v>
      </c>
    </row>
    <row r="97" spans="1:8" x14ac:dyDescent="0.25">
      <c r="A97" s="598" t="s">
        <v>633</v>
      </c>
      <c r="B97" s="565" t="s">
        <v>632</v>
      </c>
      <c r="C97" s="566" t="s">
        <v>35</v>
      </c>
      <c r="D97" s="567">
        <v>4</v>
      </c>
      <c r="E97" s="567">
        <v>16</v>
      </c>
      <c r="F97" s="566" t="s">
        <v>870</v>
      </c>
      <c r="G97" s="566" t="s">
        <v>870</v>
      </c>
      <c r="H97" s="568">
        <v>3674</v>
      </c>
    </row>
    <row r="98" spans="1:8" ht="13.8" thickBot="1" x14ac:dyDescent="0.3">
      <c r="A98" s="599" t="s">
        <v>13</v>
      </c>
      <c r="B98" s="569"/>
      <c r="C98" s="570" t="s">
        <v>13</v>
      </c>
      <c r="D98" s="571" t="s">
        <v>886</v>
      </c>
      <c r="E98" s="571" t="s">
        <v>888</v>
      </c>
      <c r="F98" s="570" t="s">
        <v>1250</v>
      </c>
      <c r="G98" s="570" t="s">
        <v>874</v>
      </c>
      <c r="H98" s="572" t="s">
        <v>13</v>
      </c>
    </row>
    <row r="99" spans="1:8" x14ac:dyDescent="0.25">
      <c r="A99" s="600" t="s">
        <v>635</v>
      </c>
      <c r="B99" s="73" t="s">
        <v>634</v>
      </c>
      <c r="C99" s="433" t="s">
        <v>35</v>
      </c>
      <c r="D99" s="573">
        <v>1</v>
      </c>
      <c r="E99" s="573">
        <v>7</v>
      </c>
      <c r="F99" s="433" t="s">
        <v>870</v>
      </c>
      <c r="G99" s="433" t="s">
        <v>870</v>
      </c>
      <c r="H99" s="574">
        <v>882</v>
      </c>
    </row>
    <row r="100" spans="1:8" ht="13.8" thickBot="1" x14ac:dyDescent="0.3">
      <c r="A100" s="600" t="s">
        <v>13</v>
      </c>
      <c r="B100" s="73"/>
      <c r="C100" s="433" t="s">
        <v>13</v>
      </c>
      <c r="D100" s="575" t="s">
        <v>870</v>
      </c>
      <c r="E100" s="575" t="s">
        <v>918</v>
      </c>
      <c r="F100" s="433" t="s">
        <v>1083</v>
      </c>
      <c r="G100" s="433" t="s">
        <v>920</v>
      </c>
      <c r="H100" s="434" t="s">
        <v>13</v>
      </c>
    </row>
    <row r="101" spans="1:8" x14ac:dyDescent="0.25">
      <c r="A101" s="598" t="s">
        <v>681</v>
      </c>
      <c r="B101" s="565" t="s">
        <v>680</v>
      </c>
      <c r="C101" s="566" t="s">
        <v>35</v>
      </c>
      <c r="D101" s="567">
        <v>9</v>
      </c>
      <c r="E101" s="567">
        <v>11</v>
      </c>
      <c r="F101" s="566" t="s">
        <v>870</v>
      </c>
      <c r="G101" s="566" t="s">
        <v>870</v>
      </c>
      <c r="H101" s="568">
        <v>3775</v>
      </c>
    </row>
    <row r="102" spans="1:8" ht="13.8" thickBot="1" x14ac:dyDescent="0.3">
      <c r="A102" s="599" t="s">
        <v>13</v>
      </c>
      <c r="B102" s="569"/>
      <c r="C102" s="570" t="s">
        <v>13</v>
      </c>
      <c r="D102" s="571" t="s">
        <v>883</v>
      </c>
      <c r="E102" s="571" t="s">
        <v>894</v>
      </c>
      <c r="F102" s="570" t="s">
        <v>937</v>
      </c>
      <c r="G102" s="570" t="s">
        <v>1272</v>
      </c>
      <c r="H102" s="572" t="s">
        <v>13</v>
      </c>
    </row>
    <row r="103" spans="1:8" x14ac:dyDescent="0.25">
      <c r="A103" s="600" t="s">
        <v>687</v>
      </c>
      <c r="B103" s="73" t="s">
        <v>686</v>
      </c>
      <c r="C103" s="433" t="s">
        <v>35</v>
      </c>
      <c r="D103" s="573">
        <v>3</v>
      </c>
      <c r="E103" s="573">
        <v>5</v>
      </c>
      <c r="F103" s="433" t="s">
        <v>870</v>
      </c>
      <c r="G103" s="433" t="s">
        <v>870</v>
      </c>
      <c r="H103" s="574">
        <v>3138</v>
      </c>
    </row>
    <row r="104" spans="1:8" ht="13.8" thickBot="1" x14ac:dyDescent="0.3">
      <c r="A104" s="600" t="s">
        <v>13</v>
      </c>
      <c r="B104" s="73"/>
      <c r="C104" s="433" t="s">
        <v>13</v>
      </c>
      <c r="D104" s="575" t="s">
        <v>871</v>
      </c>
      <c r="E104" s="575" t="s">
        <v>879</v>
      </c>
      <c r="F104" s="433" t="s">
        <v>1276</v>
      </c>
      <c r="G104" s="433" t="s">
        <v>881</v>
      </c>
      <c r="H104" s="434" t="s">
        <v>13</v>
      </c>
    </row>
    <row r="105" spans="1:8" x14ac:dyDescent="0.25">
      <c r="A105" s="598" t="s">
        <v>697</v>
      </c>
      <c r="B105" s="565" t="s">
        <v>696</v>
      </c>
      <c r="C105" s="566" t="s">
        <v>35</v>
      </c>
      <c r="D105" s="567">
        <v>3</v>
      </c>
      <c r="E105" s="567">
        <v>7</v>
      </c>
      <c r="F105" s="566" t="s">
        <v>870</v>
      </c>
      <c r="G105" s="566" t="s">
        <v>870</v>
      </c>
      <c r="H105" s="568">
        <v>3428</v>
      </c>
    </row>
    <row r="106" spans="1:8" ht="13.8" thickBot="1" x14ac:dyDescent="0.3">
      <c r="A106" s="599" t="s">
        <v>13</v>
      </c>
      <c r="B106" s="569"/>
      <c r="C106" s="570" t="s">
        <v>13</v>
      </c>
      <c r="D106" s="571" t="s">
        <v>871</v>
      </c>
      <c r="E106" s="571" t="s">
        <v>918</v>
      </c>
      <c r="F106" s="570" t="s">
        <v>1147</v>
      </c>
      <c r="G106" s="570" t="s">
        <v>1279</v>
      </c>
      <c r="H106" s="572" t="s">
        <v>13</v>
      </c>
    </row>
    <row r="107" spans="1:8" x14ac:dyDescent="0.25">
      <c r="A107" s="600" t="s">
        <v>699</v>
      </c>
      <c r="B107" s="73" t="s">
        <v>698</v>
      </c>
      <c r="C107" s="433" t="s">
        <v>35</v>
      </c>
      <c r="D107" s="573">
        <v>2</v>
      </c>
      <c r="E107" s="573">
        <v>5</v>
      </c>
      <c r="F107" s="433" t="s">
        <v>870</v>
      </c>
      <c r="G107" s="433" t="s">
        <v>870</v>
      </c>
      <c r="H107" s="574">
        <v>1932</v>
      </c>
    </row>
    <row r="108" spans="1:8" ht="13.8" thickBot="1" x14ac:dyDescent="0.3">
      <c r="A108" s="600" t="s">
        <v>13</v>
      </c>
      <c r="B108" s="73"/>
      <c r="C108" s="433" t="s">
        <v>13</v>
      </c>
      <c r="D108" s="575" t="s">
        <v>882</v>
      </c>
      <c r="E108" s="575" t="s">
        <v>879</v>
      </c>
      <c r="F108" s="433" t="s">
        <v>1006</v>
      </c>
      <c r="G108" s="433" t="s">
        <v>920</v>
      </c>
      <c r="H108" s="434" t="s">
        <v>13</v>
      </c>
    </row>
    <row r="109" spans="1:8" x14ac:dyDescent="0.25">
      <c r="A109" s="598" t="s">
        <v>721</v>
      </c>
      <c r="B109" s="565" t="s">
        <v>720</v>
      </c>
      <c r="C109" s="566" t="s">
        <v>35</v>
      </c>
      <c r="D109" s="567">
        <v>2</v>
      </c>
      <c r="E109" s="567">
        <v>6</v>
      </c>
      <c r="F109" s="566" t="s">
        <v>13</v>
      </c>
      <c r="G109" s="566" t="s">
        <v>870</v>
      </c>
      <c r="H109" s="568">
        <v>2387</v>
      </c>
    </row>
    <row r="110" spans="1:8" ht="13.8" thickBot="1" x14ac:dyDescent="0.3">
      <c r="A110" s="599" t="s">
        <v>13</v>
      </c>
      <c r="B110" s="569"/>
      <c r="C110" s="570" t="s">
        <v>13</v>
      </c>
      <c r="D110" s="571" t="s">
        <v>882</v>
      </c>
      <c r="E110" s="571" t="s">
        <v>872</v>
      </c>
      <c r="F110" s="570" t="s">
        <v>13</v>
      </c>
      <c r="G110" s="570" t="s">
        <v>890</v>
      </c>
      <c r="H110" s="572" t="s">
        <v>13</v>
      </c>
    </row>
    <row r="111" spans="1:8" x14ac:dyDescent="0.25">
      <c r="A111" s="600" t="s">
        <v>739</v>
      </c>
      <c r="B111" s="73" t="s">
        <v>738</v>
      </c>
      <c r="C111" s="433" t="s">
        <v>35</v>
      </c>
      <c r="D111" s="573">
        <v>2</v>
      </c>
      <c r="E111" s="573">
        <v>11</v>
      </c>
      <c r="F111" s="433" t="s">
        <v>870</v>
      </c>
      <c r="G111" s="433" t="s">
        <v>870</v>
      </c>
      <c r="H111" s="574">
        <v>1873</v>
      </c>
    </row>
    <row r="112" spans="1:8" ht="13.8" thickBot="1" x14ac:dyDescent="0.3">
      <c r="A112" s="600" t="s">
        <v>13</v>
      </c>
      <c r="B112" s="73"/>
      <c r="C112" s="433" t="s">
        <v>13</v>
      </c>
      <c r="D112" s="575" t="s">
        <v>882</v>
      </c>
      <c r="E112" s="575" t="s">
        <v>894</v>
      </c>
      <c r="F112" s="433" t="s">
        <v>1297</v>
      </c>
      <c r="G112" s="433" t="s">
        <v>890</v>
      </c>
      <c r="H112" s="434" t="s">
        <v>13</v>
      </c>
    </row>
    <row r="113" spans="1:8" x14ac:dyDescent="0.25">
      <c r="A113" s="598" t="s">
        <v>757</v>
      </c>
      <c r="B113" s="565" t="s">
        <v>756</v>
      </c>
      <c r="C113" s="566" t="s">
        <v>35</v>
      </c>
      <c r="D113" s="567">
        <v>2</v>
      </c>
      <c r="E113" s="567">
        <v>5</v>
      </c>
      <c r="F113" s="566" t="s">
        <v>870</v>
      </c>
      <c r="G113" s="566" t="s">
        <v>870</v>
      </c>
      <c r="H113" s="568">
        <v>1652</v>
      </c>
    </row>
    <row r="114" spans="1:8" ht="13.8" thickBot="1" x14ac:dyDescent="0.3">
      <c r="A114" s="599" t="s">
        <v>13</v>
      </c>
      <c r="B114" s="569"/>
      <c r="C114" s="570" t="s">
        <v>13</v>
      </c>
      <c r="D114" s="571" t="s">
        <v>882</v>
      </c>
      <c r="E114" s="571" t="s">
        <v>879</v>
      </c>
      <c r="F114" s="570" t="s">
        <v>1303</v>
      </c>
      <c r="G114" s="570" t="s">
        <v>1304</v>
      </c>
      <c r="H114" s="572" t="s">
        <v>13</v>
      </c>
    </row>
    <row r="115" spans="1:8" x14ac:dyDescent="0.25">
      <c r="A115" s="600" t="s">
        <v>769</v>
      </c>
      <c r="B115" s="73" t="s">
        <v>768</v>
      </c>
      <c r="C115" s="433" t="s">
        <v>35</v>
      </c>
      <c r="D115" s="573">
        <v>4</v>
      </c>
      <c r="E115" s="573">
        <v>10</v>
      </c>
      <c r="F115" s="433" t="s">
        <v>870</v>
      </c>
      <c r="G115" s="433" t="s">
        <v>870</v>
      </c>
      <c r="H115" s="574">
        <v>3895</v>
      </c>
    </row>
    <row r="116" spans="1:8" ht="13.8" thickBot="1" x14ac:dyDescent="0.3">
      <c r="A116" s="600" t="s">
        <v>13</v>
      </c>
      <c r="B116" s="73"/>
      <c r="C116" s="433" t="s">
        <v>13</v>
      </c>
      <c r="D116" s="575" t="s">
        <v>886</v>
      </c>
      <c r="E116" s="575" t="s">
        <v>887</v>
      </c>
      <c r="F116" s="433" t="s">
        <v>976</v>
      </c>
      <c r="G116" s="433" t="s">
        <v>885</v>
      </c>
      <c r="H116" s="434" t="s">
        <v>13</v>
      </c>
    </row>
    <row r="117" spans="1:8" x14ac:dyDescent="0.25">
      <c r="A117" s="598" t="s">
        <v>775</v>
      </c>
      <c r="B117" s="565" t="s">
        <v>774</v>
      </c>
      <c r="C117" s="566" t="s">
        <v>35</v>
      </c>
      <c r="D117" s="567">
        <v>2</v>
      </c>
      <c r="E117" s="567">
        <v>7</v>
      </c>
      <c r="F117" s="566" t="s">
        <v>870</v>
      </c>
      <c r="G117" s="566" t="s">
        <v>870</v>
      </c>
      <c r="H117" s="568">
        <v>2156</v>
      </c>
    </row>
    <row r="118" spans="1:8" ht="13.8" thickBot="1" x14ac:dyDescent="0.3">
      <c r="A118" s="599" t="s">
        <v>13</v>
      </c>
      <c r="B118" s="569"/>
      <c r="C118" s="570" t="s">
        <v>13</v>
      </c>
      <c r="D118" s="571" t="s">
        <v>882</v>
      </c>
      <c r="E118" s="571" t="s">
        <v>918</v>
      </c>
      <c r="F118" s="570" t="s">
        <v>1042</v>
      </c>
      <c r="G118" s="570" t="s">
        <v>881</v>
      </c>
      <c r="H118" s="572" t="s">
        <v>13</v>
      </c>
    </row>
    <row r="119" spans="1:8" x14ac:dyDescent="0.25">
      <c r="A119" s="600" t="s">
        <v>777</v>
      </c>
      <c r="B119" s="73" t="s">
        <v>776</v>
      </c>
      <c r="C119" s="433" t="s">
        <v>35</v>
      </c>
      <c r="D119" s="573">
        <v>2</v>
      </c>
      <c r="E119" s="573">
        <v>11</v>
      </c>
      <c r="F119" s="433" t="s">
        <v>870</v>
      </c>
      <c r="G119" s="433" t="s">
        <v>870</v>
      </c>
      <c r="H119" s="574">
        <v>2475</v>
      </c>
    </row>
    <row r="120" spans="1:8" ht="13.8" thickBot="1" x14ac:dyDescent="0.3">
      <c r="A120" s="600" t="s">
        <v>13</v>
      </c>
      <c r="B120" s="73"/>
      <c r="C120" s="433" t="s">
        <v>13</v>
      </c>
      <c r="D120" s="575" t="s">
        <v>882</v>
      </c>
      <c r="E120" s="575" t="s">
        <v>894</v>
      </c>
      <c r="F120" s="433" t="s">
        <v>1313</v>
      </c>
      <c r="G120" s="433" t="s">
        <v>885</v>
      </c>
      <c r="H120" s="434" t="s">
        <v>13</v>
      </c>
    </row>
    <row r="121" spans="1:8" x14ac:dyDescent="0.25">
      <c r="A121" s="598" t="s">
        <v>801</v>
      </c>
      <c r="B121" s="565" t="s">
        <v>800</v>
      </c>
      <c r="C121" s="566" t="s">
        <v>35</v>
      </c>
      <c r="D121" s="567">
        <v>2</v>
      </c>
      <c r="E121" s="567">
        <v>5</v>
      </c>
      <c r="F121" s="566" t="s">
        <v>870</v>
      </c>
      <c r="G121" s="566" t="s">
        <v>870</v>
      </c>
      <c r="H121" s="568">
        <v>2913</v>
      </c>
    </row>
    <row r="122" spans="1:8" ht="13.8" thickBot="1" x14ac:dyDescent="0.3">
      <c r="A122" s="599" t="s">
        <v>13</v>
      </c>
      <c r="B122" s="569"/>
      <c r="C122" s="570" t="s">
        <v>13</v>
      </c>
      <c r="D122" s="571" t="s">
        <v>882</v>
      </c>
      <c r="E122" s="571" t="s">
        <v>879</v>
      </c>
      <c r="F122" s="570" t="s">
        <v>1134</v>
      </c>
      <c r="G122" s="570" t="s">
        <v>945</v>
      </c>
      <c r="H122" s="572" t="s">
        <v>13</v>
      </c>
    </row>
    <row r="123" spans="1:8" x14ac:dyDescent="0.25">
      <c r="A123" s="600" t="s">
        <v>821</v>
      </c>
      <c r="B123" s="73" t="s">
        <v>820</v>
      </c>
      <c r="C123" s="433" t="s">
        <v>35</v>
      </c>
      <c r="D123" s="573">
        <v>3</v>
      </c>
      <c r="E123" s="573">
        <v>4</v>
      </c>
      <c r="F123" s="433" t="s">
        <v>870</v>
      </c>
      <c r="G123" s="433" t="s">
        <v>870</v>
      </c>
      <c r="H123" s="574">
        <v>2738</v>
      </c>
    </row>
    <row r="124" spans="1:8" ht="13.8" thickBot="1" x14ac:dyDescent="0.3">
      <c r="A124" s="603" t="s">
        <v>13</v>
      </c>
      <c r="B124" s="74"/>
      <c r="C124" s="144" t="s">
        <v>13</v>
      </c>
      <c r="D124" s="582" t="s">
        <v>871</v>
      </c>
      <c r="E124" s="582" t="s">
        <v>886</v>
      </c>
      <c r="F124" s="144" t="s">
        <v>1274</v>
      </c>
      <c r="G124" s="144" t="s">
        <v>1325</v>
      </c>
      <c r="H124" s="435" t="s">
        <v>13</v>
      </c>
    </row>
    <row r="125" spans="1:8" x14ac:dyDescent="0.25">
      <c r="A125" s="604" t="s">
        <v>15</v>
      </c>
      <c r="B125" s="593" t="s">
        <v>14</v>
      </c>
      <c r="C125" s="583" t="s">
        <v>18</v>
      </c>
      <c r="D125" s="584">
        <v>3</v>
      </c>
      <c r="E125" s="584">
        <v>6</v>
      </c>
      <c r="F125" s="583" t="s">
        <v>870</v>
      </c>
      <c r="G125" s="583" t="s">
        <v>870</v>
      </c>
      <c r="H125" s="586">
        <v>6351</v>
      </c>
    </row>
    <row r="126" spans="1:8" ht="13.8" thickBot="1" x14ac:dyDescent="0.3">
      <c r="A126" s="605" t="s">
        <v>13</v>
      </c>
      <c r="B126" s="594"/>
      <c r="C126" s="587" t="s">
        <v>13</v>
      </c>
      <c r="D126" s="588" t="s">
        <v>871</v>
      </c>
      <c r="E126" s="588" t="s">
        <v>872</v>
      </c>
      <c r="F126" s="587" t="s">
        <v>873</v>
      </c>
      <c r="G126" s="587" t="s">
        <v>874</v>
      </c>
      <c r="H126" s="589" t="s">
        <v>13</v>
      </c>
    </row>
    <row r="127" spans="1:8" x14ac:dyDescent="0.25">
      <c r="A127" s="606" t="s">
        <v>46</v>
      </c>
      <c r="B127" s="595" t="s">
        <v>45</v>
      </c>
      <c r="C127" s="433" t="s">
        <v>18</v>
      </c>
      <c r="D127" s="573">
        <v>8</v>
      </c>
      <c r="E127" s="573">
        <v>10</v>
      </c>
      <c r="F127" s="433" t="s">
        <v>13</v>
      </c>
      <c r="G127" s="433" t="s">
        <v>13</v>
      </c>
      <c r="H127" s="574">
        <v>6583</v>
      </c>
    </row>
    <row r="128" spans="1:8" ht="13.8" thickBot="1" x14ac:dyDescent="0.3">
      <c r="A128" s="606" t="s">
        <v>13</v>
      </c>
      <c r="B128" s="595"/>
      <c r="C128" s="433" t="s">
        <v>13</v>
      </c>
      <c r="D128" s="575" t="s">
        <v>905</v>
      </c>
      <c r="E128" s="575" t="s">
        <v>887</v>
      </c>
      <c r="F128" s="433" t="s">
        <v>13</v>
      </c>
      <c r="G128" s="433" t="s">
        <v>13</v>
      </c>
      <c r="H128" s="434" t="s">
        <v>13</v>
      </c>
    </row>
    <row r="129" spans="1:8" x14ac:dyDescent="0.25">
      <c r="A129" s="604" t="s">
        <v>57</v>
      </c>
      <c r="B129" s="593" t="s">
        <v>56</v>
      </c>
      <c r="C129" s="583" t="s">
        <v>18</v>
      </c>
      <c r="D129" s="584">
        <v>7</v>
      </c>
      <c r="E129" s="584">
        <v>7</v>
      </c>
      <c r="F129" s="583" t="s">
        <v>870</v>
      </c>
      <c r="G129" s="583" t="s">
        <v>870</v>
      </c>
      <c r="H129" s="586">
        <v>5379</v>
      </c>
    </row>
    <row r="130" spans="1:8" ht="13.8" thickBot="1" x14ac:dyDescent="0.3">
      <c r="A130" s="605" t="s">
        <v>13</v>
      </c>
      <c r="B130" s="594"/>
      <c r="C130" s="587" t="s">
        <v>13</v>
      </c>
      <c r="D130" s="588" t="s">
        <v>918</v>
      </c>
      <c r="E130" s="588" t="s">
        <v>918</v>
      </c>
      <c r="F130" s="587" t="s">
        <v>919</v>
      </c>
      <c r="G130" s="587" t="s">
        <v>920</v>
      </c>
      <c r="H130" s="589" t="s">
        <v>13</v>
      </c>
    </row>
    <row r="131" spans="1:8" x14ac:dyDescent="0.25">
      <c r="A131" s="606" t="s">
        <v>61</v>
      </c>
      <c r="B131" s="595" t="s">
        <v>60</v>
      </c>
      <c r="C131" s="433" t="s">
        <v>18</v>
      </c>
      <c r="D131" s="573">
        <v>1</v>
      </c>
      <c r="E131" s="573">
        <v>6</v>
      </c>
      <c r="F131" s="433" t="s">
        <v>870</v>
      </c>
      <c r="G131" s="433" t="s">
        <v>870</v>
      </c>
      <c r="H131" s="574">
        <v>4265</v>
      </c>
    </row>
    <row r="132" spans="1:8" ht="13.8" thickBot="1" x14ac:dyDescent="0.3">
      <c r="A132" s="606" t="s">
        <v>13</v>
      </c>
      <c r="B132" s="595"/>
      <c r="C132" s="433" t="s">
        <v>13</v>
      </c>
      <c r="D132" s="575" t="s">
        <v>870</v>
      </c>
      <c r="E132" s="575" t="s">
        <v>872</v>
      </c>
      <c r="F132" s="433" t="s">
        <v>921</v>
      </c>
      <c r="G132" s="433" t="s">
        <v>922</v>
      </c>
      <c r="H132" s="434" t="s">
        <v>13</v>
      </c>
    </row>
    <row r="133" spans="1:8" x14ac:dyDescent="0.25">
      <c r="A133" s="604" t="s">
        <v>71</v>
      </c>
      <c r="B133" s="593" t="s">
        <v>70</v>
      </c>
      <c r="C133" s="583" t="s">
        <v>18</v>
      </c>
      <c r="D133" s="584">
        <v>6</v>
      </c>
      <c r="E133" s="584">
        <v>13</v>
      </c>
      <c r="F133" s="583" t="s">
        <v>870</v>
      </c>
      <c r="G133" s="583" t="s">
        <v>870</v>
      </c>
      <c r="H133" s="586">
        <v>6621</v>
      </c>
    </row>
    <row r="134" spans="1:8" ht="13.8" thickBot="1" x14ac:dyDescent="0.3">
      <c r="A134" s="605" t="s">
        <v>13</v>
      </c>
      <c r="B134" s="594"/>
      <c r="C134" s="587" t="s">
        <v>13</v>
      </c>
      <c r="D134" s="588" t="s">
        <v>872</v>
      </c>
      <c r="E134" s="588" t="s">
        <v>915</v>
      </c>
      <c r="F134" s="587" t="s">
        <v>930</v>
      </c>
      <c r="G134" s="587" t="s">
        <v>874</v>
      </c>
      <c r="H134" s="589" t="s">
        <v>13</v>
      </c>
    </row>
    <row r="135" spans="1:8" x14ac:dyDescent="0.25">
      <c r="A135" s="606" t="s">
        <v>75</v>
      </c>
      <c r="B135" s="595" t="s">
        <v>74</v>
      </c>
      <c r="C135" s="433" t="s">
        <v>18</v>
      </c>
      <c r="D135" s="573">
        <v>4</v>
      </c>
      <c r="E135" s="573">
        <v>15</v>
      </c>
      <c r="F135" s="433" t="s">
        <v>882</v>
      </c>
      <c r="G135" s="433" t="s">
        <v>882</v>
      </c>
      <c r="H135" s="574">
        <v>4075</v>
      </c>
    </row>
    <row r="136" spans="1:8" x14ac:dyDescent="0.25">
      <c r="A136" s="606" t="s">
        <v>13</v>
      </c>
      <c r="B136" s="595"/>
      <c r="C136" s="433" t="s">
        <v>13</v>
      </c>
      <c r="D136" s="575" t="s">
        <v>886</v>
      </c>
      <c r="E136" s="575" t="s">
        <v>894</v>
      </c>
      <c r="F136" s="433" t="s">
        <v>934</v>
      </c>
      <c r="G136" s="433" t="s">
        <v>935</v>
      </c>
      <c r="H136" s="434" t="s">
        <v>13</v>
      </c>
    </row>
    <row r="137" spans="1:8" ht="13.8" thickBot="1" x14ac:dyDescent="0.3">
      <c r="A137" s="606" t="s">
        <v>13</v>
      </c>
      <c r="B137" s="595"/>
      <c r="C137" s="433" t="s">
        <v>13</v>
      </c>
      <c r="D137" s="575" t="s">
        <v>936</v>
      </c>
      <c r="E137" s="575" t="s">
        <v>886</v>
      </c>
      <c r="F137" s="433" t="s">
        <v>937</v>
      </c>
      <c r="G137" s="433" t="s">
        <v>897</v>
      </c>
      <c r="H137" s="434" t="s">
        <v>13</v>
      </c>
    </row>
    <row r="138" spans="1:8" x14ac:dyDescent="0.25">
      <c r="A138" s="604" t="s">
        <v>98</v>
      </c>
      <c r="B138" s="593" t="s">
        <v>97</v>
      </c>
      <c r="C138" s="583" t="s">
        <v>18</v>
      </c>
      <c r="D138" s="584">
        <v>2</v>
      </c>
      <c r="E138" s="584">
        <v>5</v>
      </c>
      <c r="F138" s="583" t="s">
        <v>870</v>
      </c>
      <c r="G138" s="583" t="s">
        <v>870</v>
      </c>
      <c r="H138" s="586">
        <v>5414</v>
      </c>
    </row>
    <row r="139" spans="1:8" ht="13.8" thickBot="1" x14ac:dyDescent="0.3">
      <c r="A139" s="605" t="s">
        <v>13</v>
      </c>
      <c r="B139" s="594"/>
      <c r="C139" s="587" t="s">
        <v>13</v>
      </c>
      <c r="D139" s="588" t="s">
        <v>882</v>
      </c>
      <c r="E139" s="588" t="s">
        <v>879</v>
      </c>
      <c r="F139" s="587" t="s">
        <v>954</v>
      </c>
      <c r="G139" s="587" t="s">
        <v>955</v>
      </c>
      <c r="H139" s="589" t="s">
        <v>13</v>
      </c>
    </row>
    <row r="140" spans="1:8" x14ac:dyDescent="0.25">
      <c r="A140" s="606" t="s">
        <v>120</v>
      </c>
      <c r="B140" s="595" t="s">
        <v>119</v>
      </c>
      <c r="C140" s="433" t="s">
        <v>18</v>
      </c>
      <c r="D140" s="573">
        <v>11</v>
      </c>
      <c r="E140" s="573">
        <v>12</v>
      </c>
      <c r="F140" s="433" t="s">
        <v>870</v>
      </c>
      <c r="G140" s="433" t="s">
        <v>870</v>
      </c>
      <c r="H140" s="574">
        <v>5883</v>
      </c>
    </row>
    <row r="141" spans="1:8" ht="13.8" thickBot="1" x14ac:dyDescent="0.3">
      <c r="A141" s="606" t="s">
        <v>13</v>
      </c>
      <c r="B141" s="595"/>
      <c r="C141" s="433" t="s">
        <v>13</v>
      </c>
      <c r="D141" s="575" t="s">
        <v>894</v>
      </c>
      <c r="E141" s="575" t="s">
        <v>875</v>
      </c>
      <c r="F141" s="433" t="s">
        <v>950</v>
      </c>
      <c r="G141" s="433" t="s">
        <v>890</v>
      </c>
      <c r="H141" s="434" t="s">
        <v>13</v>
      </c>
    </row>
    <row r="142" spans="1:8" x14ac:dyDescent="0.25">
      <c r="A142" s="604" t="s">
        <v>126</v>
      </c>
      <c r="B142" s="593" t="s">
        <v>125</v>
      </c>
      <c r="C142" s="583" t="s">
        <v>18</v>
      </c>
      <c r="D142" s="584">
        <v>1</v>
      </c>
      <c r="E142" s="584">
        <v>3</v>
      </c>
      <c r="F142" s="583" t="s">
        <v>870</v>
      </c>
      <c r="G142" s="583" t="s">
        <v>870</v>
      </c>
      <c r="H142" s="586">
        <v>4005</v>
      </c>
    </row>
    <row r="143" spans="1:8" ht="13.8" thickBot="1" x14ac:dyDescent="0.3">
      <c r="A143" s="605" t="s">
        <v>13</v>
      </c>
      <c r="B143" s="594"/>
      <c r="C143" s="587" t="s">
        <v>13</v>
      </c>
      <c r="D143" s="588" t="s">
        <v>870</v>
      </c>
      <c r="E143" s="588" t="s">
        <v>871</v>
      </c>
      <c r="F143" s="587" t="s">
        <v>976</v>
      </c>
      <c r="G143" s="587" t="s">
        <v>942</v>
      </c>
      <c r="H143" s="589" t="s">
        <v>13</v>
      </c>
    </row>
    <row r="144" spans="1:8" x14ac:dyDescent="0.25">
      <c r="A144" s="606" t="s">
        <v>138</v>
      </c>
      <c r="B144" s="595" t="s">
        <v>137</v>
      </c>
      <c r="C144" s="433" t="s">
        <v>18</v>
      </c>
      <c r="D144" s="573">
        <v>2</v>
      </c>
      <c r="E144" s="573">
        <v>10</v>
      </c>
      <c r="F144" s="433" t="s">
        <v>870</v>
      </c>
      <c r="G144" s="433" t="s">
        <v>870</v>
      </c>
      <c r="H144" s="574">
        <v>4191</v>
      </c>
    </row>
    <row r="145" spans="1:8" ht="13.8" thickBot="1" x14ac:dyDescent="0.3">
      <c r="A145" s="606" t="s">
        <v>13</v>
      </c>
      <c r="B145" s="595"/>
      <c r="C145" s="433" t="s">
        <v>13</v>
      </c>
      <c r="D145" s="575" t="s">
        <v>882</v>
      </c>
      <c r="E145" s="575" t="s">
        <v>887</v>
      </c>
      <c r="F145" s="433" t="s">
        <v>986</v>
      </c>
      <c r="G145" s="433" t="s">
        <v>945</v>
      </c>
      <c r="H145" s="434" t="s">
        <v>13</v>
      </c>
    </row>
    <row r="146" spans="1:8" x14ac:dyDescent="0.25">
      <c r="A146" s="604" t="s">
        <v>180</v>
      </c>
      <c r="B146" s="593" t="s">
        <v>179</v>
      </c>
      <c r="C146" s="583" t="s">
        <v>18</v>
      </c>
      <c r="D146" s="584">
        <v>5</v>
      </c>
      <c r="E146" s="584">
        <v>15</v>
      </c>
      <c r="F146" s="583" t="s">
        <v>870</v>
      </c>
      <c r="G146" s="583" t="s">
        <v>870</v>
      </c>
      <c r="H146" s="586">
        <v>4622</v>
      </c>
    </row>
    <row r="147" spans="1:8" ht="13.8" thickBot="1" x14ac:dyDescent="0.3">
      <c r="A147" s="605" t="s">
        <v>13</v>
      </c>
      <c r="B147" s="594"/>
      <c r="C147" s="587" t="s">
        <v>13</v>
      </c>
      <c r="D147" s="588" t="s">
        <v>879</v>
      </c>
      <c r="E147" s="588" t="s">
        <v>926</v>
      </c>
      <c r="F147" s="587" t="s">
        <v>1030</v>
      </c>
      <c r="G147" s="587" t="s">
        <v>885</v>
      </c>
      <c r="H147" s="589" t="s">
        <v>13</v>
      </c>
    </row>
    <row r="148" spans="1:8" x14ac:dyDescent="0.25">
      <c r="A148" s="606" t="s">
        <v>194</v>
      </c>
      <c r="B148" s="595" t="s">
        <v>193</v>
      </c>
      <c r="C148" s="433" t="s">
        <v>18</v>
      </c>
      <c r="D148" s="573">
        <v>4</v>
      </c>
      <c r="E148" s="573">
        <v>13</v>
      </c>
      <c r="F148" s="433" t="s">
        <v>870</v>
      </c>
      <c r="G148" s="433" t="s">
        <v>870</v>
      </c>
      <c r="H148" s="574">
        <v>4986</v>
      </c>
    </row>
    <row r="149" spans="1:8" ht="13.8" thickBot="1" x14ac:dyDescent="0.3">
      <c r="A149" s="606" t="s">
        <v>13</v>
      </c>
      <c r="B149" s="595"/>
      <c r="C149" s="433" t="s">
        <v>13</v>
      </c>
      <c r="D149" s="575" t="s">
        <v>886</v>
      </c>
      <c r="E149" s="575" t="s">
        <v>915</v>
      </c>
      <c r="F149" s="433" t="s">
        <v>1035</v>
      </c>
      <c r="G149" s="433" t="s">
        <v>897</v>
      </c>
      <c r="H149" s="434" t="s">
        <v>13</v>
      </c>
    </row>
    <row r="150" spans="1:8" x14ac:dyDescent="0.25">
      <c r="A150" s="604" t="s">
        <v>232</v>
      </c>
      <c r="B150" s="593" t="s">
        <v>231</v>
      </c>
      <c r="C150" s="583" t="s">
        <v>18</v>
      </c>
      <c r="D150" s="584">
        <v>2</v>
      </c>
      <c r="E150" s="584">
        <v>4</v>
      </c>
      <c r="F150" s="583" t="s">
        <v>870</v>
      </c>
      <c r="G150" s="583" t="s">
        <v>13</v>
      </c>
      <c r="H150" s="586">
        <v>6838</v>
      </c>
    </row>
    <row r="151" spans="1:8" ht="13.8" thickBot="1" x14ac:dyDescent="0.3">
      <c r="A151" s="605" t="s">
        <v>13</v>
      </c>
      <c r="B151" s="594"/>
      <c r="C151" s="587" t="s">
        <v>13</v>
      </c>
      <c r="D151" s="588" t="s">
        <v>882</v>
      </c>
      <c r="E151" s="588" t="s">
        <v>886</v>
      </c>
      <c r="F151" s="587" t="s">
        <v>1059</v>
      </c>
      <c r="G151" s="587" t="s">
        <v>13</v>
      </c>
      <c r="H151" s="589" t="s">
        <v>13</v>
      </c>
    </row>
    <row r="152" spans="1:8" x14ac:dyDescent="0.25">
      <c r="A152" s="606" t="s">
        <v>238</v>
      </c>
      <c r="B152" s="595" t="s">
        <v>237</v>
      </c>
      <c r="C152" s="433" t="s">
        <v>18</v>
      </c>
      <c r="D152" s="573">
        <v>3</v>
      </c>
      <c r="E152" s="573">
        <v>6</v>
      </c>
      <c r="F152" s="433" t="s">
        <v>870</v>
      </c>
      <c r="G152" s="433" t="s">
        <v>870</v>
      </c>
      <c r="H152" s="574">
        <v>4869</v>
      </c>
    </row>
    <row r="153" spans="1:8" ht="13.8" thickBot="1" x14ac:dyDescent="0.3">
      <c r="A153" s="606" t="s">
        <v>13</v>
      </c>
      <c r="B153" s="595"/>
      <c r="C153" s="433" t="s">
        <v>13</v>
      </c>
      <c r="D153" s="575" t="s">
        <v>871</v>
      </c>
      <c r="E153" s="575" t="s">
        <v>872</v>
      </c>
      <c r="F153" s="433" t="s">
        <v>933</v>
      </c>
      <c r="G153" s="433" t="s">
        <v>885</v>
      </c>
      <c r="H153" s="434" t="s">
        <v>13</v>
      </c>
    </row>
    <row r="154" spans="1:8" x14ac:dyDescent="0.25">
      <c r="A154" s="604" t="s">
        <v>240</v>
      </c>
      <c r="B154" s="593" t="s">
        <v>239</v>
      </c>
      <c r="C154" s="583" t="s">
        <v>18</v>
      </c>
      <c r="D154" s="584">
        <v>6</v>
      </c>
      <c r="E154" s="584">
        <v>10</v>
      </c>
      <c r="F154" s="583" t="s">
        <v>870</v>
      </c>
      <c r="G154" s="583" t="s">
        <v>870</v>
      </c>
      <c r="H154" s="586">
        <v>4768</v>
      </c>
    </row>
    <row r="155" spans="1:8" ht="13.8" thickBot="1" x14ac:dyDescent="0.3">
      <c r="A155" s="605" t="s">
        <v>13</v>
      </c>
      <c r="B155" s="594"/>
      <c r="C155" s="587" t="s">
        <v>13</v>
      </c>
      <c r="D155" s="588" t="s">
        <v>872</v>
      </c>
      <c r="E155" s="588" t="s">
        <v>887</v>
      </c>
      <c r="F155" s="587" t="s">
        <v>1062</v>
      </c>
      <c r="G155" s="587" t="s">
        <v>897</v>
      </c>
      <c r="H155" s="589" t="s">
        <v>13</v>
      </c>
    </row>
    <row r="156" spans="1:8" x14ac:dyDescent="0.25">
      <c r="A156" s="606" t="s">
        <v>254</v>
      </c>
      <c r="B156" s="595" t="s">
        <v>253</v>
      </c>
      <c r="C156" s="433" t="s">
        <v>18</v>
      </c>
      <c r="D156" s="573">
        <v>5</v>
      </c>
      <c r="E156" s="573">
        <v>10</v>
      </c>
      <c r="F156" s="433" t="s">
        <v>870</v>
      </c>
      <c r="G156" s="433" t="s">
        <v>870</v>
      </c>
      <c r="H156" s="574">
        <v>5432</v>
      </c>
    </row>
    <row r="157" spans="1:8" ht="13.8" thickBot="1" x14ac:dyDescent="0.3">
      <c r="A157" s="606" t="s">
        <v>13</v>
      </c>
      <c r="B157" s="595"/>
      <c r="C157" s="433" t="s">
        <v>13</v>
      </c>
      <c r="D157" s="575" t="s">
        <v>879</v>
      </c>
      <c r="E157" s="575" t="s">
        <v>887</v>
      </c>
      <c r="F157" s="433" t="s">
        <v>982</v>
      </c>
      <c r="G157" s="433" t="s">
        <v>897</v>
      </c>
      <c r="H157" s="434" t="s">
        <v>13</v>
      </c>
    </row>
    <row r="158" spans="1:8" x14ac:dyDescent="0.25">
      <c r="A158" s="604" t="s">
        <v>282</v>
      </c>
      <c r="B158" s="593" t="s">
        <v>281</v>
      </c>
      <c r="C158" s="583" t="s">
        <v>18</v>
      </c>
      <c r="D158" s="584">
        <v>4</v>
      </c>
      <c r="E158" s="584">
        <v>10</v>
      </c>
      <c r="F158" s="583" t="s">
        <v>870</v>
      </c>
      <c r="G158" s="583" t="s">
        <v>870</v>
      </c>
      <c r="H158" s="586">
        <v>6164</v>
      </c>
    </row>
    <row r="159" spans="1:8" ht="13.8" thickBot="1" x14ac:dyDescent="0.3">
      <c r="A159" s="605" t="s">
        <v>13</v>
      </c>
      <c r="B159" s="594"/>
      <c r="C159" s="587" t="s">
        <v>13</v>
      </c>
      <c r="D159" s="588" t="s">
        <v>886</v>
      </c>
      <c r="E159" s="588" t="s">
        <v>887</v>
      </c>
      <c r="F159" s="587" t="s">
        <v>1083</v>
      </c>
      <c r="G159" s="587" t="s">
        <v>929</v>
      </c>
      <c r="H159" s="589" t="s">
        <v>13</v>
      </c>
    </row>
    <row r="160" spans="1:8" x14ac:dyDescent="0.25">
      <c r="A160" s="606" t="s">
        <v>292</v>
      </c>
      <c r="B160" s="595" t="s">
        <v>291</v>
      </c>
      <c r="C160" s="433" t="s">
        <v>18</v>
      </c>
      <c r="D160" s="573">
        <v>3</v>
      </c>
      <c r="E160" s="573">
        <v>5</v>
      </c>
      <c r="F160" s="433" t="s">
        <v>870</v>
      </c>
      <c r="G160" s="433" t="s">
        <v>870</v>
      </c>
      <c r="H160" s="574">
        <v>5641</v>
      </c>
    </row>
    <row r="161" spans="1:8" ht="13.8" thickBot="1" x14ac:dyDescent="0.3">
      <c r="A161" s="606" t="s">
        <v>13</v>
      </c>
      <c r="B161" s="595"/>
      <c r="C161" s="433" t="s">
        <v>13</v>
      </c>
      <c r="D161" s="575" t="s">
        <v>871</v>
      </c>
      <c r="E161" s="575" t="s">
        <v>879</v>
      </c>
      <c r="F161" s="433" t="s">
        <v>1088</v>
      </c>
      <c r="G161" s="433" t="s">
        <v>885</v>
      </c>
      <c r="H161" s="434" t="s">
        <v>13</v>
      </c>
    </row>
    <row r="162" spans="1:8" x14ac:dyDescent="0.25">
      <c r="A162" s="604" t="s">
        <v>334</v>
      </c>
      <c r="B162" s="593" t="s">
        <v>333</v>
      </c>
      <c r="C162" s="583" t="s">
        <v>18</v>
      </c>
      <c r="D162" s="584">
        <v>1</v>
      </c>
      <c r="E162" s="584">
        <v>4</v>
      </c>
      <c r="F162" s="583" t="s">
        <v>870</v>
      </c>
      <c r="G162" s="583" t="s">
        <v>870</v>
      </c>
      <c r="H162" s="586">
        <v>6831</v>
      </c>
    </row>
    <row r="163" spans="1:8" ht="13.8" thickBot="1" x14ac:dyDescent="0.3">
      <c r="A163" s="605" t="s">
        <v>13</v>
      </c>
      <c r="B163" s="594"/>
      <c r="C163" s="587" t="s">
        <v>13</v>
      </c>
      <c r="D163" s="588" t="s">
        <v>870</v>
      </c>
      <c r="E163" s="588" t="s">
        <v>886</v>
      </c>
      <c r="F163" s="587" t="s">
        <v>1111</v>
      </c>
      <c r="G163" s="587" t="s">
        <v>1112</v>
      </c>
      <c r="H163" s="589" t="s">
        <v>13</v>
      </c>
    </row>
    <row r="164" spans="1:8" x14ac:dyDescent="0.25">
      <c r="A164" s="606" t="s">
        <v>336</v>
      </c>
      <c r="B164" s="595" t="s">
        <v>335</v>
      </c>
      <c r="C164" s="433" t="s">
        <v>18</v>
      </c>
      <c r="D164" s="573">
        <v>3</v>
      </c>
      <c r="E164" s="573">
        <v>10</v>
      </c>
      <c r="F164" s="433" t="s">
        <v>870</v>
      </c>
      <c r="G164" s="433" t="s">
        <v>870</v>
      </c>
      <c r="H164" s="574">
        <v>6119</v>
      </c>
    </row>
    <row r="165" spans="1:8" ht="13.8" thickBot="1" x14ac:dyDescent="0.3">
      <c r="A165" s="606" t="s">
        <v>13</v>
      </c>
      <c r="B165" s="595"/>
      <c r="C165" s="433" t="s">
        <v>13</v>
      </c>
      <c r="D165" s="575" t="s">
        <v>871</v>
      </c>
      <c r="E165" s="575" t="s">
        <v>887</v>
      </c>
      <c r="F165" s="433" t="s">
        <v>956</v>
      </c>
      <c r="G165" s="433" t="s">
        <v>955</v>
      </c>
      <c r="H165" s="434" t="s">
        <v>13</v>
      </c>
    </row>
    <row r="166" spans="1:8" x14ac:dyDescent="0.25">
      <c r="A166" s="604" t="s">
        <v>346</v>
      </c>
      <c r="B166" s="593" t="s">
        <v>345</v>
      </c>
      <c r="C166" s="583" t="s">
        <v>18</v>
      </c>
      <c r="D166" s="584">
        <v>6</v>
      </c>
      <c r="E166" s="584">
        <v>10</v>
      </c>
      <c r="F166" s="583" t="s">
        <v>870</v>
      </c>
      <c r="G166" s="583" t="s">
        <v>870</v>
      </c>
      <c r="H166" s="586">
        <v>6582</v>
      </c>
    </row>
    <row r="167" spans="1:8" ht="13.8" thickBot="1" x14ac:dyDescent="0.3">
      <c r="A167" s="605" t="s">
        <v>13</v>
      </c>
      <c r="B167" s="594"/>
      <c r="C167" s="587" t="s">
        <v>13</v>
      </c>
      <c r="D167" s="588" t="s">
        <v>872</v>
      </c>
      <c r="E167" s="588" t="s">
        <v>887</v>
      </c>
      <c r="F167" s="587" t="s">
        <v>1116</v>
      </c>
      <c r="G167" s="587" t="s">
        <v>1117</v>
      </c>
      <c r="H167" s="589" t="s">
        <v>13</v>
      </c>
    </row>
    <row r="168" spans="1:8" x14ac:dyDescent="0.25">
      <c r="A168" s="606" t="s">
        <v>356</v>
      </c>
      <c r="B168" s="595" t="s">
        <v>355</v>
      </c>
      <c r="C168" s="433" t="s">
        <v>18</v>
      </c>
      <c r="D168" s="573">
        <v>7</v>
      </c>
      <c r="E168" s="573">
        <v>17</v>
      </c>
      <c r="F168" s="433" t="s">
        <v>870</v>
      </c>
      <c r="G168" s="433" t="s">
        <v>870</v>
      </c>
      <c r="H168" s="574">
        <v>5933</v>
      </c>
    </row>
    <row r="169" spans="1:8" ht="13.8" thickBot="1" x14ac:dyDescent="0.3">
      <c r="A169" s="606" t="s">
        <v>13</v>
      </c>
      <c r="B169" s="595"/>
      <c r="C169" s="433" t="s">
        <v>13</v>
      </c>
      <c r="D169" s="575" t="s">
        <v>918</v>
      </c>
      <c r="E169" s="575" t="s">
        <v>898</v>
      </c>
      <c r="F169" s="433" t="s">
        <v>1122</v>
      </c>
      <c r="G169" s="433" t="s">
        <v>878</v>
      </c>
      <c r="H169" s="434" t="s">
        <v>13</v>
      </c>
    </row>
    <row r="170" spans="1:8" x14ac:dyDescent="0.25">
      <c r="A170" s="604" t="s">
        <v>368</v>
      </c>
      <c r="B170" s="593" t="s">
        <v>367</v>
      </c>
      <c r="C170" s="583" t="s">
        <v>18</v>
      </c>
      <c r="D170" s="584">
        <v>2</v>
      </c>
      <c r="E170" s="584">
        <v>6</v>
      </c>
      <c r="F170" s="583" t="s">
        <v>870</v>
      </c>
      <c r="G170" s="583" t="s">
        <v>870</v>
      </c>
      <c r="H170" s="586">
        <v>4610</v>
      </c>
    </row>
    <row r="171" spans="1:8" ht="13.8" thickBot="1" x14ac:dyDescent="0.3">
      <c r="A171" s="605" t="s">
        <v>13</v>
      </c>
      <c r="B171" s="594"/>
      <c r="C171" s="587" t="s">
        <v>13</v>
      </c>
      <c r="D171" s="588" t="s">
        <v>882</v>
      </c>
      <c r="E171" s="588" t="s">
        <v>872</v>
      </c>
      <c r="F171" s="587" t="s">
        <v>1125</v>
      </c>
      <c r="G171" s="587" t="s">
        <v>897</v>
      </c>
      <c r="H171" s="589" t="s">
        <v>13</v>
      </c>
    </row>
    <row r="172" spans="1:8" x14ac:dyDescent="0.25">
      <c r="A172" s="606" t="s">
        <v>378</v>
      </c>
      <c r="B172" s="595" t="s">
        <v>377</v>
      </c>
      <c r="C172" s="433" t="s">
        <v>18</v>
      </c>
      <c r="D172" s="573">
        <v>3</v>
      </c>
      <c r="E172" s="573">
        <v>6</v>
      </c>
      <c r="F172" s="433" t="s">
        <v>870</v>
      </c>
      <c r="G172" s="433" t="s">
        <v>870</v>
      </c>
      <c r="H172" s="574">
        <v>5107</v>
      </c>
    </row>
    <row r="173" spans="1:8" ht="13.8" thickBot="1" x14ac:dyDescent="0.3">
      <c r="A173" s="606" t="s">
        <v>13</v>
      </c>
      <c r="B173" s="595"/>
      <c r="C173" s="433" t="s">
        <v>13</v>
      </c>
      <c r="D173" s="575" t="s">
        <v>871</v>
      </c>
      <c r="E173" s="575" t="s">
        <v>872</v>
      </c>
      <c r="F173" s="433" t="s">
        <v>1128</v>
      </c>
      <c r="G173" s="433" t="s">
        <v>1129</v>
      </c>
      <c r="H173" s="434" t="s">
        <v>13</v>
      </c>
    </row>
    <row r="174" spans="1:8" x14ac:dyDescent="0.25">
      <c r="A174" s="604" t="s">
        <v>384</v>
      </c>
      <c r="B174" s="593" t="s">
        <v>383</v>
      </c>
      <c r="C174" s="583" t="s">
        <v>18</v>
      </c>
      <c r="D174" s="584">
        <v>6</v>
      </c>
      <c r="E174" s="584">
        <v>11</v>
      </c>
      <c r="F174" s="583" t="s">
        <v>870</v>
      </c>
      <c r="G174" s="583" t="s">
        <v>870</v>
      </c>
      <c r="H174" s="586">
        <v>5784</v>
      </c>
    </row>
    <row r="175" spans="1:8" ht="13.8" thickBot="1" x14ac:dyDescent="0.3">
      <c r="A175" s="605" t="s">
        <v>13</v>
      </c>
      <c r="B175" s="594"/>
      <c r="C175" s="587" t="s">
        <v>13</v>
      </c>
      <c r="D175" s="588" t="s">
        <v>872</v>
      </c>
      <c r="E175" s="588" t="s">
        <v>894</v>
      </c>
      <c r="F175" s="587" t="s">
        <v>1131</v>
      </c>
      <c r="G175" s="587" t="s">
        <v>1132</v>
      </c>
      <c r="H175" s="589" t="s">
        <v>13</v>
      </c>
    </row>
    <row r="176" spans="1:8" x14ac:dyDescent="0.25">
      <c r="A176" s="606" t="s">
        <v>394</v>
      </c>
      <c r="B176" s="595" t="s">
        <v>393</v>
      </c>
      <c r="C176" s="433" t="s">
        <v>18</v>
      </c>
      <c r="D176" s="573">
        <v>2</v>
      </c>
      <c r="E176" s="573">
        <v>6</v>
      </c>
      <c r="F176" s="433" t="s">
        <v>870</v>
      </c>
      <c r="G176" s="433" t="s">
        <v>870</v>
      </c>
      <c r="H176" s="574">
        <v>6443</v>
      </c>
    </row>
    <row r="177" spans="1:8" ht="13.8" thickBot="1" x14ac:dyDescent="0.3">
      <c r="A177" s="606" t="s">
        <v>13</v>
      </c>
      <c r="B177" s="595"/>
      <c r="C177" s="433" t="s">
        <v>13</v>
      </c>
      <c r="D177" s="575" t="s">
        <v>882</v>
      </c>
      <c r="E177" s="575" t="s">
        <v>872</v>
      </c>
      <c r="F177" s="433" t="s">
        <v>1134</v>
      </c>
      <c r="G177" s="433" t="s">
        <v>920</v>
      </c>
      <c r="H177" s="434" t="s">
        <v>13</v>
      </c>
    </row>
    <row r="178" spans="1:8" x14ac:dyDescent="0.25">
      <c r="A178" s="604" t="s">
        <v>398</v>
      </c>
      <c r="B178" s="593" t="s">
        <v>397</v>
      </c>
      <c r="C178" s="583" t="s">
        <v>18</v>
      </c>
      <c r="D178" s="584">
        <v>2</v>
      </c>
      <c r="E178" s="584">
        <v>7</v>
      </c>
      <c r="F178" s="583" t="s">
        <v>870</v>
      </c>
      <c r="G178" s="583" t="s">
        <v>870</v>
      </c>
      <c r="H178" s="586">
        <v>4080</v>
      </c>
    </row>
    <row r="179" spans="1:8" ht="13.8" thickBot="1" x14ac:dyDescent="0.3">
      <c r="A179" s="605" t="s">
        <v>13</v>
      </c>
      <c r="B179" s="594"/>
      <c r="C179" s="587" t="s">
        <v>13</v>
      </c>
      <c r="D179" s="588" t="s">
        <v>882</v>
      </c>
      <c r="E179" s="588" t="s">
        <v>918</v>
      </c>
      <c r="F179" s="587" t="s">
        <v>1136</v>
      </c>
      <c r="G179" s="587" t="s">
        <v>1027</v>
      </c>
      <c r="H179" s="589" t="s">
        <v>13</v>
      </c>
    </row>
    <row r="180" spans="1:8" x14ac:dyDescent="0.25">
      <c r="A180" s="606" t="s">
        <v>416</v>
      </c>
      <c r="B180" s="595" t="s">
        <v>415</v>
      </c>
      <c r="C180" s="433" t="s">
        <v>18</v>
      </c>
      <c r="D180" s="573">
        <v>7</v>
      </c>
      <c r="E180" s="573">
        <v>23</v>
      </c>
      <c r="F180" s="433" t="s">
        <v>870</v>
      </c>
      <c r="G180" s="433" t="s">
        <v>870</v>
      </c>
      <c r="H180" s="574">
        <v>4168</v>
      </c>
    </row>
    <row r="181" spans="1:8" ht="13.8" thickBot="1" x14ac:dyDescent="0.3">
      <c r="A181" s="606" t="s">
        <v>13</v>
      </c>
      <c r="B181" s="595"/>
      <c r="C181" s="433" t="s">
        <v>13</v>
      </c>
      <c r="D181" s="575" t="s">
        <v>918</v>
      </c>
      <c r="E181" s="575" t="s">
        <v>961</v>
      </c>
      <c r="F181" s="433" t="s">
        <v>938</v>
      </c>
      <c r="G181" s="433" t="s">
        <v>897</v>
      </c>
      <c r="H181" s="434" t="s">
        <v>13</v>
      </c>
    </row>
    <row r="182" spans="1:8" x14ac:dyDescent="0.25">
      <c r="A182" s="604" t="s">
        <v>429</v>
      </c>
      <c r="B182" s="593" t="s">
        <v>428</v>
      </c>
      <c r="C182" s="583" t="s">
        <v>18</v>
      </c>
      <c r="D182" s="584">
        <v>8</v>
      </c>
      <c r="E182" s="584">
        <v>9</v>
      </c>
      <c r="F182" s="583" t="s">
        <v>870</v>
      </c>
      <c r="G182" s="583" t="s">
        <v>870</v>
      </c>
      <c r="H182" s="586">
        <v>4934</v>
      </c>
    </row>
    <row r="183" spans="1:8" ht="13.8" thickBot="1" x14ac:dyDescent="0.3">
      <c r="A183" s="605" t="s">
        <v>13</v>
      </c>
      <c r="B183" s="594"/>
      <c r="C183" s="587" t="s">
        <v>13</v>
      </c>
      <c r="D183" s="588" t="s">
        <v>905</v>
      </c>
      <c r="E183" s="588" t="s">
        <v>883</v>
      </c>
      <c r="F183" s="587" t="s">
        <v>1155</v>
      </c>
      <c r="G183" s="587" t="s">
        <v>890</v>
      </c>
      <c r="H183" s="589" t="s">
        <v>13</v>
      </c>
    </row>
    <row r="184" spans="1:8" x14ac:dyDescent="0.25">
      <c r="A184" s="606" t="s">
        <v>431</v>
      </c>
      <c r="B184" s="595" t="s">
        <v>430</v>
      </c>
      <c r="C184" s="433" t="s">
        <v>18</v>
      </c>
      <c r="D184" s="573">
        <v>7</v>
      </c>
      <c r="E184" s="573">
        <v>10</v>
      </c>
      <c r="F184" s="433" t="s">
        <v>870</v>
      </c>
      <c r="G184" s="433" t="s">
        <v>870</v>
      </c>
      <c r="H184" s="574">
        <v>5857</v>
      </c>
    </row>
    <row r="185" spans="1:8" ht="13.8" thickBot="1" x14ac:dyDescent="0.3">
      <c r="A185" s="606" t="s">
        <v>13</v>
      </c>
      <c r="B185" s="595"/>
      <c r="C185" s="433" t="s">
        <v>13</v>
      </c>
      <c r="D185" s="575" t="s">
        <v>918</v>
      </c>
      <c r="E185" s="575" t="s">
        <v>887</v>
      </c>
      <c r="F185" s="433" t="s">
        <v>1156</v>
      </c>
      <c r="G185" s="433" t="s">
        <v>897</v>
      </c>
      <c r="H185" s="434" t="s">
        <v>13</v>
      </c>
    </row>
    <row r="186" spans="1:8" x14ac:dyDescent="0.25">
      <c r="A186" s="604" t="s">
        <v>451</v>
      </c>
      <c r="B186" s="593" t="s">
        <v>450</v>
      </c>
      <c r="C186" s="583" t="s">
        <v>18</v>
      </c>
      <c r="D186" s="584">
        <v>4</v>
      </c>
      <c r="E186" s="584">
        <v>14</v>
      </c>
      <c r="F186" s="583" t="s">
        <v>13</v>
      </c>
      <c r="G186" s="583" t="s">
        <v>870</v>
      </c>
      <c r="H186" s="586">
        <v>4141</v>
      </c>
    </row>
    <row r="187" spans="1:8" ht="13.8" thickBot="1" x14ac:dyDescent="0.3">
      <c r="A187" s="605" t="s">
        <v>13</v>
      </c>
      <c r="B187" s="594"/>
      <c r="C187" s="587" t="s">
        <v>13</v>
      </c>
      <c r="D187" s="588" t="s">
        <v>886</v>
      </c>
      <c r="E187" s="588" t="s">
        <v>892</v>
      </c>
      <c r="F187" s="587" t="s">
        <v>13</v>
      </c>
      <c r="G187" s="587" t="s">
        <v>922</v>
      </c>
      <c r="H187" s="589" t="s">
        <v>13</v>
      </c>
    </row>
    <row r="188" spans="1:8" x14ac:dyDescent="0.25">
      <c r="A188" s="606" t="s">
        <v>457</v>
      </c>
      <c r="B188" s="595" t="s">
        <v>456</v>
      </c>
      <c r="C188" s="433" t="s">
        <v>18</v>
      </c>
      <c r="D188" s="573">
        <v>4</v>
      </c>
      <c r="E188" s="573">
        <v>7</v>
      </c>
      <c r="F188" s="433" t="s">
        <v>936</v>
      </c>
      <c r="G188" s="433" t="s">
        <v>870</v>
      </c>
      <c r="H188" s="574">
        <v>4197</v>
      </c>
    </row>
    <row r="189" spans="1:8" ht="13.8" thickBot="1" x14ac:dyDescent="0.3">
      <c r="A189" s="606" t="s">
        <v>13</v>
      </c>
      <c r="B189" s="595"/>
      <c r="C189" s="433" t="s">
        <v>13</v>
      </c>
      <c r="D189" s="575" t="s">
        <v>886</v>
      </c>
      <c r="E189" s="575" t="s">
        <v>918</v>
      </c>
      <c r="F189" s="433" t="s">
        <v>13</v>
      </c>
      <c r="G189" s="433" t="s">
        <v>922</v>
      </c>
      <c r="H189" s="434" t="s">
        <v>13</v>
      </c>
    </row>
    <row r="190" spans="1:8" x14ac:dyDescent="0.25">
      <c r="A190" s="604" t="s">
        <v>463</v>
      </c>
      <c r="B190" s="593" t="s">
        <v>462</v>
      </c>
      <c r="C190" s="583" t="s">
        <v>18</v>
      </c>
      <c r="D190" s="584">
        <v>11</v>
      </c>
      <c r="E190" s="584">
        <v>11</v>
      </c>
      <c r="F190" s="583" t="s">
        <v>871</v>
      </c>
      <c r="G190" s="583" t="s">
        <v>871</v>
      </c>
      <c r="H190" s="586">
        <v>5068</v>
      </c>
    </row>
    <row r="191" spans="1:8" x14ac:dyDescent="0.25">
      <c r="A191" s="607" t="s">
        <v>13</v>
      </c>
      <c r="B191" s="596"/>
      <c r="C191" s="590" t="s">
        <v>13</v>
      </c>
      <c r="D191" s="591" t="s">
        <v>883</v>
      </c>
      <c r="E191" s="591" t="s">
        <v>883</v>
      </c>
      <c r="F191" s="590" t="s">
        <v>1168</v>
      </c>
      <c r="G191" s="590" t="s">
        <v>881</v>
      </c>
      <c r="H191" s="592" t="s">
        <v>13</v>
      </c>
    </row>
    <row r="192" spans="1:8" x14ac:dyDescent="0.25">
      <c r="A192" s="607" t="s">
        <v>13</v>
      </c>
      <c r="B192" s="596"/>
      <c r="C192" s="590" t="s">
        <v>13</v>
      </c>
      <c r="D192" s="591" t="s">
        <v>870</v>
      </c>
      <c r="E192" s="591" t="s">
        <v>870</v>
      </c>
      <c r="F192" s="590" t="s">
        <v>1169</v>
      </c>
      <c r="G192" s="590" t="s">
        <v>942</v>
      </c>
      <c r="H192" s="592" t="s">
        <v>13</v>
      </c>
    </row>
    <row r="193" spans="1:8" ht="13.8" thickBot="1" x14ac:dyDescent="0.3">
      <c r="A193" s="605" t="s">
        <v>13</v>
      </c>
      <c r="B193" s="594"/>
      <c r="C193" s="587" t="s">
        <v>13</v>
      </c>
      <c r="D193" s="588" t="s">
        <v>870</v>
      </c>
      <c r="E193" s="588" t="s">
        <v>870</v>
      </c>
      <c r="F193" s="587" t="s">
        <v>1170</v>
      </c>
      <c r="G193" s="587" t="s">
        <v>885</v>
      </c>
      <c r="H193" s="589" t="s">
        <v>13</v>
      </c>
    </row>
    <row r="194" spans="1:8" x14ac:dyDescent="0.25">
      <c r="A194" s="606" t="s">
        <v>467</v>
      </c>
      <c r="B194" s="595" t="s">
        <v>466</v>
      </c>
      <c r="C194" s="433" t="s">
        <v>18</v>
      </c>
      <c r="D194" s="573">
        <v>3</v>
      </c>
      <c r="E194" s="573">
        <v>11</v>
      </c>
      <c r="F194" s="433" t="s">
        <v>870</v>
      </c>
      <c r="G194" s="433" t="s">
        <v>870</v>
      </c>
      <c r="H194" s="574">
        <v>4968</v>
      </c>
    </row>
    <row r="195" spans="1:8" ht="13.8" thickBot="1" x14ac:dyDescent="0.3">
      <c r="A195" s="606" t="s">
        <v>13</v>
      </c>
      <c r="B195" s="595"/>
      <c r="C195" s="433" t="s">
        <v>13</v>
      </c>
      <c r="D195" s="575" t="s">
        <v>871</v>
      </c>
      <c r="E195" s="575" t="s">
        <v>894</v>
      </c>
      <c r="F195" s="433" t="s">
        <v>1172</v>
      </c>
      <c r="G195" s="433" t="s">
        <v>890</v>
      </c>
      <c r="H195" s="434" t="s">
        <v>13</v>
      </c>
    </row>
    <row r="196" spans="1:8" s="512" customFormat="1" x14ac:dyDescent="0.25">
      <c r="A196" s="604" t="s">
        <v>479</v>
      </c>
      <c r="B196" s="593" t="s">
        <v>478</v>
      </c>
      <c r="C196" s="583" t="s">
        <v>18</v>
      </c>
      <c r="D196" s="585">
        <v>4</v>
      </c>
      <c r="E196" s="585">
        <v>7</v>
      </c>
      <c r="F196" s="583" t="s">
        <v>870</v>
      </c>
      <c r="G196" s="583" t="s">
        <v>13</v>
      </c>
      <c r="H196" s="586">
        <v>4101</v>
      </c>
    </row>
    <row r="197" spans="1:8" s="512" customFormat="1" ht="13.8" thickBot="1" x14ac:dyDescent="0.3">
      <c r="A197" s="605" t="s">
        <v>13</v>
      </c>
      <c r="B197" s="594"/>
      <c r="C197" s="587" t="s">
        <v>13</v>
      </c>
      <c r="D197" s="588" t="s">
        <v>13</v>
      </c>
      <c r="E197" s="588" t="s">
        <v>13</v>
      </c>
      <c r="F197" s="587" t="s">
        <v>1174</v>
      </c>
      <c r="G197" s="587" t="s">
        <v>13</v>
      </c>
      <c r="H197" s="589" t="s">
        <v>13</v>
      </c>
    </row>
    <row r="198" spans="1:8" x14ac:dyDescent="0.25">
      <c r="A198" s="606" t="s">
        <v>482</v>
      </c>
      <c r="B198" s="595" t="s">
        <v>481</v>
      </c>
      <c r="C198" s="433" t="s">
        <v>18</v>
      </c>
      <c r="D198" s="573">
        <v>3</v>
      </c>
      <c r="E198" s="573">
        <v>7</v>
      </c>
      <c r="F198" s="433" t="s">
        <v>870</v>
      </c>
      <c r="G198" s="433" t="s">
        <v>870</v>
      </c>
      <c r="H198" s="574">
        <v>5241</v>
      </c>
    </row>
    <row r="199" spans="1:8" ht="13.8" thickBot="1" x14ac:dyDescent="0.3">
      <c r="A199" s="606" t="s">
        <v>13</v>
      </c>
      <c r="B199" s="595"/>
      <c r="C199" s="433" t="s">
        <v>13</v>
      </c>
      <c r="D199" s="575" t="s">
        <v>871</v>
      </c>
      <c r="E199" s="575" t="s">
        <v>918</v>
      </c>
      <c r="F199" s="433" t="s">
        <v>1175</v>
      </c>
      <c r="G199" s="433" t="s">
        <v>942</v>
      </c>
      <c r="H199" s="434" t="s">
        <v>13</v>
      </c>
    </row>
    <row r="200" spans="1:8" x14ac:dyDescent="0.25">
      <c r="A200" s="604" t="s">
        <v>490</v>
      </c>
      <c r="B200" s="593" t="s">
        <v>489</v>
      </c>
      <c r="C200" s="583" t="s">
        <v>18</v>
      </c>
      <c r="D200" s="584">
        <v>4</v>
      </c>
      <c r="E200" s="584">
        <v>11</v>
      </c>
      <c r="F200" s="583" t="s">
        <v>870</v>
      </c>
      <c r="G200" s="583" t="s">
        <v>870</v>
      </c>
      <c r="H200" s="586">
        <v>5160</v>
      </c>
    </row>
    <row r="201" spans="1:8" ht="13.8" thickBot="1" x14ac:dyDescent="0.3">
      <c r="A201" s="605" t="s">
        <v>13</v>
      </c>
      <c r="B201" s="594"/>
      <c r="C201" s="587" t="s">
        <v>13</v>
      </c>
      <c r="D201" s="588" t="s">
        <v>886</v>
      </c>
      <c r="E201" s="588" t="s">
        <v>894</v>
      </c>
      <c r="F201" s="587" t="s">
        <v>1181</v>
      </c>
      <c r="G201" s="587" t="s">
        <v>914</v>
      </c>
      <c r="H201" s="589" t="s">
        <v>13</v>
      </c>
    </row>
    <row r="202" spans="1:8" x14ac:dyDescent="0.25">
      <c r="A202" s="606" t="s">
        <v>492</v>
      </c>
      <c r="B202" s="595" t="s">
        <v>491</v>
      </c>
      <c r="C202" s="433" t="s">
        <v>18</v>
      </c>
      <c r="D202" s="573">
        <v>3</v>
      </c>
      <c r="E202" s="573">
        <v>42</v>
      </c>
      <c r="F202" s="433" t="s">
        <v>870</v>
      </c>
      <c r="G202" s="433" t="s">
        <v>870</v>
      </c>
      <c r="H202" s="574">
        <v>5841</v>
      </c>
    </row>
    <row r="203" spans="1:8" ht="13.8" thickBot="1" x14ac:dyDescent="0.3">
      <c r="A203" s="606" t="s">
        <v>13</v>
      </c>
      <c r="B203" s="595"/>
      <c r="C203" s="433" t="s">
        <v>13</v>
      </c>
      <c r="D203" s="575" t="s">
        <v>871</v>
      </c>
      <c r="E203" s="575" t="s">
        <v>1182</v>
      </c>
      <c r="F203" s="433" t="s">
        <v>1183</v>
      </c>
      <c r="G203" s="433" t="s">
        <v>942</v>
      </c>
      <c r="H203" s="434" t="s">
        <v>13</v>
      </c>
    </row>
    <row r="204" spans="1:8" x14ac:dyDescent="0.25">
      <c r="A204" s="604" t="s">
        <v>517</v>
      </c>
      <c r="B204" s="593" t="s">
        <v>516</v>
      </c>
      <c r="C204" s="583" t="s">
        <v>18</v>
      </c>
      <c r="D204" s="584">
        <v>9</v>
      </c>
      <c r="E204" s="584">
        <v>32</v>
      </c>
      <c r="F204" s="583" t="s">
        <v>870</v>
      </c>
      <c r="G204" s="583" t="s">
        <v>870</v>
      </c>
      <c r="H204" s="586">
        <v>6634</v>
      </c>
    </row>
    <row r="205" spans="1:8" ht="13.8" thickBot="1" x14ac:dyDescent="0.3">
      <c r="A205" s="605" t="s">
        <v>13</v>
      </c>
      <c r="B205" s="594"/>
      <c r="C205" s="587" t="s">
        <v>13</v>
      </c>
      <c r="D205" s="588" t="s">
        <v>883</v>
      </c>
      <c r="E205" s="588" t="s">
        <v>1069</v>
      </c>
      <c r="F205" s="587" t="s">
        <v>885</v>
      </c>
      <c r="G205" s="587" t="s">
        <v>1201</v>
      </c>
      <c r="H205" s="589" t="s">
        <v>13</v>
      </c>
    </row>
    <row r="206" spans="1:8" x14ac:dyDescent="0.25">
      <c r="A206" s="606" t="s">
        <v>529</v>
      </c>
      <c r="B206" s="595" t="s">
        <v>528</v>
      </c>
      <c r="C206" s="433" t="s">
        <v>18</v>
      </c>
      <c r="D206" s="573">
        <v>10</v>
      </c>
      <c r="E206" s="573">
        <v>21</v>
      </c>
      <c r="F206" s="433" t="s">
        <v>870</v>
      </c>
      <c r="G206" s="433" t="s">
        <v>870</v>
      </c>
      <c r="H206" s="574">
        <v>5509</v>
      </c>
    </row>
    <row r="207" spans="1:8" ht="13.8" thickBot="1" x14ac:dyDescent="0.3">
      <c r="A207" s="606" t="s">
        <v>13</v>
      </c>
      <c r="B207" s="595"/>
      <c r="C207" s="433" t="s">
        <v>13</v>
      </c>
      <c r="D207" s="575" t="s">
        <v>887</v>
      </c>
      <c r="E207" s="575" t="s">
        <v>895</v>
      </c>
      <c r="F207" s="433" t="s">
        <v>1207</v>
      </c>
      <c r="G207" s="433" t="s">
        <v>890</v>
      </c>
      <c r="H207" s="434" t="s">
        <v>13</v>
      </c>
    </row>
    <row r="208" spans="1:8" x14ac:dyDescent="0.25">
      <c r="A208" s="604" t="s">
        <v>531</v>
      </c>
      <c r="B208" s="593" t="s">
        <v>530</v>
      </c>
      <c r="C208" s="583" t="s">
        <v>18</v>
      </c>
      <c r="D208" s="584">
        <v>6</v>
      </c>
      <c r="E208" s="584">
        <v>11</v>
      </c>
      <c r="F208" s="583" t="s">
        <v>870</v>
      </c>
      <c r="G208" s="583" t="s">
        <v>870</v>
      </c>
      <c r="H208" s="586">
        <v>6834</v>
      </c>
    </row>
    <row r="209" spans="1:8" ht="13.8" thickBot="1" x14ac:dyDescent="0.3">
      <c r="A209" s="605" t="s">
        <v>13</v>
      </c>
      <c r="B209" s="594"/>
      <c r="C209" s="587" t="s">
        <v>13</v>
      </c>
      <c r="D209" s="588" t="s">
        <v>872</v>
      </c>
      <c r="E209" s="588" t="s">
        <v>894</v>
      </c>
      <c r="F209" s="587" t="s">
        <v>1208</v>
      </c>
      <c r="G209" s="587" t="s">
        <v>1209</v>
      </c>
      <c r="H209" s="589" t="s">
        <v>13</v>
      </c>
    </row>
    <row r="210" spans="1:8" x14ac:dyDescent="0.25">
      <c r="A210" s="606" t="s">
        <v>535</v>
      </c>
      <c r="B210" s="595" t="s">
        <v>534</v>
      </c>
      <c r="C210" s="433" t="s">
        <v>18</v>
      </c>
      <c r="D210" s="573">
        <v>1</v>
      </c>
      <c r="E210" s="573">
        <v>3</v>
      </c>
      <c r="F210" s="433" t="s">
        <v>870</v>
      </c>
      <c r="G210" s="433" t="s">
        <v>870</v>
      </c>
      <c r="H210" s="574">
        <v>4469</v>
      </c>
    </row>
    <row r="211" spans="1:8" ht="13.8" thickBot="1" x14ac:dyDescent="0.3">
      <c r="A211" s="606" t="s">
        <v>13</v>
      </c>
      <c r="B211" s="595"/>
      <c r="C211" s="433" t="s">
        <v>13</v>
      </c>
      <c r="D211" s="575" t="s">
        <v>870</v>
      </c>
      <c r="E211" s="575" t="s">
        <v>871</v>
      </c>
      <c r="F211" s="433" t="s">
        <v>1210</v>
      </c>
      <c r="G211" s="433" t="s">
        <v>1211</v>
      </c>
      <c r="H211" s="434" t="s">
        <v>13</v>
      </c>
    </row>
    <row r="212" spans="1:8" x14ac:dyDescent="0.25">
      <c r="A212" s="604" t="s">
        <v>543</v>
      </c>
      <c r="B212" s="593" t="s">
        <v>542</v>
      </c>
      <c r="C212" s="583" t="s">
        <v>18</v>
      </c>
      <c r="D212" s="584">
        <v>7</v>
      </c>
      <c r="E212" s="584">
        <v>11</v>
      </c>
      <c r="F212" s="583" t="s">
        <v>870</v>
      </c>
      <c r="G212" s="583" t="s">
        <v>870</v>
      </c>
      <c r="H212" s="586">
        <v>6174</v>
      </c>
    </row>
    <row r="213" spans="1:8" ht="13.8" thickBot="1" x14ac:dyDescent="0.3">
      <c r="A213" s="605" t="s">
        <v>13</v>
      </c>
      <c r="B213" s="594"/>
      <c r="C213" s="587" t="s">
        <v>13</v>
      </c>
      <c r="D213" s="588" t="s">
        <v>918</v>
      </c>
      <c r="E213" s="588" t="s">
        <v>894</v>
      </c>
      <c r="F213" s="587" t="s">
        <v>1214</v>
      </c>
      <c r="G213" s="587" t="s">
        <v>897</v>
      </c>
      <c r="H213" s="589" t="s">
        <v>13</v>
      </c>
    </row>
    <row r="214" spans="1:8" x14ac:dyDescent="0.25">
      <c r="A214" s="606" t="s">
        <v>565</v>
      </c>
      <c r="B214" s="595" t="s">
        <v>564</v>
      </c>
      <c r="C214" s="433" t="s">
        <v>18</v>
      </c>
      <c r="D214" s="573">
        <v>4</v>
      </c>
      <c r="E214" s="573">
        <v>5</v>
      </c>
      <c r="F214" s="433" t="s">
        <v>870</v>
      </c>
      <c r="G214" s="433" t="s">
        <v>870</v>
      </c>
      <c r="H214" s="574">
        <v>5305</v>
      </c>
    </row>
    <row r="215" spans="1:8" ht="13.8" thickBot="1" x14ac:dyDescent="0.3">
      <c r="A215" s="606" t="s">
        <v>13</v>
      </c>
      <c r="B215" s="595"/>
      <c r="C215" s="433" t="s">
        <v>13</v>
      </c>
      <c r="D215" s="575" t="s">
        <v>886</v>
      </c>
      <c r="E215" s="575" t="s">
        <v>879</v>
      </c>
      <c r="F215" s="433" t="s">
        <v>1206</v>
      </c>
      <c r="G215" s="433" t="s">
        <v>885</v>
      </c>
      <c r="H215" s="434" t="s">
        <v>13</v>
      </c>
    </row>
    <row r="216" spans="1:8" x14ac:dyDescent="0.25">
      <c r="A216" s="604" t="s">
        <v>577</v>
      </c>
      <c r="B216" s="593" t="s">
        <v>576</v>
      </c>
      <c r="C216" s="583" t="s">
        <v>18</v>
      </c>
      <c r="D216" s="584">
        <v>4</v>
      </c>
      <c r="E216" s="584">
        <v>8</v>
      </c>
      <c r="F216" s="583" t="s">
        <v>870</v>
      </c>
      <c r="G216" s="583" t="s">
        <v>870</v>
      </c>
      <c r="H216" s="586">
        <v>5433</v>
      </c>
    </row>
    <row r="217" spans="1:8" ht="13.8" thickBot="1" x14ac:dyDescent="0.3">
      <c r="A217" s="605" t="s">
        <v>13</v>
      </c>
      <c r="B217" s="594"/>
      <c r="C217" s="587" t="s">
        <v>13</v>
      </c>
      <c r="D217" s="588" t="s">
        <v>886</v>
      </c>
      <c r="E217" s="588" t="s">
        <v>905</v>
      </c>
      <c r="F217" s="587" t="s">
        <v>1079</v>
      </c>
      <c r="G217" s="587" t="s">
        <v>878</v>
      </c>
      <c r="H217" s="589" t="s">
        <v>13</v>
      </c>
    </row>
    <row r="218" spans="1:8" x14ac:dyDescent="0.25">
      <c r="A218" s="606" t="s">
        <v>591</v>
      </c>
      <c r="B218" s="595" t="s">
        <v>590</v>
      </c>
      <c r="C218" s="433" t="s">
        <v>18</v>
      </c>
      <c r="D218" s="573">
        <v>2</v>
      </c>
      <c r="E218" s="573">
        <v>11</v>
      </c>
      <c r="F218" s="433" t="s">
        <v>870</v>
      </c>
      <c r="G218" s="433" t="s">
        <v>870</v>
      </c>
      <c r="H218" s="574">
        <v>4105</v>
      </c>
    </row>
    <row r="219" spans="1:8" ht="13.8" thickBot="1" x14ac:dyDescent="0.3">
      <c r="A219" s="606" t="s">
        <v>13</v>
      </c>
      <c r="B219" s="595"/>
      <c r="C219" s="433" t="s">
        <v>13</v>
      </c>
      <c r="D219" s="575" t="s">
        <v>882</v>
      </c>
      <c r="E219" s="575" t="s">
        <v>894</v>
      </c>
      <c r="F219" s="433" t="s">
        <v>1145</v>
      </c>
      <c r="G219" s="433" t="s">
        <v>885</v>
      </c>
      <c r="H219" s="434" t="s">
        <v>13</v>
      </c>
    </row>
    <row r="220" spans="1:8" x14ac:dyDescent="0.25">
      <c r="A220" s="604" t="s">
        <v>605</v>
      </c>
      <c r="B220" s="593" t="s">
        <v>604</v>
      </c>
      <c r="C220" s="583" t="s">
        <v>18</v>
      </c>
      <c r="D220" s="584">
        <v>2</v>
      </c>
      <c r="E220" s="584">
        <v>9</v>
      </c>
      <c r="F220" s="583" t="s">
        <v>870</v>
      </c>
      <c r="G220" s="583" t="s">
        <v>870</v>
      </c>
      <c r="H220" s="586">
        <v>5413</v>
      </c>
    </row>
    <row r="221" spans="1:8" ht="13.8" thickBot="1" x14ac:dyDescent="0.3">
      <c r="A221" s="605" t="s">
        <v>13</v>
      </c>
      <c r="B221" s="594"/>
      <c r="C221" s="587" t="s">
        <v>13</v>
      </c>
      <c r="D221" s="588" t="s">
        <v>882</v>
      </c>
      <c r="E221" s="588" t="s">
        <v>883</v>
      </c>
      <c r="F221" s="587" t="s">
        <v>872</v>
      </c>
      <c r="G221" s="587" t="s">
        <v>885</v>
      </c>
      <c r="H221" s="589" t="s">
        <v>13</v>
      </c>
    </row>
    <row r="222" spans="1:8" x14ac:dyDescent="0.25">
      <c r="A222" s="606" t="s">
        <v>611</v>
      </c>
      <c r="B222" s="595" t="s">
        <v>610</v>
      </c>
      <c r="C222" s="433" t="s">
        <v>18</v>
      </c>
      <c r="D222" s="573">
        <v>4</v>
      </c>
      <c r="E222" s="573">
        <v>9</v>
      </c>
      <c r="F222" s="433" t="s">
        <v>870</v>
      </c>
      <c r="G222" s="433" t="s">
        <v>870</v>
      </c>
      <c r="H222" s="574">
        <v>6847</v>
      </c>
    </row>
    <row r="223" spans="1:8" ht="13.8" thickBot="1" x14ac:dyDescent="0.3">
      <c r="A223" s="606" t="s">
        <v>13</v>
      </c>
      <c r="B223" s="595"/>
      <c r="C223" s="433" t="s">
        <v>13</v>
      </c>
      <c r="D223" s="575" t="s">
        <v>886</v>
      </c>
      <c r="E223" s="575" t="s">
        <v>883</v>
      </c>
      <c r="F223" s="433" t="s">
        <v>1242</v>
      </c>
      <c r="G223" s="433" t="s">
        <v>955</v>
      </c>
      <c r="H223" s="434" t="s">
        <v>13</v>
      </c>
    </row>
    <row r="224" spans="1:8" x14ac:dyDescent="0.25">
      <c r="A224" s="604" t="s">
        <v>613</v>
      </c>
      <c r="B224" s="593" t="s">
        <v>612</v>
      </c>
      <c r="C224" s="583" t="s">
        <v>18</v>
      </c>
      <c r="D224" s="584">
        <v>4</v>
      </c>
      <c r="E224" s="584">
        <v>10</v>
      </c>
      <c r="F224" s="583" t="s">
        <v>870</v>
      </c>
      <c r="G224" s="583" t="s">
        <v>870</v>
      </c>
      <c r="H224" s="586">
        <v>6240</v>
      </c>
    </row>
    <row r="225" spans="1:8" ht="13.8" thickBot="1" x14ac:dyDescent="0.3">
      <c r="A225" s="605" t="s">
        <v>13</v>
      </c>
      <c r="B225" s="594"/>
      <c r="C225" s="587" t="s">
        <v>13</v>
      </c>
      <c r="D225" s="588" t="s">
        <v>886</v>
      </c>
      <c r="E225" s="588" t="s">
        <v>887</v>
      </c>
      <c r="F225" s="587" t="s">
        <v>1083</v>
      </c>
      <c r="G225" s="587" t="s">
        <v>878</v>
      </c>
      <c r="H225" s="589" t="s">
        <v>13</v>
      </c>
    </row>
    <row r="226" spans="1:8" x14ac:dyDescent="0.25">
      <c r="A226" s="606" t="s">
        <v>619</v>
      </c>
      <c r="B226" s="595" t="s">
        <v>618</v>
      </c>
      <c r="C226" s="433" t="s">
        <v>18</v>
      </c>
      <c r="D226" s="573">
        <v>2</v>
      </c>
      <c r="E226" s="573">
        <v>10</v>
      </c>
      <c r="F226" s="433" t="s">
        <v>870</v>
      </c>
      <c r="G226" s="433" t="s">
        <v>870</v>
      </c>
      <c r="H226" s="574">
        <v>5376</v>
      </c>
    </row>
    <row r="227" spans="1:8" ht="13.8" thickBot="1" x14ac:dyDescent="0.3">
      <c r="A227" s="606" t="s">
        <v>13</v>
      </c>
      <c r="B227" s="595"/>
      <c r="C227" s="433" t="s">
        <v>13</v>
      </c>
      <c r="D227" s="575" t="s">
        <v>882</v>
      </c>
      <c r="E227" s="575" t="s">
        <v>887</v>
      </c>
      <c r="F227" s="433" t="s">
        <v>1028</v>
      </c>
      <c r="G227" s="433" t="s">
        <v>890</v>
      </c>
      <c r="H227" s="434" t="s">
        <v>13</v>
      </c>
    </row>
    <row r="228" spans="1:8" x14ac:dyDescent="0.25">
      <c r="A228" s="604" t="s">
        <v>625</v>
      </c>
      <c r="B228" s="593" t="s">
        <v>624</v>
      </c>
      <c r="C228" s="583" t="s">
        <v>18</v>
      </c>
      <c r="D228" s="584">
        <v>4</v>
      </c>
      <c r="E228" s="584">
        <v>9</v>
      </c>
      <c r="F228" s="583" t="s">
        <v>870</v>
      </c>
      <c r="G228" s="583" t="s">
        <v>870</v>
      </c>
      <c r="H228" s="586">
        <v>5523</v>
      </c>
    </row>
    <row r="229" spans="1:8" ht="13.8" thickBot="1" x14ac:dyDescent="0.3">
      <c r="A229" s="605" t="s">
        <v>13</v>
      </c>
      <c r="B229" s="594"/>
      <c r="C229" s="587" t="s">
        <v>13</v>
      </c>
      <c r="D229" s="588" t="s">
        <v>886</v>
      </c>
      <c r="E229" s="588" t="s">
        <v>883</v>
      </c>
      <c r="F229" s="587" t="s">
        <v>937</v>
      </c>
      <c r="G229" s="587" t="s">
        <v>1190</v>
      </c>
      <c r="H229" s="589" t="s">
        <v>13</v>
      </c>
    </row>
    <row r="230" spans="1:8" x14ac:dyDescent="0.25">
      <c r="A230" s="606" t="s">
        <v>649</v>
      </c>
      <c r="B230" s="595" t="s">
        <v>648</v>
      </c>
      <c r="C230" s="433" t="s">
        <v>18</v>
      </c>
      <c r="D230" s="573">
        <v>6</v>
      </c>
      <c r="E230" s="573">
        <v>25</v>
      </c>
      <c r="F230" s="433" t="s">
        <v>882</v>
      </c>
      <c r="G230" s="433" t="s">
        <v>882</v>
      </c>
      <c r="H230" s="574">
        <v>6295</v>
      </c>
    </row>
    <row r="231" spans="1:8" x14ac:dyDescent="0.25">
      <c r="A231" s="606" t="s">
        <v>13</v>
      </c>
      <c r="B231" s="595"/>
      <c r="C231" s="433" t="s">
        <v>13</v>
      </c>
      <c r="D231" s="575" t="s">
        <v>879</v>
      </c>
      <c r="E231" s="575" t="s">
        <v>895</v>
      </c>
      <c r="F231" s="433" t="s">
        <v>1258</v>
      </c>
      <c r="G231" s="433" t="s">
        <v>897</v>
      </c>
      <c r="H231" s="434" t="s">
        <v>13</v>
      </c>
    </row>
    <row r="232" spans="1:8" ht="13.8" thickBot="1" x14ac:dyDescent="0.3">
      <c r="A232" s="606" t="s">
        <v>13</v>
      </c>
      <c r="B232" s="595"/>
      <c r="C232" s="433" t="s">
        <v>13</v>
      </c>
      <c r="D232" s="575" t="s">
        <v>870</v>
      </c>
      <c r="E232" s="575" t="s">
        <v>886</v>
      </c>
      <c r="F232" s="433" t="s">
        <v>1259</v>
      </c>
      <c r="G232" s="433" t="s">
        <v>897</v>
      </c>
      <c r="H232" s="434" t="s">
        <v>13</v>
      </c>
    </row>
    <row r="233" spans="1:8" x14ac:dyDescent="0.25">
      <c r="A233" s="604" t="s">
        <v>665</v>
      </c>
      <c r="B233" s="593" t="s">
        <v>664</v>
      </c>
      <c r="C233" s="583" t="s">
        <v>18</v>
      </c>
      <c r="D233" s="584">
        <v>3</v>
      </c>
      <c r="E233" s="584">
        <v>18</v>
      </c>
      <c r="F233" s="583" t="s">
        <v>870</v>
      </c>
      <c r="G233" s="583" t="s">
        <v>870</v>
      </c>
      <c r="H233" s="586">
        <v>4434</v>
      </c>
    </row>
    <row r="234" spans="1:8" ht="13.8" thickBot="1" x14ac:dyDescent="0.3">
      <c r="A234" s="605" t="s">
        <v>13</v>
      </c>
      <c r="B234" s="594"/>
      <c r="C234" s="587" t="s">
        <v>13</v>
      </c>
      <c r="D234" s="588" t="s">
        <v>871</v>
      </c>
      <c r="E234" s="588" t="s">
        <v>906</v>
      </c>
      <c r="F234" s="587" t="s">
        <v>1265</v>
      </c>
      <c r="G234" s="587" t="s">
        <v>881</v>
      </c>
      <c r="H234" s="589" t="s">
        <v>13</v>
      </c>
    </row>
    <row r="235" spans="1:8" x14ac:dyDescent="0.25">
      <c r="A235" s="606" t="s">
        <v>675</v>
      </c>
      <c r="B235" s="595" t="s">
        <v>674</v>
      </c>
      <c r="C235" s="433" t="s">
        <v>18</v>
      </c>
      <c r="D235" s="573">
        <v>6</v>
      </c>
      <c r="E235" s="573">
        <v>9</v>
      </c>
      <c r="F235" s="433" t="s">
        <v>870</v>
      </c>
      <c r="G235" s="433" t="s">
        <v>870</v>
      </c>
      <c r="H235" s="574">
        <v>4375</v>
      </c>
    </row>
    <row r="236" spans="1:8" ht="13.8" thickBot="1" x14ac:dyDescent="0.3">
      <c r="A236" s="606" t="s">
        <v>13</v>
      </c>
      <c r="B236" s="595"/>
      <c r="C236" s="433" t="s">
        <v>13</v>
      </c>
      <c r="D236" s="575" t="s">
        <v>872</v>
      </c>
      <c r="E236" s="575" t="s">
        <v>883</v>
      </c>
      <c r="F236" s="433" t="s">
        <v>1118</v>
      </c>
      <c r="G236" s="433" t="s">
        <v>1073</v>
      </c>
      <c r="H236" s="434" t="s">
        <v>13</v>
      </c>
    </row>
    <row r="237" spans="1:8" x14ac:dyDescent="0.25">
      <c r="A237" s="604" t="s">
        <v>679</v>
      </c>
      <c r="B237" s="593" t="s">
        <v>678</v>
      </c>
      <c r="C237" s="583" t="s">
        <v>18</v>
      </c>
      <c r="D237" s="584">
        <v>7</v>
      </c>
      <c r="E237" s="584">
        <v>18</v>
      </c>
      <c r="F237" s="583" t="s">
        <v>870</v>
      </c>
      <c r="G237" s="583" t="s">
        <v>870</v>
      </c>
      <c r="H237" s="586">
        <v>5101</v>
      </c>
    </row>
    <row r="238" spans="1:8" ht="13.8" thickBot="1" x14ac:dyDescent="0.3">
      <c r="A238" s="605" t="s">
        <v>13</v>
      </c>
      <c r="B238" s="594"/>
      <c r="C238" s="587" t="s">
        <v>13</v>
      </c>
      <c r="D238" s="588" t="s">
        <v>918</v>
      </c>
      <c r="E238" s="588" t="s">
        <v>906</v>
      </c>
      <c r="F238" s="587" t="s">
        <v>1271</v>
      </c>
      <c r="G238" s="587" t="s">
        <v>890</v>
      </c>
      <c r="H238" s="589" t="s">
        <v>13</v>
      </c>
    </row>
    <row r="239" spans="1:8" x14ac:dyDescent="0.25">
      <c r="A239" s="606" t="s">
        <v>685</v>
      </c>
      <c r="B239" s="595" t="s">
        <v>684</v>
      </c>
      <c r="C239" s="433" t="s">
        <v>18</v>
      </c>
      <c r="D239" s="573">
        <v>5</v>
      </c>
      <c r="E239" s="573">
        <v>8</v>
      </c>
      <c r="F239" s="433" t="s">
        <v>870</v>
      </c>
      <c r="G239" s="433" t="s">
        <v>870</v>
      </c>
      <c r="H239" s="574">
        <v>4038</v>
      </c>
    </row>
    <row r="240" spans="1:8" ht="13.8" thickBot="1" x14ac:dyDescent="0.3">
      <c r="A240" s="606" t="s">
        <v>13</v>
      </c>
      <c r="B240" s="595"/>
      <c r="C240" s="433" t="s">
        <v>13</v>
      </c>
      <c r="D240" s="575" t="s">
        <v>879</v>
      </c>
      <c r="E240" s="575" t="s">
        <v>905</v>
      </c>
      <c r="F240" s="433" t="s">
        <v>1274</v>
      </c>
      <c r="G240" s="433" t="s">
        <v>1275</v>
      </c>
      <c r="H240" s="434" t="s">
        <v>13</v>
      </c>
    </row>
    <row r="241" spans="1:8" x14ac:dyDescent="0.25">
      <c r="A241" s="604" t="s">
        <v>693</v>
      </c>
      <c r="B241" s="593" t="s">
        <v>692</v>
      </c>
      <c r="C241" s="583" t="s">
        <v>18</v>
      </c>
      <c r="D241" s="584">
        <v>2</v>
      </c>
      <c r="E241" s="584">
        <v>7</v>
      </c>
      <c r="F241" s="583" t="s">
        <v>870</v>
      </c>
      <c r="G241" s="583" t="s">
        <v>870</v>
      </c>
      <c r="H241" s="586">
        <v>5246</v>
      </c>
    </row>
    <row r="242" spans="1:8" x14ac:dyDescent="0.25">
      <c r="A242" s="607" t="s">
        <v>13</v>
      </c>
      <c r="B242" s="596"/>
      <c r="C242" s="590" t="s">
        <v>13</v>
      </c>
      <c r="D242" s="591" t="s">
        <v>882</v>
      </c>
      <c r="E242" s="591" t="s">
        <v>918</v>
      </c>
      <c r="F242" s="590" t="s">
        <v>1091</v>
      </c>
      <c r="G242" s="590" t="s">
        <v>1278</v>
      </c>
      <c r="H242" s="592" t="s">
        <v>13</v>
      </c>
    </row>
    <row r="243" spans="1:8" ht="13.8" thickBot="1" x14ac:dyDescent="0.3">
      <c r="A243" s="605" t="s">
        <v>13</v>
      </c>
      <c r="B243" s="594"/>
      <c r="C243" s="587" t="s">
        <v>13</v>
      </c>
      <c r="D243" s="588" t="s">
        <v>13</v>
      </c>
      <c r="E243" s="588" t="s">
        <v>13</v>
      </c>
      <c r="F243" s="587" t="s">
        <v>13</v>
      </c>
      <c r="G243" s="587" t="s">
        <v>13</v>
      </c>
      <c r="H243" s="589" t="s">
        <v>13</v>
      </c>
    </row>
    <row r="244" spans="1:8" x14ac:dyDescent="0.25">
      <c r="A244" s="606" t="s">
        <v>715</v>
      </c>
      <c r="B244" s="595" t="s">
        <v>714</v>
      </c>
      <c r="C244" s="433" t="s">
        <v>18</v>
      </c>
      <c r="D244" s="573">
        <v>4</v>
      </c>
      <c r="E244" s="573">
        <v>17</v>
      </c>
      <c r="F244" s="433" t="s">
        <v>870</v>
      </c>
      <c r="G244" s="433" t="s">
        <v>870</v>
      </c>
      <c r="H244" s="574">
        <v>4046</v>
      </c>
    </row>
    <row r="245" spans="1:8" ht="13.8" thickBot="1" x14ac:dyDescent="0.3">
      <c r="A245" s="606" t="s">
        <v>13</v>
      </c>
      <c r="B245" s="595"/>
      <c r="C245" s="433" t="s">
        <v>13</v>
      </c>
      <c r="D245" s="575" t="s">
        <v>886</v>
      </c>
      <c r="E245" s="575" t="s">
        <v>898</v>
      </c>
      <c r="F245" s="433" t="s">
        <v>1287</v>
      </c>
      <c r="G245" s="433" t="s">
        <v>897</v>
      </c>
      <c r="H245" s="434" t="s">
        <v>13</v>
      </c>
    </row>
    <row r="246" spans="1:8" x14ac:dyDescent="0.25">
      <c r="A246" s="604" t="s">
        <v>743</v>
      </c>
      <c r="B246" s="593" t="s">
        <v>742</v>
      </c>
      <c r="C246" s="583" t="s">
        <v>18</v>
      </c>
      <c r="D246" s="584">
        <v>2</v>
      </c>
      <c r="E246" s="584">
        <v>8</v>
      </c>
      <c r="F246" s="583" t="s">
        <v>870</v>
      </c>
      <c r="G246" s="583" t="s">
        <v>870</v>
      </c>
      <c r="H246" s="586">
        <v>6033</v>
      </c>
    </row>
    <row r="247" spans="1:8" ht="13.8" thickBot="1" x14ac:dyDescent="0.3">
      <c r="A247" s="605" t="s">
        <v>13</v>
      </c>
      <c r="B247" s="594"/>
      <c r="C247" s="587" t="s">
        <v>13</v>
      </c>
      <c r="D247" s="588" t="s">
        <v>882</v>
      </c>
      <c r="E247" s="588" t="s">
        <v>905</v>
      </c>
      <c r="F247" s="587" t="s">
        <v>885</v>
      </c>
      <c r="G247" s="587" t="s">
        <v>1300</v>
      </c>
      <c r="H247" s="589" t="s">
        <v>13</v>
      </c>
    </row>
    <row r="248" spans="1:8" x14ac:dyDescent="0.25">
      <c r="A248" s="606" t="s">
        <v>765</v>
      </c>
      <c r="B248" s="595" t="s">
        <v>764</v>
      </c>
      <c r="C248" s="433" t="s">
        <v>18</v>
      </c>
      <c r="D248" s="573">
        <v>2</v>
      </c>
      <c r="E248" s="573">
        <v>5</v>
      </c>
      <c r="F248" s="433" t="s">
        <v>870</v>
      </c>
      <c r="G248" s="433" t="s">
        <v>870</v>
      </c>
      <c r="H248" s="574">
        <v>4757</v>
      </c>
    </row>
    <row r="249" spans="1:8" ht="13.8" thickBot="1" x14ac:dyDescent="0.3">
      <c r="A249" s="606" t="s">
        <v>13</v>
      </c>
      <c r="B249" s="595"/>
      <c r="C249" s="433" t="s">
        <v>13</v>
      </c>
      <c r="D249" s="575" t="s">
        <v>882</v>
      </c>
      <c r="E249" s="575" t="s">
        <v>879</v>
      </c>
      <c r="F249" s="433" t="s">
        <v>919</v>
      </c>
      <c r="G249" s="433" t="s">
        <v>1309</v>
      </c>
      <c r="H249" s="434" t="s">
        <v>13</v>
      </c>
    </row>
    <row r="250" spans="1:8" x14ac:dyDescent="0.25">
      <c r="A250" s="604" t="s">
        <v>771</v>
      </c>
      <c r="B250" s="593" t="s">
        <v>770</v>
      </c>
      <c r="C250" s="583" t="s">
        <v>18</v>
      </c>
      <c r="D250" s="584">
        <v>3</v>
      </c>
      <c r="E250" s="584">
        <v>12</v>
      </c>
      <c r="F250" s="583" t="s">
        <v>870</v>
      </c>
      <c r="G250" s="583" t="s">
        <v>870</v>
      </c>
      <c r="H250" s="586">
        <v>4614</v>
      </c>
    </row>
    <row r="251" spans="1:8" ht="13.8" thickBot="1" x14ac:dyDescent="0.3">
      <c r="A251" s="605" t="s">
        <v>13</v>
      </c>
      <c r="B251" s="594"/>
      <c r="C251" s="587" t="s">
        <v>13</v>
      </c>
      <c r="D251" s="588" t="s">
        <v>871</v>
      </c>
      <c r="E251" s="588" t="s">
        <v>875</v>
      </c>
      <c r="F251" s="587" t="s">
        <v>926</v>
      </c>
      <c r="G251" s="587" t="s">
        <v>890</v>
      </c>
      <c r="H251" s="589" t="s">
        <v>13</v>
      </c>
    </row>
    <row r="252" spans="1:8" x14ac:dyDescent="0.25">
      <c r="A252" s="606" t="s">
        <v>781</v>
      </c>
      <c r="B252" s="595" t="s">
        <v>780</v>
      </c>
      <c r="C252" s="433" t="s">
        <v>18</v>
      </c>
      <c r="D252" s="573">
        <v>13</v>
      </c>
      <c r="E252" s="573">
        <v>8</v>
      </c>
      <c r="F252" s="433" t="s">
        <v>870</v>
      </c>
      <c r="G252" s="433" t="s">
        <v>870</v>
      </c>
      <c r="H252" s="574">
        <v>6999</v>
      </c>
    </row>
    <row r="253" spans="1:8" ht="13.8" thickBot="1" x14ac:dyDescent="0.3">
      <c r="A253" s="606" t="s">
        <v>13</v>
      </c>
      <c r="B253" s="595"/>
      <c r="C253" s="433" t="s">
        <v>13</v>
      </c>
      <c r="D253" s="575" t="s">
        <v>915</v>
      </c>
      <c r="E253" s="575" t="s">
        <v>905</v>
      </c>
      <c r="F253" s="433" t="s">
        <v>1314</v>
      </c>
      <c r="G253" s="433" t="s">
        <v>955</v>
      </c>
      <c r="H253" s="434" t="s">
        <v>13</v>
      </c>
    </row>
    <row r="254" spans="1:8" x14ac:dyDescent="0.25">
      <c r="A254" s="604" t="s">
        <v>791</v>
      </c>
      <c r="B254" s="593" t="s">
        <v>790</v>
      </c>
      <c r="C254" s="583" t="s">
        <v>18</v>
      </c>
      <c r="D254" s="584">
        <v>5</v>
      </c>
      <c r="E254" s="584">
        <v>11</v>
      </c>
      <c r="F254" s="583" t="s">
        <v>870</v>
      </c>
      <c r="G254" s="583" t="s">
        <v>870</v>
      </c>
      <c r="H254" s="586">
        <v>4837</v>
      </c>
    </row>
    <row r="255" spans="1:8" ht="13.8" thickBot="1" x14ac:dyDescent="0.3">
      <c r="A255" s="605" t="s">
        <v>13</v>
      </c>
      <c r="B255" s="594"/>
      <c r="C255" s="587" t="s">
        <v>13</v>
      </c>
      <c r="D255" s="588" t="s">
        <v>879</v>
      </c>
      <c r="E255" s="588" t="s">
        <v>894</v>
      </c>
      <c r="F255" s="587" t="s">
        <v>1316</v>
      </c>
      <c r="G255" s="587" t="s">
        <v>1317</v>
      </c>
      <c r="H255" s="589" t="s">
        <v>13</v>
      </c>
    </row>
    <row r="256" spans="1:8" x14ac:dyDescent="0.25">
      <c r="A256" s="606" t="s">
        <v>809</v>
      </c>
      <c r="B256" s="595" t="s">
        <v>808</v>
      </c>
      <c r="C256" s="433" t="s">
        <v>18</v>
      </c>
      <c r="D256" s="573">
        <v>7</v>
      </c>
      <c r="E256" s="573">
        <v>15</v>
      </c>
      <c r="F256" s="433" t="s">
        <v>870</v>
      </c>
      <c r="G256" s="433" t="s">
        <v>870</v>
      </c>
      <c r="H256" s="574">
        <v>5240</v>
      </c>
    </row>
    <row r="257" spans="1:8" ht="13.8" thickBot="1" x14ac:dyDescent="0.3">
      <c r="A257" s="608" t="s">
        <v>13</v>
      </c>
      <c r="B257" s="597"/>
      <c r="C257" s="144" t="s">
        <v>13</v>
      </c>
      <c r="D257" s="582" t="s">
        <v>918</v>
      </c>
      <c r="E257" s="582" t="s">
        <v>926</v>
      </c>
      <c r="F257" s="144" t="s">
        <v>1320</v>
      </c>
      <c r="G257" s="144" t="s">
        <v>1010</v>
      </c>
      <c r="H257" s="435" t="s">
        <v>13</v>
      </c>
    </row>
    <row r="258" spans="1:8" x14ac:dyDescent="0.25">
      <c r="A258" s="610" t="s">
        <v>25</v>
      </c>
      <c r="B258" s="611" t="s">
        <v>24</v>
      </c>
      <c r="C258" s="612" t="s">
        <v>26</v>
      </c>
      <c r="D258" s="613">
        <v>5</v>
      </c>
      <c r="E258" s="613">
        <v>12</v>
      </c>
      <c r="F258" s="612" t="s">
        <v>870</v>
      </c>
      <c r="G258" s="612" t="s">
        <v>870</v>
      </c>
      <c r="H258" s="614">
        <v>7410</v>
      </c>
    </row>
    <row r="259" spans="1:8" ht="13.8" thickBot="1" x14ac:dyDescent="0.3">
      <c r="A259" s="615" t="s">
        <v>13</v>
      </c>
      <c r="B259" s="616"/>
      <c r="C259" s="617" t="s">
        <v>13</v>
      </c>
      <c r="D259" s="618" t="s">
        <v>879</v>
      </c>
      <c r="E259" s="618" t="s">
        <v>875</v>
      </c>
      <c r="F259" s="617" t="s">
        <v>880</v>
      </c>
      <c r="G259" s="617" t="s">
        <v>881</v>
      </c>
      <c r="H259" s="619" t="s">
        <v>13</v>
      </c>
    </row>
    <row r="260" spans="1:8" x14ac:dyDescent="0.25">
      <c r="A260" s="600" t="s">
        <v>32</v>
      </c>
      <c r="B260" s="595" t="s">
        <v>31</v>
      </c>
      <c r="C260" s="433" t="s">
        <v>26</v>
      </c>
      <c r="D260" s="573">
        <v>13</v>
      </c>
      <c r="E260" s="573">
        <v>31</v>
      </c>
      <c r="F260" s="433" t="s">
        <v>886</v>
      </c>
      <c r="G260" s="433" t="s">
        <v>886</v>
      </c>
      <c r="H260" s="574">
        <v>9706</v>
      </c>
    </row>
    <row r="261" spans="1:8" x14ac:dyDescent="0.25">
      <c r="A261" s="600" t="s">
        <v>13</v>
      </c>
      <c r="B261" s="595"/>
      <c r="C261" s="433" t="s">
        <v>13</v>
      </c>
      <c r="D261" s="575" t="s">
        <v>887</v>
      </c>
      <c r="E261" s="575" t="s">
        <v>888</v>
      </c>
      <c r="F261" s="433" t="s">
        <v>889</v>
      </c>
      <c r="G261" s="433" t="s">
        <v>890</v>
      </c>
      <c r="H261" s="434" t="s">
        <v>13</v>
      </c>
    </row>
    <row r="262" spans="1:8" x14ac:dyDescent="0.25">
      <c r="A262" s="600" t="s">
        <v>13</v>
      </c>
      <c r="B262" s="595"/>
      <c r="C262" s="433" t="s">
        <v>13</v>
      </c>
      <c r="D262" s="575" t="s">
        <v>870</v>
      </c>
      <c r="E262" s="575" t="s">
        <v>872</v>
      </c>
      <c r="F262" s="433" t="s">
        <v>889</v>
      </c>
      <c r="G262" s="433" t="s">
        <v>890</v>
      </c>
      <c r="H262" s="434" t="s">
        <v>13</v>
      </c>
    </row>
    <row r="263" spans="1:8" x14ac:dyDescent="0.25">
      <c r="A263" s="600" t="s">
        <v>13</v>
      </c>
      <c r="B263" s="595"/>
      <c r="C263" s="433" t="s">
        <v>13</v>
      </c>
      <c r="D263" s="575" t="s">
        <v>870</v>
      </c>
      <c r="E263" s="575" t="s">
        <v>886</v>
      </c>
      <c r="F263" s="433" t="s">
        <v>889</v>
      </c>
      <c r="G263" s="433" t="s">
        <v>890</v>
      </c>
      <c r="H263" s="434" t="s">
        <v>13</v>
      </c>
    </row>
    <row r="264" spans="1:8" ht="13.8" thickBot="1" x14ac:dyDescent="0.3">
      <c r="A264" s="600" t="s">
        <v>13</v>
      </c>
      <c r="B264" s="595"/>
      <c r="C264" s="433" t="s">
        <v>13</v>
      </c>
      <c r="D264" s="575" t="s">
        <v>870</v>
      </c>
      <c r="E264" s="575" t="s">
        <v>879</v>
      </c>
      <c r="F264" s="433" t="s">
        <v>891</v>
      </c>
      <c r="G264" s="433" t="s">
        <v>881</v>
      </c>
      <c r="H264" s="434" t="s">
        <v>13</v>
      </c>
    </row>
    <row r="265" spans="1:8" x14ac:dyDescent="0.25">
      <c r="A265" s="610" t="s">
        <v>44</v>
      </c>
      <c r="B265" s="611" t="s">
        <v>43</v>
      </c>
      <c r="C265" s="612" t="s">
        <v>26</v>
      </c>
      <c r="D265" s="613">
        <v>9</v>
      </c>
      <c r="E265" s="613">
        <v>17</v>
      </c>
      <c r="F265" s="612" t="s">
        <v>870</v>
      </c>
      <c r="G265" s="612" t="s">
        <v>870</v>
      </c>
      <c r="H265" s="614">
        <v>11902</v>
      </c>
    </row>
    <row r="266" spans="1:8" ht="13.8" thickBot="1" x14ac:dyDescent="0.3">
      <c r="A266" s="615" t="s">
        <v>13</v>
      </c>
      <c r="B266" s="616"/>
      <c r="C266" s="617" t="s">
        <v>13</v>
      </c>
      <c r="D266" s="618" t="s">
        <v>883</v>
      </c>
      <c r="E266" s="618" t="s">
        <v>898</v>
      </c>
      <c r="F266" s="617" t="s">
        <v>903</v>
      </c>
      <c r="G266" s="617" t="s">
        <v>904</v>
      </c>
      <c r="H266" s="619" t="s">
        <v>13</v>
      </c>
    </row>
    <row r="267" spans="1:8" x14ac:dyDescent="0.25">
      <c r="A267" s="600" t="s">
        <v>52</v>
      </c>
      <c r="B267" s="595" t="s">
        <v>51</v>
      </c>
      <c r="C267" s="433" t="s">
        <v>26</v>
      </c>
      <c r="D267" s="573">
        <v>9</v>
      </c>
      <c r="E267" s="573">
        <v>21</v>
      </c>
      <c r="F267" s="433" t="s">
        <v>870</v>
      </c>
      <c r="G267" s="433" t="s">
        <v>870</v>
      </c>
      <c r="H267" s="574">
        <v>11000</v>
      </c>
    </row>
    <row r="268" spans="1:8" ht="13.8" thickBot="1" x14ac:dyDescent="0.3">
      <c r="A268" s="600" t="s">
        <v>13</v>
      </c>
      <c r="B268" s="595"/>
      <c r="C268" s="433" t="s">
        <v>13</v>
      </c>
      <c r="D268" s="575" t="s">
        <v>883</v>
      </c>
      <c r="E268" s="575" t="s">
        <v>895</v>
      </c>
      <c r="F268" s="433" t="s">
        <v>909</v>
      </c>
      <c r="G268" s="433" t="s">
        <v>910</v>
      </c>
      <c r="H268" s="434" t="s">
        <v>13</v>
      </c>
    </row>
    <row r="269" spans="1:8" x14ac:dyDescent="0.25">
      <c r="A269" s="610" t="s">
        <v>67</v>
      </c>
      <c r="B269" s="611" t="s">
        <v>66</v>
      </c>
      <c r="C269" s="612" t="s">
        <v>26</v>
      </c>
      <c r="D269" s="613">
        <v>2</v>
      </c>
      <c r="E269" s="613">
        <v>5</v>
      </c>
      <c r="F269" s="612" t="s">
        <v>870</v>
      </c>
      <c r="G269" s="612" t="s">
        <v>870</v>
      </c>
      <c r="H269" s="614">
        <v>7172</v>
      </c>
    </row>
    <row r="270" spans="1:8" ht="13.8" thickBot="1" x14ac:dyDescent="0.3">
      <c r="A270" s="615" t="s">
        <v>13</v>
      </c>
      <c r="B270" s="616"/>
      <c r="C270" s="617" t="s">
        <v>13</v>
      </c>
      <c r="D270" s="618" t="s">
        <v>882</v>
      </c>
      <c r="E270" s="618" t="s">
        <v>879</v>
      </c>
      <c r="F270" s="617" t="s">
        <v>925</v>
      </c>
      <c r="G270" s="617" t="s">
        <v>890</v>
      </c>
      <c r="H270" s="619" t="s">
        <v>13</v>
      </c>
    </row>
    <row r="271" spans="1:8" x14ac:dyDescent="0.25">
      <c r="A271" s="600" t="s">
        <v>96</v>
      </c>
      <c r="B271" s="595" t="s">
        <v>95</v>
      </c>
      <c r="C271" s="433" t="s">
        <v>26</v>
      </c>
      <c r="D271" s="573">
        <v>10</v>
      </c>
      <c r="E271" s="573">
        <v>24</v>
      </c>
      <c r="F271" s="433" t="s">
        <v>870</v>
      </c>
      <c r="G271" s="433" t="s">
        <v>870</v>
      </c>
      <c r="H271" s="574">
        <v>9197</v>
      </c>
    </row>
    <row r="272" spans="1:8" ht="13.8" thickBot="1" x14ac:dyDescent="0.3">
      <c r="A272" s="600" t="s">
        <v>13</v>
      </c>
      <c r="B272" s="595"/>
      <c r="C272" s="433" t="s">
        <v>13</v>
      </c>
      <c r="D272" s="575" t="s">
        <v>887</v>
      </c>
      <c r="E272" s="575" t="s">
        <v>952</v>
      </c>
      <c r="F272" s="433" t="s">
        <v>953</v>
      </c>
      <c r="G272" s="433" t="s">
        <v>897</v>
      </c>
      <c r="H272" s="434" t="s">
        <v>13</v>
      </c>
    </row>
    <row r="273" spans="1:8" x14ac:dyDescent="0.25">
      <c r="A273" s="610" t="s">
        <v>106</v>
      </c>
      <c r="B273" s="611" t="s">
        <v>105</v>
      </c>
      <c r="C273" s="612" t="s">
        <v>26</v>
      </c>
      <c r="D273" s="613">
        <v>6</v>
      </c>
      <c r="E273" s="613">
        <v>16</v>
      </c>
      <c r="F273" s="612" t="s">
        <v>870</v>
      </c>
      <c r="G273" s="612" t="s">
        <v>870</v>
      </c>
      <c r="H273" s="614">
        <v>11825</v>
      </c>
    </row>
    <row r="274" spans="1:8" ht="13.8" thickBot="1" x14ac:dyDescent="0.3">
      <c r="A274" s="615" t="s">
        <v>13</v>
      </c>
      <c r="B274" s="616"/>
      <c r="C274" s="617" t="s">
        <v>13</v>
      </c>
      <c r="D274" s="618" t="s">
        <v>872</v>
      </c>
      <c r="E274" s="618" t="s">
        <v>888</v>
      </c>
      <c r="F274" s="617" t="s">
        <v>958</v>
      </c>
      <c r="G274" s="617" t="s">
        <v>929</v>
      </c>
      <c r="H274" s="619" t="s">
        <v>13</v>
      </c>
    </row>
    <row r="275" spans="1:8" x14ac:dyDescent="0.25">
      <c r="A275" s="600" t="s">
        <v>110</v>
      </c>
      <c r="B275" s="595" t="s">
        <v>109</v>
      </c>
      <c r="C275" s="433" t="s">
        <v>26</v>
      </c>
      <c r="D275" s="573">
        <v>9</v>
      </c>
      <c r="E275" s="573">
        <v>23</v>
      </c>
      <c r="F275" s="433" t="s">
        <v>870</v>
      </c>
      <c r="G275" s="433" t="s">
        <v>870</v>
      </c>
      <c r="H275" s="574">
        <v>7226</v>
      </c>
    </row>
    <row r="276" spans="1:8" ht="13.8" thickBot="1" x14ac:dyDescent="0.3">
      <c r="A276" s="600" t="s">
        <v>13</v>
      </c>
      <c r="B276" s="595"/>
      <c r="C276" s="433" t="s">
        <v>13</v>
      </c>
      <c r="D276" s="575" t="s">
        <v>883</v>
      </c>
      <c r="E276" s="575" t="s">
        <v>961</v>
      </c>
      <c r="F276" s="433" t="s">
        <v>962</v>
      </c>
      <c r="G276" s="433" t="s">
        <v>890</v>
      </c>
      <c r="H276" s="434" t="s">
        <v>13</v>
      </c>
    </row>
    <row r="277" spans="1:8" x14ac:dyDescent="0.25">
      <c r="A277" s="610" t="s">
        <v>128</v>
      </c>
      <c r="B277" s="611" t="s">
        <v>127</v>
      </c>
      <c r="C277" s="612" t="s">
        <v>26</v>
      </c>
      <c r="D277" s="613">
        <v>15</v>
      </c>
      <c r="E277" s="613">
        <v>16</v>
      </c>
      <c r="F277" s="612" t="s">
        <v>870</v>
      </c>
      <c r="G277" s="612" t="s">
        <v>870</v>
      </c>
      <c r="H277" s="614">
        <v>10090</v>
      </c>
    </row>
    <row r="278" spans="1:8" ht="13.8" thickBot="1" x14ac:dyDescent="0.3">
      <c r="A278" s="615" t="s">
        <v>13</v>
      </c>
      <c r="B278" s="616"/>
      <c r="C278" s="617" t="s">
        <v>13</v>
      </c>
      <c r="D278" s="618" t="s">
        <v>926</v>
      </c>
      <c r="E278" s="618" t="s">
        <v>888</v>
      </c>
      <c r="F278" s="617" t="s">
        <v>977</v>
      </c>
      <c r="G278" s="617" t="s">
        <v>897</v>
      </c>
      <c r="H278" s="619" t="s">
        <v>13</v>
      </c>
    </row>
    <row r="279" spans="1:8" x14ac:dyDescent="0.25">
      <c r="A279" s="600" t="s">
        <v>130</v>
      </c>
      <c r="B279" s="595" t="s">
        <v>129</v>
      </c>
      <c r="C279" s="433" t="s">
        <v>26</v>
      </c>
      <c r="D279" s="573">
        <v>4</v>
      </c>
      <c r="E279" s="573">
        <v>12</v>
      </c>
      <c r="F279" s="433" t="s">
        <v>870</v>
      </c>
      <c r="G279" s="433" t="s">
        <v>870</v>
      </c>
      <c r="H279" s="574">
        <v>9705</v>
      </c>
    </row>
    <row r="280" spans="1:8" ht="13.8" thickBot="1" x14ac:dyDescent="0.3">
      <c r="A280" s="600" t="s">
        <v>13</v>
      </c>
      <c r="B280" s="595"/>
      <c r="C280" s="433" t="s">
        <v>13</v>
      </c>
      <c r="D280" s="575" t="s">
        <v>886</v>
      </c>
      <c r="E280" s="575" t="s">
        <v>875</v>
      </c>
      <c r="F280" s="433" t="s">
        <v>978</v>
      </c>
      <c r="G280" s="433" t="s">
        <v>881</v>
      </c>
      <c r="H280" s="434" t="s">
        <v>13</v>
      </c>
    </row>
    <row r="281" spans="1:8" x14ac:dyDescent="0.25">
      <c r="A281" s="610" t="s">
        <v>136</v>
      </c>
      <c r="B281" s="611" t="s">
        <v>135</v>
      </c>
      <c r="C281" s="612" t="s">
        <v>26</v>
      </c>
      <c r="D281" s="613">
        <v>4</v>
      </c>
      <c r="E281" s="613">
        <v>27</v>
      </c>
      <c r="F281" s="612" t="s">
        <v>870</v>
      </c>
      <c r="G281" s="612" t="s">
        <v>870</v>
      </c>
      <c r="H281" s="614">
        <v>8692</v>
      </c>
    </row>
    <row r="282" spans="1:8" ht="13.8" thickBot="1" x14ac:dyDescent="0.3">
      <c r="A282" s="615" t="s">
        <v>13</v>
      </c>
      <c r="B282" s="616"/>
      <c r="C282" s="617" t="s">
        <v>13</v>
      </c>
      <c r="D282" s="618" t="s">
        <v>886</v>
      </c>
      <c r="E282" s="618" t="s">
        <v>899</v>
      </c>
      <c r="F282" s="617" t="s">
        <v>985</v>
      </c>
      <c r="G282" s="617" t="s">
        <v>914</v>
      </c>
      <c r="H282" s="619" t="s">
        <v>13</v>
      </c>
    </row>
    <row r="283" spans="1:8" x14ac:dyDescent="0.25">
      <c r="A283" s="600" t="s">
        <v>144</v>
      </c>
      <c r="B283" s="595" t="s">
        <v>143</v>
      </c>
      <c r="C283" s="433" t="s">
        <v>26</v>
      </c>
      <c r="D283" s="573">
        <v>10</v>
      </c>
      <c r="E283" s="573">
        <v>21</v>
      </c>
      <c r="F283" s="433" t="s">
        <v>870</v>
      </c>
      <c r="G283" s="433" t="s">
        <v>870</v>
      </c>
      <c r="H283" s="574">
        <v>11833</v>
      </c>
    </row>
    <row r="284" spans="1:8" ht="13.8" thickBot="1" x14ac:dyDescent="0.3">
      <c r="A284" s="600" t="s">
        <v>13</v>
      </c>
      <c r="B284" s="595"/>
      <c r="C284" s="433" t="s">
        <v>13</v>
      </c>
      <c r="D284" s="575" t="s">
        <v>887</v>
      </c>
      <c r="E284" s="575" t="s">
        <v>895</v>
      </c>
      <c r="F284" s="433" t="s">
        <v>996</v>
      </c>
      <c r="G284" s="433" t="s">
        <v>881</v>
      </c>
      <c r="H284" s="434" t="s">
        <v>13</v>
      </c>
    </row>
    <row r="285" spans="1:8" x14ac:dyDescent="0.25">
      <c r="A285" s="610" t="s">
        <v>148</v>
      </c>
      <c r="B285" s="611" t="s">
        <v>147</v>
      </c>
      <c r="C285" s="612" t="s">
        <v>26</v>
      </c>
      <c r="D285" s="613">
        <v>6</v>
      </c>
      <c r="E285" s="613">
        <v>15</v>
      </c>
      <c r="F285" s="612" t="s">
        <v>882</v>
      </c>
      <c r="G285" s="612" t="s">
        <v>882</v>
      </c>
      <c r="H285" s="614">
        <v>10857</v>
      </c>
    </row>
    <row r="286" spans="1:8" x14ac:dyDescent="0.25">
      <c r="A286" s="620" t="s">
        <v>13</v>
      </c>
      <c r="B286" s="621"/>
      <c r="C286" s="622" t="s">
        <v>13</v>
      </c>
      <c r="D286" s="623" t="s">
        <v>886</v>
      </c>
      <c r="E286" s="623" t="s">
        <v>887</v>
      </c>
      <c r="F286" s="622" t="s">
        <v>998</v>
      </c>
      <c r="G286" s="622" t="s">
        <v>999</v>
      </c>
      <c r="H286" s="624" t="s">
        <v>13</v>
      </c>
    </row>
    <row r="287" spans="1:8" ht="13.8" thickBot="1" x14ac:dyDescent="0.3">
      <c r="A287" s="615" t="s">
        <v>13</v>
      </c>
      <c r="B287" s="616"/>
      <c r="C287" s="617" t="s">
        <v>13</v>
      </c>
      <c r="D287" s="618" t="s">
        <v>882</v>
      </c>
      <c r="E287" s="618" t="s">
        <v>879</v>
      </c>
      <c r="F287" s="617" t="s">
        <v>1000</v>
      </c>
      <c r="G287" s="617" t="s">
        <v>999</v>
      </c>
      <c r="H287" s="619" t="s">
        <v>13</v>
      </c>
    </row>
    <row r="288" spans="1:8" x14ac:dyDescent="0.25">
      <c r="A288" s="600" t="s">
        <v>152</v>
      </c>
      <c r="B288" s="595" t="s">
        <v>151</v>
      </c>
      <c r="C288" s="433" t="s">
        <v>26</v>
      </c>
      <c r="D288" s="573">
        <v>6</v>
      </c>
      <c r="E288" s="573">
        <v>9</v>
      </c>
      <c r="F288" s="433" t="s">
        <v>870</v>
      </c>
      <c r="G288" s="433" t="s">
        <v>870</v>
      </c>
      <c r="H288" s="574">
        <v>9467</v>
      </c>
    </row>
    <row r="289" spans="1:8" ht="13.8" thickBot="1" x14ac:dyDescent="0.3">
      <c r="A289" s="600" t="s">
        <v>13</v>
      </c>
      <c r="B289" s="595"/>
      <c r="C289" s="433" t="s">
        <v>13</v>
      </c>
      <c r="D289" s="575" t="s">
        <v>872</v>
      </c>
      <c r="E289" s="575" t="s">
        <v>883</v>
      </c>
      <c r="F289" s="433" t="s">
        <v>1006</v>
      </c>
      <c r="G289" s="433" t="s">
        <v>920</v>
      </c>
      <c r="H289" s="434" t="s">
        <v>13</v>
      </c>
    </row>
    <row r="290" spans="1:8" x14ac:dyDescent="0.25">
      <c r="A290" s="610" t="s">
        <v>154</v>
      </c>
      <c r="B290" s="611" t="s">
        <v>153</v>
      </c>
      <c r="C290" s="612" t="s">
        <v>26</v>
      </c>
      <c r="D290" s="613">
        <v>6</v>
      </c>
      <c r="E290" s="613">
        <v>10</v>
      </c>
      <c r="F290" s="612" t="s">
        <v>870</v>
      </c>
      <c r="G290" s="612" t="s">
        <v>870</v>
      </c>
      <c r="H290" s="614">
        <v>8257</v>
      </c>
    </row>
    <row r="291" spans="1:8" ht="13.8" thickBot="1" x14ac:dyDescent="0.3">
      <c r="A291" s="615" t="s">
        <v>13</v>
      </c>
      <c r="B291" s="616"/>
      <c r="C291" s="617" t="s">
        <v>13</v>
      </c>
      <c r="D291" s="618" t="s">
        <v>872</v>
      </c>
      <c r="E291" s="618" t="s">
        <v>887</v>
      </c>
      <c r="F291" s="617" t="s">
        <v>1007</v>
      </c>
      <c r="G291" s="617" t="s">
        <v>897</v>
      </c>
      <c r="H291" s="619" t="s">
        <v>13</v>
      </c>
    </row>
    <row r="292" spans="1:8" x14ac:dyDescent="0.25">
      <c r="A292" s="600" t="s">
        <v>160</v>
      </c>
      <c r="B292" s="595" t="s">
        <v>159</v>
      </c>
      <c r="C292" s="433" t="s">
        <v>26</v>
      </c>
      <c r="D292" s="573">
        <v>24</v>
      </c>
      <c r="E292" s="573">
        <v>40</v>
      </c>
      <c r="F292" s="433" t="s">
        <v>870</v>
      </c>
      <c r="G292" s="433" t="s">
        <v>870</v>
      </c>
      <c r="H292" s="574">
        <v>9420</v>
      </c>
    </row>
    <row r="293" spans="1:8" ht="13.8" thickBot="1" x14ac:dyDescent="0.3">
      <c r="A293" s="600" t="s">
        <v>13</v>
      </c>
      <c r="B293" s="595"/>
      <c r="C293" s="433" t="s">
        <v>13</v>
      </c>
      <c r="D293" s="575" t="s">
        <v>952</v>
      </c>
      <c r="E293" s="575" t="s">
        <v>917</v>
      </c>
      <c r="F293" s="433" t="s">
        <v>1008</v>
      </c>
      <c r="G293" s="433" t="s">
        <v>955</v>
      </c>
      <c r="H293" s="434" t="s">
        <v>13</v>
      </c>
    </row>
    <row r="294" spans="1:8" x14ac:dyDescent="0.25">
      <c r="A294" s="610" t="s">
        <v>196</v>
      </c>
      <c r="B294" s="611" t="s">
        <v>195</v>
      </c>
      <c r="C294" s="612" t="s">
        <v>26</v>
      </c>
      <c r="D294" s="613">
        <v>6</v>
      </c>
      <c r="E294" s="613">
        <v>16</v>
      </c>
      <c r="F294" s="612" t="s">
        <v>870</v>
      </c>
      <c r="G294" s="612" t="s">
        <v>870</v>
      </c>
      <c r="H294" s="614">
        <v>11862</v>
      </c>
    </row>
    <row r="295" spans="1:8" ht="13.8" thickBot="1" x14ac:dyDescent="0.3">
      <c r="A295" s="615" t="s">
        <v>13</v>
      </c>
      <c r="B295" s="616"/>
      <c r="C295" s="617" t="s">
        <v>13</v>
      </c>
      <c r="D295" s="618" t="s">
        <v>872</v>
      </c>
      <c r="E295" s="618" t="s">
        <v>888</v>
      </c>
      <c r="F295" s="617" t="s">
        <v>1036</v>
      </c>
      <c r="G295" s="617" t="s">
        <v>1037</v>
      </c>
      <c r="H295" s="619" t="s">
        <v>13</v>
      </c>
    </row>
    <row r="296" spans="1:8" x14ac:dyDescent="0.25">
      <c r="A296" s="600" t="s">
        <v>220</v>
      </c>
      <c r="B296" s="595" t="s">
        <v>219</v>
      </c>
      <c r="C296" s="433" t="s">
        <v>26</v>
      </c>
      <c r="D296" s="573">
        <v>5</v>
      </c>
      <c r="E296" s="573">
        <v>12</v>
      </c>
      <c r="F296" s="433" t="s">
        <v>870</v>
      </c>
      <c r="G296" s="433" t="s">
        <v>870</v>
      </c>
      <c r="H296" s="574">
        <v>10021</v>
      </c>
    </row>
    <row r="297" spans="1:8" ht="13.8" thickBot="1" x14ac:dyDescent="0.3">
      <c r="A297" s="600" t="s">
        <v>13</v>
      </c>
      <c r="B297" s="595"/>
      <c r="C297" s="433" t="s">
        <v>13</v>
      </c>
      <c r="D297" s="575" t="s">
        <v>879</v>
      </c>
      <c r="E297" s="575" t="s">
        <v>875</v>
      </c>
      <c r="F297" s="433" t="s">
        <v>1049</v>
      </c>
      <c r="G297" s="433" t="s">
        <v>885</v>
      </c>
      <c r="H297" s="434" t="s">
        <v>13</v>
      </c>
    </row>
    <row r="298" spans="1:8" x14ac:dyDescent="0.25">
      <c r="A298" s="610" t="s">
        <v>234</v>
      </c>
      <c r="B298" s="611" t="s">
        <v>233</v>
      </c>
      <c r="C298" s="612" t="s">
        <v>26</v>
      </c>
      <c r="D298" s="613">
        <v>4</v>
      </c>
      <c r="E298" s="613">
        <v>10</v>
      </c>
      <c r="F298" s="612" t="s">
        <v>870</v>
      </c>
      <c r="G298" s="612" t="s">
        <v>870</v>
      </c>
      <c r="H298" s="614">
        <v>7439</v>
      </c>
    </row>
    <row r="299" spans="1:8" ht="13.8" thickBot="1" x14ac:dyDescent="0.3">
      <c r="A299" s="615" t="s">
        <v>13</v>
      </c>
      <c r="B299" s="616"/>
      <c r="C299" s="617" t="s">
        <v>13</v>
      </c>
      <c r="D299" s="618" t="s">
        <v>886</v>
      </c>
      <c r="E299" s="618" t="s">
        <v>887</v>
      </c>
      <c r="F299" s="617" t="s">
        <v>1060</v>
      </c>
      <c r="G299" s="617" t="s">
        <v>890</v>
      </c>
      <c r="H299" s="619" t="s">
        <v>13</v>
      </c>
    </row>
    <row r="300" spans="1:8" x14ac:dyDescent="0.25">
      <c r="A300" s="600" t="s">
        <v>248</v>
      </c>
      <c r="B300" s="595" t="s">
        <v>247</v>
      </c>
      <c r="C300" s="433" t="s">
        <v>26</v>
      </c>
      <c r="D300" s="573">
        <v>5</v>
      </c>
      <c r="E300" s="573">
        <v>14</v>
      </c>
      <c r="F300" s="433" t="s">
        <v>870</v>
      </c>
      <c r="G300" s="433" t="s">
        <v>870</v>
      </c>
      <c r="H300" s="574">
        <v>7392</v>
      </c>
    </row>
    <row r="301" spans="1:8" ht="13.8" thickBot="1" x14ac:dyDescent="0.3">
      <c r="A301" s="600" t="s">
        <v>13</v>
      </c>
      <c r="B301" s="595"/>
      <c r="C301" s="433" t="s">
        <v>13</v>
      </c>
      <c r="D301" s="575" t="s">
        <v>879</v>
      </c>
      <c r="E301" s="575" t="s">
        <v>892</v>
      </c>
      <c r="F301" s="433" t="s">
        <v>983</v>
      </c>
      <c r="G301" s="433" t="s">
        <v>1064</v>
      </c>
      <c r="H301" s="434" t="s">
        <v>13</v>
      </c>
    </row>
    <row r="302" spans="1:8" x14ac:dyDescent="0.25">
      <c r="A302" s="610" t="s">
        <v>252</v>
      </c>
      <c r="B302" s="611" t="s">
        <v>251</v>
      </c>
      <c r="C302" s="612" t="s">
        <v>26</v>
      </c>
      <c r="D302" s="613">
        <v>3</v>
      </c>
      <c r="E302" s="613">
        <v>13</v>
      </c>
      <c r="F302" s="612" t="s">
        <v>870</v>
      </c>
      <c r="G302" s="612" t="s">
        <v>870</v>
      </c>
      <c r="H302" s="614">
        <v>9512</v>
      </c>
    </row>
    <row r="303" spans="1:8" ht="13.8" thickBot="1" x14ac:dyDescent="0.3">
      <c r="A303" s="615" t="s">
        <v>13</v>
      </c>
      <c r="B303" s="616"/>
      <c r="C303" s="617" t="s">
        <v>13</v>
      </c>
      <c r="D303" s="618" t="s">
        <v>871</v>
      </c>
      <c r="E303" s="618" t="s">
        <v>915</v>
      </c>
      <c r="F303" s="617" t="s">
        <v>1065</v>
      </c>
      <c r="G303" s="617" t="s">
        <v>1066</v>
      </c>
      <c r="H303" s="619" t="s">
        <v>13</v>
      </c>
    </row>
    <row r="304" spans="1:8" x14ac:dyDescent="0.25">
      <c r="A304" s="600" t="s">
        <v>264</v>
      </c>
      <c r="B304" s="595" t="s">
        <v>263</v>
      </c>
      <c r="C304" s="433" t="s">
        <v>26</v>
      </c>
      <c r="D304" s="573">
        <v>4</v>
      </c>
      <c r="E304" s="573">
        <v>11</v>
      </c>
      <c r="F304" s="433" t="s">
        <v>13</v>
      </c>
      <c r="G304" s="433" t="s">
        <v>870</v>
      </c>
      <c r="H304" s="574">
        <v>7717</v>
      </c>
    </row>
    <row r="305" spans="1:8" ht="13.8" thickBot="1" x14ac:dyDescent="0.3">
      <c r="A305" s="600" t="s">
        <v>13</v>
      </c>
      <c r="B305" s="595"/>
      <c r="C305" s="433" t="s">
        <v>13</v>
      </c>
      <c r="D305" s="575" t="s">
        <v>886</v>
      </c>
      <c r="E305" s="575" t="s">
        <v>894</v>
      </c>
      <c r="F305" s="433" t="s">
        <v>13</v>
      </c>
      <c r="G305" s="433" t="s">
        <v>885</v>
      </c>
      <c r="H305" s="434" t="s">
        <v>13</v>
      </c>
    </row>
    <row r="306" spans="1:8" s="512" customFormat="1" x14ac:dyDescent="0.25">
      <c r="A306" s="610" t="s">
        <v>286</v>
      </c>
      <c r="B306" s="611" t="s">
        <v>285</v>
      </c>
      <c r="C306" s="612" t="s">
        <v>26</v>
      </c>
      <c r="D306" s="625">
        <v>10</v>
      </c>
      <c r="E306" s="625">
        <v>21</v>
      </c>
      <c r="F306" s="612" t="s">
        <v>870</v>
      </c>
      <c r="G306" s="612" t="s">
        <v>870</v>
      </c>
      <c r="H306" s="614">
        <v>7824</v>
      </c>
    </row>
    <row r="307" spans="1:8" s="512" customFormat="1" ht="13.8" thickBot="1" x14ac:dyDescent="0.3">
      <c r="A307" s="615" t="s">
        <v>13</v>
      </c>
      <c r="B307" s="616"/>
      <c r="C307" s="617" t="s">
        <v>13</v>
      </c>
      <c r="D307" s="618" t="s">
        <v>13</v>
      </c>
      <c r="E307" s="618" t="s">
        <v>13</v>
      </c>
      <c r="F307" s="617" t="s">
        <v>1084</v>
      </c>
      <c r="G307" s="617" t="s">
        <v>955</v>
      </c>
      <c r="H307" s="619" t="s">
        <v>13</v>
      </c>
    </row>
    <row r="308" spans="1:8" x14ac:dyDescent="0.25">
      <c r="A308" s="600" t="s">
        <v>296</v>
      </c>
      <c r="B308" s="595" t="s">
        <v>295</v>
      </c>
      <c r="C308" s="433" t="s">
        <v>26</v>
      </c>
      <c r="D308" s="573">
        <v>4</v>
      </c>
      <c r="E308" s="573">
        <v>6</v>
      </c>
      <c r="F308" s="433" t="s">
        <v>870</v>
      </c>
      <c r="G308" s="433" t="s">
        <v>870</v>
      </c>
      <c r="H308" s="574">
        <v>9476</v>
      </c>
    </row>
    <row r="309" spans="1:8" ht="13.8" thickBot="1" x14ac:dyDescent="0.3">
      <c r="A309" s="600" t="s">
        <v>13</v>
      </c>
      <c r="B309" s="595"/>
      <c r="C309" s="433" t="s">
        <v>13</v>
      </c>
      <c r="D309" s="575" t="s">
        <v>886</v>
      </c>
      <c r="E309" s="575" t="s">
        <v>872</v>
      </c>
      <c r="F309" s="433" t="s">
        <v>1092</v>
      </c>
      <c r="G309" s="433" t="s">
        <v>999</v>
      </c>
      <c r="H309" s="434" t="s">
        <v>13</v>
      </c>
    </row>
    <row r="310" spans="1:8" x14ac:dyDescent="0.25">
      <c r="A310" s="610" t="s">
        <v>302</v>
      </c>
      <c r="B310" s="611" t="s">
        <v>301</v>
      </c>
      <c r="C310" s="612" t="s">
        <v>26</v>
      </c>
      <c r="D310" s="613">
        <v>11</v>
      </c>
      <c r="E310" s="613">
        <v>23</v>
      </c>
      <c r="F310" s="612" t="s">
        <v>870</v>
      </c>
      <c r="G310" s="612" t="s">
        <v>870</v>
      </c>
      <c r="H310" s="614">
        <v>10579</v>
      </c>
    </row>
    <row r="311" spans="1:8" ht="13.8" thickBot="1" x14ac:dyDescent="0.3">
      <c r="A311" s="615" t="s">
        <v>13</v>
      </c>
      <c r="B311" s="616"/>
      <c r="C311" s="617" t="s">
        <v>13</v>
      </c>
      <c r="D311" s="618" t="s">
        <v>894</v>
      </c>
      <c r="E311" s="618" t="s">
        <v>961</v>
      </c>
      <c r="F311" s="617" t="s">
        <v>1095</v>
      </c>
      <c r="G311" s="617" t="s">
        <v>890</v>
      </c>
      <c r="H311" s="619" t="s">
        <v>13</v>
      </c>
    </row>
    <row r="312" spans="1:8" x14ac:dyDescent="0.25">
      <c r="A312" s="600" t="s">
        <v>310</v>
      </c>
      <c r="B312" s="595" t="s">
        <v>309</v>
      </c>
      <c r="C312" s="433" t="s">
        <v>26</v>
      </c>
      <c r="D312" s="573">
        <v>4</v>
      </c>
      <c r="E312" s="573">
        <v>23</v>
      </c>
      <c r="F312" s="433" t="s">
        <v>870</v>
      </c>
      <c r="G312" s="433" t="s">
        <v>870</v>
      </c>
      <c r="H312" s="574">
        <v>11239</v>
      </c>
    </row>
    <row r="313" spans="1:8" ht="13.8" thickBot="1" x14ac:dyDescent="0.3">
      <c r="A313" s="600" t="s">
        <v>13</v>
      </c>
      <c r="B313" s="595"/>
      <c r="C313" s="433" t="s">
        <v>13</v>
      </c>
      <c r="D313" s="575" t="s">
        <v>886</v>
      </c>
      <c r="E313" s="575" t="s">
        <v>961</v>
      </c>
      <c r="F313" s="433" t="s">
        <v>1097</v>
      </c>
      <c r="G313" s="433" t="s">
        <v>881</v>
      </c>
      <c r="H313" s="434" t="s">
        <v>13</v>
      </c>
    </row>
    <row r="314" spans="1:8" x14ac:dyDescent="0.25">
      <c r="A314" s="610" t="s">
        <v>324</v>
      </c>
      <c r="B314" s="611" t="s">
        <v>323</v>
      </c>
      <c r="C314" s="612" t="s">
        <v>26</v>
      </c>
      <c r="D314" s="613">
        <v>6</v>
      </c>
      <c r="E314" s="613">
        <v>13</v>
      </c>
      <c r="F314" s="612" t="s">
        <v>882</v>
      </c>
      <c r="G314" s="612" t="s">
        <v>882</v>
      </c>
      <c r="H314" s="614">
        <v>8891</v>
      </c>
    </row>
    <row r="315" spans="1:8" ht="13.8" thickBot="1" x14ac:dyDescent="0.3">
      <c r="A315" s="615" t="s">
        <v>13</v>
      </c>
      <c r="B315" s="616"/>
      <c r="C315" s="617" t="s">
        <v>13</v>
      </c>
      <c r="D315" s="618" t="s">
        <v>872</v>
      </c>
      <c r="E315" s="618" t="s">
        <v>915</v>
      </c>
      <c r="F315" s="617" t="s">
        <v>1106</v>
      </c>
      <c r="G315" s="617" t="s">
        <v>1050</v>
      </c>
      <c r="H315" s="619" t="s">
        <v>13</v>
      </c>
    </row>
    <row r="316" spans="1:8" x14ac:dyDescent="0.25">
      <c r="A316" s="600" t="s">
        <v>340</v>
      </c>
      <c r="B316" s="595" t="s">
        <v>339</v>
      </c>
      <c r="C316" s="433" t="s">
        <v>26</v>
      </c>
      <c r="D316" s="575" t="s">
        <v>13</v>
      </c>
      <c r="E316" s="575" t="s">
        <v>13</v>
      </c>
      <c r="F316" s="433" t="s">
        <v>870</v>
      </c>
      <c r="G316" s="433" t="s">
        <v>870</v>
      </c>
      <c r="H316" s="574">
        <v>11639</v>
      </c>
    </row>
    <row r="317" spans="1:8" ht="13.8" thickBot="1" x14ac:dyDescent="0.3">
      <c r="A317" s="600" t="s">
        <v>13</v>
      </c>
      <c r="B317" s="595"/>
      <c r="C317" s="433" t="s">
        <v>13</v>
      </c>
      <c r="D317" s="575" t="s">
        <v>13</v>
      </c>
      <c r="E317" s="575" t="s">
        <v>13</v>
      </c>
      <c r="F317" s="433" t="s">
        <v>1114</v>
      </c>
      <c r="G317" s="433" t="s">
        <v>881</v>
      </c>
      <c r="H317" s="434" t="s">
        <v>13</v>
      </c>
    </row>
    <row r="318" spans="1:8" x14ac:dyDescent="0.25">
      <c r="A318" s="610" t="s">
        <v>344</v>
      </c>
      <c r="B318" s="611" t="s">
        <v>343</v>
      </c>
      <c r="C318" s="612" t="s">
        <v>26</v>
      </c>
      <c r="D318" s="613">
        <v>9</v>
      </c>
      <c r="E318" s="613">
        <v>19</v>
      </c>
      <c r="F318" s="612" t="s">
        <v>870</v>
      </c>
      <c r="G318" s="612" t="s">
        <v>870</v>
      </c>
      <c r="H318" s="614">
        <v>8133</v>
      </c>
    </row>
    <row r="319" spans="1:8" ht="13.8" thickBot="1" x14ac:dyDescent="0.3">
      <c r="A319" s="615" t="s">
        <v>13</v>
      </c>
      <c r="B319" s="616"/>
      <c r="C319" s="617" t="s">
        <v>13</v>
      </c>
      <c r="D319" s="618" t="s">
        <v>883</v>
      </c>
      <c r="E319" s="618" t="s">
        <v>946</v>
      </c>
      <c r="F319" s="617" t="s">
        <v>1115</v>
      </c>
      <c r="G319" s="617" t="s">
        <v>1073</v>
      </c>
      <c r="H319" s="619" t="s">
        <v>13</v>
      </c>
    </row>
    <row r="320" spans="1:8" x14ac:dyDescent="0.25">
      <c r="A320" s="600" t="s">
        <v>412</v>
      </c>
      <c r="B320" s="595" t="s">
        <v>411</v>
      </c>
      <c r="C320" s="433" t="s">
        <v>26</v>
      </c>
      <c r="D320" s="573">
        <v>3</v>
      </c>
      <c r="E320" s="573">
        <v>8</v>
      </c>
      <c r="F320" s="433" t="s">
        <v>870</v>
      </c>
      <c r="G320" s="433" t="s">
        <v>870</v>
      </c>
      <c r="H320" s="574">
        <v>9555</v>
      </c>
    </row>
    <row r="321" spans="1:8" ht="13.8" thickBot="1" x14ac:dyDescent="0.3">
      <c r="A321" s="600" t="s">
        <v>13</v>
      </c>
      <c r="B321" s="595"/>
      <c r="C321" s="433" t="s">
        <v>13</v>
      </c>
      <c r="D321" s="575" t="s">
        <v>871</v>
      </c>
      <c r="E321" s="575" t="s">
        <v>905</v>
      </c>
      <c r="F321" s="433" t="s">
        <v>1144</v>
      </c>
      <c r="G321" s="433" t="s">
        <v>890</v>
      </c>
      <c r="H321" s="434" t="s">
        <v>13</v>
      </c>
    </row>
    <row r="322" spans="1:8" x14ac:dyDescent="0.25">
      <c r="A322" s="610" t="s">
        <v>435</v>
      </c>
      <c r="B322" s="611" t="s">
        <v>434</v>
      </c>
      <c r="C322" s="612" t="s">
        <v>26</v>
      </c>
      <c r="D322" s="613">
        <v>7</v>
      </c>
      <c r="E322" s="613">
        <v>14</v>
      </c>
      <c r="F322" s="612" t="s">
        <v>13</v>
      </c>
      <c r="G322" s="612" t="s">
        <v>870</v>
      </c>
      <c r="H322" s="614">
        <v>10470</v>
      </c>
    </row>
    <row r="323" spans="1:8" ht="13.8" thickBot="1" x14ac:dyDescent="0.3">
      <c r="A323" s="615" t="s">
        <v>13</v>
      </c>
      <c r="B323" s="616"/>
      <c r="C323" s="617" t="s">
        <v>13</v>
      </c>
      <c r="D323" s="618" t="s">
        <v>918</v>
      </c>
      <c r="E323" s="618" t="s">
        <v>892</v>
      </c>
      <c r="F323" s="617" t="s">
        <v>13</v>
      </c>
      <c r="G323" s="617" t="s">
        <v>1010</v>
      </c>
      <c r="H323" s="619" t="s">
        <v>13</v>
      </c>
    </row>
    <row r="324" spans="1:8" x14ac:dyDescent="0.25">
      <c r="A324" s="600" t="s">
        <v>447</v>
      </c>
      <c r="B324" s="595" t="s">
        <v>446</v>
      </c>
      <c r="C324" s="433" t="s">
        <v>26</v>
      </c>
      <c r="D324" s="573">
        <v>7</v>
      </c>
      <c r="E324" s="573">
        <v>14</v>
      </c>
      <c r="F324" s="433" t="s">
        <v>870</v>
      </c>
      <c r="G324" s="433" t="s">
        <v>870</v>
      </c>
      <c r="H324" s="574">
        <v>11581</v>
      </c>
    </row>
    <row r="325" spans="1:8" ht="13.8" thickBot="1" x14ac:dyDescent="0.3">
      <c r="A325" s="600" t="s">
        <v>13</v>
      </c>
      <c r="B325" s="595"/>
      <c r="C325" s="433" t="s">
        <v>13</v>
      </c>
      <c r="D325" s="575" t="s">
        <v>918</v>
      </c>
      <c r="E325" s="575" t="s">
        <v>892</v>
      </c>
      <c r="F325" s="433" t="s">
        <v>1083</v>
      </c>
      <c r="G325" s="433" t="s">
        <v>920</v>
      </c>
      <c r="H325" s="434" t="s">
        <v>13</v>
      </c>
    </row>
    <row r="326" spans="1:8" s="512" customFormat="1" x14ac:dyDescent="0.25">
      <c r="A326" s="610" t="s">
        <v>469</v>
      </c>
      <c r="B326" s="611" t="s">
        <v>468</v>
      </c>
      <c r="C326" s="612" t="s">
        <v>26</v>
      </c>
      <c r="D326" s="625">
        <v>8</v>
      </c>
      <c r="E326" s="625">
        <v>11</v>
      </c>
      <c r="F326" s="612" t="s">
        <v>870</v>
      </c>
      <c r="G326" s="612" t="s">
        <v>870</v>
      </c>
      <c r="H326" s="614">
        <v>7312</v>
      </c>
    </row>
    <row r="327" spans="1:8" s="512" customFormat="1" ht="13.8" thickBot="1" x14ac:dyDescent="0.3">
      <c r="A327" s="615" t="s">
        <v>13</v>
      </c>
      <c r="B327" s="616"/>
      <c r="C327" s="617" t="s">
        <v>13</v>
      </c>
      <c r="D327" s="618" t="s">
        <v>13</v>
      </c>
      <c r="E327" s="618" t="s">
        <v>13</v>
      </c>
      <c r="F327" s="617" t="s">
        <v>1173</v>
      </c>
      <c r="G327" s="617" t="s">
        <v>890</v>
      </c>
      <c r="H327" s="619" t="s">
        <v>13</v>
      </c>
    </row>
    <row r="328" spans="1:8" x14ac:dyDescent="0.25">
      <c r="A328" s="600" t="s">
        <v>475</v>
      </c>
      <c r="B328" s="595" t="s">
        <v>474</v>
      </c>
      <c r="C328" s="433" t="s">
        <v>26</v>
      </c>
      <c r="D328" s="573">
        <v>3</v>
      </c>
      <c r="E328" s="573">
        <v>29</v>
      </c>
      <c r="F328" s="433" t="s">
        <v>870</v>
      </c>
      <c r="G328" s="433" t="s">
        <v>870</v>
      </c>
      <c r="H328" s="574">
        <v>8344</v>
      </c>
    </row>
    <row r="329" spans="1:8" ht="13.8" thickBot="1" x14ac:dyDescent="0.3">
      <c r="A329" s="600" t="s">
        <v>13</v>
      </c>
      <c r="B329" s="595"/>
      <c r="C329" s="433" t="s">
        <v>13</v>
      </c>
      <c r="D329" s="575" t="s">
        <v>871</v>
      </c>
      <c r="E329" s="575" t="s">
        <v>971</v>
      </c>
      <c r="F329" s="433" t="s">
        <v>891</v>
      </c>
      <c r="G329" s="433" t="s">
        <v>881</v>
      </c>
      <c r="H329" s="434" t="s">
        <v>13</v>
      </c>
    </row>
    <row r="330" spans="1:8" x14ac:dyDescent="0.25">
      <c r="A330" s="610" t="s">
        <v>480</v>
      </c>
      <c r="B330" s="611" t="s">
        <v>495</v>
      </c>
      <c r="C330" s="612" t="s">
        <v>26</v>
      </c>
      <c r="D330" s="613">
        <v>2</v>
      </c>
      <c r="E330" s="613">
        <v>17</v>
      </c>
      <c r="F330" s="612" t="s">
        <v>870</v>
      </c>
      <c r="G330" s="612" t="s">
        <v>870</v>
      </c>
      <c r="H330" s="614">
        <v>10715</v>
      </c>
    </row>
    <row r="331" spans="1:8" ht="13.8" thickBot="1" x14ac:dyDescent="0.3">
      <c r="A331" s="615" t="s">
        <v>13</v>
      </c>
      <c r="B331" s="616"/>
      <c r="C331" s="617" t="s">
        <v>13</v>
      </c>
      <c r="D331" s="618" t="s">
        <v>882</v>
      </c>
      <c r="E331" s="618" t="s">
        <v>898</v>
      </c>
      <c r="F331" s="617" t="s">
        <v>1118</v>
      </c>
      <c r="G331" s="617" t="s">
        <v>1185</v>
      </c>
      <c r="H331" s="619" t="s">
        <v>13</v>
      </c>
    </row>
    <row r="332" spans="1:8" x14ac:dyDescent="0.25">
      <c r="A332" s="600" t="s">
        <v>507</v>
      </c>
      <c r="B332" s="595" t="s">
        <v>506</v>
      </c>
      <c r="C332" s="433" t="s">
        <v>26</v>
      </c>
      <c r="D332" s="573">
        <v>4</v>
      </c>
      <c r="E332" s="573">
        <v>6</v>
      </c>
      <c r="F332" s="433" t="s">
        <v>870</v>
      </c>
      <c r="G332" s="433" t="s">
        <v>870</v>
      </c>
      <c r="H332" s="574">
        <v>7424</v>
      </c>
    </row>
    <row r="333" spans="1:8" ht="13.8" thickBot="1" x14ac:dyDescent="0.3">
      <c r="A333" s="600" t="s">
        <v>13</v>
      </c>
      <c r="B333" s="595"/>
      <c r="C333" s="433" t="s">
        <v>13</v>
      </c>
      <c r="D333" s="575" t="s">
        <v>886</v>
      </c>
      <c r="E333" s="575" t="s">
        <v>872</v>
      </c>
      <c r="F333" s="433" t="s">
        <v>1189</v>
      </c>
      <c r="G333" s="433" t="s">
        <v>1190</v>
      </c>
      <c r="H333" s="434" t="s">
        <v>13</v>
      </c>
    </row>
    <row r="334" spans="1:8" x14ac:dyDescent="0.25">
      <c r="A334" s="610" t="s">
        <v>513</v>
      </c>
      <c r="B334" s="611" t="s">
        <v>512</v>
      </c>
      <c r="C334" s="612" t="s">
        <v>26</v>
      </c>
      <c r="D334" s="613">
        <v>8</v>
      </c>
      <c r="E334" s="613">
        <v>30</v>
      </c>
      <c r="F334" s="612" t="s">
        <v>871</v>
      </c>
      <c r="G334" s="612" t="s">
        <v>871</v>
      </c>
      <c r="H334" s="614">
        <v>9765</v>
      </c>
    </row>
    <row r="335" spans="1:8" x14ac:dyDescent="0.25">
      <c r="A335" s="620" t="s">
        <v>13</v>
      </c>
      <c r="B335" s="621"/>
      <c r="C335" s="622" t="s">
        <v>13</v>
      </c>
      <c r="D335" s="623" t="s">
        <v>871</v>
      </c>
      <c r="E335" s="623" t="s">
        <v>883</v>
      </c>
      <c r="F335" s="622" t="s">
        <v>1159</v>
      </c>
      <c r="G335" s="622" t="s">
        <v>922</v>
      </c>
      <c r="H335" s="624" t="s">
        <v>13</v>
      </c>
    </row>
    <row r="336" spans="1:8" x14ac:dyDescent="0.25">
      <c r="A336" s="620" t="s">
        <v>13</v>
      </c>
      <c r="B336" s="621"/>
      <c r="C336" s="622" t="s">
        <v>13</v>
      </c>
      <c r="D336" s="623" t="s">
        <v>882</v>
      </c>
      <c r="E336" s="623" t="s">
        <v>887</v>
      </c>
      <c r="F336" s="622" t="s">
        <v>1200</v>
      </c>
      <c r="G336" s="622" t="s">
        <v>922</v>
      </c>
      <c r="H336" s="624" t="s">
        <v>13</v>
      </c>
    </row>
    <row r="337" spans="1:8" ht="13.8" thickBot="1" x14ac:dyDescent="0.3">
      <c r="A337" s="615" t="s">
        <v>13</v>
      </c>
      <c r="B337" s="616"/>
      <c r="C337" s="617" t="s">
        <v>13</v>
      </c>
      <c r="D337" s="618" t="s">
        <v>871</v>
      </c>
      <c r="E337" s="618" t="s">
        <v>894</v>
      </c>
      <c r="F337" s="617" t="s">
        <v>1159</v>
      </c>
      <c r="G337" s="617" t="s">
        <v>922</v>
      </c>
      <c r="H337" s="619" t="s">
        <v>13</v>
      </c>
    </row>
    <row r="338" spans="1:8" x14ac:dyDescent="0.25">
      <c r="A338" s="600" t="s">
        <v>523</v>
      </c>
      <c r="B338" s="595" t="s">
        <v>522</v>
      </c>
      <c r="C338" s="433" t="s">
        <v>26</v>
      </c>
      <c r="D338" s="573">
        <v>5</v>
      </c>
      <c r="E338" s="573">
        <v>20</v>
      </c>
      <c r="F338" s="433" t="s">
        <v>870</v>
      </c>
      <c r="G338" s="433" t="s">
        <v>870</v>
      </c>
      <c r="H338" s="574">
        <v>9623</v>
      </c>
    </row>
    <row r="339" spans="1:8" ht="13.8" thickBot="1" x14ac:dyDescent="0.3">
      <c r="A339" s="600" t="s">
        <v>13</v>
      </c>
      <c r="B339" s="595"/>
      <c r="C339" s="433" t="s">
        <v>13</v>
      </c>
      <c r="D339" s="575" t="s">
        <v>879</v>
      </c>
      <c r="E339" s="575" t="s">
        <v>873</v>
      </c>
      <c r="F339" s="433" t="s">
        <v>1204</v>
      </c>
      <c r="G339" s="433" t="s">
        <v>1027</v>
      </c>
      <c r="H339" s="434" t="s">
        <v>13</v>
      </c>
    </row>
    <row r="340" spans="1:8" x14ac:dyDescent="0.25">
      <c r="A340" s="610" t="s">
        <v>527</v>
      </c>
      <c r="B340" s="611" t="s">
        <v>526</v>
      </c>
      <c r="C340" s="612" t="s">
        <v>26</v>
      </c>
      <c r="D340" s="613">
        <v>3</v>
      </c>
      <c r="E340" s="613">
        <v>12</v>
      </c>
      <c r="F340" s="612" t="s">
        <v>870</v>
      </c>
      <c r="G340" s="612" t="s">
        <v>870</v>
      </c>
      <c r="H340" s="614">
        <v>7656</v>
      </c>
    </row>
    <row r="341" spans="1:8" ht="13.8" thickBot="1" x14ac:dyDescent="0.3">
      <c r="A341" s="615" t="s">
        <v>13</v>
      </c>
      <c r="B341" s="616"/>
      <c r="C341" s="617" t="s">
        <v>13</v>
      </c>
      <c r="D341" s="618" t="s">
        <v>871</v>
      </c>
      <c r="E341" s="618" t="s">
        <v>875</v>
      </c>
      <c r="F341" s="617" t="s">
        <v>1145</v>
      </c>
      <c r="G341" s="617" t="s">
        <v>914</v>
      </c>
      <c r="H341" s="619" t="s">
        <v>13</v>
      </c>
    </row>
    <row r="342" spans="1:8" x14ac:dyDescent="0.25">
      <c r="A342" s="600" t="s">
        <v>539</v>
      </c>
      <c r="B342" s="595" t="s">
        <v>538</v>
      </c>
      <c r="C342" s="433" t="s">
        <v>26</v>
      </c>
      <c r="D342" s="573">
        <v>11</v>
      </c>
      <c r="E342" s="573">
        <v>17</v>
      </c>
      <c r="F342" s="433" t="s">
        <v>870</v>
      </c>
      <c r="G342" s="433" t="s">
        <v>870</v>
      </c>
      <c r="H342" s="574">
        <v>8354</v>
      </c>
    </row>
    <row r="343" spans="1:8" ht="13.8" thickBot="1" x14ac:dyDescent="0.3">
      <c r="A343" s="600" t="s">
        <v>13</v>
      </c>
      <c r="B343" s="595"/>
      <c r="C343" s="433" t="s">
        <v>13</v>
      </c>
      <c r="D343" s="575" t="s">
        <v>894</v>
      </c>
      <c r="E343" s="575" t="s">
        <v>898</v>
      </c>
      <c r="F343" s="433" t="s">
        <v>1160</v>
      </c>
      <c r="G343" s="433" t="s">
        <v>881</v>
      </c>
      <c r="H343" s="434" t="s">
        <v>13</v>
      </c>
    </row>
    <row r="344" spans="1:8" x14ac:dyDescent="0.25">
      <c r="A344" s="610" t="s">
        <v>559</v>
      </c>
      <c r="B344" s="611" t="s">
        <v>558</v>
      </c>
      <c r="C344" s="612" t="s">
        <v>26</v>
      </c>
      <c r="D344" s="613">
        <v>5</v>
      </c>
      <c r="E344" s="613">
        <v>7</v>
      </c>
      <c r="F344" s="612" t="s">
        <v>882</v>
      </c>
      <c r="G344" s="612" t="s">
        <v>882</v>
      </c>
      <c r="H344" s="614">
        <v>8640</v>
      </c>
    </row>
    <row r="345" spans="1:8" x14ac:dyDescent="0.25">
      <c r="A345" s="620" t="s">
        <v>13</v>
      </c>
      <c r="B345" s="621"/>
      <c r="C345" s="622" t="s">
        <v>13</v>
      </c>
      <c r="D345" s="623" t="s">
        <v>886</v>
      </c>
      <c r="E345" s="623" t="s">
        <v>872</v>
      </c>
      <c r="F345" s="622" t="s">
        <v>1224</v>
      </c>
      <c r="G345" s="622" t="s">
        <v>942</v>
      </c>
      <c r="H345" s="624" t="s">
        <v>13</v>
      </c>
    </row>
    <row r="346" spans="1:8" ht="13.8" thickBot="1" x14ac:dyDescent="0.3">
      <c r="A346" s="615" t="s">
        <v>13</v>
      </c>
      <c r="B346" s="616"/>
      <c r="C346" s="617" t="s">
        <v>13</v>
      </c>
      <c r="D346" s="618" t="s">
        <v>870</v>
      </c>
      <c r="E346" s="618" t="s">
        <v>870</v>
      </c>
      <c r="F346" s="617" t="s">
        <v>1225</v>
      </c>
      <c r="G346" s="617" t="s">
        <v>942</v>
      </c>
      <c r="H346" s="619" t="s">
        <v>13</v>
      </c>
    </row>
    <row r="347" spans="1:8" x14ac:dyDescent="0.25">
      <c r="A347" s="600" t="s">
        <v>569</v>
      </c>
      <c r="B347" s="595" t="s">
        <v>568</v>
      </c>
      <c r="C347" s="433" t="s">
        <v>26</v>
      </c>
      <c r="D347" s="573">
        <v>14</v>
      </c>
      <c r="E347" s="573">
        <v>12</v>
      </c>
      <c r="F347" s="433" t="s">
        <v>870</v>
      </c>
      <c r="G347" s="433" t="s">
        <v>870</v>
      </c>
      <c r="H347" s="574">
        <v>9969</v>
      </c>
    </row>
    <row r="348" spans="1:8" ht="13.8" thickBot="1" x14ac:dyDescent="0.3">
      <c r="A348" s="600" t="s">
        <v>13</v>
      </c>
      <c r="B348" s="595"/>
      <c r="C348" s="433" t="s">
        <v>13</v>
      </c>
      <c r="D348" s="575" t="s">
        <v>892</v>
      </c>
      <c r="E348" s="575" t="s">
        <v>875</v>
      </c>
      <c r="F348" s="433" t="s">
        <v>1230</v>
      </c>
      <c r="G348" s="433" t="s">
        <v>1190</v>
      </c>
      <c r="H348" s="434" t="s">
        <v>13</v>
      </c>
    </row>
    <row r="349" spans="1:8" x14ac:dyDescent="0.25">
      <c r="A349" s="610" t="s">
        <v>573</v>
      </c>
      <c r="B349" s="611" t="s">
        <v>572</v>
      </c>
      <c r="C349" s="612" t="s">
        <v>26</v>
      </c>
      <c r="D349" s="613">
        <v>6</v>
      </c>
      <c r="E349" s="613">
        <v>8</v>
      </c>
      <c r="F349" s="612" t="s">
        <v>870</v>
      </c>
      <c r="G349" s="612" t="s">
        <v>870</v>
      </c>
      <c r="H349" s="614">
        <v>7034</v>
      </c>
    </row>
    <row r="350" spans="1:8" ht="13.8" thickBot="1" x14ac:dyDescent="0.3">
      <c r="A350" s="615" t="s">
        <v>13</v>
      </c>
      <c r="B350" s="616"/>
      <c r="C350" s="617" t="s">
        <v>13</v>
      </c>
      <c r="D350" s="618" t="s">
        <v>872</v>
      </c>
      <c r="E350" s="618" t="s">
        <v>905</v>
      </c>
      <c r="F350" s="617" t="s">
        <v>1231</v>
      </c>
      <c r="G350" s="617" t="s">
        <v>890</v>
      </c>
      <c r="H350" s="619" t="s">
        <v>13</v>
      </c>
    </row>
    <row r="351" spans="1:8" x14ac:dyDescent="0.25">
      <c r="A351" s="600" t="s">
        <v>581</v>
      </c>
      <c r="B351" s="595" t="s">
        <v>580</v>
      </c>
      <c r="C351" s="433" t="s">
        <v>26</v>
      </c>
      <c r="D351" s="573">
        <v>8</v>
      </c>
      <c r="E351" s="573">
        <v>27</v>
      </c>
      <c r="F351" s="433" t="s">
        <v>870</v>
      </c>
      <c r="G351" s="433" t="s">
        <v>870</v>
      </c>
      <c r="H351" s="574">
        <v>8833</v>
      </c>
    </row>
    <row r="352" spans="1:8" ht="13.8" thickBot="1" x14ac:dyDescent="0.3">
      <c r="A352" s="600" t="s">
        <v>13</v>
      </c>
      <c r="B352" s="595"/>
      <c r="C352" s="433" t="s">
        <v>13</v>
      </c>
      <c r="D352" s="575" t="s">
        <v>905</v>
      </c>
      <c r="E352" s="575" t="s">
        <v>899</v>
      </c>
      <c r="F352" s="433" t="s">
        <v>1114</v>
      </c>
      <c r="G352" s="433" t="s">
        <v>881</v>
      </c>
      <c r="H352" s="434" t="s">
        <v>13</v>
      </c>
    </row>
    <row r="353" spans="1:8" x14ac:dyDescent="0.25">
      <c r="A353" s="610" t="s">
        <v>589</v>
      </c>
      <c r="B353" s="611" t="s">
        <v>588</v>
      </c>
      <c r="C353" s="612" t="s">
        <v>26</v>
      </c>
      <c r="D353" s="613">
        <v>8</v>
      </c>
      <c r="E353" s="613">
        <v>25</v>
      </c>
      <c r="F353" s="612" t="s">
        <v>870</v>
      </c>
      <c r="G353" s="612" t="s">
        <v>870</v>
      </c>
      <c r="H353" s="614">
        <v>11503</v>
      </c>
    </row>
    <row r="354" spans="1:8" ht="13.8" thickBot="1" x14ac:dyDescent="0.3">
      <c r="A354" s="615" t="s">
        <v>13</v>
      </c>
      <c r="B354" s="616"/>
      <c r="C354" s="617" t="s">
        <v>13</v>
      </c>
      <c r="D354" s="618" t="s">
        <v>905</v>
      </c>
      <c r="E354" s="618" t="s">
        <v>927</v>
      </c>
      <c r="F354" s="617" t="s">
        <v>1109</v>
      </c>
      <c r="G354" s="617" t="s">
        <v>929</v>
      </c>
      <c r="H354" s="619" t="s">
        <v>13</v>
      </c>
    </row>
    <row r="355" spans="1:8" x14ac:dyDescent="0.25">
      <c r="A355" s="600" t="s">
        <v>615</v>
      </c>
      <c r="B355" s="595" t="s">
        <v>614</v>
      </c>
      <c r="C355" s="433" t="s">
        <v>26</v>
      </c>
      <c r="D355" s="573">
        <v>9</v>
      </c>
      <c r="E355" s="573">
        <v>11</v>
      </c>
      <c r="F355" s="433" t="s">
        <v>870</v>
      </c>
      <c r="G355" s="433" t="s">
        <v>870</v>
      </c>
      <c r="H355" s="574">
        <v>8891</v>
      </c>
    </row>
    <row r="356" spans="1:8" ht="13.8" thickBot="1" x14ac:dyDescent="0.3">
      <c r="A356" s="600" t="s">
        <v>13</v>
      </c>
      <c r="B356" s="595"/>
      <c r="C356" s="433" t="s">
        <v>13</v>
      </c>
      <c r="D356" s="575" t="s">
        <v>883</v>
      </c>
      <c r="E356" s="575" t="s">
        <v>894</v>
      </c>
      <c r="F356" s="433" t="s">
        <v>881</v>
      </c>
      <c r="G356" s="433" t="s">
        <v>881</v>
      </c>
      <c r="H356" s="434" t="s">
        <v>13</v>
      </c>
    </row>
    <row r="357" spans="1:8" x14ac:dyDescent="0.25">
      <c r="A357" s="610" t="s">
        <v>623</v>
      </c>
      <c r="B357" s="611" t="s">
        <v>622</v>
      </c>
      <c r="C357" s="612" t="s">
        <v>26</v>
      </c>
      <c r="D357" s="613">
        <v>4</v>
      </c>
      <c r="E357" s="613">
        <v>8</v>
      </c>
      <c r="F357" s="612" t="s">
        <v>870</v>
      </c>
      <c r="G357" s="612" t="s">
        <v>870</v>
      </c>
      <c r="H357" s="614">
        <v>8543</v>
      </c>
    </row>
    <row r="358" spans="1:8" ht="13.8" thickBot="1" x14ac:dyDescent="0.3">
      <c r="A358" s="615" t="s">
        <v>13</v>
      </c>
      <c r="B358" s="616"/>
      <c r="C358" s="617" t="s">
        <v>13</v>
      </c>
      <c r="D358" s="618" t="s">
        <v>886</v>
      </c>
      <c r="E358" s="618" t="s">
        <v>905</v>
      </c>
      <c r="F358" s="617" t="s">
        <v>1244</v>
      </c>
      <c r="G358" s="617" t="s">
        <v>1245</v>
      </c>
      <c r="H358" s="619" t="s">
        <v>13</v>
      </c>
    </row>
    <row r="359" spans="1:8" x14ac:dyDescent="0.25">
      <c r="A359" s="600" t="s">
        <v>631</v>
      </c>
      <c r="B359" s="595" t="s">
        <v>630</v>
      </c>
      <c r="C359" s="433" t="s">
        <v>26</v>
      </c>
      <c r="D359" s="573">
        <v>11</v>
      </c>
      <c r="E359" s="573">
        <v>12</v>
      </c>
      <c r="F359" s="433" t="s">
        <v>870</v>
      </c>
      <c r="G359" s="433" t="s">
        <v>870</v>
      </c>
      <c r="H359" s="574">
        <v>7580</v>
      </c>
    </row>
    <row r="360" spans="1:8" ht="13.8" thickBot="1" x14ac:dyDescent="0.3">
      <c r="A360" s="600" t="s">
        <v>13</v>
      </c>
      <c r="B360" s="595"/>
      <c r="C360" s="433" t="s">
        <v>13</v>
      </c>
      <c r="D360" s="575" t="s">
        <v>894</v>
      </c>
      <c r="E360" s="575" t="s">
        <v>875</v>
      </c>
      <c r="F360" s="433" t="s">
        <v>1248</v>
      </c>
      <c r="G360" s="433" t="s">
        <v>1249</v>
      </c>
      <c r="H360" s="434" t="s">
        <v>13</v>
      </c>
    </row>
    <row r="361" spans="1:8" x14ac:dyDescent="0.25">
      <c r="A361" s="610" t="s">
        <v>639</v>
      </c>
      <c r="B361" s="611" t="s">
        <v>638</v>
      </c>
      <c r="C361" s="612" t="s">
        <v>26</v>
      </c>
      <c r="D361" s="613">
        <v>3</v>
      </c>
      <c r="E361" s="613">
        <v>15</v>
      </c>
      <c r="F361" s="612" t="s">
        <v>870</v>
      </c>
      <c r="G361" s="612" t="s">
        <v>870</v>
      </c>
      <c r="H361" s="614">
        <v>7903</v>
      </c>
    </row>
    <row r="362" spans="1:8" ht="13.8" thickBot="1" x14ac:dyDescent="0.3">
      <c r="A362" s="615" t="s">
        <v>13</v>
      </c>
      <c r="B362" s="616"/>
      <c r="C362" s="617" t="s">
        <v>13</v>
      </c>
      <c r="D362" s="618" t="s">
        <v>871</v>
      </c>
      <c r="E362" s="618" t="s">
        <v>926</v>
      </c>
      <c r="F362" s="617" t="s">
        <v>951</v>
      </c>
      <c r="G362" s="617" t="s">
        <v>1251</v>
      </c>
      <c r="H362" s="619" t="s">
        <v>13</v>
      </c>
    </row>
    <row r="363" spans="1:8" x14ac:dyDescent="0.25">
      <c r="A363" s="600" t="s">
        <v>657</v>
      </c>
      <c r="B363" s="595" t="s">
        <v>656</v>
      </c>
      <c r="C363" s="433" t="s">
        <v>26</v>
      </c>
      <c r="D363" s="573">
        <v>7</v>
      </c>
      <c r="E363" s="573">
        <v>19</v>
      </c>
      <c r="F363" s="433" t="s">
        <v>882</v>
      </c>
      <c r="G363" s="433" t="s">
        <v>882</v>
      </c>
      <c r="H363" s="574">
        <v>11480</v>
      </c>
    </row>
    <row r="364" spans="1:8" x14ac:dyDescent="0.25">
      <c r="A364" s="600" t="s">
        <v>13</v>
      </c>
      <c r="B364" s="595"/>
      <c r="C364" s="433" t="s">
        <v>13</v>
      </c>
      <c r="D364" s="575" t="s">
        <v>870</v>
      </c>
      <c r="E364" s="575" t="s">
        <v>882</v>
      </c>
      <c r="F364" s="433" t="s">
        <v>1109</v>
      </c>
      <c r="G364" s="433" t="s">
        <v>942</v>
      </c>
      <c r="H364" s="434" t="s">
        <v>13</v>
      </c>
    </row>
    <row r="365" spans="1:8" ht="13.8" thickBot="1" x14ac:dyDescent="0.3">
      <c r="A365" s="600" t="s">
        <v>13</v>
      </c>
      <c r="B365" s="595"/>
      <c r="C365" s="433" t="s">
        <v>13</v>
      </c>
      <c r="D365" s="575" t="s">
        <v>872</v>
      </c>
      <c r="E365" s="575" t="s">
        <v>898</v>
      </c>
      <c r="F365" s="433" t="s">
        <v>1261</v>
      </c>
      <c r="G365" s="433" t="s">
        <v>920</v>
      </c>
      <c r="H365" s="434" t="s">
        <v>13</v>
      </c>
    </row>
    <row r="366" spans="1:8" x14ac:dyDescent="0.25">
      <c r="A366" s="610" t="s">
        <v>659</v>
      </c>
      <c r="B366" s="611" t="s">
        <v>658</v>
      </c>
      <c r="C366" s="612" t="s">
        <v>26</v>
      </c>
      <c r="D366" s="613">
        <v>6</v>
      </c>
      <c r="E366" s="613">
        <v>7</v>
      </c>
      <c r="F366" s="612" t="s">
        <v>870</v>
      </c>
      <c r="G366" s="612" t="s">
        <v>870</v>
      </c>
      <c r="H366" s="614">
        <v>7798</v>
      </c>
    </row>
    <row r="367" spans="1:8" ht="13.8" thickBot="1" x14ac:dyDescent="0.3">
      <c r="A367" s="615" t="s">
        <v>13</v>
      </c>
      <c r="B367" s="616"/>
      <c r="C367" s="617" t="s">
        <v>13</v>
      </c>
      <c r="D367" s="618" t="s">
        <v>872</v>
      </c>
      <c r="E367" s="618" t="s">
        <v>918</v>
      </c>
      <c r="F367" s="617" t="s">
        <v>950</v>
      </c>
      <c r="G367" s="617" t="s">
        <v>1262</v>
      </c>
      <c r="H367" s="619" t="s">
        <v>13</v>
      </c>
    </row>
    <row r="368" spans="1:8" x14ac:dyDescent="0.25">
      <c r="A368" s="600" t="s">
        <v>667</v>
      </c>
      <c r="B368" s="595" t="s">
        <v>666</v>
      </c>
      <c r="C368" s="433" t="s">
        <v>26</v>
      </c>
      <c r="D368" s="573">
        <v>4</v>
      </c>
      <c r="E368" s="573">
        <v>10</v>
      </c>
      <c r="F368" s="433" t="s">
        <v>870</v>
      </c>
      <c r="G368" s="433" t="s">
        <v>870</v>
      </c>
      <c r="H368" s="574">
        <v>7357</v>
      </c>
    </row>
    <row r="369" spans="1:8" ht="13.8" thickBot="1" x14ac:dyDescent="0.3">
      <c r="A369" s="600" t="s">
        <v>13</v>
      </c>
      <c r="B369" s="595"/>
      <c r="C369" s="433" t="s">
        <v>13</v>
      </c>
      <c r="D369" s="575" t="s">
        <v>886</v>
      </c>
      <c r="E369" s="575" t="s">
        <v>887</v>
      </c>
      <c r="F369" s="433" t="s">
        <v>1266</v>
      </c>
      <c r="G369" s="433" t="s">
        <v>920</v>
      </c>
      <c r="H369" s="434" t="s">
        <v>13</v>
      </c>
    </row>
    <row r="370" spans="1:8" x14ac:dyDescent="0.25">
      <c r="A370" s="610" t="s">
        <v>673</v>
      </c>
      <c r="B370" s="611" t="s">
        <v>672</v>
      </c>
      <c r="C370" s="612" t="s">
        <v>26</v>
      </c>
      <c r="D370" s="613">
        <v>10</v>
      </c>
      <c r="E370" s="613">
        <v>10</v>
      </c>
      <c r="F370" s="612" t="s">
        <v>870</v>
      </c>
      <c r="G370" s="612" t="s">
        <v>870</v>
      </c>
      <c r="H370" s="614">
        <v>7103</v>
      </c>
    </row>
    <row r="371" spans="1:8" ht="13.8" thickBot="1" x14ac:dyDescent="0.3">
      <c r="A371" s="615" t="s">
        <v>13</v>
      </c>
      <c r="B371" s="616"/>
      <c r="C371" s="617" t="s">
        <v>13</v>
      </c>
      <c r="D371" s="618" t="s">
        <v>887</v>
      </c>
      <c r="E371" s="618" t="s">
        <v>887</v>
      </c>
      <c r="F371" s="617" t="s">
        <v>1269</v>
      </c>
      <c r="G371" s="617" t="s">
        <v>881</v>
      </c>
      <c r="H371" s="619" t="s">
        <v>13</v>
      </c>
    </row>
    <row r="372" spans="1:8" x14ac:dyDescent="0.25">
      <c r="A372" s="600" t="s">
        <v>677</v>
      </c>
      <c r="B372" s="595" t="s">
        <v>676</v>
      </c>
      <c r="C372" s="433" t="s">
        <v>26</v>
      </c>
      <c r="D372" s="573">
        <v>8</v>
      </c>
      <c r="E372" s="573">
        <v>12</v>
      </c>
      <c r="F372" s="433" t="s">
        <v>882</v>
      </c>
      <c r="G372" s="433" t="s">
        <v>882</v>
      </c>
      <c r="H372" s="574">
        <v>10017</v>
      </c>
    </row>
    <row r="373" spans="1:8" x14ac:dyDescent="0.25">
      <c r="A373" s="600" t="s">
        <v>13</v>
      </c>
      <c r="B373" s="595"/>
      <c r="C373" s="433" t="s">
        <v>13</v>
      </c>
      <c r="D373" s="575" t="s">
        <v>872</v>
      </c>
      <c r="E373" s="575" t="s">
        <v>883</v>
      </c>
      <c r="F373" s="433" t="s">
        <v>1270</v>
      </c>
      <c r="G373" s="433" t="s">
        <v>897</v>
      </c>
      <c r="H373" s="434" t="s">
        <v>13</v>
      </c>
    </row>
    <row r="374" spans="1:8" ht="13.8" thickBot="1" x14ac:dyDescent="0.3">
      <c r="A374" s="600" t="s">
        <v>13</v>
      </c>
      <c r="B374" s="595"/>
      <c r="C374" s="433" t="s">
        <v>13</v>
      </c>
      <c r="D374" s="575" t="s">
        <v>882</v>
      </c>
      <c r="E374" s="575" t="s">
        <v>871</v>
      </c>
      <c r="F374" s="433" t="s">
        <v>1260</v>
      </c>
      <c r="G374" s="433" t="s">
        <v>897</v>
      </c>
      <c r="H374" s="434" t="s">
        <v>13</v>
      </c>
    </row>
    <row r="375" spans="1:8" x14ac:dyDescent="0.25">
      <c r="A375" s="610" t="s">
        <v>683</v>
      </c>
      <c r="B375" s="611" t="s">
        <v>682</v>
      </c>
      <c r="C375" s="612" t="s">
        <v>26</v>
      </c>
      <c r="D375" s="613">
        <v>8</v>
      </c>
      <c r="E375" s="613">
        <v>25</v>
      </c>
      <c r="F375" s="612" t="s">
        <v>870</v>
      </c>
      <c r="G375" s="612" t="s">
        <v>870</v>
      </c>
      <c r="H375" s="614">
        <v>7272</v>
      </c>
    </row>
    <row r="376" spans="1:8" ht="13.8" thickBot="1" x14ac:dyDescent="0.3">
      <c r="A376" s="615" t="s">
        <v>13</v>
      </c>
      <c r="B376" s="616"/>
      <c r="C376" s="617" t="s">
        <v>13</v>
      </c>
      <c r="D376" s="618" t="s">
        <v>905</v>
      </c>
      <c r="E376" s="618" t="s">
        <v>927</v>
      </c>
      <c r="F376" s="617" t="s">
        <v>1273</v>
      </c>
      <c r="G376" s="617" t="s">
        <v>897</v>
      </c>
      <c r="H376" s="619" t="s">
        <v>13</v>
      </c>
    </row>
    <row r="377" spans="1:8" x14ac:dyDescent="0.25">
      <c r="A377" s="600" t="s">
        <v>689</v>
      </c>
      <c r="B377" s="595" t="s">
        <v>688</v>
      </c>
      <c r="C377" s="433" t="s">
        <v>26</v>
      </c>
      <c r="D377" s="573">
        <v>8</v>
      </c>
      <c r="E377" s="573">
        <v>13</v>
      </c>
      <c r="F377" s="433" t="s">
        <v>870</v>
      </c>
      <c r="G377" s="433" t="s">
        <v>870</v>
      </c>
      <c r="H377" s="574">
        <v>11377</v>
      </c>
    </row>
    <row r="378" spans="1:8" ht="13.8" thickBot="1" x14ac:dyDescent="0.3">
      <c r="A378" s="600" t="s">
        <v>13</v>
      </c>
      <c r="B378" s="595"/>
      <c r="C378" s="433" t="s">
        <v>13</v>
      </c>
      <c r="D378" s="575" t="s">
        <v>905</v>
      </c>
      <c r="E378" s="575" t="s">
        <v>915</v>
      </c>
      <c r="F378" s="433" t="s">
        <v>1035</v>
      </c>
      <c r="G378" s="433" t="s">
        <v>1277</v>
      </c>
      <c r="H378" s="434" t="s">
        <v>13</v>
      </c>
    </row>
    <row r="379" spans="1:8" x14ac:dyDescent="0.25">
      <c r="A379" s="610" t="s">
        <v>701</v>
      </c>
      <c r="B379" s="611" t="s">
        <v>700</v>
      </c>
      <c r="C379" s="612" t="s">
        <v>26</v>
      </c>
      <c r="D379" s="613">
        <v>9</v>
      </c>
      <c r="E379" s="613">
        <v>22</v>
      </c>
      <c r="F379" s="612" t="s">
        <v>870</v>
      </c>
      <c r="G379" s="612" t="s">
        <v>870</v>
      </c>
      <c r="H379" s="614">
        <v>8386</v>
      </c>
    </row>
    <row r="380" spans="1:8" ht="13.8" thickBot="1" x14ac:dyDescent="0.3">
      <c r="A380" s="615" t="s">
        <v>13</v>
      </c>
      <c r="B380" s="616"/>
      <c r="C380" s="617" t="s">
        <v>13</v>
      </c>
      <c r="D380" s="618" t="s">
        <v>883</v>
      </c>
      <c r="E380" s="618" t="s">
        <v>923</v>
      </c>
      <c r="F380" s="617" t="s">
        <v>1280</v>
      </c>
      <c r="G380" s="617" t="s">
        <v>874</v>
      </c>
      <c r="H380" s="619" t="s">
        <v>13</v>
      </c>
    </row>
    <row r="381" spans="1:8" x14ac:dyDescent="0.25">
      <c r="A381" s="600" t="s">
        <v>707</v>
      </c>
      <c r="B381" s="595" t="s">
        <v>706</v>
      </c>
      <c r="C381" s="433" t="s">
        <v>26</v>
      </c>
      <c r="D381" s="573">
        <v>4</v>
      </c>
      <c r="E381" s="573">
        <v>11</v>
      </c>
      <c r="F381" s="433" t="s">
        <v>870</v>
      </c>
      <c r="G381" s="433" t="s">
        <v>870</v>
      </c>
      <c r="H381" s="574">
        <v>9110</v>
      </c>
    </row>
    <row r="382" spans="1:8" ht="13.8" thickBot="1" x14ac:dyDescent="0.3">
      <c r="A382" s="600" t="s">
        <v>13</v>
      </c>
      <c r="B382" s="595"/>
      <c r="C382" s="433" t="s">
        <v>13</v>
      </c>
      <c r="D382" s="575" t="s">
        <v>886</v>
      </c>
      <c r="E382" s="575" t="s">
        <v>894</v>
      </c>
      <c r="F382" s="433" t="s">
        <v>1057</v>
      </c>
      <c r="G382" s="433" t="s">
        <v>1283</v>
      </c>
      <c r="H382" s="434" t="s">
        <v>13</v>
      </c>
    </row>
    <row r="383" spans="1:8" x14ac:dyDescent="0.25">
      <c r="A383" s="610" t="s">
        <v>709</v>
      </c>
      <c r="B383" s="611" t="s">
        <v>708</v>
      </c>
      <c r="C383" s="612" t="s">
        <v>26</v>
      </c>
      <c r="D383" s="613">
        <v>7</v>
      </c>
      <c r="E383" s="613">
        <v>30</v>
      </c>
      <c r="F383" s="612" t="s">
        <v>870</v>
      </c>
      <c r="G383" s="612" t="s">
        <v>870</v>
      </c>
      <c r="H383" s="614">
        <v>9645</v>
      </c>
    </row>
    <row r="384" spans="1:8" ht="13.8" thickBot="1" x14ac:dyDescent="0.3">
      <c r="A384" s="615" t="s">
        <v>13</v>
      </c>
      <c r="B384" s="616"/>
      <c r="C384" s="617" t="s">
        <v>13</v>
      </c>
      <c r="D384" s="618" t="s">
        <v>918</v>
      </c>
      <c r="E384" s="618" t="s">
        <v>938</v>
      </c>
      <c r="F384" s="617" t="s">
        <v>1284</v>
      </c>
      <c r="G384" s="617" t="s">
        <v>881</v>
      </c>
      <c r="H384" s="619" t="s">
        <v>13</v>
      </c>
    </row>
    <row r="385" spans="1:8" x14ac:dyDescent="0.25">
      <c r="A385" s="600" t="s">
        <v>725</v>
      </c>
      <c r="B385" s="595" t="s">
        <v>724</v>
      </c>
      <c r="C385" s="433" t="s">
        <v>26</v>
      </c>
      <c r="D385" s="573">
        <v>5</v>
      </c>
      <c r="E385" s="573">
        <v>15</v>
      </c>
      <c r="F385" s="433" t="s">
        <v>870</v>
      </c>
      <c r="G385" s="433" t="s">
        <v>870</v>
      </c>
      <c r="H385" s="574">
        <v>9301</v>
      </c>
    </row>
    <row r="386" spans="1:8" ht="13.8" thickBot="1" x14ac:dyDescent="0.3">
      <c r="A386" s="600" t="s">
        <v>13</v>
      </c>
      <c r="B386" s="595"/>
      <c r="C386" s="433" t="s">
        <v>13</v>
      </c>
      <c r="D386" s="575" t="s">
        <v>879</v>
      </c>
      <c r="E386" s="575" t="s">
        <v>926</v>
      </c>
      <c r="F386" s="433" t="s">
        <v>1293</v>
      </c>
      <c r="G386" s="433" t="s">
        <v>1190</v>
      </c>
      <c r="H386" s="434" t="s">
        <v>13</v>
      </c>
    </row>
    <row r="387" spans="1:8" x14ac:dyDescent="0.25">
      <c r="A387" s="610" t="s">
        <v>729</v>
      </c>
      <c r="B387" s="611" t="s">
        <v>728</v>
      </c>
      <c r="C387" s="612" t="s">
        <v>26</v>
      </c>
      <c r="D387" s="613">
        <v>6</v>
      </c>
      <c r="E387" s="613">
        <v>17</v>
      </c>
      <c r="F387" s="612" t="s">
        <v>870</v>
      </c>
      <c r="G387" s="612" t="s">
        <v>870</v>
      </c>
      <c r="H387" s="614">
        <v>7851</v>
      </c>
    </row>
    <row r="388" spans="1:8" ht="13.8" thickBot="1" x14ac:dyDescent="0.3">
      <c r="A388" s="615" t="s">
        <v>13</v>
      </c>
      <c r="B388" s="616"/>
      <c r="C388" s="617" t="s">
        <v>13</v>
      </c>
      <c r="D388" s="618" t="s">
        <v>872</v>
      </c>
      <c r="E388" s="618" t="s">
        <v>898</v>
      </c>
      <c r="F388" s="617" t="s">
        <v>1028</v>
      </c>
      <c r="G388" s="617" t="s">
        <v>881</v>
      </c>
      <c r="H388" s="619" t="s">
        <v>13</v>
      </c>
    </row>
    <row r="389" spans="1:8" x14ac:dyDescent="0.25">
      <c r="A389" s="600" t="s">
        <v>731</v>
      </c>
      <c r="B389" s="595" t="s">
        <v>730</v>
      </c>
      <c r="C389" s="433" t="s">
        <v>26</v>
      </c>
      <c r="D389" s="573">
        <v>9</v>
      </c>
      <c r="E389" s="573">
        <v>19</v>
      </c>
      <c r="F389" s="433" t="s">
        <v>882</v>
      </c>
      <c r="G389" s="433" t="s">
        <v>882</v>
      </c>
      <c r="H389" s="574">
        <v>10250</v>
      </c>
    </row>
    <row r="390" spans="1:8" x14ac:dyDescent="0.25">
      <c r="A390" s="600" t="s">
        <v>13</v>
      </c>
      <c r="B390" s="595"/>
      <c r="C390" s="433" t="s">
        <v>13</v>
      </c>
      <c r="D390" s="575" t="s">
        <v>936</v>
      </c>
      <c r="E390" s="575" t="s">
        <v>946</v>
      </c>
      <c r="F390" s="433" t="s">
        <v>1294</v>
      </c>
      <c r="G390" s="433" t="s">
        <v>881</v>
      </c>
      <c r="H390" s="434" t="s">
        <v>13</v>
      </c>
    </row>
    <row r="391" spans="1:8" ht="13.8" thickBot="1" x14ac:dyDescent="0.3">
      <c r="A391" s="600" t="s">
        <v>13</v>
      </c>
      <c r="B391" s="595"/>
      <c r="C391" s="433" t="s">
        <v>13</v>
      </c>
      <c r="D391" s="575" t="s">
        <v>883</v>
      </c>
      <c r="E391" s="575" t="s">
        <v>936</v>
      </c>
      <c r="F391" s="433" t="s">
        <v>1295</v>
      </c>
      <c r="G391" s="433" t="s">
        <v>897</v>
      </c>
      <c r="H391" s="434" t="s">
        <v>13</v>
      </c>
    </row>
    <row r="392" spans="1:8" x14ac:dyDescent="0.25">
      <c r="A392" s="610" t="s">
        <v>741</v>
      </c>
      <c r="B392" s="611" t="s">
        <v>740</v>
      </c>
      <c r="C392" s="612" t="s">
        <v>26</v>
      </c>
      <c r="D392" s="613">
        <v>7</v>
      </c>
      <c r="E392" s="613">
        <v>14</v>
      </c>
      <c r="F392" s="612" t="s">
        <v>870</v>
      </c>
      <c r="G392" s="612" t="s">
        <v>870</v>
      </c>
      <c r="H392" s="614">
        <v>10662</v>
      </c>
    </row>
    <row r="393" spans="1:8" ht="13.8" thickBot="1" x14ac:dyDescent="0.3">
      <c r="A393" s="615" t="s">
        <v>13</v>
      </c>
      <c r="B393" s="616"/>
      <c r="C393" s="617" t="s">
        <v>13</v>
      </c>
      <c r="D393" s="618" t="s">
        <v>918</v>
      </c>
      <c r="E393" s="618" t="s">
        <v>892</v>
      </c>
      <c r="F393" s="617" t="s">
        <v>1298</v>
      </c>
      <c r="G393" s="617" t="s">
        <v>1299</v>
      </c>
      <c r="H393" s="619" t="s">
        <v>13</v>
      </c>
    </row>
    <row r="394" spans="1:8" x14ac:dyDescent="0.25">
      <c r="A394" s="600" t="s">
        <v>745</v>
      </c>
      <c r="B394" s="595" t="s">
        <v>744</v>
      </c>
      <c r="C394" s="433" t="s">
        <v>26</v>
      </c>
      <c r="D394" s="573">
        <v>6</v>
      </c>
      <c r="E394" s="573">
        <v>9</v>
      </c>
      <c r="F394" s="433" t="s">
        <v>870</v>
      </c>
      <c r="G394" s="433" t="s">
        <v>870</v>
      </c>
      <c r="H394" s="574">
        <v>11985</v>
      </c>
    </row>
    <row r="395" spans="1:8" ht="13.8" thickBot="1" x14ac:dyDescent="0.3">
      <c r="A395" s="600" t="s">
        <v>13</v>
      </c>
      <c r="B395" s="595"/>
      <c r="C395" s="433" t="s">
        <v>13</v>
      </c>
      <c r="D395" s="575" t="s">
        <v>872</v>
      </c>
      <c r="E395" s="575" t="s">
        <v>883</v>
      </c>
      <c r="F395" s="433" t="s">
        <v>982</v>
      </c>
      <c r="G395" s="433" t="s">
        <v>890</v>
      </c>
      <c r="H395" s="434" t="s">
        <v>13</v>
      </c>
    </row>
    <row r="396" spans="1:8" x14ac:dyDescent="0.25">
      <c r="A396" s="610" t="s">
        <v>747</v>
      </c>
      <c r="B396" s="611" t="s">
        <v>746</v>
      </c>
      <c r="C396" s="612" t="s">
        <v>26</v>
      </c>
      <c r="D396" s="613">
        <v>6</v>
      </c>
      <c r="E396" s="613">
        <v>13</v>
      </c>
      <c r="F396" s="612" t="s">
        <v>870</v>
      </c>
      <c r="G396" s="612" t="s">
        <v>870</v>
      </c>
      <c r="H396" s="614">
        <v>8147</v>
      </c>
    </row>
    <row r="397" spans="1:8" ht="13.8" thickBot="1" x14ac:dyDescent="0.3">
      <c r="A397" s="615" t="s">
        <v>13</v>
      </c>
      <c r="B397" s="616"/>
      <c r="C397" s="617" t="s">
        <v>13</v>
      </c>
      <c r="D397" s="618" t="s">
        <v>872</v>
      </c>
      <c r="E397" s="618" t="s">
        <v>915</v>
      </c>
      <c r="F397" s="617" t="s">
        <v>1301</v>
      </c>
      <c r="G397" s="617" t="s">
        <v>881</v>
      </c>
      <c r="H397" s="619" t="s">
        <v>13</v>
      </c>
    </row>
    <row r="398" spans="1:8" x14ac:dyDescent="0.25">
      <c r="A398" s="600" t="s">
        <v>755</v>
      </c>
      <c r="B398" s="595" t="s">
        <v>754</v>
      </c>
      <c r="C398" s="433" t="s">
        <v>26</v>
      </c>
      <c r="D398" s="573">
        <v>9</v>
      </c>
      <c r="E398" s="573">
        <v>14</v>
      </c>
      <c r="F398" s="433" t="s">
        <v>870</v>
      </c>
      <c r="G398" s="433" t="s">
        <v>870</v>
      </c>
      <c r="H398" s="574">
        <v>9714</v>
      </c>
    </row>
    <row r="399" spans="1:8" ht="13.8" thickBot="1" x14ac:dyDescent="0.3">
      <c r="A399" s="600" t="s">
        <v>13</v>
      </c>
      <c r="B399" s="595"/>
      <c r="C399" s="433" t="s">
        <v>13</v>
      </c>
      <c r="D399" s="575" t="s">
        <v>883</v>
      </c>
      <c r="E399" s="575" t="s">
        <v>892</v>
      </c>
      <c r="F399" s="433" t="s">
        <v>1302</v>
      </c>
      <c r="G399" s="433" t="s">
        <v>890</v>
      </c>
      <c r="H399" s="434" t="s">
        <v>13</v>
      </c>
    </row>
    <row r="400" spans="1:8" x14ac:dyDescent="0.25">
      <c r="A400" s="610" t="s">
        <v>783</v>
      </c>
      <c r="B400" s="611" t="s">
        <v>782</v>
      </c>
      <c r="C400" s="612" t="s">
        <v>26</v>
      </c>
      <c r="D400" s="613">
        <v>2</v>
      </c>
      <c r="E400" s="613">
        <v>6</v>
      </c>
      <c r="F400" s="612" t="s">
        <v>870</v>
      </c>
      <c r="G400" s="612" t="s">
        <v>870</v>
      </c>
      <c r="H400" s="614">
        <v>9514</v>
      </c>
    </row>
    <row r="401" spans="1:8" ht="13.8" thickBot="1" x14ac:dyDescent="0.3">
      <c r="A401" s="615" t="s">
        <v>13</v>
      </c>
      <c r="B401" s="616"/>
      <c r="C401" s="617" t="s">
        <v>13</v>
      </c>
      <c r="D401" s="618" t="s">
        <v>882</v>
      </c>
      <c r="E401" s="618" t="s">
        <v>872</v>
      </c>
      <c r="F401" s="617" t="s">
        <v>1315</v>
      </c>
      <c r="G401" s="617" t="s">
        <v>1073</v>
      </c>
      <c r="H401" s="619" t="s">
        <v>13</v>
      </c>
    </row>
    <row r="402" spans="1:8" x14ac:dyDescent="0.25">
      <c r="A402" s="600" t="s">
        <v>797</v>
      </c>
      <c r="B402" s="595" t="s">
        <v>796</v>
      </c>
      <c r="C402" s="433" t="s">
        <v>26</v>
      </c>
      <c r="D402" s="573">
        <v>4</v>
      </c>
      <c r="E402" s="573">
        <v>14</v>
      </c>
      <c r="F402" s="433" t="s">
        <v>870</v>
      </c>
      <c r="G402" s="433" t="s">
        <v>870</v>
      </c>
      <c r="H402" s="574">
        <v>9138</v>
      </c>
    </row>
    <row r="403" spans="1:8" ht="13.8" thickBot="1" x14ac:dyDescent="0.3">
      <c r="A403" s="600" t="s">
        <v>13</v>
      </c>
      <c r="B403" s="595"/>
      <c r="C403" s="433" t="s">
        <v>13</v>
      </c>
      <c r="D403" s="575" t="s">
        <v>886</v>
      </c>
      <c r="E403" s="575" t="s">
        <v>892</v>
      </c>
      <c r="F403" s="433" t="s">
        <v>1021</v>
      </c>
      <c r="G403" s="433" t="s">
        <v>955</v>
      </c>
      <c r="H403" s="434" t="s">
        <v>13</v>
      </c>
    </row>
    <row r="404" spans="1:8" x14ac:dyDescent="0.25">
      <c r="A404" s="610" t="s">
        <v>803</v>
      </c>
      <c r="B404" s="611" t="s">
        <v>802</v>
      </c>
      <c r="C404" s="612" t="s">
        <v>26</v>
      </c>
      <c r="D404" s="613">
        <v>8</v>
      </c>
      <c r="E404" s="613">
        <v>16</v>
      </c>
      <c r="F404" s="612" t="s">
        <v>870</v>
      </c>
      <c r="G404" s="612" t="s">
        <v>870</v>
      </c>
      <c r="H404" s="614">
        <v>8533</v>
      </c>
    </row>
    <row r="405" spans="1:8" ht="13.8" thickBot="1" x14ac:dyDescent="0.3">
      <c r="A405" s="615" t="s">
        <v>13</v>
      </c>
      <c r="B405" s="616"/>
      <c r="C405" s="617" t="s">
        <v>13</v>
      </c>
      <c r="D405" s="618" t="s">
        <v>905</v>
      </c>
      <c r="E405" s="618" t="s">
        <v>888</v>
      </c>
      <c r="F405" s="617" t="s">
        <v>1319</v>
      </c>
      <c r="G405" s="617" t="s">
        <v>885</v>
      </c>
      <c r="H405" s="619" t="s">
        <v>13</v>
      </c>
    </row>
    <row r="406" spans="1:8" x14ac:dyDescent="0.25">
      <c r="A406" s="600" t="s">
        <v>805</v>
      </c>
      <c r="B406" s="595" t="s">
        <v>804</v>
      </c>
      <c r="C406" s="433" t="s">
        <v>26</v>
      </c>
      <c r="D406" s="573">
        <v>13</v>
      </c>
      <c r="E406" s="573">
        <v>16</v>
      </c>
      <c r="F406" s="433" t="s">
        <v>870</v>
      </c>
      <c r="G406" s="433" t="s">
        <v>870</v>
      </c>
      <c r="H406" s="574">
        <v>11811</v>
      </c>
    </row>
    <row r="407" spans="1:8" ht="13.8" thickBot="1" x14ac:dyDescent="0.3">
      <c r="A407" s="600" t="s">
        <v>13</v>
      </c>
      <c r="B407" s="595"/>
      <c r="C407" s="433" t="s">
        <v>13</v>
      </c>
      <c r="D407" s="575" t="s">
        <v>915</v>
      </c>
      <c r="E407" s="575" t="s">
        <v>888</v>
      </c>
      <c r="F407" s="433" t="s">
        <v>928</v>
      </c>
      <c r="G407" s="433" t="s">
        <v>890</v>
      </c>
      <c r="H407" s="434" t="s">
        <v>13</v>
      </c>
    </row>
    <row r="408" spans="1:8" x14ac:dyDescent="0.25">
      <c r="A408" s="610" t="s">
        <v>811</v>
      </c>
      <c r="B408" s="611" t="s">
        <v>810</v>
      </c>
      <c r="C408" s="612" t="s">
        <v>26</v>
      </c>
      <c r="D408" s="613">
        <v>5</v>
      </c>
      <c r="E408" s="613">
        <v>11</v>
      </c>
      <c r="F408" s="612" t="s">
        <v>870</v>
      </c>
      <c r="G408" s="612" t="s">
        <v>870</v>
      </c>
      <c r="H408" s="614">
        <v>10014</v>
      </c>
    </row>
    <row r="409" spans="1:8" ht="13.8" thickBot="1" x14ac:dyDescent="0.3">
      <c r="A409" s="615" t="s">
        <v>13</v>
      </c>
      <c r="B409" s="616"/>
      <c r="C409" s="617" t="s">
        <v>13</v>
      </c>
      <c r="D409" s="618" t="s">
        <v>879</v>
      </c>
      <c r="E409" s="618" t="s">
        <v>894</v>
      </c>
      <c r="F409" s="617" t="s">
        <v>1321</v>
      </c>
      <c r="G409" s="617" t="s">
        <v>1322</v>
      </c>
      <c r="H409" s="619" t="s">
        <v>13</v>
      </c>
    </row>
    <row r="410" spans="1:8" x14ac:dyDescent="0.25">
      <c r="A410" s="671" t="s">
        <v>20</v>
      </c>
      <c r="B410" s="626" t="s">
        <v>19</v>
      </c>
      <c r="C410" s="432" t="s">
        <v>23</v>
      </c>
      <c r="D410" s="637">
        <v>12</v>
      </c>
      <c r="E410" s="637">
        <v>31</v>
      </c>
      <c r="F410" s="432" t="s">
        <v>870</v>
      </c>
      <c r="G410" s="432" t="s">
        <v>870</v>
      </c>
      <c r="H410" s="627">
        <v>21133</v>
      </c>
    </row>
    <row r="411" spans="1:8" ht="13.8" thickBot="1" x14ac:dyDescent="0.3">
      <c r="A411" s="600" t="s">
        <v>13</v>
      </c>
      <c r="B411" s="595"/>
      <c r="C411" s="433" t="s">
        <v>13</v>
      </c>
      <c r="D411" s="575" t="s">
        <v>875</v>
      </c>
      <c r="E411" s="575" t="s">
        <v>876</v>
      </c>
      <c r="F411" s="433" t="s">
        <v>877</v>
      </c>
      <c r="G411" s="433" t="s">
        <v>878</v>
      </c>
      <c r="H411" s="434" t="s">
        <v>13</v>
      </c>
    </row>
    <row r="412" spans="1:8" x14ac:dyDescent="0.25">
      <c r="A412" s="672" t="s">
        <v>28</v>
      </c>
      <c r="B412" s="628" t="s">
        <v>27</v>
      </c>
      <c r="C412" s="629" t="s">
        <v>23</v>
      </c>
      <c r="D412" s="638">
        <v>2</v>
      </c>
      <c r="E412" s="638">
        <v>9</v>
      </c>
      <c r="F412" s="629" t="s">
        <v>870</v>
      </c>
      <c r="G412" s="629" t="s">
        <v>870</v>
      </c>
      <c r="H412" s="630">
        <v>13741</v>
      </c>
    </row>
    <row r="413" spans="1:8" ht="13.8" thickBot="1" x14ac:dyDescent="0.3">
      <c r="A413" s="673" t="s">
        <v>13</v>
      </c>
      <c r="B413" s="631"/>
      <c r="C413" s="632" t="s">
        <v>13</v>
      </c>
      <c r="D413" s="639" t="s">
        <v>882</v>
      </c>
      <c r="E413" s="639" t="s">
        <v>883</v>
      </c>
      <c r="F413" s="632" t="s">
        <v>884</v>
      </c>
      <c r="G413" s="632" t="s">
        <v>885</v>
      </c>
      <c r="H413" s="633" t="s">
        <v>13</v>
      </c>
    </row>
    <row r="414" spans="1:8" x14ac:dyDescent="0.25">
      <c r="A414" s="600" t="s">
        <v>37</v>
      </c>
      <c r="B414" s="595" t="s">
        <v>36</v>
      </c>
      <c r="C414" s="433" t="s">
        <v>23</v>
      </c>
      <c r="D414" s="573">
        <v>11</v>
      </c>
      <c r="E414" s="573">
        <v>21</v>
      </c>
      <c r="F414" s="433" t="s">
        <v>870</v>
      </c>
      <c r="G414" s="433" t="s">
        <v>870</v>
      </c>
      <c r="H414" s="574">
        <v>17401</v>
      </c>
    </row>
    <row r="415" spans="1:8" ht="13.8" thickBot="1" x14ac:dyDescent="0.3">
      <c r="A415" s="600" t="s">
        <v>13</v>
      </c>
      <c r="B415" s="595"/>
      <c r="C415" s="433" t="s">
        <v>13</v>
      </c>
      <c r="D415" s="575" t="s">
        <v>894</v>
      </c>
      <c r="E415" s="575" t="s">
        <v>895</v>
      </c>
      <c r="F415" s="433" t="s">
        <v>896</v>
      </c>
      <c r="G415" s="433" t="s">
        <v>897</v>
      </c>
      <c r="H415" s="434" t="s">
        <v>13</v>
      </c>
    </row>
    <row r="416" spans="1:8" x14ac:dyDescent="0.25">
      <c r="A416" s="672" t="s">
        <v>65</v>
      </c>
      <c r="B416" s="628" t="s">
        <v>64</v>
      </c>
      <c r="C416" s="629" t="s">
        <v>23</v>
      </c>
      <c r="D416" s="638">
        <v>22</v>
      </c>
      <c r="E416" s="638">
        <v>40</v>
      </c>
      <c r="F416" s="629" t="s">
        <v>870</v>
      </c>
      <c r="G416" s="629" t="s">
        <v>870</v>
      </c>
      <c r="H416" s="630">
        <v>21412</v>
      </c>
    </row>
    <row r="417" spans="1:8" ht="13.8" thickBot="1" x14ac:dyDescent="0.3">
      <c r="A417" s="673" t="s">
        <v>13</v>
      </c>
      <c r="B417" s="631"/>
      <c r="C417" s="632" t="s">
        <v>13</v>
      </c>
      <c r="D417" s="639" t="s">
        <v>923</v>
      </c>
      <c r="E417" s="639" t="s">
        <v>917</v>
      </c>
      <c r="F417" s="632" t="s">
        <v>873</v>
      </c>
      <c r="G417" s="632" t="s">
        <v>924</v>
      </c>
      <c r="H417" s="633" t="s">
        <v>13</v>
      </c>
    </row>
    <row r="418" spans="1:8" x14ac:dyDescent="0.25">
      <c r="A418" s="600" t="s">
        <v>69</v>
      </c>
      <c r="B418" s="595" t="s">
        <v>68</v>
      </c>
      <c r="C418" s="433" t="s">
        <v>23</v>
      </c>
      <c r="D418" s="573">
        <v>15</v>
      </c>
      <c r="E418" s="573">
        <v>25</v>
      </c>
      <c r="F418" s="433" t="s">
        <v>870</v>
      </c>
      <c r="G418" s="433" t="s">
        <v>870</v>
      </c>
      <c r="H418" s="574">
        <v>25883</v>
      </c>
    </row>
    <row r="419" spans="1:8" ht="13.8" thickBot="1" x14ac:dyDescent="0.3">
      <c r="A419" s="600" t="s">
        <v>13</v>
      </c>
      <c r="B419" s="595"/>
      <c r="C419" s="433" t="s">
        <v>13</v>
      </c>
      <c r="D419" s="575" t="s">
        <v>926</v>
      </c>
      <c r="E419" s="575" t="s">
        <v>927</v>
      </c>
      <c r="F419" s="433" t="s">
        <v>928</v>
      </c>
      <c r="G419" s="433" t="s">
        <v>929</v>
      </c>
      <c r="H419" s="434" t="s">
        <v>13</v>
      </c>
    </row>
    <row r="420" spans="1:8" x14ac:dyDescent="0.25">
      <c r="A420" s="672" t="s">
        <v>94</v>
      </c>
      <c r="B420" s="628" t="s">
        <v>93</v>
      </c>
      <c r="C420" s="629" t="s">
        <v>23</v>
      </c>
      <c r="D420" s="638">
        <v>22</v>
      </c>
      <c r="E420" s="638">
        <v>12</v>
      </c>
      <c r="F420" s="629" t="s">
        <v>870</v>
      </c>
      <c r="G420" s="629" t="s">
        <v>870</v>
      </c>
      <c r="H420" s="630">
        <v>14970</v>
      </c>
    </row>
    <row r="421" spans="1:8" ht="13.8" thickBot="1" x14ac:dyDescent="0.3">
      <c r="A421" s="673" t="s">
        <v>13</v>
      </c>
      <c r="B421" s="631"/>
      <c r="C421" s="632" t="s">
        <v>13</v>
      </c>
      <c r="D421" s="639" t="s">
        <v>923</v>
      </c>
      <c r="E421" s="639" t="s">
        <v>875</v>
      </c>
      <c r="F421" s="632" t="s">
        <v>951</v>
      </c>
      <c r="G421" s="632" t="s">
        <v>881</v>
      </c>
      <c r="H421" s="633" t="s">
        <v>13</v>
      </c>
    </row>
    <row r="422" spans="1:8" x14ac:dyDescent="0.25">
      <c r="A422" s="600" t="s">
        <v>104</v>
      </c>
      <c r="B422" s="595" t="s">
        <v>103</v>
      </c>
      <c r="C422" s="433" t="s">
        <v>23</v>
      </c>
      <c r="D422" s="573">
        <v>10</v>
      </c>
      <c r="E422" s="573">
        <v>17</v>
      </c>
      <c r="F422" s="433" t="s">
        <v>870</v>
      </c>
      <c r="G422" s="433" t="s">
        <v>870</v>
      </c>
      <c r="H422" s="574">
        <v>20025</v>
      </c>
    </row>
    <row r="423" spans="1:8" ht="13.8" thickBot="1" x14ac:dyDescent="0.3">
      <c r="A423" s="600" t="s">
        <v>13</v>
      </c>
      <c r="B423" s="595"/>
      <c r="C423" s="433" t="s">
        <v>13</v>
      </c>
      <c r="D423" s="575" t="s">
        <v>887</v>
      </c>
      <c r="E423" s="575" t="s">
        <v>898</v>
      </c>
      <c r="F423" s="433" t="s">
        <v>957</v>
      </c>
      <c r="G423" s="433" t="s">
        <v>955</v>
      </c>
      <c r="H423" s="434" t="s">
        <v>13</v>
      </c>
    </row>
    <row r="424" spans="1:8" x14ac:dyDescent="0.25">
      <c r="A424" s="672" t="s">
        <v>116</v>
      </c>
      <c r="B424" s="628" t="s">
        <v>115</v>
      </c>
      <c r="C424" s="629" t="s">
        <v>23</v>
      </c>
      <c r="D424" s="638">
        <v>20</v>
      </c>
      <c r="E424" s="638">
        <v>29</v>
      </c>
      <c r="F424" s="629" t="s">
        <v>870</v>
      </c>
      <c r="G424" s="629" t="s">
        <v>870</v>
      </c>
      <c r="H424" s="630">
        <v>15175</v>
      </c>
    </row>
    <row r="425" spans="1:8" ht="13.8" thickBot="1" x14ac:dyDescent="0.3">
      <c r="A425" s="673" t="s">
        <v>13</v>
      </c>
      <c r="B425" s="631"/>
      <c r="C425" s="632" t="s">
        <v>13</v>
      </c>
      <c r="D425" s="639" t="s">
        <v>873</v>
      </c>
      <c r="E425" s="639" t="s">
        <v>971</v>
      </c>
      <c r="F425" s="632" t="s">
        <v>972</v>
      </c>
      <c r="G425" s="632" t="s">
        <v>973</v>
      </c>
      <c r="H425" s="633" t="s">
        <v>13</v>
      </c>
    </row>
    <row r="426" spans="1:8" x14ac:dyDescent="0.25">
      <c r="A426" s="600" t="s">
        <v>118</v>
      </c>
      <c r="B426" s="595" t="s">
        <v>117</v>
      </c>
      <c r="C426" s="433" t="s">
        <v>23</v>
      </c>
      <c r="D426" s="573">
        <v>5</v>
      </c>
      <c r="E426" s="573">
        <v>22</v>
      </c>
      <c r="F426" s="433" t="s">
        <v>870</v>
      </c>
      <c r="G426" s="433" t="s">
        <v>870</v>
      </c>
      <c r="H426" s="574">
        <v>12667</v>
      </c>
    </row>
    <row r="427" spans="1:8" ht="13.8" thickBot="1" x14ac:dyDescent="0.3">
      <c r="A427" s="600" t="s">
        <v>13</v>
      </c>
      <c r="B427" s="595"/>
      <c r="C427" s="433" t="s">
        <v>13</v>
      </c>
      <c r="D427" s="575" t="s">
        <v>879</v>
      </c>
      <c r="E427" s="575" t="s">
        <v>923</v>
      </c>
      <c r="F427" s="433" t="s">
        <v>949</v>
      </c>
      <c r="G427" s="433" t="s">
        <v>897</v>
      </c>
      <c r="H427" s="434" t="s">
        <v>13</v>
      </c>
    </row>
    <row r="428" spans="1:8" x14ac:dyDescent="0.25">
      <c r="A428" s="672" t="s">
        <v>122</v>
      </c>
      <c r="B428" s="628" t="s">
        <v>121</v>
      </c>
      <c r="C428" s="629" t="s">
        <v>23</v>
      </c>
      <c r="D428" s="638">
        <v>12</v>
      </c>
      <c r="E428" s="638">
        <v>9</v>
      </c>
      <c r="F428" s="629" t="s">
        <v>870</v>
      </c>
      <c r="G428" s="629" t="s">
        <v>870</v>
      </c>
      <c r="H428" s="630">
        <v>21705</v>
      </c>
    </row>
    <row r="429" spans="1:8" ht="13.8" thickBot="1" x14ac:dyDescent="0.3">
      <c r="A429" s="673" t="s">
        <v>13</v>
      </c>
      <c r="B429" s="631"/>
      <c r="C429" s="632" t="s">
        <v>13</v>
      </c>
      <c r="D429" s="639" t="s">
        <v>875</v>
      </c>
      <c r="E429" s="639" t="s">
        <v>883</v>
      </c>
      <c r="F429" s="632" t="s">
        <v>974</v>
      </c>
      <c r="G429" s="632" t="s">
        <v>881</v>
      </c>
      <c r="H429" s="633" t="s">
        <v>13</v>
      </c>
    </row>
    <row r="430" spans="1:8" x14ac:dyDescent="0.25">
      <c r="A430" s="600" t="s">
        <v>158</v>
      </c>
      <c r="B430" s="595" t="s">
        <v>157</v>
      </c>
      <c r="C430" s="433" t="s">
        <v>23</v>
      </c>
      <c r="D430" s="573">
        <v>9</v>
      </c>
      <c r="E430" s="573">
        <v>20</v>
      </c>
      <c r="F430" s="433" t="s">
        <v>13</v>
      </c>
      <c r="G430" s="433" t="s">
        <v>13</v>
      </c>
      <c r="H430" s="574">
        <v>15068</v>
      </c>
    </row>
    <row r="431" spans="1:8" ht="13.8" thickBot="1" x14ac:dyDescent="0.3">
      <c r="A431" s="600" t="s">
        <v>13</v>
      </c>
      <c r="B431" s="595"/>
      <c r="C431" s="433" t="s">
        <v>13</v>
      </c>
      <c r="D431" s="575" t="s">
        <v>883</v>
      </c>
      <c r="E431" s="575" t="s">
        <v>873</v>
      </c>
      <c r="F431" s="433" t="s">
        <v>13</v>
      </c>
      <c r="G431" s="433" t="s">
        <v>13</v>
      </c>
      <c r="H431" s="434" t="s">
        <v>13</v>
      </c>
    </row>
    <row r="432" spans="1:8" x14ac:dyDescent="0.25">
      <c r="A432" s="672" t="s">
        <v>166</v>
      </c>
      <c r="B432" s="628" t="s">
        <v>165</v>
      </c>
      <c r="C432" s="629" t="s">
        <v>23</v>
      </c>
      <c r="D432" s="638">
        <v>12</v>
      </c>
      <c r="E432" s="638">
        <v>21</v>
      </c>
      <c r="F432" s="629" t="s">
        <v>870</v>
      </c>
      <c r="G432" s="629" t="s">
        <v>870</v>
      </c>
      <c r="H432" s="630">
        <v>13894</v>
      </c>
    </row>
    <row r="433" spans="1:8" ht="13.8" thickBot="1" x14ac:dyDescent="0.3">
      <c r="A433" s="673" t="s">
        <v>13</v>
      </c>
      <c r="B433" s="631"/>
      <c r="C433" s="632" t="s">
        <v>13</v>
      </c>
      <c r="D433" s="639" t="s">
        <v>875</v>
      </c>
      <c r="E433" s="639" t="s">
        <v>895</v>
      </c>
      <c r="F433" s="632" t="s">
        <v>1011</v>
      </c>
      <c r="G433" s="632" t="s">
        <v>897</v>
      </c>
      <c r="H433" s="633" t="s">
        <v>13</v>
      </c>
    </row>
    <row r="434" spans="1:8" x14ac:dyDescent="0.25">
      <c r="A434" s="600" t="s">
        <v>168</v>
      </c>
      <c r="B434" s="595" t="s">
        <v>167</v>
      </c>
      <c r="C434" s="433" t="s">
        <v>23</v>
      </c>
      <c r="D434" s="573">
        <v>27</v>
      </c>
      <c r="E434" s="573">
        <v>44</v>
      </c>
      <c r="F434" s="433" t="s">
        <v>870</v>
      </c>
      <c r="G434" s="433" t="s">
        <v>870</v>
      </c>
      <c r="H434" s="574">
        <v>15010</v>
      </c>
    </row>
    <row r="435" spans="1:8" ht="13.8" thickBot="1" x14ac:dyDescent="0.3">
      <c r="A435" s="600" t="s">
        <v>13</v>
      </c>
      <c r="B435" s="595"/>
      <c r="C435" s="433" t="s">
        <v>13</v>
      </c>
      <c r="D435" s="575" t="s">
        <v>899</v>
      </c>
      <c r="E435" s="575" t="s">
        <v>1012</v>
      </c>
      <c r="F435" s="433" t="s">
        <v>1013</v>
      </c>
      <c r="G435" s="433" t="s">
        <v>1014</v>
      </c>
      <c r="H435" s="434" t="s">
        <v>13</v>
      </c>
    </row>
    <row r="436" spans="1:8" x14ac:dyDescent="0.25">
      <c r="A436" s="672" t="s">
        <v>182</v>
      </c>
      <c r="B436" s="628" t="s">
        <v>181</v>
      </c>
      <c r="C436" s="629" t="s">
        <v>23</v>
      </c>
      <c r="D436" s="638">
        <v>6</v>
      </c>
      <c r="E436" s="638">
        <v>10</v>
      </c>
      <c r="F436" s="629" t="s">
        <v>870</v>
      </c>
      <c r="G436" s="629" t="s">
        <v>870</v>
      </c>
      <c r="H436" s="630">
        <v>12982</v>
      </c>
    </row>
    <row r="437" spans="1:8" ht="13.8" thickBot="1" x14ac:dyDescent="0.3">
      <c r="A437" s="673" t="s">
        <v>13</v>
      </c>
      <c r="B437" s="631"/>
      <c r="C437" s="632" t="s">
        <v>13</v>
      </c>
      <c r="D437" s="639" t="s">
        <v>872</v>
      </c>
      <c r="E437" s="639" t="s">
        <v>887</v>
      </c>
      <c r="F437" s="632" t="s">
        <v>975</v>
      </c>
      <c r="G437" s="632" t="s">
        <v>897</v>
      </c>
      <c r="H437" s="633" t="s">
        <v>13</v>
      </c>
    </row>
    <row r="438" spans="1:8" x14ac:dyDescent="0.25">
      <c r="A438" s="600" t="s">
        <v>192</v>
      </c>
      <c r="B438" s="595" t="s">
        <v>191</v>
      </c>
      <c r="C438" s="433" t="s">
        <v>23</v>
      </c>
      <c r="D438" s="573">
        <v>14</v>
      </c>
      <c r="E438" s="573">
        <v>25</v>
      </c>
      <c r="F438" s="433" t="s">
        <v>870</v>
      </c>
      <c r="G438" s="433" t="s">
        <v>870</v>
      </c>
      <c r="H438" s="574">
        <v>14854</v>
      </c>
    </row>
    <row r="439" spans="1:8" ht="13.8" thickBot="1" x14ac:dyDescent="0.3">
      <c r="A439" s="600" t="s">
        <v>13</v>
      </c>
      <c r="B439" s="595"/>
      <c r="C439" s="433" t="s">
        <v>13</v>
      </c>
      <c r="D439" s="575" t="s">
        <v>892</v>
      </c>
      <c r="E439" s="575" t="s">
        <v>927</v>
      </c>
      <c r="F439" s="433" t="s">
        <v>1034</v>
      </c>
      <c r="G439" s="433" t="s">
        <v>902</v>
      </c>
      <c r="H439" s="434" t="s">
        <v>13</v>
      </c>
    </row>
    <row r="440" spans="1:8" x14ac:dyDescent="0.25">
      <c r="A440" s="672" t="s">
        <v>228</v>
      </c>
      <c r="B440" s="628" t="s">
        <v>227</v>
      </c>
      <c r="C440" s="629" t="s">
        <v>23</v>
      </c>
      <c r="D440" s="638">
        <v>18</v>
      </c>
      <c r="E440" s="638">
        <v>24</v>
      </c>
      <c r="F440" s="629" t="s">
        <v>870</v>
      </c>
      <c r="G440" s="629" t="s">
        <v>870</v>
      </c>
      <c r="H440" s="630">
        <v>19591</v>
      </c>
    </row>
    <row r="441" spans="1:8" ht="13.8" thickBot="1" x14ac:dyDescent="0.3">
      <c r="A441" s="673" t="s">
        <v>13</v>
      </c>
      <c r="B441" s="631"/>
      <c r="C441" s="632" t="s">
        <v>13</v>
      </c>
      <c r="D441" s="639" t="s">
        <v>906</v>
      </c>
      <c r="E441" s="639" t="s">
        <v>952</v>
      </c>
      <c r="F441" s="632" t="s">
        <v>900</v>
      </c>
      <c r="G441" s="632" t="s">
        <v>955</v>
      </c>
      <c r="H441" s="633" t="s">
        <v>13</v>
      </c>
    </row>
    <row r="442" spans="1:8" x14ac:dyDescent="0.25">
      <c r="A442" s="600" t="s">
        <v>236</v>
      </c>
      <c r="B442" s="595" t="s">
        <v>235</v>
      </c>
      <c r="C442" s="433" t="s">
        <v>23</v>
      </c>
      <c r="D442" s="573">
        <v>6</v>
      </c>
      <c r="E442" s="573">
        <v>14</v>
      </c>
      <c r="F442" s="433" t="s">
        <v>870</v>
      </c>
      <c r="G442" s="433" t="s">
        <v>870</v>
      </c>
      <c r="H442" s="574">
        <v>13306</v>
      </c>
    </row>
    <row r="443" spans="1:8" ht="13.8" thickBot="1" x14ac:dyDescent="0.3">
      <c r="A443" s="600" t="s">
        <v>13</v>
      </c>
      <c r="B443" s="595"/>
      <c r="C443" s="433" t="s">
        <v>13</v>
      </c>
      <c r="D443" s="575" t="s">
        <v>872</v>
      </c>
      <c r="E443" s="575" t="s">
        <v>892</v>
      </c>
      <c r="F443" s="433" t="s">
        <v>1061</v>
      </c>
      <c r="G443" s="433" t="s">
        <v>897</v>
      </c>
      <c r="H443" s="434" t="s">
        <v>13</v>
      </c>
    </row>
    <row r="444" spans="1:8" x14ac:dyDescent="0.25">
      <c r="A444" s="672" t="s">
        <v>246</v>
      </c>
      <c r="B444" s="628" t="s">
        <v>245</v>
      </c>
      <c r="C444" s="629" t="s">
        <v>23</v>
      </c>
      <c r="D444" s="638">
        <v>6</v>
      </c>
      <c r="E444" s="638">
        <v>11</v>
      </c>
      <c r="F444" s="629" t="s">
        <v>870</v>
      </c>
      <c r="G444" s="629" t="s">
        <v>870</v>
      </c>
      <c r="H444" s="630">
        <v>12670</v>
      </c>
    </row>
    <row r="445" spans="1:8" ht="13.8" thickBot="1" x14ac:dyDescent="0.3">
      <c r="A445" s="673" t="s">
        <v>13</v>
      </c>
      <c r="B445" s="631"/>
      <c r="C445" s="632" t="s">
        <v>13</v>
      </c>
      <c r="D445" s="639" t="s">
        <v>872</v>
      </c>
      <c r="E445" s="639" t="s">
        <v>894</v>
      </c>
      <c r="F445" s="632" t="s">
        <v>1063</v>
      </c>
      <c r="G445" s="632" t="s">
        <v>929</v>
      </c>
      <c r="H445" s="633" t="s">
        <v>13</v>
      </c>
    </row>
    <row r="446" spans="1:8" x14ac:dyDescent="0.25">
      <c r="A446" s="600" t="s">
        <v>262</v>
      </c>
      <c r="B446" s="595" t="s">
        <v>261</v>
      </c>
      <c r="C446" s="433" t="s">
        <v>23</v>
      </c>
      <c r="D446" s="573">
        <v>32</v>
      </c>
      <c r="E446" s="573">
        <v>13</v>
      </c>
      <c r="F446" s="433" t="s">
        <v>870</v>
      </c>
      <c r="G446" s="433" t="s">
        <v>870</v>
      </c>
      <c r="H446" s="574">
        <v>25830</v>
      </c>
    </row>
    <row r="447" spans="1:8" ht="13.8" thickBot="1" x14ac:dyDescent="0.3">
      <c r="A447" s="600" t="s">
        <v>13</v>
      </c>
      <c r="B447" s="595"/>
      <c r="C447" s="433" t="s">
        <v>13</v>
      </c>
      <c r="D447" s="575" t="s">
        <v>1069</v>
      </c>
      <c r="E447" s="575" t="s">
        <v>915</v>
      </c>
      <c r="F447" s="433" t="s">
        <v>1070</v>
      </c>
      <c r="G447" s="433" t="s">
        <v>1071</v>
      </c>
      <c r="H447" s="434" t="s">
        <v>13</v>
      </c>
    </row>
    <row r="448" spans="1:8" x14ac:dyDescent="0.25">
      <c r="A448" s="672" t="s">
        <v>270</v>
      </c>
      <c r="B448" s="628" t="s">
        <v>269</v>
      </c>
      <c r="C448" s="629" t="s">
        <v>23</v>
      </c>
      <c r="D448" s="638">
        <v>7</v>
      </c>
      <c r="E448" s="638">
        <v>10</v>
      </c>
      <c r="F448" s="629" t="s">
        <v>870</v>
      </c>
      <c r="G448" s="629" t="s">
        <v>870</v>
      </c>
      <c r="H448" s="630">
        <v>14230</v>
      </c>
    </row>
    <row r="449" spans="1:8" ht="13.8" thickBot="1" x14ac:dyDescent="0.3">
      <c r="A449" s="673" t="s">
        <v>13</v>
      </c>
      <c r="B449" s="631"/>
      <c r="C449" s="632" t="s">
        <v>13</v>
      </c>
      <c r="D449" s="639" t="s">
        <v>918</v>
      </c>
      <c r="E449" s="639" t="s">
        <v>887</v>
      </c>
      <c r="F449" s="632" t="s">
        <v>1076</v>
      </c>
      <c r="G449" s="632" t="s">
        <v>878</v>
      </c>
      <c r="H449" s="633" t="s">
        <v>13</v>
      </c>
    </row>
    <row r="450" spans="1:8" x14ac:dyDescent="0.25">
      <c r="A450" s="600" t="s">
        <v>272</v>
      </c>
      <c r="B450" s="595" t="s">
        <v>271</v>
      </c>
      <c r="C450" s="433" t="s">
        <v>23</v>
      </c>
      <c r="D450" s="573">
        <v>17</v>
      </c>
      <c r="E450" s="573">
        <v>40</v>
      </c>
      <c r="F450" s="433" t="s">
        <v>870</v>
      </c>
      <c r="G450" s="433" t="s">
        <v>870</v>
      </c>
      <c r="H450" s="574">
        <v>19900</v>
      </c>
    </row>
    <row r="451" spans="1:8" ht="13.8" thickBot="1" x14ac:dyDescent="0.3">
      <c r="A451" s="600" t="s">
        <v>13</v>
      </c>
      <c r="B451" s="595"/>
      <c r="C451" s="433" t="s">
        <v>13</v>
      </c>
      <c r="D451" s="575" t="s">
        <v>898</v>
      </c>
      <c r="E451" s="575" t="s">
        <v>917</v>
      </c>
      <c r="F451" s="433" t="s">
        <v>1077</v>
      </c>
      <c r="G451" s="433" t="s">
        <v>881</v>
      </c>
      <c r="H451" s="434" t="s">
        <v>13</v>
      </c>
    </row>
    <row r="452" spans="1:8" x14ac:dyDescent="0.25">
      <c r="A452" s="672" t="s">
        <v>276</v>
      </c>
      <c r="B452" s="628" t="s">
        <v>275</v>
      </c>
      <c r="C452" s="629" t="s">
        <v>23</v>
      </c>
      <c r="D452" s="638">
        <v>13</v>
      </c>
      <c r="E452" s="638">
        <v>13</v>
      </c>
      <c r="F452" s="629" t="s">
        <v>870</v>
      </c>
      <c r="G452" s="629" t="s">
        <v>870</v>
      </c>
      <c r="H452" s="630">
        <v>17626</v>
      </c>
    </row>
    <row r="453" spans="1:8" ht="13.8" thickBot="1" x14ac:dyDescent="0.3">
      <c r="A453" s="673" t="s">
        <v>13</v>
      </c>
      <c r="B453" s="631"/>
      <c r="C453" s="632" t="s">
        <v>13</v>
      </c>
      <c r="D453" s="639" t="s">
        <v>915</v>
      </c>
      <c r="E453" s="639" t="s">
        <v>915</v>
      </c>
      <c r="F453" s="632" t="s">
        <v>1079</v>
      </c>
      <c r="G453" s="632" t="s">
        <v>920</v>
      </c>
      <c r="H453" s="633" t="s">
        <v>13</v>
      </c>
    </row>
    <row r="454" spans="1:8" x14ac:dyDescent="0.25">
      <c r="A454" s="600" t="s">
        <v>278</v>
      </c>
      <c r="B454" s="595" t="s">
        <v>277</v>
      </c>
      <c r="C454" s="433" t="s">
        <v>23</v>
      </c>
      <c r="D454" s="573">
        <v>8</v>
      </c>
      <c r="E454" s="573">
        <v>15</v>
      </c>
      <c r="F454" s="433" t="s">
        <v>870</v>
      </c>
      <c r="G454" s="433" t="s">
        <v>870</v>
      </c>
      <c r="H454" s="574">
        <v>13167</v>
      </c>
    </row>
    <row r="455" spans="1:8" ht="13.8" thickBot="1" x14ac:dyDescent="0.3">
      <c r="A455" s="600" t="s">
        <v>13</v>
      </c>
      <c r="B455" s="595"/>
      <c r="C455" s="433" t="s">
        <v>13</v>
      </c>
      <c r="D455" s="575" t="s">
        <v>905</v>
      </c>
      <c r="E455" s="575" t="s">
        <v>926</v>
      </c>
      <c r="F455" s="433" t="s">
        <v>1080</v>
      </c>
      <c r="G455" s="433" t="s">
        <v>881</v>
      </c>
      <c r="H455" s="434" t="s">
        <v>13</v>
      </c>
    </row>
    <row r="456" spans="1:8" x14ac:dyDescent="0.25">
      <c r="A456" s="672" t="s">
        <v>290</v>
      </c>
      <c r="B456" s="628" t="s">
        <v>289</v>
      </c>
      <c r="C456" s="629" t="s">
        <v>23</v>
      </c>
      <c r="D456" s="638">
        <v>10</v>
      </c>
      <c r="E456" s="638">
        <v>10</v>
      </c>
      <c r="F456" s="629" t="s">
        <v>870</v>
      </c>
      <c r="G456" s="629" t="s">
        <v>870</v>
      </c>
      <c r="H456" s="630">
        <v>14480</v>
      </c>
    </row>
    <row r="457" spans="1:8" ht="13.8" thickBot="1" x14ac:dyDescent="0.3">
      <c r="A457" s="673" t="s">
        <v>13</v>
      </c>
      <c r="B457" s="631"/>
      <c r="C457" s="632" t="s">
        <v>13</v>
      </c>
      <c r="D457" s="639" t="s">
        <v>887</v>
      </c>
      <c r="E457" s="639" t="s">
        <v>887</v>
      </c>
      <c r="F457" s="632" t="s">
        <v>1086</v>
      </c>
      <c r="G457" s="632" t="s">
        <v>1087</v>
      </c>
      <c r="H457" s="633" t="s">
        <v>13</v>
      </c>
    </row>
    <row r="458" spans="1:8" x14ac:dyDescent="0.25">
      <c r="A458" s="600" t="s">
        <v>294</v>
      </c>
      <c r="B458" s="595" t="s">
        <v>293</v>
      </c>
      <c r="C458" s="433" t="s">
        <v>23</v>
      </c>
      <c r="D458" s="573">
        <v>20</v>
      </c>
      <c r="E458" s="573">
        <v>43</v>
      </c>
      <c r="F458" s="433" t="s">
        <v>882</v>
      </c>
      <c r="G458" s="433" t="s">
        <v>882</v>
      </c>
      <c r="H458" s="574">
        <v>13326</v>
      </c>
    </row>
    <row r="459" spans="1:8" x14ac:dyDescent="0.25">
      <c r="A459" s="600" t="s">
        <v>13</v>
      </c>
      <c r="B459" s="595"/>
      <c r="C459" s="433" t="s">
        <v>13</v>
      </c>
      <c r="D459" s="575" t="s">
        <v>873</v>
      </c>
      <c r="E459" s="575" t="s">
        <v>1089</v>
      </c>
      <c r="F459" s="433" t="s">
        <v>1090</v>
      </c>
      <c r="G459" s="433" t="s">
        <v>1050</v>
      </c>
      <c r="H459" s="434" t="s">
        <v>13</v>
      </c>
    </row>
    <row r="460" spans="1:8" ht="13.8" thickBot="1" x14ac:dyDescent="0.3">
      <c r="A460" s="600" t="s">
        <v>13</v>
      </c>
      <c r="B460" s="595"/>
      <c r="C460" s="433" t="s">
        <v>13</v>
      </c>
      <c r="D460" s="575" t="s">
        <v>13</v>
      </c>
      <c r="E460" s="575" t="s">
        <v>13</v>
      </c>
      <c r="F460" s="433" t="s">
        <v>1091</v>
      </c>
      <c r="G460" s="433" t="s">
        <v>897</v>
      </c>
      <c r="H460" s="434" t="s">
        <v>13</v>
      </c>
    </row>
    <row r="461" spans="1:8" x14ac:dyDescent="0.25">
      <c r="A461" s="672" t="s">
        <v>312</v>
      </c>
      <c r="B461" s="628" t="s">
        <v>311</v>
      </c>
      <c r="C461" s="629" t="s">
        <v>23</v>
      </c>
      <c r="D461" s="638">
        <v>10</v>
      </c>
      <c r="E461" s="638">
        <v>46</v>
      </c>
      <c r="F461" s="629" t="s">
        <v>882</v>
      </c>
      <c r="G461" s="629" t="s">
        <v>882</v>
      </c>
      <c r="H461" s="630">
        <v>25692</v>
      </c>
    </row>
    <row r="462" spans="1:8" x14ac:dyDescent="0.25">
      <c r="A462" s="674" t="s">
        <v>13</v>
      </c>
      <c r="B462" s="634"/>
      <c r="C462" s="635" t="s">
        <v>13</v>
      </c>
      <c r="D462" s="640" t="s">
        <v>918</v>
      </c>
      <c r="E462" s="640" t="s">
        <v>1098</v>
      </c>
      <c r="F462" s="635" t="s">
        <v>1099</v>
      </c>
      <c r="G462" s="635" t="s">
        <v>881</v>
      </c>
      <c r="H462" s="636" t="s">
        <v>13</v>
      </c>
    </row>
    <row r="463" spans="1:8" ht="13.8" thickBot="1" x14ac:dyDescent="0.3">
      <c r="A463" s="673" t="s">
        <v>13</v>
      </c>
      <c r="B463" s="631"/>
      <c r="C463" s="632" t="s">
        <v>13</v>
      </c>
      <c r="D463" s="639" t="s">
        <v>871</v>
      </c>
      <c r="E463" s="639" t="s">
        <v>906</v>
      </c>
      <c r="F463" s="632" t="s">
        <v>1099</v>
      </c>
      <c r="G463" s="632" t="s">
        <v>881</v>
      </c>
      <c r="H463" s="633" t="s">
        <v>13</v>
      </c>
    </row>
    <row r="464" spans="1:8" x14ac:dyDescent="0.25">
      <c r="A464" s="600" t="s">
        <v>320</v>
      </c>
      <c r="B464" s="595" t="s">
        <v>319</v>
      </c>
      <c r="C464" s="433" t="s">
        <v>23</v>
      </c>
      <c r="D464" s="573">
        <v>16</v>
      </c>
      <c r="E464" s="573">
        <v>22</v>
      </c>
      <c r="F464" s="433" t="s">
        <v>882</v>
      </c>
      <c r="G464" s="433" t="s">
        <v>882</v>
      </c>
      <c r="H464" s="574">
        <v>15959</v>
      </c>
    </row>
    <row r="465" spans="1:8" x14ac:dyDescent="0.25">
      <c r="A465" s="600" t="s">
        <v>13</v>
      </c>
      <c r="B465" s="595"/>
      <c r="C465" s="433" t="s">
        <v>13</v>
      </c>
      <c r="D465" s="575" t="s">
        <v>892</v>
      </c>
      <c r="E465" s="575" t="s">
        <v>873</v>
      </c>
      <c r="F465" s="433" t="s">
        <v>1099</v>
      </c>
      <c r="G465" s="433" t="s">
        <v>890</v>
      </c>
      <c r="H465" s="434" t="s">
        <v>13</v>
      </c>
    </row>
    <row r="466" spans="1:8" ht="13.8" thickBot="1" x14ac:dyDescent="0.3">
      <c r="A466" s="600" t="s">
        <v>13</v>
      </c>
      <c r="B466" s="595"/>
      <c r="C466" s="433" t="s">
        <v>13</v>
      </c>
      <c r="D466" s="575" t="s">
        <v>882</v>
      </c>
      <c r="E466" s="575" t="s">
        <v>882</v>
      </c>
      <c r="F466" s="433" t="s">
        <v>1080</v>
      </c>
      <c r="G466" s="433" t="s">
        <v>885</v>
      </c>
      <c r="H466" s="434" t="s">
        <v>13</v>
      </c>
    </row>
    <row r="467" spans="1:8" x14ac:dyDescent="0.25">
      <c r="A467" s="672" t="s">
        <v>330</v>
      </c>
      <c r="B467" s="628" t="s">
        <v>329</v>
      </c>
      <c r="C467" s="629" t="s">
        <v>23</v>
      </c>
      <c r="D467" s="638">
        <v>10</v>
      </c>
      <c r="E467" s="638">
        <v>14</v>
      </c>
      <c r="F467" s="629" t="s">
        <v>870</v>
      </c>
      <c r="G467" s="629" t="s">
        <v>870</v>
      </c>
      <c r="H467" s="630">
        <v>21165</v>
      </c>
    </row>
    <row r="468" spans="1:8" ht="13.8" thickBot="1" x14ac:dyDescent="0.3">
      <c r="A468" s="673" t="s">
        <v>13</v>
      </c>
      <c r="B468" s="631"/>
      <c r="C468" s="632" t="s">
        <v>13</v>
      </c>
      <c r="D468" s="639" t="s">
        <v>887</v>
      </c>
      <c r="E468" s="639" t="s">
        <v>892</v>
      </c>
      <c r="F468" s="632" t="s">
        <v>1109</v>
      </c>
      <c r="G468" s="632" t="s">
        <v>929</v>
      </c>
      <c r="H468" s="633" t="s">
        <v>13</v>
      </c>
    </row>
    <row r="469" spans="1:8" x14ac:dyDescent="0.25">
      <c r="A469" s="600" t="s">
        <v>332</v>
      </c>
      <c r="B469" s="595" t="s">
        <v>331</v>
      </c>
      <c r="C469" s="433" t="s">
        <v>23</v>
      </c>
      <c r="D469" s="573">
        <v>11</v>
      </c>
      <c r="E469" s="573">
        <v>35</v>
      </c>
      <c r="F469" s="433" t="s">
        <v>870</v>
      </c>
      <c r="G469" s="433" t="s">
        <v>870</v>
      </c>
      <c r="H469" s="574">
        <v>22423</v>
      </c>
    </row>
    <row r="470" spans="1:8" ht="13.8" thickBot="1" x14ac:dyDescent="0.3">
      <c r="A470" s="600" t="s">
        <v>13</v>
      </c>
      <c r="B470" s="595"/>
      <c r="C470" s="433" t="s">
        <v>13</v>
      </c>
      <c r="D470" s="575" t="s">
        <v>894</v>
      </c>
      <c r="E470" s="575" t="s">
        <v>1031</v>
      </c>
      <c r="F470" s="433" t="s">
        <v>947</v>
      </c>
      <c r="G470" s="433" t="s">
        <v>1110</v>
      </c>
      <c r="H470" s="434" t="s">
        <v>13</v>
      </c>
    </row>
    <row r="471" spans="1:8" x14ac:dyDescent="0.25">
      <c r="A471" s="672" t="s">
        <v>338</v>
      </c>
      <c r="B471" s="628"/>
      <c r="C471" s="629" t="s">
        <v>23</v>
      </c>
      <c r="D471" s="638">
        <v>13</v>
      </c>
      <c r="E471" s="638">
        <v>30</v>
      </c>
      <c r="F471" s="629" t="s">
        <v>870</v>
      </c>
      <c r="G471" s="629" t="s">
        <v>870</v>
      </c>
      <c r="H471" s="630">
        <v>14236</v>
      </c>
    </row>
    <row r="472" spans="1:8" ht="13.8" thickBot="1" x14ac:dyDescent="0.3">
      <c r="A472" s="673" t="s">
        <v>13</v>
      </c>
      <c r="B472" s="631"/>
      <c r="C472" s="632" t="s">
        <v>13</v>
      </c>
      <c r="D472" s="639" t="s">
        <v>915</v>
      </c>
      <c r="E472" s="639" t="s">
        <v>938</v>
      </c>
      <c r="F472" s="632" t="s">
        <v>1113</v>
      </c>
      <c r="G472" s="632" t="s">
        <v>897</v>
      </c>
      <c r="H472" s="633" t="s">
        <v>13</v>
      </c>
    </row>
    <row r="473" spans="1:8" x14ac:dyDescent="0.25">
      <c r="A473" s="600" t="s">
        <v>342</v>
      </c>
      <c r="B473" s="595" t="s">
        <v>341</v>
      </c>
      <c r="C473" s="433" t="s">
        <v>23</v>
      </c>
      <c r="D473" s="573">
        <v>5</v>
      </c>
      <c r="E473" s="573">
        <v>7</v>
      </c>
      <c r="F473" s="433" t="s">
        <v>870</v>
      </c>
      <c r="G473" s="433" t="s">
        <v>870</v>
      </c>
      <c r="H473" s="574">
        <v>24587</v>
      </c>
    </row>
    <row r="474" spans="1:8" ht="13.8" thickBot="1" x14ac:dyDescent="0.3">
      <c r="A474" s="600" t="s">
        <v>13</v>
      </c>
      <c r="B474" s="595"/>
      <c r="C474" s="433" t="s">
        <v>13</v>
      </c>
      <c r="D474" s="575" t="s">
        <v>879</v>
      </c>
      <c r="E474" s="575" t="s">
        <v>918</v>
      </c>
      <c r="F474" s="433" t="s">
        <v>880</v>
      </c>
      <c r="G474" s="433" t="s">
        <v>897</v>
      </c>
      <c r="H474" s="434" t="s">
        <v>13</v>
      </c>
    </row>
    <row r="475" spans="1:8" x14ac:dyDescent="0.25">
      <c r="A475" s="672" t="s">
        <v>348</v>
      </c>
      <c r="B475" s="628" t="s">
        <v>347</v>
      </c>
      <c r="C475" s="629" t="s">
        <v>23</v>
      </c>
      <c r="D475" s="638">
        <v>8</v>
      </c>
      <c r="E475" s="638">
        <v>20</v>
      </c>
      <c r="F475" s="629" t="s">
        <v>870</v>
      </c>
      <c r="G475" s="629" t="s">
        <v>870</v>
      </c>
      <c r="H475" s="630">
        <v>13233</v>
      </c>
    </row>
    <row r="476" spans="1:8" ht="13.8" thickBot="1" x14ac:dyDescent="0.3">
      <c r="A476" s="673" t="s">
        <v>13</v>
      </c>
      <c r="B476" s="631"/>
      <c r="C476" s="632" t="s">
        <v>13</v>
      </c>
      <c r="D476" s="639" t="s">
        <v>905</v>
      </c>
      <c r="E476" s="639" t="s">
        <v>873</v>
      </c>
      <c r="F476" s="632" t="s">
        <v>1118</v>
      </c>
      <c r="G476" s="632" t="s">
        <v>955</v>
      </c>
      <c r="H476" s="633" t="s">
        <v>13</v>
      </c>
    </row>
    <row r="477" spans="1:8" x14ac:dyDescent="0.25">
      <c r="A477" s="600" t="s">
        <v>350</v>
      </c>
      <c r="B477" s="595" t="s">
        <v>349</v>
      </c>
      <c r="C477" s="433" t="s">
        <v>23</v>
      </c>
      <c r="D477" s="573">
        <v>9</v>
      </c>
      <c r="E477" s="573">
        <v>21</v>
      </c>
      <c r="F477" s="433" t="s">
        <v>870</v>
      </c>
      <c r="G477" s="433" t="s">
        <v>870</v>
      </c>
      <c r="H477" s="574">
        <v>16422</v>
      </c>
    </row>
    <row r="478" spans="1:8" ht="13.8" thickBot="1" x14ac:dyDescent="0.3">
      <c r="A478" s="600" t="s">
        <v>13</v>
      </c>
      <c r="B478" s="595"/>
      <c r="C478" s="433" t="s">
        <v>13</v>
      </c>
      <c r="D478" s="575" t="s">
        <v>883</v>
      </c>
      <c r="E478" s="575" t="s">
        <v>895</v>
      </c>
      <c r="F478" s="433" t="s">
        <v>1119</v>
      </c>
      <c r="G478" s="433" t="s">
        <v>874</v>
      </c>
      <c r="H478" s="434" t="s">
        <v>13</v>
      </c>
    </row>
    <row r="479" spans="1:8" x14ac:dyDescent="0.25">
      <c r="A479" s="672" t="s">
        <v>358</v>
      </c>
      <c r="B479" s="628" t="s">
        <v>357</v>
      </c>
      <c r="C479" s="629" t="s">
        <v>23</v>
      </c>
      <c r="D479" s="638">
        <v>21</v>
      </c>
      <c r="E479" s="638">
        <v>34</v>
      </c>
      <c r="F479" s="629" t="s">
        <v>870</v>
      </c>
      <c r="G479" s="629" t="s">
        <v>870</v>
      </c>
      <c r="H479" s="630">
        <v>19202</v>
      </c>
    </row>
    <row r="480" spans="1:8" ht="13.8" thickBot="1" x14ac:dyDescent="0.3">
      <c r="A480" s="673" t="s">
        <v>13</v>
      </c>
      <c r="B480" s="631"/>
      <c r="C480" s="632" t="s">
        <v>13</v>
      </c>
      <c r="D480" s="639" t="s">
        <v>895</v>
      </c>
      <c r="E480" s="639" t="s">
        <v>1029</v>
      </c>
      <c r="F480" s="632" t="s">
        <v>1013</v>
      </c>
      <c r="G480" s="632" t="s">
        <v>1123</v>
      </c>
      <c r="H480" s="633" t="s">
        <v>13</v>
      </c>
    </row>
    <row r="481" spans="1:8" x14ac:dyDescent="0.25">
      <c r="A481" s="600" t="s">
        <v>362</v>
      </c>
      <c r="B481" s="595" t="s">
        <v>361</v>
      </c>
      <c r="C481" s="433" t="s">
        <v>23</v>
      </c>
      <c r="D481" s="573">
        <v>7</v>
      </c>
      <c r="E481" s="573">
        <v>20</v>
      </c>
      <c r="F481" s="433" t="s">
        <v>870</v>
      </c>
      <c r="G481" s="433" t="s">
        <v>870</v>
      </c>
      <c r="H481" s="574">
        <v>23088</v>
      </c>
    </row>
    <row r="482" spans="1:8" ht="13.8" thickBot="1" x14ac:dyDescent="0.3">
      <c r="A482" s="600" t="s">
        <v>13</v>
      </c>
      <c r="B482" s="595"/>
      <c r="C482" s="433" t="s">
        <v>13</v>
      </c>
      <c r="D482" s="575" t="s">
        <v>918</v>
      </c>
      <c r="E482" s="575" t="s">
        <v>873</v>
      </c>
      <c r="F482" s="433" t="s">
        <v>871</v>
      </c>
      <c r="G482" s="433" t="s">
        <v>890</v>
      </c>
      <c r="H482" s="434" t="s">
        <v>13</v>
      </c>
    </row>
    <row r="483" spans="1:8" x14ac:dyDescent="0.25">
      <c r="A483" s="672" t="s">
        <v>370</v>
      </c>
      <c r="B483" s="628" t="s">
        <v>369</v>
      </c>
      <c r="C483" s="629" t="s">
        <v>23</v>
      </c>
      <c r="D483" s="638">
        <v>11</v>
      </c>
      <c r="E483" s="638">
        <v>24</v>
      </c>
      <c r="F483" s="629" t="s">
        <v>870</v>
      </c>
      <c r="G483" s="629" t="s">
        <v>870</v>
      </c>
      <c r="H483" s="630">
        <v>15322</v>
      </c>
    </row>
    <row r="484" spans="1:8" ht="13.8" thickBot="1" x14ac:dyDescent="0.3">
      <c r="A484" s="673" t="s">
        <v>13</v>
      </c>
      <c r="B484" s="631"/>
      <c r="C484" s="632" t="s">
        <v>13</v>
      </c>
      <c r="D484" s="639" t="s">
        <v>894</v>
      </c>
      <c r="E484" s="639" t="s">
        <v>952</v>
      </c>
      <c r="F484" s="632" t="s">
        <v>1126</v>
      </c>
      <c r="G484" s="632" t="s">
        <v>881</v>
      </c>
      <c r="H484" s="633" t="s">
        <v>13</v>
      </c>
    </row>
    <row r="485" spans="1:8" x14ac:dyDescent="0.25">
      <c r="A485" s="600" t="s">
        <v>372</v>
      </c>
      <c r="B485" s="595" t="s">
        <v>371</v>
      </c>
      <c r="C485" s="433" t="s">
        <v>23</v>
      </c>
      <c r="D485" s="573">
        <v>11</v>
      </c>
      <c r="E485" s="573">
        <v>19</v>
      </c>
      <c r="F485" s="433" t="s">
        <v>870</v>
      </c>
      <c r="G485" s="433" t="s">
        <v>870</v>
      </c>
      <c r="H485" s="574">
        <v>22519</v>
      </c>
    </row>
    <row r="486" spans="1:8" ht="13.8" thickBot="1" x14ac:dyDescent="0.3">
      <c r="A486" s="600" t="s">
        <v>13</v>
      </c>
      <c r="B486" s="595"/>
      <c r="C486" s="433" t="s">
        <v>13</v>
      </c>
      <c r="D486" s="575" t="s">
        <v>894</v>
      </c>
      <c r="E486" s="575" t="s">
        <v>946</v>
      </c>
      <c r="F486" s="433" t="s">
        <v>1006</v>
      </c>
      <c r="G486" s="433" t="s">
        <v>914</v>
      </c>
      <c r="H486" s="434" t="s">
        <v>13</v>
      </c>
    </row>
    <row r="487" spans="1:8" x14ac:dyDescent="0.25">
      <c r="A487" s="672" t="s">
        <v>392</v>
      </c>
      <c r="B487" s="628" t="s">
        <v>391</v>
      </c>
      <c r="C487" s="629" t="s">
        <v>23</v>
      </c>
      <c r="D487" s="638">
        <v>4</v>
      </c>
      <c r="E487" s="638">
        <v>21</v>
      </c>
      <c r="F487" s="629" t="s">
        <v>870</v>
      </c>
      <c r="G487" s="629" t="s">
        <v>870</v>
      </c>
      <c r="H487" s="630">
        <v>13600</v>
      </c>
    </row>
    <row r="488" spans="1:8" ht="13.8" thickBot="1" x14ac:dyDescent="0.3">
      <c r="A488" s="673" t="s">
        <v>13</v>
      </c>
      <c r="B488" s="631"/>
      <c r="C488" s="632" t="s">
        <v>13</v>
      </c>
      <c r="D488" s="639" t="s">
        <v>886</v>
      </c>
      <c r="E488" s="639" t="s">
        <v>895</v>
      </c>
      <c r="F488" s="632" t="s">
        <v>1133</v>
      </c>
      <c r="G488" s="632" t="s">
        <v>881</v>
      </c>
      <c r="H488" s="633" t="s">
        <v>13</v>
      </c>
    </row>
    <row r="489" spans="1:8" x14ac:dyDescent="0.25">
      <c r="A489" s="600" t="s">
        <v>406</v>
      </c>
      <c r="B489" s="595" t="s">
        <v>405</v>
      </c>
      <c r="C489" s="433" t="s">
        <v>23</v>
      </c>
      <c r="D489" s="573">
        <v>13</v>
      </c>
      <c r="E489" s="573">
        <v>6</v>
      </c>
      <c r="F489" s="433" t="s">
        <v>870</v>
      </c>
      <c r="G489" s="433" t="s">
        <v>870</v>
      </c>
      <c r="H489" s="574">
        <v>17153</v>
      </c>
    </row>
    <row r="490" spans="1:8" ht="13.8" thickBot="1" x14ac:dyDescent="0.3">
      <c r="A490" s="600" t="s">
        <v>13</v>
      </c>
      <c r="B490" s="595"/>
      <c r="C490" s="433" t="s">
        <v>13</v>
      </c>
      <c r="D490" s="575" t="s">
        <v>915</v>
      </c>
      <c r="E490" s="575" t="s">
        <v>872</v>
      </c>
      <c r="F490" s="433" t="s">
        <v>1140</v>
      </c>
      <c r="G490" s="433" t="s">
        <v>1010</v>
      </c>
      <c r="H490" s="434" t="s">
        <v>13</v>
      </c>
    </row>
    <row r="491" spans="1:8" s="512" customFormat="1" x14ac:dyDescent="0.25">
      <c r="A491" s="675" t="s">
        <v>425</v>
      </c>
      <c r="B491" s="660" t="s">
        <v>424</v>
      </c>
      <c r="C491" s="661" t="s">
        <v>23</v>
      </c>
      <c r="D491" s="670">
        <v>5</v>
      </c>
      <c r="E491" s="670">
        <v>18</v>
      </c>
      <c r="F491" s="661" t="s">
        <v>13</v>
      </c>
      <c r="G491" s="661" t="s">
        <v>13</v>
      </c>
      <c r="H491" s="663">
        <v>25369</v>
      </c>
    </row>
    <row r="492" spans="1:8" s="512" customFormat="1" ht="13.8" thickBot="1" x14ac:dyDescent="0.3">
      <c r="A492" s="676" t="s">
        <v>13</v>
      </c>
      <c r="B492" s="664"/>
      <c r="C492" s="665" t="s">
        <v>13</v>
      </c>
      <c r="D492" s="666" t="s">
        <v>879</v>
      </c>
      <c r="E492" s="666" t="s">
        <v>906</v>
      </c>
      <c r="F492" s="665" t="s">
        <v>13</v>
      </c>
      <c r="G492" s="665" t="s">
        <v>13</v>
      </c>
      <c r="H492" s="667" t="s">
        <v>13</v>
      </c>
    </row>
    <row r="493" spans="1:8" x14ac:dyDescent="0.25">
      <c r="A493" s="600" t="s">
        <v>441</v>
      </c>
      <c r="B493" s="595" t="s">
        <v>440</v>
      </c>
      <c r="C493" s="433" t="s">
        <v>23</v>
      </c>
      <c r="D493" s="573">
        <v>18</v>
      </c>
      <c r="E493" s="573">
        <v>38</v>
      </c>
      <c r="F493" s="433" t="s">
        <v>882</v>
      </c>
      <c r="G493" s="433" t="s">
        <v>882</v>
      </c>
      <c r="H493" s="574">
        <v>22258</v>
      </c>
    </row>
    <row r="494" spans="1:8" x14ac:dyDescent="0.25">
      <c r="A494" s="600" t="s">
        <v>13</v>
      </c>
      <c r="B494" s="595"/>
      <c r="C494" s="433" t="s">
        <v>13</v>
      </c>
      <c r="D494" s="575" t="s">
        <v>906</v>
      </c>
      <c r="E494" s="575" t="s">
        <v>1069</v>
      </c>
      <c r="F494" s="433" t="s">
        <v>1162</v>
      </c>
      <c r="G494" s="433" t="s">
        <v>1112</v>
      </c>
      <c r="H494" s="434" t="s">
        <v>13</v>
      </c>
    </row>
    <row r="495" spans="1:8" ht="13.8" thickBot="1" x14ac:dyDescent="0.3">
      <c r="A495" s="600" t="s">
        <v>13</v>
      </c>
      <c r="B495" s="595"/>
      <c r="C495" s="433" t="s">
        <v>13</v>
      </c>
      <c r="D495" s="575" t="s">
        <v>13</v>
      </c>
      <c r="E495" s="575" t="s">
        <v>872</v>
      </c>
      <c r="F495" s="433" t="s">
        <v>1162</v>
      </c>
      <c r="G495" s="433" t="s">
        <v>942</v>
      </c>
      <c r="H495" s="434" t="s">
        <v>13</v>
      </c>
    </row>
    <row r="496" spans="1:8" x14ac:dyDescent="0.25">
      <c r="A496" s="672" t="s">
        <v>453</v>
      </c>
      <c r="B496" s="628" t="s">
        <v>452</v>
      </c>
      <c r="C496" s="629" t="s">
        <v>23</v>
      </c>
      <c r="D496" s="638">
        <v>29</v>
      </c>
      <c r="E496" s="638">
        <v>9</v>
      </c>
      <c r="F496" s="629" t="s">
        <v>870</v>
      </c>
      <c r="G496" s="629" t="s">
        <v>870</v>
      </c>
      <c r="H496" s="630">
        <v>14545</v>
      </c>
    </row>
    <row r="497" spans="1:8" ht="13.8" thickBot="1" x14ac:dyDescent="0.3">
      <c r="A497" s="673" t="s">
        <v>13</v>
      </c>
      <c r="B497" s="631"/>
      <c r="C497" s="632" t="s">
        <v>13</v>
      </c>
      <c r="D497" s="639" t="s">
        <v>971</v>
      </c>
      <c r="E497" s="639" t="s">
        <v>883</v>
      </c>
      <c r="F497" s="632" t="s">
        <v>1160</v>
      </c>
      <c r="G497" s="632" t="s">
        <v>881</v>
      </c>
      <c r="H497" s="633" t="s">
        <v>13</v>
      </c>
    </row>
    <row r="498" spans="1:8" x14ac:dyDescent="0.25">
      <c r="A498" s="600" t="s">
        <v>459</v>
      </c>
      <c r="B498" s="595" t="s">
        <v>458</v>
      </c>
      <c r="C498" s="433" t="s">
        <v>23</v>
      </c>
      <c r="D498" s="573">
        <v>8</v>
      </c>
      <c r="E498" s="573">
        <v>16</v>
      </c>
      <c r="F498" s="433" t="s">
        <v>870</v>
      </c>
      <c r="G498" s="433" t="s">
        <v>870</v>
      </c>
      <c r="H498" s="574">
        <v>13452</v>
      </c>
    </row>
    <row r="499" spans="1:8" ht="13.8" thickBot="1" x14ac:dyDescent="0.3">
      <c r="A499" s="600" t="s">
        <v>13</v>
      </c>
      <c r="B499" s="595"/>
      <c r="C499" s="433" t="s">
        <v>13</v>
      </c>
      <c r="D499" s="575" t="s">
        <v>905</v>
      </c>
      <c r="E499" s="575" t="s">
        <v>888</v>
      </c>
      <c r="F499" s="433" t="s">
        <v>919</v>
      </c>
      <c r="G499" s="433" t="s">
        <v>1166</v>
      </c>
      <c r="H499" s="434" t="s">
        <v>13</v>
      </c>
    </row>
    <row r="500" spans="1:8" x14ac:dyDescent="0.25">
      <c r="A500" s="672" t="s">
        <v>484</v>
      </c>
      <c r="B500" s="628" t="s">
        <v>483</v>
      </c>
      <c r="C500" s="629" t="s">
        <v>23</v>
      </c>
      <c r="D500" s="638">
        <v>18</v>
      </c>
      <c r="E500" s="638">
        <v>29</v>
      </c>
      <c r="F500" s="629" t="s">
        <v>870</v>
      </c>
      <c r="G500" s="629" t="s">
        <v>870</v>
      </c>
      <c r="H500" s="630">
        <v>14948</v>
      </c>
    </row>
    <row r="501" spans="1:8" ht="13.8" thickBot="1" x14ac:dyDescent="0.3">
      <c r="A501" s="673" t="s">
        <v>13</v>
      </c>
      <c r="B501" s="631"/>
      <c r="C501" s="632" t="s">
        <v>13</v>
      </c>
      <c r="D501" s="639" t="s">
        <v>906</v>
      </c>
      <c r="E501" s="639" t="s">
        <v>971</v>
      </c>
      <c r="F501" s="632" t="s">
        <v>1176</v>
      </c>
      <c r="G501" s="632" t="s">
        <v>897</v>
      </c>
      <c r="H501" s="633" t="s">
        <v>13</v>
      </c>
    </row>
    <row r="502" spans="1:8" x14ac:dyDescent="0.25">
      <c r="A502" s="600" t="s">
        <v>488</v>
      </c>
      <c r="B502" s="595" t="s">
        <v>487</v>
      </c>
      <c r="C502" s="433" t="s">
        <v>23</v>
      </c>
      <c r="D502" s="573">
        <v>12</v>
      </c>
      <c r="E502" s="573">
        <v>33</v>
      </c>
      <c r="F502" s="433" t="s">
        <v>870</v>
      </c>
      <c r="G502" s="433" t="s">
        <v>870</v>
      </c>
      <c r="H502" s="574">
        <v>18393</v>
      </c>
    </row>
    <row r="503" spans="1:8" ht="13.8" thickBot="1" x14ac:dyDescent="0.3">
      <c r="A503" s="600" t="s">
        <v>13</v>
      </c>
      <c r="B503" s="595"/>
      <c r="C503" s="433" t="s">
        <v>13</v>
      </c>
      <c r="D503" s="575" t="s">
        <v>875</v>
      </c>
      <c r="E503" s="575" t="s">
        <v>1019</v>
      </c>
      <c r="F503" s="433" t="s">
        <v>1180</v>
      </c>
      <c r="G503" s="433" t="s">
        <v>920</v>
      </c>
      <c r="H503" s="434" t="s">
        <v>13</v>
      </c>
    </row>
    <row r="504" spans="1:8" s="512" customFormat="1" x14ac:dyDescent="0.25">
      <c r="A504" s="675" t="s">
        <v>499</v>
      </c>
      <c r="B504" s="660" t="s">
        <v>498</v>
      </c>
      <c r="C504" s="661" t="s">
        <v>23</v>
      </c>
      <c r="D504" s="670">
        <v>6</v>
      </c>
      <c r="E504" s="662">
        <v>21</v>
      </c>
      <c r="F504" s="661" t="s">
        <v>13</v>
      </c>
      <c r="G504" s="661" t="s">
        <v>13</v>
      </c>
      <c r="H504" s="663">
        <v>14384</v>
      </c>
    </row>
    <row r="505" spans="1:8" s="512" customFormat="1" ht="13.8" thickBot="1" x14ac:dyDescent="0.3">
      <c r="A505" s="676" t="s">
        <v>13</v>
      </c>
      <c r="B505" s="664"/>
      <c r="C505" s="665" t="s">
        <v>13</v>
      </c>
      <c r="D505" s="666">
        <v>6</v>
      </c>
      <c r="E505" s="666">
        <v>21</v>
      </c>
      <c r="F505" s="665" t="s">
        <v>13</v>
      </c>
      <c r="G505" s="665" t="s">
        <v>13</v>
      </c>
      <c r="H505" s="667" t="s">
        <v>13</v>
      </c>
    </row>
    <row r="506" spans="1:8" x14ac:dyDescent="0.25">
      <c r="A506" s="600" t="s">
        <v>503</v>
      </c>
      <c r="B506" s="595" t="s">
        <v>502</v>
      </c>
      <c r="C506" s="433" t="s">
        <v>23</v>
      </c>
      <c r="D506" s="573">
        <v>8</v>
      </c>
      <c r="E506" s="573">
        <v>19</v>
      </c>
      <c r="F506" s="433" t="s">
        <v>870</v>
      </c>
      <c r="G506" s="433" t="s">
        <v>870</v>
      </c>
      <c r="H506" s="574">
        <v>17511</v>
      </c>
    </row>
    <row r="507" spans="1:8" ht="13.8" thickBot="1" x14ac:dyDescent="0.3">
      <c r="A507" s="600" t="s">
        <v>13</v>
      </c>
      <c r="B507" s="595"/>
      <c r="C507" s="433" t="s">
        <v>13</v>
      </c>
      <c r="D507" s="575" t="s">
        <v>905</v>
      </c>
      <c r="E507" s="575" t="s">
        <v>946</v>
      </c>
      <c r="F507" s="433" t="s">
        <v>1186</v>
      </c>
      <c r="G507" s="433" t="s">
        <v>885</v>
      </c>
      <c r="H507" s="434" t="s">
        <v>13</v>
      </c>
    </row>
    <row r="508" spans="1:8" x14ac:dyDescent="0.25">
      <c r="A508" s="672" t="s">
        <v>505</v>
      </c>
      <c r="B508" s="628" t="s">
        <v>504</v>
      </c>
      <c r="C508" s="629" t="s">
        <v>23</v>
      </c>
      <c r="D508" s="638">
        <v>28</v>
      </c>
      <c r="E508" s="638">
        <v>25</v>
      </c>
      <c r="F508" s="629" t="s">
        <v>870</v>
      </c>
      <c r="G508" s="629" t="s">
        <v>870</v>
      </c>
      <c r="H508" s="630">
        <v>15736</v>
      </c>
    </row>
    <row r="509" spans="1:8" ht="13.8" thickBot="1" x14ac:dyDescent="0.3">
      <c r="A509" s="673" t="s">
        <v>13</v>
      </c>
      <c r="B509" s="631"/>
      <c r="C509" s="632" t="s">
        <v>13</v>
      </c>
      <c r="D509" s="639" t="s">
        <v>1098</v>
      </c>
      <c r="E509" s="639" t="s">
        <v>927</v>
      </c>
      <c r="F509" s="632" t="s">
        <v>1187</v>
      </c>
      <c r="G509" s="632" t="s">
        <v>1188</v>
      </c>
      <c r="H509" s="633" t="s">
        <v>13</v>
      </c>
    </row>
    <row r="510" spans="1:8" x14ac:dyDescent="0.25">
      <c r="A510" s="600" t="s">
        <v>509</v>
      </c>
      <c r="B510" s="595" t="s">
        <v>508</v>
      </c>
      <c r="C510" s="433" t="s">
        <v>23</v>
      </c>
      <c r="D510" s="573">
        <v>4</v>
      </c>
      <c r="E510" s="573">
        <v>19</v>
      </c>
      <c r="F510" s="433" t="s">
        <v>870</v>
      </c>
      <c r="G510" s="433" t="s">
        <v>13</v>
      </c>
      <c r="H510" s="574">
        <v>13097</v>
      </c>
    </row>
    <row r="511" spans="1:8" ht="13.8" thickBot="1" x14ac:dyDescent="0.3">
      <c r="A511" s="600" t="s">
        <v>13</v>
      </c>
      <c r="B511" s="595"/>
      <c r="C511" s="433" t="s">
        <v>13</v>
      </c>
      <c r="D511" s="575" t="s">
        <v>886</v>
      </c>
      <c r="E511" s="575" t="s">
        <v>946</v>
      </c>
      <c r="F511" s="433" t="s">
        <v>1191</v>
      </c>
      <c r="G511" s="433" t="s">
        <v>13</v>
      </c>
      <c r="H511" s="434" t="s">
        <v>13</v>
      </c>
    </row>
    <row r="512" spans="1:8" x14ac:dyDescent="0.25">
      <c r="A512" s="672" t="s">
        <v>519</v>
      </c>
      <c r="B512" s="628" t="s">
        <v>518</v>
      </c>
      <c r="C512" s="629" t="s">
        <v>23</v>
      </c>
      <c r="D512" s="638">
        <v>6</v>
      </c>
      <c r="E512" s="638">
        <v>14</v>
      </c>
      <c r="F512" s="629" t="s">
        <v>870</v>
      </c>
      <c r="G512" s="629" t="s">
        <v>870</v>
      </c>
      <c r="H512" s="630">
        <v>22857</v>
      </c>
    </row>
    <row r="513" spans="1:8" ht="13.8" thickBot="1" x14ac:dyDescent="0.3">
      <c r="A513" s="673" t="s">
        <v>13</v>
      </c>
      <c r="B513" s="631"/>
      <c r="C513" s="632" t="s">
        <v>13</v>
      </c>
      <c r="D513" s="639" t="s">
        <v>872</v>
      </c>
      <c r="E513" s="639" t="s">
        <v>892</v>
      </c>
      <c r="F513" s="632" t="s">
        <v>1202</v>
      </c>
      <c r="G513" s="632" t="s">
        <v>1087</v>
      </c>
      <c r="H513" s="633" t="s">
        <v>13</v>
      </c>
    </row>
    <row r="514" spans="1:8" x14ac:dyDescent="0.25">
      <c r="A514" s="600" t="s">
        <v>533</v>
      </c>
      <c r="B514" s="595" t="s">
        <v>532</v>
      </c>
      <c r="C514" s="433" t="s">
        <v>23</v>
      </c>
      <c r="D514" s="573">
        <v>38</v>
      </c>
      <c r="E514" s="573">
        <v>20</v>
      </c>
      <c r="F514" s="433" t="s">
        <v>870</v>
      </c>
      <c r="G514" s="433" t="s">
        <v>870</v>
      </c>
      <c r="H514" s="574">
        <v>25686</v>
      </c>
    </row>
    <row r="515" spans="1:8" ht="13.8" thickBot="1" x14ac:dyDescent="0.3">
      <c r="A515" s="600" t="s">
        <v>13</v>
      </c>
      <c r="B515" s="595"/>
      <c r="C515" s="433" t="s">
        <v>13</v>
      </c>
      <c r="D515" s="575" t="s">
        <v>916</v>
      </c>
      <c r="E515" s="575" t="s">
        <v>873</v>
      </c>
      <c r="F515" s="433" t="s">
        <v>949</v>
      </c>
      <c r="G515" s="433" t="s">
        <v>890</v>
      </c>
      <c r="H515" s="434" t="s">
        <v>13</v>
      </c>
    </row>
    <row r="516" spans="1:8" x14ac:dyDescent="0.25">
      <c r="A516" s="672" t="s">
        <v>551</v>
      </c>
      <c r="B516" s="628" t="s">
        <v>550</v>
      </c>
      <c r="C516" s="629" t="s">
        <v>23</v>
      </c>
      <c r="D516" s="638">
        <v>7</v>
      </c>
      <c r="E516" s="638">
        <v>19</v>
      </c>
      <c r="F516" s="629" t="s">
        <v>871</v>
      </c>
      <c r="G516" s="629" t="s">
        <v>871</v>
      </c>
      <c r="H516" s="630">
        <v>12561</v>
      </c>
    </row>
    <row r="517" spans="1:8" x14ac:dyDescent="0.25">
      <c r="A517" s="674" t="s">
        <v>13</v>
      </c>
      <c r="B517" s="634"/>
      <c r="C517" s="635" t="s">
        <v>13</v>
      </c>
      <c r="D517" s="640" t="s">
        <v>886</v>
      </c>
      <c r="E517" s="640" t="s">
        <v>905</v>
      </c>
      <c r="F517" s="635" t="s">
        <v>1218</v>
      </c>
      <c r="G517" s="635" t="s">
        <v>1218</v>
      </c>
      <c r="H517" s="636" t="s">
        <v>13</v>
      </c>
    </row>
    <row r="518" spans="1:8" x14ac:dyDescent="0.25">
      <c r="A518" s="674" t="s">
        <v>13</v>
      </c>
      <c r="B518" s="634"/>
      <c r="C518" s="635" t="s">
        <v>13</v>
      </c>
      <c r="D518" s="640" t="s">
        <v>882</v>
      </c>
      <c r="E518" s="640" t="s">
        <v>918</v>
      </c>
      <c r="F518" s="635" t="s">
        <v>1219</v>
      </c>
      <c r="G518" s="635" t="s">
        <v>890</v>
      </c>
      <c r="H518" s="636" t="s">
        <v>13</v>
      </c>
    </row>
    <row r="519" spans="1:8" ht="13.8" thickBot="1" x14ac:dyDescent="0.3">
      <c r="A519" s="673" t="s">
        <v>13</v>
      </c>
      <c r="B519" s="631"/>
      <c r="C519" s="632" t="s">
        <v>13</v>
      </c>
      <c r="D519" s="639" t="s">
        <v>870</v>
      </c>
      <c r="E519" s="639" t="s">
        <v>886</v>
      </c>
      <c r="F519" s="632" t="s">
        <v>1220</v>
      </c>
      <c r="G519" s="632" t="s">
        <v>890</v>
      </c>
      <c r="H519" s="633" t="s">
        <v>13</v>
      </c>
    </row>
    <row r="520" spans="1:8" x14ac:dyDescent="0.25">
      <c r="A520" s="600" t="s">
        <v>561</v>
      </c>
      <c r="B520" s="595" t="s">
        <v>560</v>
      </c>
      <c r="C520" s="433" t="s">
        <v>23</v>
      </c>
      <c r="D520" s="573">
        <v>27</v>
      </c>
      <c r="E520" s="573">
        <v>77</v>
      </c>
      <c r="F520" s="433" t="s">
        <v>871</v>
      </c>
      <c r="G520" s="433" t="s">
        <v>871</v>
      </c>
      <c r="H520" s="574">
        <v>24164</v>
      </c>
    </row>
    <row r="521" spans="1:8" x14ac:dyDescent="0.25">
      <c r="A521" s="600" t="s">
        <v>13</v>
      </c>
      <c r="B521" s="595"/>
      <c r="C521" s="433" t="s">
        <v>13</v>
      </c>
      <c r="D521" s="575" t="s">
        <v>927</v>
      </c>
      <c r="E521" s="575" t="s">
        <v>1226</v>
      </c>
      <c r="F521" s="433" t="s">
        <v>1021</v>
      </c>
      <c r="G521" s="433" t="s">
        <v>881</v>
      </c>
      <c r="H521" s="434" t="s">
        <v>13</v>
      </c>
    </row>
    <row r="522" spans="1:8" x14ac:dyDescent="0.25">
      <c r="A522" s="600" t="s">
        <v>13</v>
      </c>
      <c r="B522" s="595"/>
      <c r="C522" s="433" t="s">
        <v>13</v>
      </c>
      <c r="D522" s="575" t="s">
        <v>870</v>
      </c>
      <c r="E522" s="575" t="s">
        <v>918</v>
      </c>
      <c r="F522" s="433" t="s">
        <v>1021</v>
      </c>
      <c r="G522" s="433" t="s">
        <v>881</v>
      </c>
      <c r="H522" s="434" t="s">
        <v>13</v>
      </c>
    </row>
    <row r="523" spans="1:8" ht="13.8" thickBot="1" x14ac:dyDescent="0.3">
      <c r="A523" s="600" t="s">
        <v>13</v>
      </c>
      <c r="B523" s="595"/>
      <c r="C523" s="433" t="s">
        <v>13</v>
      </c>
      <c r="D523" s="575" t="s">
        <v>870</v>
      </c>
      <c r="E523" s="575" t="s">
        <v>883</v>
      </c>
      <c r="F523" s="433" t="s">
        <v>1021</v>
      </c>
      <c r="G523" s="433" t="s">
        <v>881</v>
      </c>
      <c r="H523" s="434" t="s">
        <v>13</v>
      </c>
    </row>
    <row r="524" spans="1:8" x14ac:dyDescent="0.25">
      <c r="A524" s="672" t="s">
        <v>563</v>
      </c>
      <c r="B524" s="628" t="s">
        <v>562</v>
      </c>
      <c r="C524" s="629" t="s">
        <v>23</v>
      </c>
      <c r="D524" s="638">
        <v>17</v>
      </c>
      <c r="E524" s="638">
        <v>31</v>
      </c>
      <c r="F524" s="629" t="s">
        <v>870</v>
      </c>
      <c r="G524" s="629" t="s">
        <v>870</v>
      </c>
      <c r="H524" s="630">
        <v>14230</v>
      </c>
    </row>
    <row r="525" spans="1:8" ht="13.8" thickBot="1" x14ac:dyDescent="0.3">
      <c r="A525" s="673" t="s">
        <v>13</v>
      </c>
      <c r="B525" s="631"/>
      <c r="C525" s="632" t="s">
        <v>13</v>
      </c>
      <c r="D525" s="639" t="s">
        <v>898</v>
      </c>
      <c r="E525" s="639" t="s">
        <v>876</v>
      </c>
      <c r="F525" s="632" t="s">
        <v>1227</v>
      </c>
      <c r="G525" s="632" t="s">
        <v>1228</v>
      </c>
      <c r="H525" s="633" t="s">
        <v>13</v>
      </c>
    </row>
    <row r="526" spans="1:8" x14ac:dyDescent="0.25">
      <c r="A526" s="600" t="s">
        <v>567</v>
      </c>
      <c r="B526" s="595" t="s">
        <v>566</v>
      </c>
      <c r="C526" s="433" t="s">
        <v>23</v>
      </c>
      <c r="D526" s="573">
        <v>24</v>
      </c>
      <c r="E526" s="573">
        <v>46</v>
      </c>
      <c r="F526" s="433" t="s">
        <v>870</v>
      </c>
      <c r="G526" s="433" t="s">
        <v>870</v>
      </c>
      <c r="H526" s="574">
        <v>20526</v>
      </c>
    </row>
    <row r="527" spans="1:8" ht="13.8" thickBot="1" x14ac:dyDescent="0.3">
      <c r="A527" s="600" t="s">
        <v>13</v>
      </c>
      <c r="B527" s="595"/>
      <c r="C527" s="433" t="s">
        <v>13</v>
      </c>
      <c r="D527" s="575" t="s">
        <v>952</v>
      </c>
      <c r="E527" s="575" t="s">
        <v>1222</v>
      </c>
      <c r="F527" s="433" t="s">
        <v>1229</v>
      </c>
      <c r="G527" s="433" t="s">
        <v>897</v>
      </c>
      <c r="H527" s="434" t="s">
        <v>13</v>
      </c>
    </row>
    <row r="528" spans="1:8" x14ac:dyDescent="0.25">
      <c r="A528" s="672" t="s">
        <v>575</v>
      </c>
      <c r="B528" s="628" t="s">
        <v>574</v>
      </c>
      <c r="C528" s="629" t="s">
        <v>23</v>
      </c>
      <c r="D528" s="638">
        <v>17</v>
      </c>
      <c r="E528" s="638">
        <v>23</v>
      </c>
      <c r="F528" s="629" t="s">
        <v>870</v>
      </c>
      <c r="G528" s="629" t="s">
        <v>870</v>
      </c>
      <c r="H528" s="630">
        <v>13579</v>
      </c>
    </row>
    <row r="529" spans="1:8" ht="13.8" thickBot="1" x14ac:dyDescent="0.3">
      <c r="A529" s="673" t="s">
        <v>13</v>
      </c>
      <c r="B529" s="631"/>
      <c r="C529" s="632" t="s">
        <v>13</v>
      </c>
      <c r="D529" s="639" t="s">
        <v>898</v>
      </c>
      <c r="E529" s="639" t="s">
        <v>961</v>
      </c>
      <c r="F529" s="632" t="s">
        <v>1200</v>
      </c>
      <c r="G529" s="632" t="s">
        <v>929</v>
      </c>
      <c r="H529" s="633" t="s">
        <v>13</v>
      </c>
    </row>
    <row r="530" spans="1:8" x14ac:dyDescent="0.25">
      <c r="A530" s="600" t="s">
        <v>585</v>
      </c>
      <c r="B530" s="595" t="s">
        <v>584</v>
      </c>
      <c r="C530" s="433" t="s">
        <v>23</v>
      </c>
      <c r="D530" s="573">
        <v>14</v>
      </c>
      <c r="E530" s="573">
        <v>16</v>
      </c>
      <c r="F530" s="433" t="s">
        <v>870</v>
      </c>
      <c r="G530" s="433" t="s">
        <v>870</v>
      </c>
      <c r="H530" s="574">
        <v>14568</v>
      </c>
    </row>
    <row r="531" spans="1:8" ht="13.8" thickBot="1" x14ac:dyDescent="0.3">
      <c r="A531" s="600" t="s">
        <v>13</v>
      </c>
      <c r="B531" s="595"/>
      <c r="C531" s="433" t="s">
        <v>13</v>
      </c>
      <c r="D531" s="575" t="s">
        <v>892</v>
      </c>
      <c r="E531" s="575" t="s">
        <v>888</v>
      </c>
      <c r="F531" s="433" t="s">
        <v>960</v>
      </c>
      <c r="G531" s="433" t="s">
        <v>881</v>
      </c>
      <c r="H531" s="434" t="s">
        <v>13</v>
      </c>
    </row>
    <row r="532" spans="1:8" x14ac:dyDescent="0.25">
      <c r="A532" s="672" t="s">
        <v>601</v>
      </c>
      <c r="B532" s="628" t="s">
        <v>600</v>
      </c>
      <c r="C532" s="629" t="s">
        <v>23</v>
      </c>
      <c r="D532" s="638">
        <v>11</v>
      </c>
      <c r="E532" s="638">
        <v>19</v>
      </c>
      <c r="F532" s="629" t="s">
        <v>870</v>
      </c>
      <c r="G532" s="629" t="s">
        <v>870</v>
      </c>
      <c r="H532" s="630">
        <v>12798</v>
      </c>
    </row>
    <row r="533" spans="1:8" ht="13.8" thickBot="1" x14ac:dyDescent="0.3">
      <c r="A533" s="673" t="s">
        <v>13</v>
      </c>
      <c r="B533" s="631"/>
      <c r="C533" s="632" t="s">
        <v>13</v>
      </c>
      <c r="D533" s="639" t="s">
        <v>894</v>
      </c>
      <c r="E533" s="639" t="s">
        <v>946</v>
      </c>
      <c r="F533" s="632" t="s">
        <v>1237</v>
      </c>
      <c r="G533" s="632" t="s">
        <v>1238</v>
      </c>
      <c r="H533" s="633" t="s">
        <v>13</v>
      </c>
    </row>
    <row r="534" spans="1:8" x14ac:dyDescent="0.25">
      <c r="A534" s="600" t="s">
        <v>603</v>
      </c>
      <c r="B534" s="595" t="s">
        <v>602</v>
      </c>
      <c r="C534" s="433" t="s">
        <v>23</v>
      </c>
      <c r="D534" s="573">
        <v>7</v>
      </c>
      <c r="E534" s="573">
        <v>18</v>
      </c>
      <c r="F534" s="433" t="s">
        <v>870</v>
      </c>
      <c r="G534" s="433" t="s">
        <v>870</v>
      </c>
      <c r="H534" s="574">
        <v>13912</v>
      </c>
    </row>
    <row r="535" spans="1:8" ht="13.8" thickBot="1" x14ac:dyDescent="0.3">
      <c r="A535" s="600" t="s">
        <v>13</v>
      </c>
      <c r="B535" s="595"/>
      <c r="C535" s="433" t="s">
        <v>13</v>
      </c>
      <c r="D535" s="575" t="s">
        <v>918</v>
      </c>
      <c r="E535" s="575" t="s">
        <v>906</v>
      </c>
      <c r="F535" s="433" t="s">
        <v>1239</v>
      </c>
      <c r="G535" s="433" t="s">
        <v>920</v>
      </c>
      <c r="H535" s="434" t="s">
        <v>13</v>
      </c>
    </row>
    <row r="536" spans="1:8" x14ac:dyDescent="0.25">
      <c r="A536" s="672" t="s">
        <v>607</v>
      </c>
      <c r="B536" s="628" t="s">
        <v>606</v>
      </c>
      <c r="C536" s="629" t="s">
        <v>23</v>
      </c>
      <c r="D536" s="638">
        <v>21</v>
      </c>
      <c r="E536" s="638">
        <v>48</v>
      </c>
      <c r="F536" s="629" t="s">
        <v>879</v>
      </c>
      <c r="G536" s="629" t="s">
        <v>879</v>
      </c>
      <c r="H536" s="630">
        <v>14878</v>
      </c>
    </row>
    <row r="537" spans="1:8" x14ac:dyDescent="0.25">
      <c r="A537" s="674" t="s">
        <v>13</v>
      </c>
      <c r="B537" s="634"/>
      <c r="C537" s="635" t="s">
        <v>13</v>
      </c>
      <c r="D537" s="640" t="s">
        <v>882</v>
      </c>
      <c r="E537" s="640" t="s">
        <v>883</v>
      </c>
      <c r="F537" s="635" t="s">
        <v>873</v>
      </c>
      <c r="G537" s="635" t="s">
        <v>885</v>
      </c>
      <c r="H537" s="636" t="s">
        <v>13</v>
      </c>
    </row>
    <row r="538" spans="1:8" x14ac:dyDescent="0.25">
      <c r="A538" s="674" t="s">
        <v>13</v>
      </c>
      <c r="B538" s="634"/>
      <c r="C538" s="635" t="s">
        <v>13</v>
      </c>
      <c r="D538" s="640" t="s">
        <v>870</v>
      </c>
      <c r="E538" s="640" t="s">
        <v>886</v>
      </c>
      <c r="F538" s="635" t="s">
        <v>926</v>
      </c>
      <c r="G538" s="635" t="s">
        <v>885</v>
      </c>
      <c r="H538" s="636" t="s">
        <v>13</v>
      </c>
    </row>
    <row r="539" spans="1:8" x14ac:dyDescent="0.25">
      <c r="A539" s="674" t="s">
        <v>13</v>
      </c>
      <c r="B539" s="634"/>
      <c r="C539" s="635" t="s">
        <v>13</v>
      </c>
      <c r="D539" s="640" t="s">
        <v>871</v>
      </c>
      <c r="E539" s="640" t="s">
        <v>905</v>
      </c>
      <c r="F539" s="635" t="s">
        <v>926</v>
      </c>
      <c r="G539" s="635" t="s">
        <v>885</v>
      </c>
      <c r="H539" s="636" t="s">
        <v>13</v>
      </c>
    </row>
    <row r="540" spans="1:8" x14ac:dyDescent="0.25">
      <c r="A540" s="674" t="s">
        <v>13</v>
      </c>
      <c r="B540" s="634"/>
      <c r="C540" s="635" t="s">
        <v>13</v>
      </c>
      <c r="D540" s="640" t="s">
        <v>882</v>
      </c>
      <c r="E540" s="640" t="s">
        <v>886</v>
      </c>
      <c r="F540" s="635" t="s">
        <v>926</v>
      </c>
      <c r="G540" s="635" t="s">
        <v>885</v>
      </c>
      <c r="H540" s="636" t="s">
        <v>13</v>
      </c>
    </row>
    <row r="541" spans="1:8" ht="13.8" thickBot="1" x14ac:dyDescent="0.3">
      <c r="A541" s="673" t="s">
        <v>13</v>
      </c>
      <c r="B541" s="631"/>
      <c r="C541" s="632" t="s">
        <v>13</v>
      </c>
      <c r="D541" s="639" t="s">
        <v>915</v>
      </c>
      <c r="E541" s="639" t="s">
        <v>961</v>
      </c>
      <c r="F541" s="632" t="s">
        <v>1046</v>
      </c>
      <c r="G541" s="632" t="s">
        <v>1190</v>
      </c>
      <c r="H541" s="633" t="s">
        <v>13</v>
      </c>
    </row>
    <row r="542" spans="1:8" x14ac:dyDescent="0.25">
      <c r="A542" s="600" t="s">
        <v>669</v>
      </c>
      <c r="B542" s="595" t="s">
        <v>668</v>
      </c>
      <c r="C542" s="433" t="s">
        <v>23</v>
      </c>
      <c r="D542" s="573">
        <v>20</v>
      </c>
      <c r="E542" s="573">
        <v>47</v>
      </c>
      <c r="F542" s="433" t="s">
        <v>870</v>
      </c>
      <c r="G542" s="433" t="s">
        <v>870</v>
      </c>
      <c r="H542" s="574">
        <v>16753</v>
      </c>
    </row>
    <row r="543" spans="1:8" ht="13.8" thickBot="1" x14ac:dyDescent="0.3">
      <c r="A543" s="600" t="s">
        <v>13</v>
      </c>
      <c r="B543" s="595"/>
      <c r="C543" s="433" t="s">
        <v>13</v>
      </c>
      <c r="D543" s="575" t="s">
        <v>873</v>
      </c>
      <c r="E543" s="575" t="s">
        <v>1267</v>
      </c>
      <c r="F543" s="433" t="s">
        <v>1268</v>
      </c>
      <c r="G543" s="433" t="s">
        <v>1112</v>
      </c>
      <c r="H543" s="434" t="s">
        <v>13</v>
      </c>
    </row>
    <row r="544" spans="1:8" x14ac:dyDescent="0.25">
      <c r="A544" s="672" t="s">
        <v>711</v>
      </c>
      <c r="B544" s="628" t="s">
        <v>710</v>
      </c>
      <c r="C544" s="629" t="s">
        <v>23</v>
      </c>
      <c r="D544" s="638">
        <v>23</v>
      </c>
      <c r="E544" s="638">
        <v>48</v>
      </c>
      <c r="F544" s="629" t="s">
        <v>870</v>
      </c>
      <c r="G544" s="629" t="s">
        <v>870</v>
      </c>
      <c r="H544" s="630">
        <v>18260</v>
      </c>
    </row>
    <row r="545" spans="1:8" ht="13.8" thickBot="1" x14ac:dyDescent="0.3">
      <c r="A545" s="673" t="s">
        <v>13</v>
      </c>
      <c r="B545" s="631"/>
      <c r="C545" s="632" t="s">
        <v>13</v>
      </c>
      <c r="D545" s="639" t="s">
        <v>961</v>
      </c>
      <c r="E545" s="639" t="s">
        <v>931</v>
      </c>
      <c r="F545" s="632" t="s">
        <v>1285</v>
      </c>
      <c r="G545" s="632" t="s">
        <v>1010</v>
      </c>
      <c r="H545" s="633" t="s">
        <v>13</v>
      </c>
    </row>
    <row r="546" spans="1:8" x14ac:dyDescent="0.25">
      <c r="A546" s="600" t="s">
        <v>713</v>
      </c>
      <c r="B546" s="595" t="s">
        <v>712</v>
      </c>
      <c r="C546" s="433" t="s">
        <v>23</v>
      </c>
      <c r="D546" s="573">
        <v>9</v>
      </c>
      <c r="E546" s="573">
        <v>13</v>
      </c>
      <c r="F546" s="433" t="s">
        <v>870</v>
      </c>
      <c r="G546" s="433" t="s">
        <v>870</v>
      </c>
      <c r="H546" s="574">
        <v>13940</v>
      </c>
    </row>
    <row r="547" spans="1:8" ht="13.8" thickBot="1" x14ac:dyDescent="0.3">
      <c r="A547" s="600" t="s">
        <v>13</v>
      </c>
      <c r="B547" s="595"/>
      <c r="C547" s="433" t="s">
        <v>13</v>
      </c>
      <c r="D547" s="575" t="s">
        <v>883</v>
      </c>
      <c r="E547" s="575" t="s">
        <v>915</v>
      </c>
      <c r="F547" s="433" t="s">
        <v>878</v>
      </c>
      <c r="G547" s="433" t="s">
        <v>1286</v>
      </c>
      <c r="H547" s="434" t="s">
        <v>13</v>
      </c>
    </row>
    <row r="548" spans="1:8" x14ac:dyDescent="0.25">
      <c r="A548" s="672" t="s">
        <v>719</v>
      </c>
      <c r="B548" s="628" t="s">
        <v>718</v>
      </c>
      <c r="C548" s="629" t="s">
        <v>23</v>
      </c>
      <c r="D548" s="638">
        <v>12</v>
      </c>
      <c r="E548" s="638">
        <v>22</v>
      </c>
      <c r="F548" s="629" t="s">
        <v>870</v>
      </c>
      <c r="G548" s="629" t="s">
        <v>870</v>
      </c>
      <c r="H548" s="630">
        <v>17937</v>
      </c>
    </row>
    <row r="549" spans="1:8" ht="13.8" thickBot="1" x14ac:dyDescent="0.3">
      <c r="A549" s="673" t="s">
        <v>13</v>
      </c>
      <c r="B549" s="631"/>
      <c r="C549" s="632" t="s">
        <v>13</v>
      </c>
      <c r="D549" s="639" t="s">
        <v>875</v>
      </c>
      <c r="E549" s="639" t="s">
        <v>923</v>
      </c>
      <c r="F549" s="632" t="s">
        <v>1289</v>
      </c>
      <c r="G549" s="632" t="s">
        <v>881</v>
      </c>
      <c r="H549" s="633" t="s">
        <v>13</v>
      </c>
    </row>
    <row r="550" spans="1:8" x14ac:dyDescent="0.25">
      <c r="A550" s="600" t="s">
        <v>737</v>
      </c>
      <c r="B550" s="595" t="s">
        <v>736</v>
      </c>
      <c r="C550" s="433" t="s">
        <v>23</v>
      </c>
      <c r="D550" s="573">
        <v>13</v>
      </c>
      <c r="E550" s="573">
        <v>20</v>
      </c>
      <c r="F550" s="433" t="s">
        <v>870</v>
      </c>
      <c r="G550" s="433" t="s">
        <v>870</v>
      </c>
      <c r="H550" s="574">
        <v>18134</v>
      </c>
    </row>
    <row r="551" spans="1:8" ht="13.8" thickBot="1" x14ac:dyDescent="0.3">
      <c r="A551" s="600" t="s">
        <v>13</v>
      </c>
      <c r="B551" s="595"/>
      <c r="C551" s="433" t="s">
        <v>13</v>
      </c>
      <c r="D551" s="575" t="s">
        <v>915</v>
      </c>
      <c r="E551" s="575" t="s">
        <v>873</v>
      </c>
      <c r="F551" s="433" t="s">
        <v>1296</v>
      </c>
      <c r="G551" s="433" t="s">
        <v>885</v>
      </c>
      <c r="H551" s="434" t="s">
        <v>13</v>
      </c>
    </row>
    <row r="552" spans="1:8" x14ac:dyDescent="0.25">
      <c r="A552" s="672" t="s">
        <v>749</v>
      </c>
      <c r="B552" s="628" t="s">
        <v>748</v>
      </c>
      <c r="C552" s="629" t="s">
        <v>23</v>
      </c>
      <c r="D552" s="638">
        <v>3</v>
      </c>
      <c r="E552" s="638">
        <v>44</v>
      </c>
      <c r="F552" s="629" t="s">
        <v>870</v>
      </c>
      <c r="G552" s="629" t="s">
        <v>870</v>
      </c>
      <c r="H552" s="630">
        <v>16881</v>
      </c>
    </row>
    <row r="553" spans="1:8" ht="13.8" thickBot="1" x14ac:dyDescent="0.3">
      <c r="A553" s="673" t="s">
        <v>13</v>
      </c>
      <c r="B553" s="631"/>
      <c r="C553" s="632" t="s">
        <v>13</v>
      </c>
      <c r="D553" s="639" t="s">
        <v>871</v>
      </c>
      <c r="E553" s="639" t="s">
        <v>1012</v>
      </c>
      <c r="F553" s="632" t="s">
        <v>989</v>
      </c>
      <c r="G553" s="632" t="s">
        <v>878</v>
      </c>
      <c r="H553" s="633" t="s">
        <v>13</v>
      </c>
    </row>
    <row r="554" spans="1:8" x14ac:dyDescent="0.25">
      <c r="A554" s="600" t="s">
        <v>753</v>
      </c>
      <c r="B554" s="595" t="s">
        <v>752</v>
      </c>
      <c r="C554" s="433" t="s">
        <v>23</v>
      </c>
      <c r="D554" s="573">
        <v>8</v>
      </c>
      <c r="E554" s="573">
        <v>18</v>
      </c>
      <c r="F554" s="433" t="s">
        <v>870</v>
      </c>
      <c r="G554" s="433" t="s">
        <v>870</v>
      </c>
      <c r="H554" s="574">
        <v>14253</v>
      </c>
    </row>
    <row r="555" spans="1:8" ht="13.8" thickBot="1" x14ac:dyDescent="0.3">
      <c r="A555" s="600" t="s">
        <v>13</v>
      </c>
      <c r="B555" s="595"/>
      <c r="C555" s="433" t="s">
        <v>13</v>
      </c>
      <c r="D555" s="575" t="s">
        <v>905</v>
      </c>
      <c r="E555" s="575" t="s">
        <v>906</v>
      </c>
      <c r="F555" s="433" t="s">
        <v>1060</v>
      </c>
      <c r="G555" s="433" t="s">
        <v>1190</v>
      </c>
      <c r="H555" s="434" t="s">
        <v>13</v>
      </c>
    </row>
    <row r="556" spans="1:8" x14ac:dyDescent="0.25">
      <c r="A556" s="672" t="s">
        <v>773</v>
      </c>
      <c r="B556" s="628" t="s">
        <v>772</v>
      </c>
      <c r="C556" s="629" t="s">
        <v>23</v>
      </c>
      <c r="D556" s="638">
        <v>6</v>
      </c>
      <c r="E556" s="638">
        <v>10</v>
      </c>
      <c r="F556" s="629" t="s">
        <v>870</v>
      </c>
      <c r="G556" s="629" t="s">
        <v>870</v>
      </c>
      <c r="H556" s="630">
        <v>12238</v>
      </c>
    </row>
    <row r="557" spans="1:8" ht="13.8" thickBot="1" x14ac:dyDescent="0.3">
      <c r="A557" s="673" t="s">
        <v>13</v>
      </c>
      <c r="B557" s="631"/>
      <c r="C557" s="632" t="s">
        <v>13</v>
      </c>
      <c r="D557" s="639" t="s">
        <v>872</v>
      </c>
      <c r="E557" s="639" t="s">
        <v>887</v>
      </c>
      <c r="F557" s="632" t="s">
        <v>1312</v>
      </c>
      <c r="G557" s="632" t="s">
        <v>890</v>
      </c>
      <c r="H557" s="633" t="s">
        <v>13</v>
      </c>
    </row>
    <row r="558" spans="1:8" x14ac:dyDescent="0.25">
      <c r="A558" s="600" t="s">
        <v>793</v>
      </c>
      <c r="B558" s="595" t="s">
        <v>792</v>
      </c>
      <c r="C558" s="433" t="s">
        <v>23</v>
      </c>
      <c r="D558" s="573">
        <v>13</v>
      </c>
      <c r="E558" s="573">
        <v>24</v>
      </c>
      <c r="F558" s="433" t="s">
        <v>870</v>
      </c>
      <c r="G558" s="433" t="s">
        <v>870</v>
      </c>
      <c r="H558" s="574">
        <v>17593</v>
      </c>
    </row>
    <row r="559" spans="1:8" ht="13.8" thickBot="1" x14ac:dyDescent="0.3">
      <c r="A559" s="600" t="s">
        <v>13</v>
      </c>
      <c r="B559" s="595"/>
      <c r="C559" s="433" t="s">
        <v>13</v>
      </c>
      <c r="D559" s="575" t="s">
        <v>915</v>
      </c>
      <c r="E559" s="575" t="s">
        <v>952</v>
      </c>
      <c r="F559" s="433" t="s">
        <v>928</v>
      </c>
      <c r="G559" s="433" t="s">
        <v>878</v>
      </c>
      <c r="H559" s="434" t="s">
        <v>13</v>
      </c>
    </row>
    <row r="560" spans="1:8" x14ac:dyDescent="0.25">
      <c r="A560" s="672" t="s">
        <v>819</v>
      </c>
      <c r="B560" s="628" t="s">
        <v>818</v>
      </c>
      <c r="C560" s="629" t="s">
        <v>23</v>
      </c>
      <c r="D560" s="638">
        <v>14</v>
      </c>
      <c r="E560" s="638">
        <v>27</v>
      </c>
      <c r="F560" s="629" t="s">
        <v>870</v>
      </c>
      <c r="G560" s="629" t="s">
        <v>870</v>
      </c>
      <c r="H560" s="630">
        <v>13498</v>
      </c>
    </row>
    <row r="561" spans="1:8" ht="13.8" thickBot="1" x14ac:dyDescent="0.3">
      <c r="A561" s="673" t="s">
        <v>13</v>
      </c>
      <c r="B561" s="631"/>
      <c r="C561" s="632" t="s">
        <v>13</v>
      </c>
      <c r="D561" s="639" t="s">
        <v>892</v>
      </c>
      <c r="E561" s="639" t="s">
        <v>899</v>
      </c>
      <c r="F561" s="632" t="s">
        <v>1051</v>
      </c>
      <c r="G561" s="632" t="s">
        <v>881</v>
      </c>
      <c r="H561" s="633" t="s">
        <v>13</v>
      </c>
    </row>
    <row r="562" spans="1:8" x14ac:dyDescent="0.25">
      <c r="A562" s="677" t="s">
        <v>39</v>
      </c>
      <c r="B562" s="641" t="s">
        <v>38</v>
      </c>
      <c r="C562" s="642" t="s">
        <v>40</v>
      </c>
      <c r="D562" s="653">
        <v>17</v>
      </c>
      <c r="E562" s="653">
        <v>27</v>
      </c>
      <c r="F562" s="642" t="s">
        <v>870</v>
      </c>
      <c r="G562" s="642" t="s">
        <v>870</v>
      </c>
      <c r="H562" s="643">
        <v>28210</v>
      </c>
    </row>
    <row r="563" spans="1:8" ht="13.8" thickBot="1" x14ac:dyDescent="0.3">
      <c r="A563" s="678" t="s">
        <v>13</v>
      </c>
      <c r="B563" s="523"/>
      <c r="C563" s="644" t="s">
        <v>13</v>
      </c>
      <c r="D563" s="654" t="s">
        <v>898</v>
      </c>
      <c r="E563" s="654" t="s">
        <v>899</v>
      </c>
      <c r="F563" s="644" t="s">
        <v>900</v>
      </c>
      <c r="G563" s="644" t="s">
        <v>881</v>
      </c>
      <c r="H563" s="645" t="s">
        <v>13</v>
      </c>
    </row>
    <row r="564" spans="1:8" x14ac:dyDescent="0.25">
      <c r="A564" s="600" t="s">
        <v>42</v>
      </c>
      <c r="B564" s="73" t="s">
        <v>41</v>
      </c>
      <c r="C564" s="433" t="s">
        <v>40</v>
      </c>
      <c r="D564" s="573">
        <v>6</v>
      </c>
      <c r="E564" s="573">
        <v>9</v>
      </c>
      <c r="F564" s="433" t="s">
        <v>870</v>
      </c>
      <c r="G564" s="433" t="s">
        <v>870</v>
      </c>
      <c r="H564" s="574">
        <v>28283</v>
      </c>
    </row>
    <row r="565" spans="1:8" ht="13.8" thickBot="1" x14ac:dyDescent="0.3">
      <c r="A565" s="600" t="s">
        <v>13</v>
      </c>
      <c r="B565" s="73"/>
      <c r="C565" s="433" t="s">
        <v>13</v>
      </c>
      <c r="D565" s="575" t="s">
        <v>872</v>
      </c>
      <c r="E565" s="575" t="s">
        <v>883</v>
      </c>
      <c r="F565" s="433" t="s">
        <v>901</v>
      </c>
      <c r="G565" s="433" t="s">
        <v>902</v>
      </c>
      <c r="H565" s="434" t="s">
        <v>13</v>
      </c>
    </row>
    <row r="566" spans="1:8" x14ac:dyDescent="0.25">
      <c r="A566" s="677" t="s">
        <v>50</v>
      </c>
      <c r="B566" s="641" t="s">
        <v>49</v>
      </c>
      <c r="C566" s="642" t="s">
        <v>40</v>
      </c>
      <c r="D566" s="653">
        <v>18</v>
      </c>
      <c r="E566" s="653">
        <v>49</v>
      </c>
      <c r="F566" s="642" t="s">
        <v>870</v>
      </c>
      <c r="G566" s="642" t="s">
        <v>870</v>
      </c>
      <c r="H566" s="643">
        <v>29598</v>
      </c>
    </row>
    <row r="567" spans="1:8" ht="13.8" thickBot="1" x14ac:dyDescent="0.3">
      <c r="A567" s="678" t="s">
        <v>13</v>
      </c>
      <c r="B567" s="523"/>
      <c r="C567" s="644" t="s">
        <v>13</v>
      </c>
      <c r="D567" s="654" t="s">
        <v>906</v>
      </c>
      <c r="E567" s="654" t="s">
        <v>907</v>
      </c>
      <c r="F567" s="644" t="s">
        <v>908</v>
      </c>
      <c r="G567" s="644" t="s">
        <v>881</v>
      </c>
      <c r="H567" s="645" t="s">
        <v>13</v>
      </c>
    </row>
    <row r="568" spans="1:8" x14ac:dyDescent="0.25">
      <c r="A568" s="600" t="s">
        <v>73</v>
      </c>
      <c r="B568" s="73" t="s">
        <v>72</v>
      </c>
      <c r="C568" s="433" t="s">
        <v>40</v>
      </c>
      <c r="D568" s="573">
        <v>48</v>
      </c>
      <c r="E568" s="573">
        <v>57</v>
      </c>
      <c r="F568" s="433" t="s">
        <v>870</v>
      </c>
      <c r="G568" s="433" t="s">
        <v>870</v>
      </c>
      <c r="H568" s="574">
        <v>35350</v>
      </c>
    </row>
    <row r="569" spans="1:8" ht="13.8" thickBot="1" x14ac:dyDescent="0.3">
      <c r="A569" s="600" t="s">
        <v>13</v>
      </c>
      <c r="B569" s="73"/>
      <c r="C569" s="433" t="s">
        <v>13</v>
      </c>
      <c r="D569" s="575" t="s">
        <v>931</v>
      </c>
      <c r="E569" s="575" t="s">
        <v>932</v>
      </c>
      <c r="F569" s="433" t="s">
        <v>933</v>
      </c>
      <c r="G569" s="433" t="s">
        <v>881</v>
      </c>
      <c r="H569" s="434" t="s">
        <v>13</v>
      </c>
    </row>
    <row r="570" spans="1:8" x14ac:dyDescent="0.25">
      <c r="A570" s="677" t="s">
        <v>83</v>
      </c>
      <c r="B570" s="641" t="s">
        <v>82</v>
      </c>
      <c r="C570" s="642" t="s">
        <v>40</v>
      </c>
      <c r="D570" s="653">
        <v>13</v>
      </c>
      <c r="E570" s="653">
        <v>19</v>
      </c>
      <c r="F570" s="642" t="s">
        <v>870</v>
      </c>
      <c r="G570" s="642" t="s">
        <v>870</v>
      </c>
      <c r="H570" s="643">
        <v>42361</v>
      </c>
    </row>
    <row r="571" spans="1:8" ht="13.8" thickBot="1" x14ac:dyDescent="0.3">
      <c r="A571" s="678" t="s">
        <v>13</v>
      </c>
      <c r="B571" s="523"/>
      <c r="C571" s="644" t="s">
        <v>13</v>
      </c>
      <c r="D571" s="654" t="s">
        <v>915</v>
      </c>
      <c r="E571" s="654" t="s">
        <v>946</v>
      </c>
      <c r="F571" s="644" t="s">
        <v>947</v>
      </c>
      <c r="G571" s="644" t="s">
        <v>878</v>
      </c>
      <c r="H571" s="645" t="s">
        <v>13</v>
      </c>
    </row>
    <row r="572" spans="1:8" x14ac:dyDescent="0.25">
      <c r="A572" s="600" t="s">
        <v>108</v>
      </c>
      <c r="B572" s="73" t="s">
        <v>107</v>
      </c>
      <c r="C572" s="433" t="s">
        <v>40</v>
      </c>
      <c r="D572" s="573">
        <v>75</v>
      </c>
      <c r="E572" s="573">
        <v>58</v>
      </c>
      <c r="F572" s="433" t="s">
        <v>870</v>
      </c>
      <c r="G572" s="433" t="s">
        <v>870</v>
      </c>
      <c r="H572" s="574">
        <v>41070</v>
      </c>
    </row>
    <row r="573" spans="1:8" ht="13.8" thickBot="1" x14ac:dyDescent="0.3">
      <c r="A573" s="600" t="s">
        <v>13</v>
      </c>
      <c r="B573" s="73"/>
      <c r="C573" s="433" t="s">
        <v>13</v>
      </c>
      <c r="D573" s="575" t="s">
        <v>911</v>
      </c>
      <c r="E573" s="575" t="s">
        <v>959</v>
      </c>
      <c r="F573" s="433" t="s">
        <v>960</v>
      </c>
      <c r="G573" s="433" t="s">
        <v>881</v>
      </c>
      <c r="H573" s="434" t="s">
        <v>13</v>
      </c>
    </row>
    <row r="574" spans="1:8" x14ac:dyDescent="0.25">
      <c r="A574" s="677" t="s">
        <v>114</v>
      </c>
      <c r="B574" s="641" t="s">
        <v>113</v>
      </c>
      <c r="C574" s="642" t="s">
        <v>40</v>
      </c>
      <c r="D574" s="653">
        <v>44</v>
      </c>
      <c r="E574" s="653">
        <v>76</v>
      </c>
      <c r="F574" s="642" t="s">
        <v>872</v>
      </c>
      <c r="G574" s="642" t="s">
        <v>872</v>
      </c>
      <c r="H574" s="643">
        <v>46905</v>
      </c>
    </row>
    <row r="575" spans="1:8" x14ac:dyDescent="0.25">
      <c r="A575" s="679" t="s">
        <v>13</v>
      </c>
      <c r="B575" s="646"/>
      <c r="C575" s="509" t="s">
        <v>13</v>
      </c>
      <c r="D575" s="655" t="s">
        <v>882</v>
      </c>
      <c r="E575" s="655" t="s">
        <v>879</v>
      </c>
      <c r="F575" s="509" t="s">
        <v>963</v>
      </c>
      <c r="G575" s="509" t="s">
        <v>942</v>
      </c>
      <c r="H575" s="647" t="s">
        <v>13</v>
      </c>
    </row>
    <row r="576" spans="1:8" x14ac:dyDescent="0.25">
      <c r="A576" s="679" t="s">
        <v>13</v>
      </c>
      <c r="B576" s="646"/>
      <c r="C576" s="509" t="s">
        <v>13</v>
      </c>
      <c r="D576" s="655" t="s">
        <v>918</v>
      </c>
      <c r="E576" s="655" t="s">
        <v>888</v>
      </c>
      <c r="F576" s="509" t="s">
        <v>964</v>
      </c>
      <c r="G576" s="509" t="s">
        <v>897</v>
      </c>
      <c r="H576" s="647" t="s">
        <v>13</v>
      </c>
    </row>
    <row r="577" spans="1:8" x14ac:dyDescent="0.25">
      <c r="A577" s="679" t="s">
        <v>13</v>
      </c>
      <c r="B577" s="646"/>
      <c r="C577" s="509" t="s">
        <v>13</v>
      </c>
      <c r="D577" s="655" t="s">
        <v>952</v>
      </c>
      <c r="E577" s="655" t="s">
        <v>938</v>
      </c>
      <c r="F577" s="509" t="s">
        <v>965</v>
      </c>
      <c r="G577" s="509" t="s">
        <v>966</v>
      </c>
      <c r="H577" s="647" t="s">
        <v>13</v>
      </c>
    </row>
    <row r="578" spans="1:8" x14ac:dyDescent="0.25">
      <c r="A578" s="679" t="s">
        <v>13</v>
      </c>
      <c r="B578" s="646"/>
      <c r="C578" s="509" t="s">
        <v>13</v>
      </c>
      <c r="D578" s="655" t="s">
        <v>886</v>
      </c>
      <c r="E578" s="655" t="s">
        <v>905</v>
      </c>
      <c r="F578" s="509" t="s">
        <v>967</v>
      </c>
      <c r="G578" s="509" t="s">
        <v>897</v>
      </c>
      <c r="H578" s="647" t="s">
        <v>13</v>
      </c>
    </row>
    <row r="579" spans="1:8" x14ac:dyDescent="0.25">
      <c r="A579" s="679" t="s">
        <v>13</v>
      </c>
      <c r="B579" s="646"/>
      <c r="C579" s="509" t="s">
        <v>13</v>
      </c>
      <c r="D579" s="655" t="s">
        <v>871</v>
      </c>
      <c r="E579" s="655" t="s">
        <v>872</v>
      </c>
      <c r="F579" s="509" t="s">
        <v>968</v>
      </c>
      <c r="G579" s="509" t="s">
        <v>969</v>
      </c>
      <c r="H579" s="647" t="s">
        <v>13</v>
      </c>
    </row>
    <row r="580" spans="1:8" ht="13.8" thickBot="1" x14ac:dyDescent="0.3">
      <c r="A580" s="678" t="s">
        <v>13</v>
      </c>
      <c r="B580" s="523"/>
      <c r="C580" s="644" t="s">
        <v>13</v>
      </c>
      <c r="D580" s="654" t="s">
        <v>886</v>
      </c>
      <c r="E580" s="654" t="s">
        <v>894</v>
      </c>
      <c r="F580" s="644" t="s">
        <v>970</v>
      </c>
      <c r="G580" s="644" t="s">
        <v>897</v>
      </c>
      <c r="H580" s="645" t="s">
        <v>13</v>
      </c>
    </row>
    <row r="581" spans="1:8" x14ac:dyDescent="0.25">
      <c r="A581" s="600" t="s">
        <v>124</v>
      </c>
      <c r="B581" s="73" t="s">
        <v>123</v>
      </c>
      <c r="C581" s="433" t="s">
        <v>40</v>
      </c>
      <c r="D581" s="573">
        <v>30</v>
      </c>
      <c r="E581" s="573">
        <v>40</v>
      </c>
      <c r="F581" s="433" t="s">
        <v>870</v>
      </c>
      <c r="G581" s="433" t="s">
        <v>870</v>
      </c>
      <c r="H581" s="574">
        <v>43254</v>
      </c>
    </row>
    <row r="582" spans="1:8" ht="13.8" thickBot="1" x14ac:dyDescent="0.3">
      <c r="A582" s="600" t="s">
        <v>13</v>
      </c>
      <c r="B582" s="73"/>
      <c r="C582" s="433" t="s">
        <v>13</v>
      </c>
      <c r="D582" s="575" t="s">
        <v>938</v>
      </c>
      <c r="E582" s="575" t="s">
        <v>917</v>
      </c>
      <c r="F582" s="433" t="s">
        <v>975</v>
      </c>
      <c r="G582" s="433" t="s">
        <v>955</v>
      </c>
      <c r="H582" s="434" t="s">
        <v>13</v>
      </c>
    </row>
    <row r="583" spans="1:8" x14ac:dyDescent="0.25">
      <c r="A583" s="677" t="s">
        <v>134</v>
      </c>
      <c r="B583" s="641" t="s">
        <v>133</v>
      </c>
      <c r="C583" s="642" t="s">
        <v>40</v>
      </c>
      <c r="D583" s="653">
        <v>20</v>
      </c>
      <c r="E583" s="653">
        <v>61</v>
      </c>
      <c r="F583" s="642" t="s">
        <v>879</v>
      </c>
      <c r="G583" s="642" t="s">
        <v>879</v>
      </c>
      <c r="H583" s="643">
        <v>35087</v>
      </c>
    </row>
    <row r="584" spans="1:8" x14ac:dyDescent="0.25">
      <c r="A584" s="679" t="s">
        <v>13</v>
      </c>
      <c r="B584" s="646"/>
      <c r="C584" s="509" t="s">
        <v>13</v>
      </c>
      <c r="D584" s="655" t="s">
        <v>870</v>
      </c>
      <c r="E584" s="655" t="s">
        <v>882</v>
      </c>
      <c r="F584" s="509" t="s">
        <v>979</v>
      </c>
      <c r="G584" s="509" t="s">
        <v>920</v>
      </c>
      <c r="H584" s="647" t="s">
        <v>13</v>
      </c>
    </row>
    <row r="585" spans="1:8" x14ac:dyDescent="0.25">
      <c r="A585" s="679" t="s">
        <v>13</v>
      </c>
      <c r="B585" s="646"/>
      <c r="C585" s="509" t="s">
        <v>13</v>
      </c>
      <c r="D585" s="655" t="s">
        <v>926</v>
      </c>
      <c r="E585" s="655" t="s">
        <v>917</v>
      </c>
      <c r="F585" s="509" t="s">
        <v>980</v>
      </c>
      <c r="G585" s="509" t="s">
        <v>981</v>
      </c>
      <c r="H585" s="647" t="s">
        <v>13</v>
      </c>
    </row>
    <row r="586" spans="1:8" x14ac:dyDescent="0.25">
      <c r="A586" s="679" t="s">
        <v>13</v>
      </c>
      <c r="B586" s="646"/>
      <c r="C586" s="509" t="s">
        <v>13</v>
      </c>
      <c r="D586" s="655" t="s">
        <v>882</v>
      </c>
      <c r="E586" s="655" t="s">
        <v>905</v>
      </c>
      <c r="F586" s="509" t="s">
        <v>982</v>
      </c>
      <c r="G586" s="509" t="s">
        <v>897</v>
      </c>
      <c r="H586" s="647" t="s">
        <v>13</v>
      </c>
    </row>
    <row r="587" spans="1:8" x14ac:dyDescent="0.25">
      <c r="A587" s="679" t="s">
        <v>13</v>
      </c>
      <c r="B587" s="646"/>
      <c r="C587" s="509" t="s">
        <v>13</v>
      </c>
      <c r="D587" s="655" t="s">
        <v>870</v>
      </c>
      <c r="E587" s="655" t="s">
        <v>872</v>
      </c>
      <c r="F587" s="509" t="s">
        <v>983</v>
      </c>
      <c r="G587" s="509" t="s">
        <v>885</v>
      </c>
      <c r="H587" s="647" t="s">
        <v>13</v>
      </c>
    </row>
    <row r="588" spans="1:8" ht="13.8" thickBot="1" x14ac:dyDescent="0.3">
      <c r="A588" s="678" t="s">
        <v>13</v>
      </c>
      <c r="B588" s="523"/>
      <c r="C588" s="644" t="s">
        <v>13</v>
      </c>
      <c r="D588" s="654" t="s">
        <v>870</v>
      </c>
      <c r="E588" s="654" t="s">
        <v>879</v>
      </c>
      <c r="F588" s="644" t="s">
        <v>984</v>
      </c>
      <c r="G588" s="644" t="s">
        <v>885</v>
      </c>
      <c r="H588" s="645" t="s">
        <v>13</v>
      </c>
    </row>
    <row r="589" spans="1:8" x14ac:dyDescent="0.25">
      <c r="A589" s="600" t="s">
        <v>150</v>
      </c>
      <c r="B589" s="73" t="s">
        <v>149</v>
      </c>
      <c r="C589" s="433" t="s">
        <v>40</v>
      </c>
      <c r="D589" s="573">
        <v>20</v>
      </c>
      <c r="E589" s="573">
        <v>57</v>
      </c>
      <c r="F589" s="433" t="s">
        <v>879</v>
      </c>
      <c r="G589" s="433" t="s">
        <v>879</v>
      </c>
      <c r="H589" s="574">
        <v>38002</v>
      </c>
    </row>
    <row r="590" spans="1:8" x14ac:dyDescent="0.25">
      <c r="A590" s="600" t="s">
        <v>13</v>
      </c>
      <c r="B590" s="73"/>
      <c r="C590" s="433" t="s">
        <v>13</v>
      </c>
      <c r="D590" s="575" t="s">
        <v>870</v>
      </c>
      <c r="E590" s="575" t="s">
        <v>882</v>
      </c>
      <c r="F590" s="433" t="s">
        <v>1001</v>
      </c>
      <c r="G590" s="433" t="s">
        <v>1002</v>
      </c>
      <c r="H590" s="434" t="s">
        <v>13</v>
      </c>
    </row>
    <row r="591" spans="1:8" x14ac:dyDescent="0.25">
      <c r="A591" s="600" t="s">
        <v>13</v>
      </c>
      <c r="B591" s="73"/>
      <c r="C591" s="433" t="s">
        <v>13</v>
      </c>
      <c r="D591" s="575" t="s">
        <v>871</v>
      </c>
      <c r="E591" s="575" t="s">
        <v>894</v>
      </c>
      <c r="F591" s="433" t="s">
        <v>1003</v>
      </c>
      <c r="G591" s="433" t="s">
        <v>897</v>
      </c>
      <c r="H591" s="434" t="s">
        <v>13</v>
      </c>
    </row>
    <row r="592" spans="1:8" x14ac:dyDescent="0.25">
      <c r="A592" s="600" t="s">
        <v>13</v>
      </c>
      <c r="B592" s="73"/>
      <c r="C592" s="433" t="s">
        <v>13</v>
      </c>
      <c r="D592" s="575" t="s">
        <v>882</v>
      </c>
      <c r="E592" s="575" t="s">
        <v>905</v>
      </c>
      <c r="F592" s="433" t="s">
        <v>1004</v>
      </c>
      <c r="G592" s="433" t="s">
        <v>1005</v>
      </c>
      <c r="H592" s="434" t="s">
        <v>13</v>
      </c>
    </row>
    <row r="593" spans="1:8" x14ac:dyDescent="0.25">
      <c r="A593" s="600" t="s">
        <v>13</v>
      </c>
      <c r="B593" s="73"/>
      <c r="C593" s="433" t="s">
        <v>13</v>
      </c>
      <c r="D593" s="575" t="s">
        <v>882</v>
      </c>
      <c r="E593" s="575" t="s">
        <v>894</v>
      </c>
      <c r="F593" s="433" t="s">
        <v>1003</v>
      </c>
      <c r="G593" s="433" t="s">
        <v>897</v>
      </c>
      <c r="H593" s="434" t="s">
        <v>13</v>
      </c>
    </row>
    <row r="594" spans="1:8" ht="13.8" thickBot="1" x14ac:dyDescent="0.3">
      <c r="A594" s="600" t="s">
        <v>13</v>
      </c>
      <c r="B594" s="73"/>
      <c r="C594" s="433" t="s">
        <v>13</v>
      </c>
      <c r="D594" s="575" t="s">
        <v>875</v>
      </c>
      <c r="E594" s="575" t="s">
        <v>927</v>
      </c>
      <c r="F594" s="433" t="s">
        <v>1001</v>
      </c>
      <c r="G594" s="433" t="s">
        <v>881</v>
      </c>
      <c r="H594" s="434" t="s">
        <v>13</v>
      </c>
    </row>
    <row r="595" spans="1:8" x14ac:dyDescent="0.25">
      <c r="A595" s="677" t="s">
        <v>170</v>
      </c>
      <c r="B595" s="641" t="s">
        <v>169</v>
      </c>
      <c r="C595" s="642" t="s">
        <v>40</v>
      </c>
      <c r="D595" s="653">
        <v>19</v>
      </c>
      <c r="E595" s="653">
        <v>20</v>
      </c>
      <c r="F595" s="642" t="s">
        <v>870</v>
      </c>
      <c r="G595" s="642" t="s">
        <v>870</v>
      </c>
      <c r="H595" s="643">
        <v>43381</v>
      </c>
    </row>
    <row r="596" spans="1:8" ht="13.8" thickBot="1" x14ac:dyDescent="0.3">
      <c r="A596" s="678" t="s">
        <v>13</v>
      </c>
      <c r="B596" s="523"/>
      <c r="C596" s="644" t="s">
        <v>13</v>
      </c>
      <c r="D596" s="654" t="s">
        <v>946</v>
      </c>
      <c r="E596" s="654" t="s">
        <v>873</v>
      </c>
      <c r="F596" s="644" t="s">
        <v>1015</v>
      </c>
      <c r="G596" s="644" t="s">
        <v>920</v>
      </c>
      <c r="H596" s="645" t="s">
        <v>13</v>
      </c>
    </row>
    <row r="597" spans="1:8" x14ac:dyDescent="0.25">
      <c r="A597" s="600" t="s">
        <v>174</v>
      </c>
      <c r="B597" s="73" t="s">
        <v>173</v>
      </c>
      <c r="C597" s="433" t="s">
        <v>40</v>
      </c>
      <c r="D597" s="573">
        <v>27</v>
      </c>
      <c r="E597" s="573">
        <v>50</v>
      </c>
      <c r="F597" s="433" t="s">
        <v>870</v>
      </c>
      <c r="G597" s="433" t="s">
        <v>870</v>
      </c>
      <c r="H597" s="574">
        <v>35563</v>
      </c>
    </row>
    <row r="598" spans="1:8" ht="13.8" thickBot="1" x14ac:dyDescent="0.3">
      <c r="A598" s="600" t="s">
        <v>13</v>
      </c>
      <c r="B598" s="73"/>
      <c r="C598" s="433" t="s">
        <v>13</v>
      </c>
      <c r="D598" s="575" t="s">
        <v>899</v>
      </c>
      <c r="E598" s="575" t="s">
        <v>1022</v>
      </c>
      <c r="F598" s="433" t="s">
        <v>1023</v>
      </c>
      <c r="G598" s="433" t="s">
        <v>874</v>
      </c>
      <c r="H598" s="434" t="s">
        <v>13</v>
      </c>
    </row>
    <row r="599" spans="1:8" x14ac:dyDescent="0.25">
      <c r="A599" s="677" t="s">
        <v>188</v>
      </c>
      <c r="B599" s="641" t="s">
        <v>187</v>
      </c>
      <c r="C599" s="642" t="s">
        <v>40</v>
      </c>
      <c r="D599" s="653">
        <v>18</v>
      </c>
      <c r="E599" s="653">
        <v>35</v>
      </c>
      <c r="F599" s="642" t="s">
        <v>870</v>
      </c>
      <c r="G599" s="642" t="s">
        <v>870</v>
      </c>
      <c r="H599" s="643">
        <v>40186</v>
      </c>
    </row>
    <row r="600" spans="1:8" ht="13.8" thickBot="1" x14ac:dyDescent="0.3">
      <c r="A600" s="678" t="s">
        <v>13</v>
      </c>
      <c r="B600" s="523"/>
      <c r="C600" s="644" t="s">
        <v>13</v>
      </c>
      <c r="D600" s="654" t="s">
        <v>906</v>
      </c>
      <c r="E600" s="654" t="s">
        <v>1031</v>
      </c>
      <c r="F600" s="644" t="s">
        <v>1032</v>
      </c>
      <c r="G600" s="644" t="s">
        <v>1033</v>
      </c>
      <c r="H600" s="645" t="s">
        <v>13</v>
      </c>
    </row>
    <row r="601" spans="1:8" x14ac:dyDescent="0.25">
      <c r="A601" s="600" t="s">
        <v>200</v>
      </c>
      <c r="B601" s="73" t="s">
        <v>199</v>
      </c>
      <c r="C601" s="433" t="s">
        <v>40</v>
      </c>
      <c r="D601" s="573">
        <v>25</v>
      </c>
      <c r="E601" s="573">
        <v>40</v>
      </c>
      <c r="F601" s="433" t="s">
        <v>882</v>
      </c>
      <c r="G601" s="433" t="s">
        <v>882</v>
      </c>
      <c r="H601" s="574">
        <v>26391</v>
      </c>
    </row>
    <row r="602" spans="1:8" x14ac:dyDescent="0.25">
      <c r="A602" s="600" t="s">
        <v>13</v>
      </c>
      <c r="B602" s="73"/>
      <c r="C602" s="433" t="s">
        <v>13</v>
      </c>
      <c r="D602" s="575" t="s">
        <v>923</v>
      </c>
      <c r="E602" s="575" t="s">
        <v>938</v>
      </c>
      <c r="F602" s="433" t="s">
        <v>1038</v>
      </c>
      <c r="G602" s="433" t="s">
        <v>955</v>
      </c>
      <c r="H602" s="434" t="s">
        <v>13</v>
      </c>
    </row>
    <row r="603" spans="1:8" ht="13.8" thickBot="1" x14ac:dyDescent="0.3">
      <c r="A603" s="600" t="s">
        <v>13</v>
      </c>
      <c r="B603" s="73"/>
      <c r="C603" s="433" t="s">
        <v>13</v>
      </c>
      <c r="D603" s="575" t="s">
        <v>871</v>
      </c>
      <c r="E603" s="575" t="s">
        <v>887</v>
      </c>
      <c r="F603" s="433" t="s">
        <v>1039</v>
      </c>
      <c r="G603" s="433" t="s">
        <v>890</v>
      </c>
      <c r="H603" s="434" t="s">
        <v>13</v>
      </c>
    </row>
    <row r="604" spans="1:8" x14ac:dyDescent="0.25">
      <c r="A604" s="677" t="s">
        <v>218</v>
      </c>
      <c r="B604" s="641" t="s">
        <v>217</v>
      </c>
      <c r="C604" s="642" t="s">
        <v>40</v>
      </c>
      <c r="D604" s="653">
        <v>17</v>
      </c>
      <c r="E604" s="653">
        <v>35</v>
      </c>
      <c r="F604" s="642" t="s">
        <v>870</v>
      </c>
      <c r="G604" s="642" t="s">
        <v>870</v>
      </c>
      <c r="H604" s="643">
        <v>32799</v>
      </c>
    </row>
    <row r="605" spans="1:8" ht="13.8" thickBot="1" x14ac:dyDescent="0.3">
      <c r="A605" s="678" t="s">
        <v>13</v>
      </c>
      <c r="B605" s="523"/>
      <c r="C605" s="644" t="s">
        <v>13</v>
      </c>
      <c r="D605" s="654" t="s">
        <v>898</v>
      </c>
      <c r="E605" s="654" t="s">
        <v>1031</v>
      </c>
      <c r="F605" s="644" t="s">
        <v>1048</v>
      </c>
      <c r="G605" s="644" t="s">
        <v>881</v>
      </c>
      <c r="H605" s="645" t="s">
        <v>13</v>
      </c>
    </row>
    <row r="606" spans="1:8" x14ac:dyDescent="0.25">
      <c r="A606" s="600" t="s">
        <v>230</v>
      </c>
      <c r="B606" s="73" t="s">
        <v>229</v>
      </c>
      <c r="C606" s="433" t="s">
        <v>40</v>
      </c>
      <c r="D606" s="573">
        <v>20</v>
      </c>
      <c r="E606" s="573">
        <v>36</v>
      </c>
      <c r="F606" s="433" t="s">
        <v>871</v>
      </c>
      <c r="G606" s="433" t="s">
        <v>871</v>
      </c>
      <c r="H606" s="574">
        <v>26168</v>
      </c>
    </row>
    <row r="607" spans="1:8" x14ac:dyDescent="0.25">
      <c r="A607" s="600" t="s">
        <v>13</v>
      </c>
      <c r="B607" s="73"/>
      <c r="C607" s="433" t="s">
        <v>13</v>
      </c>
      <c r="D607" s="575" t="s">
        <v>898</v>
      </c>
      <c r="E607" s="575" t="s">
        <v>899</v>
      </c>
      <c r="F607" s="433" t="s">
        <v>1055</v>
      </c>
      <c r="G607" s="433" t="s">
        <v>1056</v>
      </c>
      <c r="H607" s="434" t="s">
        <v>13</v>
      </c>
    </row>
    <row r="608" spans="1:8" x14ac:dyDescent="0.25">
      <c r="A608" s="600" t="s">
        <v>13</v>
      </c>
      <c r="B608" s="73"/>
      <c r="C608" s="433" t="s">
        <v>13</v>
      </c>
      <c r="D608" s="575" t="s">
        <v>882</v>
      </c>
      <c r="E608" s="575" t="s">
        <v>872</v>
      </c>
      <c r="F608" s="433" t="s">
        <v>1057</v>
      </c>
      <c r="G608" s="433" t="s">
        <v>1058</v>
      </c>
      <c r="H608" s="434" t="s">
        <v>13</v>
      </c>
    </row>
    <row r="609" spans="1:8" ht="13.8" thickBot="1" x14ac:dyDescent="0.3">
      <c r="A609" s="600" t="s">
        <v>13</v>
      </c>
      <c r="B609" s="73"/>
      <c r="C609" s="433" t="s">
        <v>13</v>
      </c>
      <c r="D609" s="575" t="s">
        <v>870</v>
      </c>
      <c r="E609" s="575" t="s">
        <v>871</v>
      </c>
      <c r="F609" s="433" t="s">
        <v>1057</v>
      </c>
      <c r="G609" s="433" t="s">
        <v>1058</v>
      </c>
      <c r="H609" s="434" t="s">
        <v>13</v>
      </c>
    </row>
    <row r="610" spans="1:8" x14ac:dyDescent="0.25">
      <c r="A610" s="677" t="s">
        <v>242</v>
      </c>
      <c r="B610" s="641" t="s">
        <v>241</v>
      </c>
      <c r="C610" s="642" t="s">
        <v>40</v>
      </c>
      <c r="D610" s="653">
        <v>20</v>
      </c>
      <c r="E610" s="653">
        <v>35</v>
      </c>
      <c r="F610" s="642" t="s">
        <v>870</v>
      </c>
      <c r="G610" s="642" t="s">
        <v>870</v>
      </c>
      <c r="H610" s="643">
        <v>48579</v>
      </c>
    </row>
    <row r="611" spans="1:8" ht="13.8" thickBot="1" x14ac:dyDescent="0.3">
      <c r="A611" s="678" t="s">
        <v>13</v>
      </c>
      <c r="B611" s="523"/>
      <c r="C611" s="644" t="s">
        <v>13</v>
      </c>
      <c r="D611" s="654" t="s">
        <v>873</v>
      </c>
      <c r="E611" s="654" t="s">
        <v>1031</v>
      </c>
      <c r="F611" s="644" t="s">
        <v>1040</v>
      </c>
      <c r="G611" s="644" t="s">
        <v>878</v>
      </c>
      <c r="H611" s="645" t="s">
        <v>13</v>
      </c>
    </row>
    <row r="612" spans="1:8" x14ac:dyDescent="0.25">
      <c r="A612" s="600" t="s">
        <v>300</v>
      </c>
      <c r="B612" s="73" t="s">
        <v>299</v>
      </c>
      <c r="C612" s="433" t="s">
        <v>40</v>
      </c>
      <c r="D612" s="573">
        <v>9</v>
      </c>
      <c r="E612" s="573">
        <v>16</v>
      </c>
      <c r="F612" s="433" t="s">
        <v>870</v>
      </c>
      <c r="G612" s="433" t="s">
        <v>870</v>
      </c>
      <c r="H612" s="574">
        <v>27692</v>
      </c>
    </row>
    <row r="613" spans="1:8" ht="13.8" thickBot="1" x14ac:dyDescent="0.3">
      <c r="A613" s="600" t="s">
        <v>13</v>
      </c>
      <c r="B613" s="73"/>
      <c r="C613" s="433" t="s">
        <v>13</v>
      </c>
      <c r="D613" s="575" t="s">
        <v>883</v>
      </c>
      <c r="E613" s="575" t="s">
        <v>888</v>
      </c>
      <c r="F613" s="433" t="s">
        <v>1094</v>
      </c>
      <c r="G613" s="433" t="s">
        <v>881</v>
      </c>
      <c r="H613" s="434" t="s">
        <v>13</v>
      </c>
    </row>
    <row r="614" spans="1:8" x14ac:dyDescent="0.25">
      <c r="A614" s="677" t="s">
        <v>308</v>
      </c>
      <c r="B614" s="641" t="s">
        <v>307</v>
      </c>
      <c r="C614" s="642" t="s">
        <v>40</v>
      </c>
      <c r="D614" s="653">
        <v>36</v>
      </c>
      <c r="E614" s="653">
        <v>30</v>
      </c>
      <c r="F614" s="642" t="s">
        <v>870</v>
      </c>
      <c r="G614" s="642" t="s">
        <v>870</v>
      </c>
      <c r="H614" s="643">
        <v>46985</v>
      </c>
    </row>
    <row r="615" spans="1:8" ht="13.8" thickBot="1" x14ac:dyDescent="0.3">
      <c r="A615" s="678" t="s">
        <v>13</v>
      </c>
      <c r="B615" s="523"/>
      <c r="C615" s="644" t="s">
        <v>13</v>
      </c>
      <c r="D615" s="654" t="s">
        <v>1096</v>
      </c>
      <c r="E615" s="654" t="s">
        <v>938</v>
      </c>
      <c r="F615" s="644" t="s">
        <v>1060</v>
      </c>
      <c r="G615" s="644" t="s">
        <v>897</v>
      </c>
      <c r="H615" s="645" t="s">
        <v>13</v>
      </c>
    </row>
    <row r="616" spans="1:8" x14ac:dyDescent="0.25">
      <c r="A616" s="600" t="s">
        <v>328</v>
      </c>
      <c r="B616" s="73" t="s">
        <v>327</v>
      </c>
      <c r="C616" s="433" t="s">
        <v>40</v>
      </c>
      <c r="D616" s="573">
        <v>26</v>
      </c>
      <c r="E616" s="573">
        <v>78</v>
      </c>
      <c r="F616" s="433" t="s">
        <v>870</v>
      </c>
      <c r="G616" s="433" t="s">
        <v>870</v>
      </c>
      <c r="H616" s="574">
        <v>40898</v>
      </c>
    </row>
    <row r="617" spans="1:8" ht="13.8" thickBot="1" x14ac:dyDescent="0.3">
      <c r="A617" s="600" t="s">
        <v>13</v>
      </c>
      <c r="B617" s="73"/>
      <c r="C617" s="433" t="s">
        <v>13</v>
      </c>
      <c r="D617" s="575" t="s">
        <v>992</v>
      </c>
      <c r="E617" s="575" t="s">
        <v>1107</v>
      </c>
      <c r="F617" s="433" t="s">
        <v>1108</v>
      </c>
      <c r="G617" s="433" t="s">
        <v>910</v>
      </c>
      <c r="H617" s="434" t="s">
        <v>13</v>
      </c>
    </row>
    <row r="618" spans="1:8" x14ac:dyDescent="0.25">
      <c r="A618" s="677" t="s">
        <v>388</v>
      </c>
      <c r="B618" s="641" t="s">
        <v>387</v>
      </c>
      <c r="C618" s="642" t="s">
        <v>40</v>
      </c>
      <c r="D618" s="653">
        <v>23</v>
      </c>
      <c r="E618" s="653">
        <v>63</v>
      </c>
      <c r="F618" s="642" t="s">
        <v>883</v>
      </c>
      <c r="G618" s="642" t="s">
        <v>883</v>
      </c>
      <c r="H618" s="643">
        <v>41786</v>
      </c>
    </row>
    <row r="619" spans="1:8" x14ac:dyDescent="0.25">
      <c r="A619" s="679" t="s">
        <v>13</v>
      </c>
      <c r="B619" s="646"/>
      <c r="C619" s="509" t="s">
        <v>13</v>
      </c>
      <c r="D619" s="655" t="s">
        <v>882</v>
      </c>
      <c r="E619" s="655" t="s">
        <v>883</v>
      </c>
      <c r="F619" s="509" t="s">
        <v>1006</v>
      </c>
      <c r="G619" s="509" t="s">
        <v>878</v>
      </c>
      <c r="H619" s="647" t="s">
        <v>13</v>
      </c>
    </row>
    <row r="620" spans="1:8" x14ac:dyDescent="0.25">
      <c r="A620" s="679" t="s">
        <v>13</v>
      </c>
      <c r="B620" s="646"/>
      <c r="C620" s="509" t="s">
        <v>13</v>
      </c>
      <c r="D620" s="655" t="s">
        <v>882</v>
      </c>
      <c r="E620" s="655" t="s">
        <v>905</v>
      </c>
      <c r="F620" s="509" t="s">
        <v>1006</v>
      </c>
      <c r="G620" s="509" t="s">
        <v>878</v>
      </c>
      <c r="H620" s="647" t="s">
        <v>13</v>
      </c>
    </row>
    <row r="621" spans="1:8" x14ac:dyDescent="0.25">
      <c r="A621" s="679" t="s">
        <v>13</v>
      </c>
      <c r="B621" s="646"/>
      <c r="C621" s="509" t="s">
        <v>13</v>
      </c>
      <c r="D621" s="655" t="s">
        <v>883</v>
      </c>
      <c r="E621" s="655" t="s">
        <v>936</v>
      </c>
      <c r="F621" s="509" t="s">
        <v>1006</v>
      </c>
      <c r="G621" s="509" t="s">
        <v>878</v>
      </c>
      <c r="H621" s="647" t="s">
        <v>13</v>
      </c>
    </row>
    <row r="622" spans="1:8" x14ac:dyDescent="0.25">
      <c r="A622" s="679" t="s">
        <v>13</v>
      </c>
      <c r="B622" s="646"/>
      <c r="C622" s="509" t="s">
        <v>13</v>
      </c>
      <c r="D622" s="655" t="s">
        <v>882</v>
      </c>
      <c r="E622" s="655" t="s">
        <v>883</v>
      </c>
      <c r="F622" s="509" t="s">
        <v>1006</v>
      </c>
      <c r="G622" s="509" t="s">
        <v>878</v>
      </c>
      <c r="H622" s="647" t="s">
        <v>13</v>
      </c>
    </row>
    <row r="623" spans="1:8" x14ac:dyDescent="0.25">
      <c r="A623" s="679" t="s">
        <v>13</v>
      </c>
      <c r="B623" s="646"/>
      <c r="C623" s="509" t="s">
        <v>13</v>
      </c>
      <c r="D623" s="655" t="s">
        <v>870</v>
      </c>
      <c r="E623" s="655" t="s">
        <v>872</v>
      </c>
      <c r="F623" s="509" t="s">
        <v>1006</v>
      </c>
      <c r="G623" s="509" t="s">
        <v>878</v>
      </c>
      <c r="H623" s="647" t="s">
        <v>13</v>
      </c>
    </row>
    <row r="624" spans="1:8" x14ac:dyDescent="0.25">
      <c r="A624" s="679" t="s">
        <v>13</v>
      </c>
      <c r="B624" s="646"/>
      <c r="C624" s="509" t="s">
        <v>13</v>
      </c>
      <c r="D624" s="655" t="s">
        <v>882</v>
      </c>
      <c r="E624" s="655" t="s">
        <v>918</v>
      </c>
      <c r="F624" s="509" t="s">
        <v>1083</v>
      </c>
      <c r="G624" s="509" t="s">
        <v>878</v>
      </c>
      <c r="H624" s="647" t="s">
        <v>13</v>
      </c>
    </row>
    <row r="625" spans="1:8" x14ac:dyDescent="0.25">
      <c r="A625" s="679" t="s">
        <v>13</v>
      </c>
      <c r="B625" s="646"/>
      <c r="C625" s="509" t="s">
        <v>13</v>
      </c>
      <c r="D625" s="655" t="s">
        <v>871</v>
      </c>
      <c r="E625" s="655" t="s">
        <v>892</v>
      </c>
      <c r="F625" s="509" t="s">
        <v>1006</v>
      </c>
      <c r="G625" s="509" t="s">
        <v>878</v>
      </c>
      <c r="H625" s="647" t="s">
        <v>13</v>
      </c>
    </row>
    <row r="626" spans="1:8" x14ac:dyDescent="0.25">
      <c r="A626" s="679" t="s">
        <v>13</v>
      </c>
      <c r="B626" s="646"/>
      <c r="C626" s="509" t="s">
        <v>13</v>
      </c>
      <c r="D626" s="655" t="s">
        <v>870</v>
      </c>
      <c r="E626" s="655" t="s">
        <v>879</v>
      </c>
      <c r="F626" s="509" t="s">
        <v>1006</v>
      </c>
      <c r="G626" s="509" t="s">
        <v>878</v>
      </c>
      <c r="H626" s="647" t="s">
        <v>13</v>
      </c>
    </row>
    <row r="627" spans="1:8" ht="13.8" thickBot="1" x14ac:dyDescent="0.3">
      <c r="A627" s="678" t="s">
        <v>13</v>
      </c>
      <c r="B627" s="523"/>
      <c r="C627" s="644" t="s">
        <v>13</v>
      </c>
      <c r="D627" s="654" t="s">
        <v>870</v>
      </c>
      <c r="E627" s="654" t="s">
        <v>879</v>
      </c>
      <c r="F627" s="644" t="s">
        <v>1083</v>
      </c>
      <c r="G627" s="644" t="s">
        <v>878</v>
      </c>
      <c r="H627" s="645" t="s">
        <v>13</v>
      </c>
    </row>
    <row r="628" spans="1:8" x14ac:dyDescent="0.25">
      <c r="A628" s="600" t="s">
        <v>433</v>
      </c>
      <c r="B628" s="73" t="s">
        <v>432</v>
      </c>
      <c r="C628" s="433" t="s">
        <v>40</v>
      </c>
      <c r="D628" s="573">
        <v>21</v>
      </c>
      <c r="E628" s="573">
        <v>40</v>
      </c>
      <c r="F628" s="433" t="s">
        <v>918</v>
      </c>
      <c r="G628" s="433" t="s">
        <v>918</v>
      </c>
      <c r="H628" s="574">
        <v>40771</v>
      </c>
    </row>
    <row r="629" spans="1:8" x14ac:dyDescent="0.25">
      <c r="A629" s="600" t="s">
        <v>13</v>
      </c>
      <c r="B629" s="73"/>
      <c r="C629" s="433" t="s">
        <v>13</v>
      </c>
      <c r="D629" s="575" t="s">
        <v>870</v>
      </c>
      <c r="E629" s="575" t="s">
        <v>870</v>
      </c>
      <c r="F629" s="433" t="s">
        <v>1157</v>
      </c>
      <c r="G629" s="433" t="s">
        <v>897</v>
      </c>
      <c r="H629" s="434" t="s">
        <v>13</v>
      </c>
    </row>
    <row r="630" spans="1:8" x14ac:dyDescent="0.25">
      <c r="A630" s="600" t="s">
        <v>13</v>
      </c>
      <c r="B630" s="73"/>
      <c r="C630" s="433" t="s">
        <v>13</v>
      </c>
      <c r="D630" s="575" t="s">
        <v>870</v>
      </c>
      <c r="E630" s="575" t="s">
        <v>871</v>
      </c>
      <c r="F630" s="433" t="s">
        <v>1157</v>
      </c>
      <c r="G630" s="433" t="s">
        <v>885</v>
      </c>
      <c r="H630" s="434" t="s">
        <v>13</v>
      </c>
    </row>
    <row r="631" spans="1:8" x14ac:dyDescent="0.25">
      <c r="A631" s="600" t="s">
        <v>13</v>
      </c>
      <c r="B631" s="73"/>
      <c r="C631" s="433" t="s">
        <v>13</v>
      </c>
      <c r="D631" s="575" t="s">
        <v>870</v>
      </c>
      <c r="E631" s="575" t="s">
        <v>870</v>
      </c>
      <c r="F631" s="433" t="s">
        <v>1157</v>
      </c>
      <c r="G631" s="433" t="s">
        <v>897</v>
      </c>
      <c r="H631" s="434" t="s">
        <v>13</v>
      </c>
    </row>
    <row r="632" spans="1:8" x14ac:dyDescent="0.25">
      <c r="A632" s="600" t="s">
        <v>13</v>
      </c>
      <c r="B632" s="73"/>
      <c r="C632" s="433" t="s">
        <v>13</v>
      </c>
      <c r="D632" s="575" t="s">
        <v>870</v>
      </c>
      <c r="E632" s="575" t="s">
        <v>871</v>
      </c>
      <c r="F632" s="433" t="s">
        <v>1157</v>
      </c>
      <c r="G632" s="433" t="s">
        <v>885</v>
      </c>
      <c r="H632" s="434" t="s">
        <v>13</v>
      </c>
    </row>
    <row r="633" spans="1:8" x14ac:dyDescent="0.25">
      <c r="A633" s="600" t="s">
        <v>13</v>
      </c>
      <c r="B633" s="73"/>
      <c r="C633" s="433" t="s">
        <v>13</v>
      </c>
      <c r="D633" s="575" t="s">
        <v>870</v>
      </c>
      <c r="E633" s="575" t="s">
        <v>871</v>
      </c>
      <c r="F633" s="433" t="s">
        <v>1157</v>
      </c>
      <c r="G633" s="433" t="s">
        <v>885</v>
      </c>
      <c r="H633" s="434" t="s">
        <v>13</v>
      </c>
    </row>
    <row r="634" spans="1:8" x14ac:dyDescent="0.25">
      <c r="A634" s="600" t="s">
        <v>13</v>
      </c>
      <c r="B634" s="73"/>
      <c r="C634" s="433" t="s">
        <v>13</v>
      </c>
      <c r="D634" s="575" t="s">
        <v>926</v>
      </c>
      <c r="E634" s="575" t="s">
        <v>971</v>
      </c>
      <c r="F634" s="433" t="s">
        <v>1157</v>
      </c>
      <c r="G634" s="433" t="s">
        <v>897</v>
      </c>
      <c r="H634" s="434" t="s">
        <v>13</v>
      </c>
    </row>
    <row r="635" spans="1:8" ht="13.8" thickBot="1" x14ac:dyDescent="0.3">
      <c r="A635" s="600" t="s">
        <v>13</v>
      </c>
      <c r="B635" s="73"/>
      <c r="C635" s="433" t="s">
        <v>13</v>
      </c>
      <c r="D635" s="575" t="s">
        <v>870</v>
      </c>
      <c r="E635" s="575" t="s">
        <v>936</v>
      </c>
      <c r="F635" s="433" t="s">
        <v>1157</v>
      </c>
      <c r="G635" s="433" t="s">
        <v>1158</v>
      </c>
      <c r="H635" s="434" t="s">
        <v>13</v>
      </c>
    </row>
    <row r="636" spans="1:8" x14ac:dyDescent="0.25">
      <c r="A636" s="677" t="s">
        <v>439</v>
      </c>
      <c r="B636" s="641" t="s">
        <v>438</v>
      </c>
      <c r="C636" s="642" t="s">
        <v>40</v>
      </c>
      <c r="D636" s="653">
        <v>6</v>
      </c>
      <c r="E636" s="653">
        <v>14</v>
      </c>
      <c r="F636" s="642" t="s">
        <v>870</v>
      </c>
      <c r="G636" s="642" t="s">
        <v>870</v>
      </c>
      <c r="H636" s="643">
        <v>38144</v>
      </c>
    </row>
    <row r="637" spans="1:8" ht="13.8" thickBot="1" x14ac:dyDescent="0.3">
      <c r="A637" s="678" t="s">
        <v>13</v>
      </c>
      <c r="B637" s="523"/>
      <c r="C637" s="644" t="s">
        <v>13</v>
      </c>
      <c r="D637" s="654" t="s">
        <v>872</v>
      </c>
      <c r="E637" s="654" t="s">
        <v>892</v>
      </c>
      <c r="F637" s="644" t="s">
        <v>1160</v>
      </c>
      <c r="G637" s="644" t="s">
        <v>1161</v>
      </c>
      <c r="H637" s="645" t="s">
        <v>13</v>
      </c>
    </row>
    <row r="638" spans="1:8" x14ac:dyDescent="0.25">
      <c r="A638" s="600" t="s">
        <v>465</v>
      </c>
      <c r="B638" s="73" t="s">
        <v>464</v>
      </c>
      <c r="C638" s="433" t="s">
        <v>40</v>
      </c>
      <c r="D638" s="573">
        <v>12</v>
      </c>
      <c r="E638" s="573">
        <v>22</v>
      </c>
      <c r="F638" s="433" t="s">
        <v>870</v>
      </c>
      <c r="G638" s="433" t="s">
        <v>870</v>
      </c>
      <c r="H638" s="574">
        <v>29694</v>
      </c>
    </row>
    <row r="639" spans="1:8" ht="13.8" thickBot="1" x14ac:dyDescent="0.3">
      <c r="A639" s="600" t="s">
        <v>13</v>
      </c>
      <c r="B639" s="73"/>
      <c r="C639" s="433" t="s">
        <v>13</v>
      </c>
      <c r="D639" s="575" t="s">
        <v>875</v>
      </c>
      <c r="E639" s="575" t="s">
        <v>923</v>
      </c>
      <c r="F639" s="433" t="s">
        <v>1171</v>
      </c>
      <c r="G639" s="433" t="s">
        <v>881</v>
      </c>
      <c r="H639" s="434" t="s">
        <v>13</v>
      </c>
    </row>
    <row r="640" spans="1:8" x14ac:dyDescent="0.25">
      <c r="A640" s="677" t="s">
        <v>486</v>
      </c>
      <c r="B640" s="641" t="s">
        <v>485</v>
      </c>
      <c r="C640" s="642" t="s">
        <v>40</v>
      </c>
      <c r="D640" s="653">
        <v>26</v>
      </c>
      <c r="E640" s="653">
        <v>40</v>
      </c>
      <c r="F640" s="642" t="s">
        <v>882</v>
      </c>
      <c r="G640" s="642" t="s">
        <v>882</v>
      </c>
      <c r="H640" s="643">
        <v>28646</v>
      </c>
    </row>
    <row r="641" spans="1:8" x14ac:dyDescent="0.25">
      <c r="A641" s="679" t="s">
        <v>13</v>
      </c>
      <c r="B641" s="646"/>
      <c r="C641" s="509" t="s">
        <v>13</v>
      </c>
      <c r="D641" s="655" t="s">
        <v>873</v>
      </c>
      <c r="E641" s="655" t="s">
        <v>1031</v>
      </c>
      <c r="F641" s="509" t="s">
        <v>1177</v>
      </c>
      <c r="G641" s="509" t="s">
        <v>1178</v>
      </c>
      <c r="H641" s="647" t="s">
        <v>13</v>
      </c>
    </row>
    <row r="642" spans="1:8" ht="13.8" thickBot="1" x14ac:dyDescent="0.3">
      <c r="A642" s="678" t="s">
        <v>13</v>
      </c>
      <c r="B642" s="523"/>
      <c r="C642" s="644" t="s">
        <v>13</v>
      </c>
      <c r="D642" s="654" t="s">
        <v>872</v>
      </c>
      <c r="E642" s="654" t="s">
        <v>879</v>
      </c>
      <c r="F642" s="644" t="s">
        <v>1179</v>
      </c>
      <c r="G642" s="644" t="s">
        <v>1010</v>
      </c>
      <c r="H642" s="645" t="s">
        <v>13</v>
      </c>
    </row>
    <row r="643" spans="1:8" x14ac:dyDescent="0.25">
      <c r="A643" s="600" t="s">
        <v>541</v>
      </c>
      <c r="B643" s="73" t="s">
        <v>540</v>
      </c>
      <c r="C643" s="433" t="s">
        <v>40</v>
      </c>
      <c r="D643" s="573">
        <v>33</v>
      </c>
      <c r="E643" s="573">
        <v>28</v>
      </c>
      <c r="F643" s="433" t="s">
        <v>870</v>
      </c>
      <c r="G643" s="433" t="s">
        <v>870</v>
      </c>
      <c r="H643" s="574">
        <v>34467</v>
      </c>
    </row>
    <row r="644" spans="1:8" ht="13.8" thickBot="1" x14ac:dyDescent="0.3">
      <c r="A644" s="600" t="s">
        <v>13</v>
      </c>
      <c r="B644" s="73"/>
      <c r="C644" s="433" t="s">
        <v>13</v>
      </c>
      <c r="D644" s="575" t="s">
        <v>1019</v>
      </c>
      <c r="E644" s="575" t="s">
        <v>1098</v>
      </c>
      <c r="F644" s="433" t="s">
        <v>1099</v>
      </c>
      <c r="G644" s="433" t="s">
        <v>881</v>
      </c>
      <c r="H644" s="434" t="s">
        <v>13</v>
      </c>
    </row>
    <row r="645" spans="1:8" x14ac:dyDescent="0.25">
      <c r="A645" s="677" t="s">
        <v>547</v>
      </c>
      <c r="B645" s="641" t="s">
        <v>546</v>
      </c>
      <c r="C645" s="642" t="s">
        <v>40</v>
      </c>
      <c r="D645" s="653">
        <v>13</v>
      </c>
      <c r="E645" s="653">
        <v>27</v>
      </c>
      <c r="F645" s="642" t="s">
        <v>870</v>
      </c>
      <c r="G645" s="642" t="s">
        <v>870</v>
      </c>
      <c r="H645" s="643">
        <v>29319</v>
      </c>
    </row>
    <row r="646" spans="1:8" ht="13.8" thickBot="1" x14ac:dyDescent="0.3">
      <c r="A646" s="678" t="s">
        <v>13</v>
      </c>
      <c r="B646" s="523"/>
      <c r="C646" s="644" t="s">
        <v>13</v>
      </c>
      <c r="D646" s="654" t="s">
        <v>915</v>
      </c>
      <c r="E646" s="654" t="s">
        <v>899</v>
      </c>
      <c r="F646" s="644" t="s">
        <v>1060</v>
      </c>
      <c r="G646" s="644" t="s">
        <v>1216</v>
      </c>
      <c r="H646" s="645" t="s">
        <v>13</v>
      </c>
    </row>
    <row r="647" spans="1:8" x14ac:dyDescent="0.25">
      <c r="A647" s="600" t="s">
        <v>555</v>
      </c>
      <c r="B647" s="73" t="s">
        <v>554</v>
      </c>
      <c r="C647" s="433" t="s">
        <v>40</v>
      </c>
      <c r="D647" s="573">
        <v>46</v>
      </c>
      <c r="E647" s="573">
        <v>46</v>
      </c>
      <c r="F647" s="433" t="s">
        <v>870</v>
      </c>
      <c r="G647" s="433" t="s">
        <v>870</v>
      </c>
      <c r="H647" s="574">
        <v>35394</v>
      </c>
    </row>
    <row r="648" spans="1:8" ht="13.8" thickBot="1" x14ac:dyDescent="0.3">
      <c r="A648" s="600" t="s">
        <v>13</v>
      </c>
      <c r="B648" s="73"/>
      <c r="C648" s="433" t="s">
        <v>13</v>
      </c>
      <c r="D648" s="575" t="s">
        <v>1222</v>
      </c>
      <c r="E648" s="575" t="s">
        <v>1222</v>
      </c>
      <c r="F648" s="433" t="s">
        <v>1223</v>
      </c>
      <c r="G648" s="433" t="s">
        <v>955</v>
      </c>
      <c r="H648" s="434" t="s">
        <v>13</v>
      </c>
    </row>
    <row r="649" spans="1:8" x14ac:dyDescent="0.25">
      <c r="A649" s="677" t="s">
        <v>583</v>
      </c>
      <c r="B649" s="641" t="s">
        <v>582</v>
      </c>
      <c r="C649" s="642" t="s">
        <v>40</v>
      </c>
      <c r="D649" s="653">
        <v>57</v>
      </c>
      <c r="E649" s="653">
        <v>30</v>
      </c>
      <c r="F649" s="642" t="s">
        <v>870</v>
      </c>
      <c r="G649" s="642" t="s">
        <v>870</v>
      </c>
      <c r="H649" s="643">
        <v>36441</v>
      </c>
    </row>
    <row r="650" spans="1:8" ht="13.8" thickBot="1" x14ac:dyDescent="0.3">
      <c r="A650" s="678" t="s">
        <v>13</v>
      </c>
      <c r="B650" s="523"/>
      <c r="C650" s="644" t="s">
        <v>13</v>
      </c>
      <c r="D650" s="654" t="s">
        <v>932</v>
      </c>
      <c r="E650" s="654" t="s">
        <v>938</v>
      </c>
      <c r="F650" s="644" t="s">
        <v>1232</v>
      </c>
      <c r="G650" s="644" t="s">
        <v>1233</v>
      </c>
      <c r="H650" s="645" t="s">
        <v>13</v>
      </c>
    </row>
    <row r="651" spans="1:8" x14ac:dyDescent="0.25">
      <c r="A651" s="600" t="s">
        <v>593</v>
      </c>
      <c r="B651" s="73" t="s">
        <v>592</v>
      </c>
      <c r="C651" s="433" t="s">
        <v>40</v>
      </c>
      <c r="D651" s="573">
        <v>67</v>
      </c>
      <c r="E651" s="573">
        <v>96</v>
      </c>
      <c r="F651" s="433" t="s">
        <v>870</v>
      </c>
      <c r="G651" s="433" t="s">
        <v>870</v>
      </c>
      <c r="H651" s="574">
        <v>36656</v>
      </c>
    </row>
    <row r="652" spans="1:8" ht="13.8" thickBot="1" x14ac:dyDescent="0.3">
      <c r="A652" s="600" t="s">
        <v>13</v>
      </c>
      <c r="B652" s="73"/>
      <c r="C652" s="433" t="s">
        <v>13</v>
      </c>
      <c r="D652" s="575" t="s">
        <v>1120</v>
      </c>
      <c r="E652" s="575" t="s">
        <v>1234</v>
      </c>
      <c r="F652" s="433" t="s">
        <v>947</v>
      </c>
      <c r="G652" s="433" t="s">
        <v>881</v>
      </c>
      <c r="H652" s="434" t="s">
        <v>13</v>
      </c>
    </row>
    <row r="653" spans="1:8" x14ac:dyDescent="0.25">
      <c r="A653" s="677" t="s">
        <v>621</v>
      </c>
      <c r="B653" s="641" t="s">
        <v>620</v>
      </c>
      <c r="C653" s="642" t="s">
        <v>40</v>
      </c>
      <c r="D653" s="653">
        <v>54</v>
      </c>
      <c r="E653" s="653">
        <v>26</v>
      </c>
      <c r="F653" s="642" t="s">
        <v>870</v>
      </c>
      <c r="G653" s="642" t="s">
        <v>870</v>
      </c>
      <c r="H653" s="643">
        <v>48362</v>
      </c>
    </row>
    <row r="654" spans="1:8" ht="13.8" thickBot="1" x14ac:dyDescent="0.3">
      <c r="A654" s="678" t="s">
        <v>13</v>
      </c>
      <c r="B654" s="523"/>
      <c r="C654" s="644" t="s">
        <v>13</v>
      </c>
      <c r="D654" s="654" t="s">
        <v>1243</v>
      </c>
      <c r="E654" s="654" t="s">
        <v>992</v>
      </c>
      <c r="F654" s="644" t="s">
        <v>1028</v>
      </c>
      <c r="G654" s="644" t="s">
        <v>881</v>
      </c>
      <c r="H654" s="645" t="s">
        <v>13</v>
      </c>
    </row>
    <row r="655" spans="1:8" x14ac:dyDescent="0.25">
      <c r="A655" s="600" t="s">
        <v>645</v>
      </c>
      <c r="B655" s="73" t="s">
        <v>644</v>
      </c>
      <c r="C655" s="433" t="s">
        <v>40</v>
      </c>
      <c r="D655" s="573">
        <v>28</v>
      </c>
      <c r="E655" s="573">
        <v>38</v>
      </c>
      <c r="F655" s="433" t="s">
        <v>882</v>
      </c>
      <c r="G655" s="433" t="s">
        <v>882</v>
      </c>
      <c r="H655" s="574">
        <v>33839</v>
      </c>
    </row>
    <row r="656" spans="1:8" x14ac:dyDescent="0.25">
      <c r="A656" s="600" t="s">
        <v>13</v>
      </c>
      <c r="B656" s="73"/>
      <c r="C656" s="433" t="s">
        <v>13</v>
      </c>
      <c r="D656" s="575" t="s">
        <v>927</v>
      </c>
      <c r="E656" s="575" t="s">
        <v>938</v>
      </c>
      <c r="F656" s="433" t="s">
        <v>1256</v>
      </c>
      <c r="G656" s="433" t="s">
        <v>897</v>
      </c>
      <c r="H656" s="434" t="s">
        <v>13</v>
      </c>
    </row>
    <row r="657" spans="1:8" ht="13.8" thickBot="1" x14ac:dyDescent="0.3">
      <c r="A657" s="600" t="s">
        <v>13</v>
      </c>
      <c r="B657" s="73"/>
      <c r="C657" s="433" t="s">
        <v>13</v>
      </c>
      <c r="D657" s="575" t="s">
        <v>871</v>
      </c>
      <c r="E657" s="575" t="s">
        <v>905</v>
      </c>
      <c r="F657" s="433" t="s">
        <v>919</v>
      </c>
      <c r="G657" s="433" t="s">
        <v>897</v>
      </c>
      <c r="H657" s="434" t="s">
        <v>13</v>
      </c>
    </row>
    <row r="658" spans="1:8" x14ac:dyDescent="0.25">
      <c r="A658" s="677" t="s">
        <v>647</v>
      </c>
      <c r="B658" s="641" t="s">
        <v>646</v>
      </c>
      <c r="C658" s="642" t="s">
        <v>40</v>
      </c>
      <c r="D658" s="653">
        <v>8</v>
      </c>
      <c r="E658" s="653">
        <v>17</v>
      </c>
      <c r="F658" s="642" t="s">
        <v>870</v>
      </c>
      <c r="G658" s="642" t="s">
        <v>870</v>
      </c>
      <c r="H658" s="643">
        <v>39868</v>
      </c>
    </row>
    <row r="659" spans="1:8" ht="13.8" thickBot="1" x14ac:dyDescent="0.3">
      <c r="A659" s="678" t="s">
        <v>13</v>
      </c>
      <c r="B659" s="523"/>
      <c r="C659" s="644" t="s">
        <v>13</v>
      </c>
      <c r="D659" s="654" t="s">
        <v>905</v>
      </c>
      <c r="E659" s="654" t="s">
        <v>898</v>
      </c>
      <c r="F659" s="644" t="s">
        <v>1179</v>
      </c>
      <c r="G659" s="644" t="s">
        <v>1257</v>
      </c>
      <c r="H659" s="645" t="s">
        <v>13</v>
      </c>
    </row>
    <row r="660" spans="1:8" x14ac:dyDescent="0.25">
      <c r="A660" s="600" t="s">
        <v>651</v>
      </c>
      <c r="B660" s="73" t="s">
        <v>650</v>
      </c>
      <c r="C660" s="433" t="s">
        <v>40</v>
      </c>
      <c r="D660" s="573">
        <v>21</v>
      </c>
      <c r="E660" s="573">
        <v>23</v>
      </c>
      <c r="F660" s="433" t="s">
        <v>870</v>
      </c>
      <c r="G660" s="433" t="s">
        <v>870</v>
      </c>
      <c r="H660" s="574">
        <v>47299</v>
      </c>
    </row>
    <row r="661" spans="1:8" ht="13.8" thickBot="1" x14ac:dyDescent="0.3">
      <c r="A661" s="600" t="s">
        <v>13</v>
      </c>
      <c r="B661" s="73"/>
      <c r="C661" s="433" t="s">
        <v>13</v>
      </c>
      <c r="D661" s="575" t="s">
        <v>895</v>
      </c>
      <c r="E661" s="575" t="s">
        <v>961</v>
      </c>
      <c r="F661" s="433" t="s">
        <v>1260</v>
      </c>
      <c r="G661" s="433" t="s">
        <v>1010</v>
      </c>
      <c r="H661" s="434" t="s">
        <v>13</v>
      </c>
    </row>
    <row r="662" spans="1:8" x14ac:dyDescent="0.25">
      <c r="A662" s="677" t="s">
        <v>671</v>
      </c>
      <c r="B662" s="641" t="s">
        <v>670</v>
      </c>
      <c r="C662" s="642" t="s">
        <v>40</v>
      </c>
      <c r="D662" s="653">
        <v>38</v>
      </c>
      <c r="E662" s="653">
        <v>22</v>
      </c>
      <c r="F662" s="642" t="s">
        <v>870</v>
      </c>
      <c r="G662" s="642" t="s">
        <v>870</v>
      </c>
      <c r="H662" s="643">
        <v>26376</v>
      </c>
    </row>
    <row r="663" spans="1:8" ht="13.8" thickBot="1" x14ac:dyDescent="0.3">
      <c r="A663" s="678" t="s">
        <v>13</v>
      </c>
      <c r="B663" s="523"/>
      <c r="C663" s="644" t="s">
        <v>13</v>
      </c>
      <c r="D663" s="654" t="s">
        <v>916</v>
      </c>
      <c r="E663" s="654" t="s">
        <v>923</v>
      </c>
      <c r="F663" s="644" t="s">
        <v>1223</v>
      </c>
      <c r="G663" s="644" t="s">
        <v>955</v>
      </c>
      <c r="H663" s="645" t="s">
        <v>13</v>
      </c>
    </row>
    <row r="664" spans="1:8" x14ac:dyDescent="0.25">
      <c r="A664" s="600" t="s">
        <v>723</v>
      </c>
      <c r="B664" s="73" t="s">
        <v>722</v>
      </c>
      <c r="C664" s="433" t="s">
        <v>40</v>
      </c>
      <c r="D664" s="573">
        <v>27</v>
      </c>
      <c r="E664" s="573">
        <v>86</v>
      </c>
      <c r="F664" s="433" t="s">
        <v>905</v>
      </c>
      <c r="G664" s="433" t="s">
        <v>905</v>
      </c>
      <c r="H664" s="574">
        <v>40841</v>
      </c>
    </row>
    <row r="665" spans="1:8" x14ac:dyDescent="0.25">
      <c r="A665" s="600" t="s">
        <v>13</v>
      </c>
      <c r="B665" s="73"/>
      <c r="C665" s="433" t="s">
        <v>13</v>
      </c>
      <c r="D665" s="575" t="s">
        <v>915</v>
      </c>
      <c r="E665" s="575" t="s">
        <v>952</v>
      </c>
      <c r="F665" s="433" t="s">
        <v>1290</v>
      </c>
      <c r="G665" s="433" t="s">
        <v>878</v>
      </c>
      <c r="H665" s="434" t="s">
        <v>13</v>
      </c>
    </row>
    <row r="666" spans="1:8" x14ac:dyDescent="0.25">
      <c r="A666" s="600" t="s">
        <v>13</v>
      </c>
      <c r="B666" s="73"/>
      <c r="C666" s="433" t="s">
        <v>13</v>
      </c>
      <c r="D666" s="575" t="s">
        <v>870</v>
      </c>
      <c r="E666" s="575" t="s">
        <v>886</v>
      </c>
      <c r="F666" s="433" t="s">
        <v>1291</v>
      </c>
      <c r="G666" s="433" t="s">
        <v>942</v>
      </c>
      <c r="H666" s="434" t="s">
        <v>13</v>
      </c>
    </row>
    <row r="667" spans="1:8" x14ac:dyDescent="0.25">
      <c r="A667" s="600" t="s">
        <v>13</v>
      </c>
      <c r="B667" s="73"/>
      <c r="C667" s="433" t="s">
        <v>13</v>
      </c>
      <c r="D667" s="575" t="s">
        <v>882</v>
      </c>
      <c r="E667" s="575" t="s">
        <v>887</v>
      </c>
      <c r="F667" s="433" t="s">
        <v>1040</v>
      </c>
      <c r="G667" s="433" t="s">
        <v>878</v>
      </c>
      <c r="H667" s="434" t="s">
        <v>13</v>
      </c>
    </row>
    <row r="668" spans="1:8" x14ac:dyDescent="0.25">
      <c r="A668" s="600" t="s">
        <v>13</v>
      </c>
      <c r="B668" s="73"/>
      <c r="C668" s="433" t="s">
        <v>13</v>
      </c>
      <c r="D668" s="575" t="s">
        <v>882</v>
      </c>
      <c r="E668" s="575" t="s">
        <v>918</v>
      </c>
      <c r="F668" s="433" t="s">
        <v>1292</v>
      </c>
      <c r="G668" s="433" t="s">
        <v>885</v>
      </c>
      <c r="H668" s="434" t="s">
        <v>13</v>
      </c>
    </row>
    <row r="669" spans="1:8" x14ac:dyDescent="0.25">
      <c r="A669" s="600" t="s">
        <v>13</v>
      </c>
      <c r="B669" s="73"/>
      <c r="C669" s="433" t="s">
        <v>13</v>
      </c>
      <c r="D669" s="575" t="s">
        <v>882</v>
      </c>
      <c r="E669" s="575" t="s">
        <v>892</v>
      </c>
      <c r="F669" s="433" t="s">
        <v>1006</v>
      </c>
      <c r="G669" s="433" t="s">
        <v>878</v>
      </c>
      <c r="H669" s="434" t="s">
        <v>13</v>
      </c>
    </row>
    <row r="670" spans="1:8" x14ac:dyDescent="0.25">
      <c r="A670" s="600" t="s">
        <v>13</v>
      </c>
      <c r="B670" s="73"/>
      <c r="C670" s="433" t="s">
        <v>13</v>
      </c>
      <c r="D670" s="575" t="s">
        <v>886</v>
      </c>
      <c r="E670" s="575" t="s">
        <v>894</v>
      </c>
      <c r="F670" s="433" t="s">
        <v>1109</v>
      </c>
      <c r="G670" s="433" t="s">
        <v>878</v>
      </c>
      <c r="H670" s="434" t="s">
        <v>13</v>
      </c>
    </row>
    <row r="671" spans="1:8" x14ac:dyDescent="0.25">
      <c r="A671" s="600" t="s">
        <v>13</v>
      </c>
      <c r="B671" s="73"/>
      <c r="C671" s="433" t="s">
        <v>13</v>
      </c>
      <c r="D671" s="575" t="s">
        <v>882</v>
      </c>
      <c r="E671" s="575" t="s">
        <v>875</v>
      </c>
      <c r="F671" s="433" t="s">
        <v>1109</v>
      </c>
      <c r="G671" s="433" t="s">
        <v>878</v>
      </c>
      <c r="H671" s="434" t="s">
        <v>13</v>
      </c>
    </row>
    <row r="672" spans="1:8" ht="13.8" thickBot="1" x14ac:dyDescent="0.3">
      <c r="A672" s="600" t="s">
        <v>13</v>
      </c>
      <c r="B672" s="73"/>
      <c r="C672" s="433" t="s">
        <v>13</v>
      </c>
      <c r="D672" s="575" t="s">
        <v>870</v>
      </c>
      <c r="E672" s="575" t="s">
        <v>886</v>
      </c>
      <c r="F672" s="433" t="s">
        <v>1040</v>
      </c>
      <c r="G672" s="433" t="s">
        <v>942</v>
      </c>
      <c r="H672" s="434" t="s">
        <v>13</v>
      </c>
    </row>
    <row r="673" spans="1:8" x14ac:dyDescent="0.25">
      <c r="A673" s="677" t="s">
        <v>767</v>
      </c>
      <c r="B673" s="641" t="s">
        <v>766</v>
      </c>
      <c r="C673" s="642" t="s">
        <v>40</v>
      </c>
      <c r="D673" s="653">
        <v>85</v>
      </c>
      <c r="E673" s="653">
        <v>51</v>
      </c>
      <c r="F673" s="642" t="s">
        <v>918</v>
      </c>
      <c r="G673" s="642" t="s">
        <v>918</v>
      </c>
      <c r="H673" s="643">
        <v>44265</v>
      </c>
    </row>
    <row r="674" spans="1:8" x14ac:dyDescent="0.25">
      <c r="A674" s="679" t="s">
        <v>13</v>
      </c>
      <c r="B674" s="646"/>
      <c r="C674" s="509" t="s">
        <v>13</v>
      </c>
      <c r="D674" s="655" t="s">
        <v>872</v>
      </c>
      <c r="E674" s="655" t="s">
        <v>895</v>
      </c>
      <c r="F674" s="509" t="s">
        <v>1310</v>
      </c>
      <c r="G674" s="509" t="s">
        <v>955</v>
      </c>
      <c r="H674" s="647" t="s">
        <v>13</v>
      </c>
    </row>
    <row r="675" spans="1:8" x14ac:dyDescent="0.25">
      <c r="A675" s="679" t="s">
        <v>13</v>
      </c>
      <c r="B675" s="646"/>
      <c r="C675" s="509" t="s">
        <v>13</v>
      </c>
      <c r="D675" s="655" t="s">
        <v>894</v>
      </c>
      <c r="E675" s="655" t="s">
        <v>871</v>
      </c>
      <c r="F675" s="509" t="s">
        <v>1310</v>
      </c>
      <c r="G675" s="509" t="s">
        <v>955</v>
      </c>
      <c r="H675" s="647" t="s">
        <v>13</v>
      </c>
    </row>
    <row r="676" spans="1:8" x14ac:dyDescent="0.25">
      <c r="A676" s="679" t="s">
        <v>13</v>
      </c>
      <c r="B676" s="646"/>
      <c r="C676" s="509" t="s">
        <v>13</v>
      </c>
      <c r="D676" s="655" t="s">
        <v>879</v>
      </c>
      <c r="E676" s="655" t="s">
        <v>871</v>
      </c>
      <c r="F676" s="509" t="s">
        <v>1310</v>
      </c>
      <c r="G676" s="509" t="s">
        <v>955</v>
      </c>
      <c r="H676" s="647" t="s">
        <v>13</v>
      </c>
    </row>
    <row r="677" spans="1:8" x14ac:dyDescent="0.25">
      <c r="A677" s="679" t="s">
        <v>13</v>
      </c>
      <c r="B677" s="646"/>
      <c r="C677" s="509" t="s">
        <v>13</v>
      </c>
      <c r="D677" s="655" t="s">
        <v>888</v>
      </c>
      <c r="E677" s="655" t="s">
        <v>886</v>
      </c>
      <c r="F677" s="509" t="s">
        <v>1310</v>
      </c>
      <c r="G677" s="509" t="s">
        <v>955</v>
      </c>
      <c r="H677" s="647" t="s">
        <v>13</v>
      </c>
    </row>
    <row r="678" spans="1:8" x14ac:dyDescent="0.25">
      <c r="A678" s="679" t="s">
        <v>13</v>
      </c>
      <c r="B678" s="646"/>
      <c r="C678" s="509" t="s">
        <v>13</v>
      </c>
      <c r="D678" s="655" t="s">
        <v>879</v>
      </c>
      <c r="E678" s="655" t="s">
        <v>871</v>
      </c>
      <c r="F678" s="509" t="s">
        <v>1310</v>
      </c>
      <c r="G678" s="509" t="s">
        <v>955</v>
      </c>
      <c r="H678" s="647" t="s">
        <v>13</v>
      </c>
    </row>
    <row r="679" spans="1:8" x14ac:dyDescent="0.25">
      <c r="A679" s="679" t="s">
        <v>13</v>
      </c>
      <c r="B679" s="646"/>
      <c r="C679" s="509" t="s">
        <v>13</v>
      </c>
      <c r="D679" s="655" t="s">
        <v>887</v>
      </c>
      <c r="E679" s="655" t="s">
        <v>886</v>
      </c>
      <c r="F679" s="509" t="s">
        <v>1310</v>
      </c>
      <c r="G679" s="509" t="s">
        <v>955</v>
      </c>
      <c r="H679" s="647" t="s">
        <v>13</v>
      </c>
    </row>
    <row r="680" spans="1:8" ht="13.8" thickBot="1" x14ac:dyDescent="0.3">
      <c r="A680" s="678" t="s">
        <v>13</v>
      </c>
      <c r="B680" s="523"/>
      <c r="C680" s="644" t="s">
        <v>13</v>
      </c>
      <c r="D680" s="654" t="s">
        <v>1069</v>
      </c>
      <c r="E680" s="654" t="s">
        <v>915</v>
      </c>
      <c r="F680" s="644" t="s">
        <v>1311</v>
      </c>
      <c r="G680" s="644" t="s">
        <v>955</v>
      </c>
      <c r="H680" s="645" t="s">
        <v>13</v>
      </c>
    </row>
    <row r="681" spans="1:8" x14ac:dyDescent="0.25">
      <c r="A681" s="668" t="s">
        <v>54</v>
      </c>
      <c r="B681" s="648" t="s">
        <v>53</v>
      </c>
      <c r="C681" s="449" t="s">
        <v>55</v>
      </c>
      <c r="D681" s="656">
        <v>118</v>
      </c>
      <c r="E681" s="656">
        <v>203</v>
      </c>
      <c r="F681" s="449" t="s">
        <v>879</v>
      </c>
      <c r="G681" s="449" t="s">
        <v>879</v>
      </c>
      <c r="H681" s="649">
        <v>163590</v>
      </c>
    </row>
    <row r="682" spans="1:8" x14ac:dyDescent="0.25">
      <c r="A682" s="680" t="s">
        <v>13</v>
      </c>
      <c r="B682" s="650"/>
      <c r="C682" s="453" t="s">
        <v>13</v>
      </c>
      <c r="D682" s="657" t="s">
        <v>911</v>
      </c>
      <c r="E682" s="657" t="s">
        <v>912</v>
      </c>
      <c r="F682" s="453" t="s">
        <v>913</v>
      </c>
      <c r="G682" s="453" t="s">
        <v>914</v>
      </c>
      <c r="H682" s="454" t="s">
        <v>13</v>
      </c>
    </row>
    <row r="683" spans="1:8" x14ac:dyDescent="0.25">
      <c r="A683" s="680" t="s">
        <v>13</v>
      </c>
      <c r="B683" s="650"/>
      <c r="C683" s="453" t="s">
        <v>13</v>
      </c>
      <c r="D683" s="657" t="s">
        <v>915</v>
      </c>
      <c r="E683" s="657" t="s">
        <v>916</v>
      </c>
      <c r="F683" s="453" t="s">
        <v>913</v>
      </c>
      <c r="G683" s="453" t="s">
        <v>914</v>
      </c>
      <c r="H683" s="454" t="s">
        <v>13</v>
      </c>
    </row>
    <row r="684" spans="1:8" x14ac:dyDescent="0.25">
      <c r="A684" s="680" t="s">
        <v>13</v>
      </c>
      <c r="B684" s="650"/>
      <c r="C684" s="453" t="s">
        <v>13</v>
      </c>
      <c r="D684" s="657" t="s">
        <v>887</v>
      </c>
      <c r="E684" s="657" t="s">
        <v>898</v>
      </c>
      <c r="F684" s="453" t="s">
        <v>913</v>
      </c>
      <c r="G684" s="453" t="s">
        <v>914</v>
      </c>
      <c r="H684" s="454" t="s">
        <v>13</v>
      </c>
    </row>
    <row r="685" spans="1:8" x14ac:dyDescent="0.25">
      <c r="A685" s="680" t="s">
        <v>13</v>
      </c>
      <c r="B685" s="650"/>
      <c r="C685" s="453" t="s">
        <v>13</v>
      </c>
      <c r="D685" s="657" t="s">
        <v>887</v>
      </c>
      <c r="E685" s="657" t="s">
        <v>916</v>
      </c>
      <c r="F685" s="453" t="s">
        <v>913</v>
      </c>
      <c r="G685" s="453" t="s">
        <v>914</v>
      </c>
      <c r="H685" s="454" t="s">
        <v>13</v>
      </c>
    </row>
    <row r="686" spans="1:8" ht="13.8" thickBot="1" x14ac:dyDescent="0.3">
      <c r="A686" s="669" t="s">
        <v>13</v>
      </c>
      <c r="B686" s="651"/>
      <c r="C686" s="456" t="s">
        <v>13</v>
      </c>
      <c r="D686" s="658" t="s">
        <v>887</v>
      </c>
      <c r="E686" s="658" t="s">
        <v>917</v>
      </c>
      <c r="F686" s="456" t="s">
        <v>913</v>
      </c>
      <c r="G686" s="456" t="s">
        <v>914</v>
      </c>
      <c r="H686" s="457" t="s">
        <v>13</v>
      </c>
    </row>
    <row r="687" spans="1:8" x14ac:dyDescent="0.25">
      <c r="A687" s="600" t="s">
        <v>77</v>
      </c>
      <c r="B687" s="73" t="s">
        <v>76</v>
      </c>
      <c r="C687" s="433" t="s">
        <v>55</v>
      </c>
      <c r="D687" s="573">
        <v>72</v>
      </c>
      <c r="E687" s="573">
        <v>106</v>
      </c>
      <c r="F687" s="433" t="s">
        <v>886</v>
      </c>
      <c r="G687" s="433" t="s">
        <v>879</v>
      </c>
      <c r="H687" s="574">
        <v>107681</v>
      </c>
    </row>
    <row r="688" spans="1:8" x14ac:dyDescent="0.25">
      <c r="A688" s="600" t="s">
        <v>13</v>
      </c>
      <c r="B688" s="73"/>
      <c r="C688" s="433" t="s">
        <v>13</v>
      </c>
      <c r="D688" s="575" t="s">
        <v>938</v>
      </c>
      <c r="E688" s="575" t="s">
        <v>939</v>
      </c>
      <c r="F688" s="433" t="s">
        <v>940</v>
      </c>
      <c r="G688" s="433" t="s">
        <v>881</v>
      </c>
      <c r="H688" s="434" t="s">
        <v>13</v>
      </c>
    </row>
    <row r="689" spans="1:8" x14ac:dyDescent="0.25">
      <c r="A689" s="600" t="s">
        <v>13</v>
      </c>
      <c r="B689" s="73"/>
      <c r="C689" s="433" t="s">
        <v>13</v>
      </c>
      <c r="D689" s="575" t="s">
        <v>875</v>
      </c>
      <c r="E689" s="575" t="s">
        <v>892</v>
      </c>
      <c r="F689" s="433" t="s">
        <v>941</v>
      </c>
      <c r="G689" s="433" t="s">
        <v>897</v>
      </c>
      <c r="H689" s="434" t="s">
        <v>13</v>
      </c>
    </row>
    <row r="690" spans="1:8" x14ac:dyDescent="0.25">
      <c r="A690" s="600" t="s">
        <v>13</v>
      </c>
      <c r="B690" s="73"/>
      <c r="C690" s="433" t="s">
        <v>13</v>
      </c>
      <c r="D690" s="575" t="s">
        <v>873</v>
      </c>
      <c r="E690" s="575" t="s">
        <v>894</v>
      </c>
      <c r="F690" s="433" t="s">
        <v>941</v>
      </c>
      <c r="G690" s="433" t="s">
        <v>897</v>
      </c>
      <c r="H690" s="434" t="s">
        <v>13</v>
      </c>
    </row>
    <row r="691" spans="1:8" x14ac:dyDescent="0.25">
      <c r="A691" s="600" t="s">
        <v>13</v>
      </c>
      <c r="B691" s="73"/>
      <c r="C691" s="433" t="s">
        <v>13</v>
      </c>
      <c r="D691" s="575" t="s">
        <v>883</v>
      </c>
      <c r="E691" s="575" t="s">
        <v>875</v>
      </c>
      <c r="F691" s="433" t="s">
        <v>941</v>
      </c>
      <c r="G691" s="433" t="s">
        <v>897</v>
      </c>
      <c r="H691" s="434" t="s">
        <v>13</v>
      </c>
    </row>
    <row r="692" spans="1:8" ht="13.8" thickBot="1" x14ac:dyDescent="0.3">
      <c r="A692" s="600" t="s">
        <v>13</v>
      </c>
      <c r="B692" s="73"/>
      <c r="C692" s="433" t="s">
        <v>13</v>
      </c>
      <c r="D692" s="575" t="s">
        <v>870</v>
      </c>
      <c r="E692" s="575" t="s">
        <v>870</v>
      </c>
      <c r="F692" s="433" t="s">
        <v>13</v>
      </c>
      <c r="G692" s="433" t="s">
        <v>942</v>
      </c>
      <c r="H692" s="434" t="s">
        <v>13</v>
      </c>
    </row>
    <row r="693" spans="1:8" x14ac:dyDescent="0.25">
      <c r="A693" s="668" t="s">
        <v>140</v>
      </c>
      <c r="B693" s="648" t="s">
        <v>139</v>
      </c>
      <c r="C693" s="449" t="s">
        <v>55</v>
      </c>
      <c r="D693" s="656">
        <v>97</v>
      </c>
      <c r="E693" s="656">
        <v>130</v>
      </c>
      <c r="F693" s="449" t="s">
        <v>870</v>
      </c>
      <c r="G693" s="449" t="s">
        <v>870</v>
      </c>
      <c r="H693" s="649">
        <v>90173</v>
      </c>
    </row>
    <row r="694" spans="1:8" ht="13.8" thickBot="1" x14ac:dyDescent="0.3">
      <c r="A694" s="669" t="s">
        <v>13</v>
      </c>
      <c r="B694" s="651"/>
      <c r="C694" s="456" t="s">
        <v>13</v>
      </c>
      <c r="D694" s="658" t="s">
        <v>987</v>
      </c>
      <c r="E694" s="658" t="s">
        <v>988</v>
      </c>
      <c r="F694" s="456" t="s">
        <v>949</v>
      </c>
      <c r="G694" s="456" t="s">
        <v>881</v>
      </c>
      <c r="H694" s="457" t="s">
        <v>13</v>
      </c>
    </row>
    <row r="695" spans="1:8" x14ac:dyDescent="0.25">
      <c r="A695" s="600" t="s">
        <v>142</v>
      </c>
      <c r="B695" s="73" t="s">
        <v>141</v>
      </c>
      <c r="C695" s="433" t="s">
        <v>55</v>
      </c>
      <c r="D695" s="573">
        <v>152</v>
      </c>
      <c r="E695" s="573">
        <v>303</v>
      </c>
      <c r="F695" s="433" t="s">
        <v>888</v>
      </c>
      <c r="G695" s="433" t="s">
        <v>888</v>
      </c>
      <c r="H695" s="574">
        <v>238859</v>
      </c>
    </row>
    <row r="696" spans="1:8" x14ac:dyDescent="0.25">
      <c r="A696" s="600" t="s">
        <v>13</v>
      </c>
      <c r="B696" s="73"/>
      <c r="C696" s="433" t="s">
        <v>13</v>
      </c>
      <c r="D696" s="575" t="s">
        <v>871</v>
      </c>
      <c r="E696" s="575" t="s">
        <v>879</v>
      </c>
      <c r="F696" s="433" t="s">
        <v>989</v>
      </c>
      <c r="G696" s="433" t="s">
        <v>990</v>
      </c>
      <c r="H696" s="434" t="s">
        <v>13</v>
      </c>
    </row>
    <row r="697" spans="1:8" x14ac:dyDescent="0.25">
      <c r="A697" s="600" t="s">
        <v>13</v>
      </c>
      <c r="B697" s="73"/>
      <c r="C697" s="433" t="s">
        <v>13</v>
      </c>
      <c r="D697" s="575" t="s">
        <v>871</v>
      </c>
      <c r="E697" s="575" t="s">
        <v>886</v>
      </c>
      <c r="F697" s="433" t="s">
        <v>991</v>
      </c>
      <c r="G697" s="433" t="s">
        <v>990</v>
      </c>
      <c r="H697" s="434" t="s">
        <v>13</v>
      </c>
    </row>
    <row r="698" spans="1:8" x14ac:dyDescent="0.25">
      <c r="A698" s="600" t="s">
        <v>13</v>
      </c>
      <c r="B698" s="73"/>
      <c r="C698" s="433" t="s">
        <v>13</v>
      </c>
      <c r="D698" s="575" t="s">
        <v>871</v>
      </c>
      <c r="E698" s="575" t="s">
        <v>887</v>
      </c>
      <c r="F698" s="433" t="s">
        <v>989</v>
      </c>
      <c r="G698" s="433" t="s">
        <v>990</v>
      </c>
      <c r="H698" s="434" t="s">
        <v>13</v>
      </c>
    </row>
    <row r="699" spans="1:8" x14ac:dyDescent="0.25">
      <c r="A699" s="600" t="s">
        <v>13</v>
      </c>
      <c r="B699" s="73"/>
      <c r="C699" s="433" t="s">
        <v>13</v>
      </c>
      <c r="D699" s="575" t="s">
        <v>887</v>
      </c>
      <c r="E699" s="575" t="s">
        <v>992</v>
      </c>
      <c r="F699" s="433" t="s">
        <v>989</v>
      </c>
      <c r="G699" s="433" t="s">
        <v>990</v>
      </c>
      <c r="H699" s="434" t="s">
        <v>13</v>
      </c>
    </row>
    <row r="700" spans="1:8" x14ac:dyDescent="0.25">
      <c r="A700" s="600" t="s">
        <v>13</v>
      </c>
      <c r="B700" s="73"/>
      <c r="C700" s="433" t="s">
        <v>13</v>
      </c>
      <c r="D700" s="575" t="s">
        <v>887</v>
      </c>
      <c r="E700" s="575" t="s">
        <v>876</v>
      </c>
      <c r="F700" s="433" t="s">
        <v>989</v>
      </c>
      <c r="G700" s="433" t="s">
        <v>990</v>
      </c>
      <c r="H700" s="434" t="s">
        <v>13</v>
      </c>
    </row>
    <row r="701" spans="1:8" x14ac:dyDescent="0.25">
      <c r="A701" s="600" t="s">
        <v>13</v>
      </c>
      <c r="B701" s="73"/>
      <c r="C701" s="433" t="s">
        <v>13</v>
      </c>
      <c r="D701" s="575" t="s">
        <v>886</v>
      </c>
      <c r="E701" s="575" t="s">
        <v>892</v>
      </c>
      <c r="F701" s="433" t="s">
        <v>989</v>
      </c>
      <c r="G701" s="433" t="s">
        <v>990</v>
      </c>
      <c r="H701" s="434" t="s">
        <v>13</v>
      </c>
    </row>
    <row r="702" spans="1:8" x14ac:dyDescent="0.25">
      <c r="A702" s="600" t="s">
        <v>13</v>
      </c>
      <c r="B702" s="73"/>
      <c r="C702" s="433" t="s">
        <v>13</v>
      </c>
      <c r="D702" s="575" t="s">
        <v>971</v>
      </c>
      <c r="E702" s="575" t="s">
        <v>993</v>
      </c>
      <c r="F702" s="433" t="s">
        <v>989</v>
      </c>
      <c r="G702" s="433" t="s">
        <v>990</v>
      </c>
      <c r="H702" s="434" t="s">
        <v>13</v>
      </c>
    </row>
    <row r="703" spans="1:8" x14ac:dyDescent="0.25">
      <c r="A703" s="600" t="s">
        <v>13</v>
      </c>
      <c r="B703" s="73"/>
      <c r="C703" s="433" t="s">
        <v>13</v>
      </c>
      <c r="D703" s="575" t="s">
        <v>872</v>
      </c>
      <c r="E703" s="575" t="s">
        <v>946</v>
      </c>
      <c r="F703" s="433" t="s">
        <v>989</v>
      </c>
      <c r="G703" s="433" t="s">
        <v>990</v>
      </c>
      <c r="H703" s="434" t="s">
        <v>13</v>
      </c>
    </row>
    <row r="704" spans="1:8" x14ac:dyDescent="0.25">
      <c r="A704" s="600" t="s">
        <v>13</v>
      </c>
      <c r="B704" s="73"/>
      <c r="C704" s="433" t="s">
        <v>13</v>
      </c>
      <c r="D704" s="575" t="s">
        <v>926</v>
      </c>
      <c r="E704" s="575" t="s">
        <v>971</v>
      </c>
      <c r="F704" s="433" t="s">
        <v>989</v>
      </c>
      <c r="G704" s="433" t="s">
        <v>990</v>
      </c>
      <c r="H704" s="434" t="s">
        <v>13</v>
      </c>
    </row>
    <row r="705" spans="1:8" x14ac:dyDescent="0.25">
      <c r="A705" s="600" t="s">
        <v>13</v>
      </c>
      <c r="B705" s="73"/>
      <c r="C705" s="433" t="s">
        <v>13</v>
      </c>
      <c r="D705" s="575" t="s">
        <v>875</v>
      </c>
      <c r="E705" s="575" t="s">
        <v>907</v>
      </c>
      <c r="F705" s="433" t="s">
        <v>989</v>
      </c>
      <c r="G705" s="433" t="s">
        <v>990</v>
      </c>
      <c r="H705" s="434" t="s">
        <v>13</v>
      </c>
    </row>
    <row r="706" spans="1:8" x14ac:dyDescent="0.25">
      <c r="A706" s="600" t="s">
        <v>13</v>
      </c>
      <c r="B706" s="73"/>
      <c r="C706" s="433" t="s">
        <v>13</v>
      </c>
      <c r="D706" s="575" t="s">
        <v>886</v>
      </c>
      <c r="E706" s="575" t="s">
        <v>894</v>
      </c>
      <c r="F706" s="433" t="s">
        <v>989</v>
      </c>
      <c r="G706" s="433" t="s">
        <v>990</v>
      </c>
      <c r="H706" s="434" t="s">
        <v>13</v>
      </c>
    </row>
    <row r="707" spans="1:8" x14ac:dyDescent="0.25">
      <c r="A707" s="600" t="s">
        <v>13</v>
      </c>
      <c r="B707" s="73"/>
      <c r="C707" s="433" t="s">
        <v>13</v>
      </c>
      <c r="D707" s="575" t="s">
        <v>871</v>
      </c>
      <c r="E707" s="575" t="s">
        <v>883</v>
      </c>
      <c r="F707" s="433" t="s">
        <v>989</v>
      </c>
      <c r="G707" s="433" t="s">
        <v>990</v>
      </c>
      <c r="H707" s="434" t="s">
        <v>13</v>
      </c>
    </row>
    <row r="708" spans="1:8" x14ac:dyDescent="0.25">
      <c r="A708" s="600" t="s">
        <v>13</v>
      </c>
      <c r="B708" s="73"/>
      <c r="C708" s="433" t="s">
        <v>13</v>
      </c>
      <c r="D708" s="575" t="s">
        <v>879</v>
      </c>
      <c r="E708" s="575" t="s">
        <v>888</v>
      </c>
      <c r="F708" s="433" t="s">
        <v>989</v>
      </c>
      <c r="G708" s="433" t="s">
        <v>990</v>
      </c>
      <c r="H708" s="434" t="s">
        <v>13</v>
      </c>
    </row>
    <row r="709" spans="1:8" x14ac:dyDescent="0.25">
      <c r="A709" s="600" t="s">
        <v>13</v>
      </c>
      <c r="B709" s="73"/>
      <c r="C709" s="433" t="s">
        <v>13</v>
      </c>
      <c r="D709" s="575" t="s">
        <v>870</v>
      </c>
      <c r="E709" s="575" t="s">
        <v>936</v>
      </c>
      <c r="F709" s="433" t="s">
        <v>994</v>
      </c>
      <c r="G709" s="433" t="s">
        <v>995</v>
      </c>
      <c r="H709" s="434" t="s">
        <v>13</v>
      </c>
    </row>
    <row r="710" spans="1:8" x14ac:dyDescent="0.25">
      <c r="A710" s="600" t="s">
        <v>13</v>
      </c>
      <c r="B710" s="73"/>
      <c r="C710" s="433" t="s">
        <v>13</v>
      </c>
      <c r="D710" s="575" t="s">
        <v>886</v>
      </c>
      <c r="E710" s="575" t="s">
        <v>905</v>
      </c>
      <c r="F710" s="433" t="s">
        <v>989</v>
      </c>
      <c r="G710" s="433" t="s">
        <v>990</v>
      </c>
      <c r="H710" s="434" t="s">
        <v>13</v>
      </c>
    </row>
    <row r="711" spans="1:8" ht="13.8" thickBot="1" x14ac:dyDescent="0.3">
      <c r="A711" s="600" t="s">
        <v>13</v>
      </c>
      <c r="B711" s="73"/>
      <c r="C711" s="433" t="s">
        <v>13</v>
      </c>
      <c r="D711" s="575" t="s">
        <v>917</v>
      </c>
      <c r="E711" s="575" t="s">
        <v>936</v>
      </c>
      <c r="F711" s="433" t="s">
        <v>989</v>
      </c>
      <c r="G711" s="433" t="s">
        <v>990</v>
      </c>
      <c r="H711" s="434" t="s">
        <v>13</v>
      </c>
    </row>
    <row r="712" spans="1:8" x14ac:dyDescent="0.25">
      <c r="A712" s="668" t="s">
        <v>172</v>
      </c>
      <c r="B712" s="648" t="s">
        <v>171</v>
      </c>
      <c r="C712" s="449" t="s">
        <v>55</v>
      </c>
      <c r="D712" s="656">
        <v>41</v>
      </c>
      <c r="E712" s="656">
        <v>132</v>
      </c>
      <c r="F712" s="449" t="s">
        <v>879</v>
      </c>
      <c r="G712" s="449" t="s">
        <v>879</v>
      </c>
      <c r="H712" s="649">
        <v>51640</v>
      </c>
    </row>
    <row r="713" spans="1:8" x14ac:dyDescent="0.25">
      <c r="A713" s="680" t="s">
        <v>13</v>
      </c>
      <c r="B713" s="650"/>
      <c r="C713" s="453" t="s">
        <v>13</v>
      </c>
      <c r="D713" s="657" t="s">
        <v>871</v>
      </c>
      <c r="E713" s="657" t="s">
        <v>906</v>
      </c>
      <c r="F713" s="453" t="s">
        <v>978</v>
      </c>
      <c r="G713" s="453" t="s">
        <v>897</v>
      </c>
      <c r="H713" s="454" t="s">
        <v>13</v>
      </c>
    </row>
    <row r="714" spans="1:8" x14ac:dyDescent="0.25">
      <c r="A714" s="680" t="s">
        <v>13</v>
      </c>
      <c r="B714" s="650"/>
      <c r="C714" s="453" t="s">
        <v>13</v>
      </c>
      <c r="D714" s="657" t="s">
        <v>870</v>
      </c>
      <c r="E714" s="657" t="s">
        <v>887</v>
      </c>
      <c r="F714" s="453" t="s">
        <v>1016</v>
      </c>
      <c r="G714" s="453" t="s">
        <v>1017</v>
      </c>
      <c r="H714" s="454" t="s">
        <v>13</v>
      </c>
    </row>
    <row r="715" spans="1:8" x14ac:dyDescent="0.25">
      <c r="A715" s="680" t="s">
        <v>13</v>
      </c>
      <c r="B715" s="650"/>
      <c r="C715" s="453" t="s">
        <v>13</v>
      </c>
      <c r="D715" s="657" t="s">
        <v>871</v>
      </c>
      <c r="E715" s="657" t="s">
        <v>906</v>
      </c>
      <c r="F715" s="453" t="s">
        <v>978</v>
      </c>
      <c r="G715" s="453" t="s">
        <v>897</v>
      </c>
      <c r="H715" s="454" t="s">
        <v>13</v>
      </c>
    </row>
    <row r="716" spans="1:8" x14ac:dyDescent="0.25">
      <c r="A716" s="680" t="s">
        <v>13</v>
      </c>
      <c r="B716" s="650"/>
      <c r="C716" s="453" t="s">
        <v>13</v>
      </c>
      <c r="D716" s="657" t="s">
        <v>870</v>
      </c>
      <c r="E716" s="657" t="s">
        <v>875</v>
      </c>
      <c r="F716" s="453" t="s">
        <v>1018</v>
      </c>
      <c r="G716" s="453" t="s">
        <v>885</v>
      </c>
      <c r="H716" s="454" t="s">
        <v>13</v>
      </c>
    </row>
    <row r="717" spans="1:8" ht="13.8" thickBot="1" x14ac:dyDescent="0.3">
      <c r="A717" s="669" t="s">
        <v>13</v>
      </c>
      <c r="B717" s="651"/>
      <c r="C717" s="456" t="s">
        <v>13</v>
      </c>
      <c r="D717" s="658" t="s">
        <v>1019</v>
      </c>
      <c r="E717" s="658" t="s">
        <v>1020</v>
      </c>
      <c r="F717" s="456" t="s">
        <v>1021</v>
      </c>
      <c r="G717" s="456" t="s">
        <v>881</v>
      </c>
      <c r="H717" s="457" t="s">
        <v>13</v>
      </c>
    </row>
    <row r="718" spans="1:8" x14ac:dyDescent="0.25">
      <c r="A718" s="600" t="s">
        <v>178</v>
      </c>
      <c r="B718" s="73" t="s">
        <v>177</v>
      </c>
      <c r="C718" s="433" t="s">
        <v>55</v>
      </c>
      <c r="D718" s="573">
        <v>87</v>
      </c>
      <c r="E718" s="573">
        <v>100</v>
      </c>
      <c r="F718" s="433" t="s">
        <v>871</v>
      </c>
      <c r="G718" s="433" t="s">
        <v>871</v>
      </c>
      <c r="H718" s="574">
        <v>169833</v>
      </c>
    </row>
    <row r="719" spans="1:8" x14ac:dyDescent="0.25">
      <c r="A719" s="600" t="s">
        <v>13</v>
      </c>
      <c r="B719" s="73"/>
      <c r="C719" s="433" t="s">
        <v>13</v>
      </c>
      <c r="D719" s="575" t="s">
        <v>1024</v>
      </c>
      <c r="E719" s="575" t="s">
        <v>1025</v>
      </c>
      <c r="F719" s="433" t="s">
        <v>1026</v>
      </c>
      <c r="G719" s="433" t="s">
        <v>1027</v>
      </c>
      <c r="H719" s="434" t="s">
        <v>13</v>
      </c>
    </row>
    <row r="720" spans="1:8" x14ac:dyDescent="0.25">
      <c r="A720" s="600" t="s">
        <v>13</v>
      </c>
      <c r="B720" s="73"/>
      <c r="C720" s="433" t="s">
        <v>13</v>
      </c>
      <c r="D720" s="575" t="s">
        <v>887</v>
      </c>
      <c r="E720" s="575" t="s">
        <v>887</v>
      </c>
      <c r="F720" s="433" t="s">
        <v>1028</v>
      </c>
      <c r="G720" s="433" t="s">
        <v>1027</v>
      </c>
      <c r="H720" s="434" t="s">
        <v>13</v>
      </c>
    </row>
    <row r="721" spans="1:8" ht="13.8" thickBot="1" x14ac:dyDescent="0.3">
      <c r="A721" s="600" t="s">
        <v>13</v>
      </c>
      <c r="B721" s="73"/>
      <c r="C721" s="433" t="s">
        <v>13</v>
      </c>
      <c r="D721" s="575" t="s">
        <v>875</v>
      </c>
      <c r="E721" s="575" t="s">
        <v>1029</v>
      </c>
      <c r="F721" s="433" t="s">
        <v>1028</v>
      </c>
      <c r="G721" s="433" t="s">
        <v>1027</v>
      </c>
      <c r="H721" s="434" t="s">
        <v>13</v>
      </c>
    </row>
    <row r="722" spans="1:8" x14ac:dyDescent="0.25">
      <c r="A722" s="668" t="s">
        <v>212</v>
      </c>
      <c r="B722" s="648" t="s">
        <v>211</v>
      </c>
      <c r="C722" s="449" t="s">
        <v>55</v>
      </c>
      <c r="D722" s="656">
        <v>39</v>
      </c>
      <c r="E722" s="656">
        <v>66</v>
      </c>
      <c r="F722" s="449" t="s">
        <v>882</v>
      </c>
      <c r="G722" s="449" t="s">
        <v>882</v>
      </c>
      <c r="H722" s="649">
        <v>57774</v>
      </c>
    </row>
    <row r="723" spans="1:8" x14ac:dyDescent="0.25">
      <c r="A723" s="680" t="s">
        <v>13</v>
      </c>
      <c r="B723" s="650"/>
      <c r="C723" s="453" t="s">
        <v>13</v>
      </c>
      <c r="D723" s="657" t="s">
        <v>952</v>
      </c>
      <c r="E723" s="657" t="s">
        <v>917</v>
      </c>
      <c r="F723" s="453" t="s">
        <v>1046</v>
      </c>
      <c r="G723" s="453" t="s">
        <v>881</v>
      </c>
      <c r="H723" s="454" t="s">
        <v>13</v>
      </c>
    </row>
    <row r="724" spans="1:8" ht="13.8" thickBot="1" x14ac:dyDescent="0.3">
      <c r="A724" s="669" t="s">
        <v>13</v>
      </c>
      <c r="B724" s="651"/>
      <c r="C724" s="456" t="s">
        <v>13</v>
      </c>
      <c r="D724" s="658" t="s">
        <v>926</v>
      </c>
      <c r="E724" s="658" t="s">
        <v>992</v>
      </c>
      <c r="F724" s="456" t="s">
        <v>1022</v>
      </c>
      <c r="G724" s="456" t="s">
        <v>881</v>
      </c>
      <c r="H724" s="457" t="s">
        <v>13</v>
      </c>
    </row>
    <row r="725" spans="1:8" x14ac:dyDescent="0.25">
      <c r="A725" s="600" t="s">
        <v>214</v>
      </c>
      <c r="B725" s="73" t="s">
        <v>213</v>
      </c>
      <c r="C725" s="433" t="s">
        <v>55</v>
      </c>
      <c r="D725" s="573">
        <v>76</v>
      </c>
      <c r="E725" s="573">
        <v>94</v>
      </c>
      <c r="F725" s="433" t="s">
        <v>871</v>
      </c>
      <c r="G725" s="433" t="s">
        <v>871</v>
      </c>
      <c r="H725" s="574">
        <v>98153</v>
      </c>
    </row>
    <row r="726" spans="1:8" x14ac:dyDescent="0.25">
      <c r="A726" s="600" t="s">
        <v>13</v>
      </c>
      <c r="B726" s="73"/>
      <c r="C726" s="433" t="s">
        <v>13</v>
      </c>
      <c r="D726" s="575" t="s">
        <v>918</v>
      </c>
      <c r="E726" s="575" t="s">
        <v>905</v>
      </c>
      <c r="F726" s="433" t="s">
        <v>920</v>
      </c>
      <c r="G726" s="433" t="s">
        <v>1047</v>
      </c>
      <c r="H726" s="434" t="s">
        <v>13</v>
      </c>
    </row>
    <row r="727" spans="1:8" x14ac:dyDescent="0.25">
      <c r="A727" s="600" t="s">
        <v>13</v>
      </c>
      <c r="B727" s="73"/>
      <c r="C727" s="433" t="s">
        <v>13</v>
      </c>
      <c r="D727" s="575" t="s">
        <v>883</v>
      </c>
      <c r="E727" s="575" t="s">
        <v>1035</v>
      </c>
      <c r="F727" s="433" t="s">
        <v>920</v>
      </c>
      <c r="G727" s="433" t="s">
        <v>1047</v>
      </c>
      <c r="H727" s="434" t="s">
        <v>13</v>
      </c>
    </row>
    <row r="728" spans="1:8" ht="13.8" thickBot="1" x14ac:dyDescent="0.3">
      <c r="A728" s="600" t="s">
        <v>13</v>
      </c>
      <c r="B728" s="73"/>
      <c r="C728" s="433" t="s">
        <v>13</v>
      </c>
      <c r="D728" s="575" t="s">
        <v>1035</v>
      </c>
      <c r="E728" s="575" t="s">
        <v>992</v>
      </c>
      <c r="F728" s="433" t="s">
        <v>929</v>
      </c>
      <c r="G728" s="433" t="s">
        <v>1047</v>
      </c>
      <c r="H728" s="434" t="s">
        <v>13</v>
      </c>
    </row>
    <row r="729" spans="1:8" x14ac:dyDescent="0.25">
      <c r="A729" s="668" t="s">
        <v>224</v>
      </c>
      <c r="B729" s="648" t="s">
        <v>223</v>
      </c>
      <c r="C729" s="449" t="s">
        <v>55</v>
      </c>
      <c r="D729" s="656">
        <v>350</v>
      </c>
      <c r="E729" s="656">
        <v>716</v>
      </c>
      <c r="F729" s="449" t="s">
        <v>961</v>
      </c>
      <c r="G729" s="449" t="s">
        <v>961</v>
      </c>
      <c r="H729" s="649">
        <v>713777</v>
      </c>
    </row>
    <row r="730" spans="1:8" x14ac:dyDescent="0.25">
      <c r="A730" s="680" t="s">
        <v>13</v>
      </c>
      <c r="B730" s="650"/>
      <c r="C730" s="453" t="s">
        <v>13</v>
      </c>
      <c r="D730" s="657" t="s">
        <v>905</v>
      </c>
      <c r="E730" s="657" t="s">
        <v>946</v>
      </c>
      <c r="F730" s="453" t="s">
        <v>929</v>
      </c>
      <c r="G730" s="453" t="s">
        <v>1051</v>
      </c>
      <c r="H730" s="454" t="s">
        <v>13</v>
      </c>
    </row>
    <row r="731" spans="1:8" x14ac:dyDescent="0.25">
      <c r="A731" s="680" t="s">
        <v>13</v>
      </c>
      <c r="B731" s="650"/>
      <c r="C731" s="453" t="s">
        <v>13</v>
      </c>
      <c r="D731" s="657" t="s">
        <v>883</v>
      </c>
      <c r="E731" s="657" t="s">
        <v>952</v>
      </c>
      <c r="F731" s="453" t="s">
        <v>929</v>
      </c>
      <c r="G731" s="453" t="s">
        <v>1051</v>
      </c>
      <c r="H731" s="454" t="s">
        <v>13</v>
      </c>
    </row>
    <row r="732" spans="1:8" x14ac:dyDescent="0.25">
      <c r="A732" s="680" t="s">
        <v>13</v>
      </c>
      <c r="B732" s="650"/>
      <c r="C732" s="453" t="s">
        <v>13</v>
      </c>
      <c r="D732" s="657" t="s">
        <v>918</v>
      </c>
      <c r="E732" s="657" t="s">
        <v>898</v>
      </c>
      <c r="F732" s="453" t="s">
        <v>929</v>
      </c>
      <c r="G732" s="453" t="s">
        <v>1051</v>
      </c>
      <c r="H732" s="454" t="s">
        <v>13</v>
      </c>
    </row>
    <row r="733" spans="1:8" x14ac:dyDescent="0.25">
      <c r="A733" s="680" t="s">
        <v>13</v>
      </c>
      <c r="B733" s="650"/>
      <c r="C733" s="453" t="s">
        <v>13</v>
      </c>
      <c r="D733" s="657" t="s">
        <v>918</v>
      </c>
      <c r="E733" s="657" t="s">
        <v>875</v>
      </c>
      <c r="F733" s="453" t="s">
        <v>929</v>
      </c>
      <c r="G733" s="453" t="s">
        <v>1051</v>
      </c>
      <c r="H733" s="454" t="s">
        <v>13</v>
      </c>
    </row>
    <row r="734" spans="1:8" x14ac:dyDescent="0.25">
      <c r="A734" s="680" t="s">
        <v>13</v>
      </c>
      <c r="B734" s="650"/>
      <c r="C734" s="453" t="s">
        <v>13</v>
      </c>
      <c r="D734" s="657" t="s">
        <v>887</v>
      </c>
      <c r="E734" s="657" t="s">
        <v>888</v>
      </c>
      <c r="F734" s="453" t="s">
        <v>929</v>
      </c>
      <c r="G734" s="453" t="s">
        <v>1051</v>
      </c>
      <c r="H734" s="454" t="s">
        <v>13</v>
      </c>
    </row>
    <row r="735" spans="1:8" x14ac:dyDescent="0.25">
      <c r="A735" s="680" t="s">
        <v>13</v>
      </c>
      <c r="B735" s="650"/>
      <c r="C735" s="453" t="s">
        <v>13</v>
      </c>
      <c r="D735" s="657" t="s">
        <v>887</v>
      </c>
      <c r="E735" s="657" t="s">
        <v>892</v>
      </c>
      <c r="F735" s="453" t="s">
        <v>929</v>
      </c>
      <c r="G735" s="453" t="s">
        <v>1051</v>
      </c>
      <c r="H735" s="454" t="s">
        <v>13</v>
      </c>
    </row>
    <row r="736" spans="1:8" x14ac:dyDescent="0.25">
      <c r="A736" s="680" t="s">
        <v>13</v>
      </c>
      <c r="B736" s="650"/>
      <c r="C736" s="453" t="s">
        <v>13</v>
      </c>
      <c r="D736" s="657" t="s">
        <v>906</v>
      </c>
      <c r="E736" s="657" t="s">
        <v>1052</v>
      </c>
      <c r="F736" s="453" t="s">
        <v>929</v>
      </c>
      <c r="G736" s="453" t="s">
        <v>1051</v>
      </c>
      <c r="H736" s="454" t="s">
        <v>13</v>
      </c>
    </row>
    <row r="737" spans="1:8" x14ac:dyDescent="0.25">
      <c r="A737" s="680" t="s">
        <v>13</v>
      </c>
      <c r="B737" s="650"/>
      <c r="C737" s="453" t="s">
        <v>13</v>
      </c>
      <c r="D737" s="657" t="s">
        <v>918</v>
      </c>
      <c r="E737" s="657" t="s">
        <v>895</v>
      </c>
      <c r="F737" s="453" t="s">
        <v>929</v>
      </c>
      <c r="G737" s="453" t="s">
        <v>1051</v>
      </c>
      <c r="H737" s="454" t="s">
        <v>13</v>
      </c>
    </row>
    <row r="738" spans="1:8" x14ac:dyDescent="0.25">
      <c r="A738" s="680" t="s">
        <v>13</v>
      </c>
      <c r="B738" s="650"/>
      <c r="C738" s="453" t="s">
        <v>13</v>
      </c>
      <c r="D738" s="657" t="s">
        <v>905</v>
      </c>
      <c r="E738" s="657" t="s">
        <v>992</v>
      </c>
      <c r="F738" s="453" t="s">
        <v>929</v>
      </c>
      <c r="G738" s="453" t="s">
        <v>1051</v>
      </c>
      <c r="H738" s="454" t="s">
        <v>13</v>
      </c>
    </row>
    <row r="739" spans="1:8" x14ac:dyDescent="0.25">
      <c r="A739" s="680" t="s">
        <v>13</v>
      </c>
      <c r="B739" s="650"/>
      <c r="C739" s="453" t="s">
        <v>13</v>
      </c>
      <c r="D739" s="657" t="s">
        <v>905</v>
      </c>
      <c r="E739" s="657" t="s">
        <v>915</v>
      </c>
      <c r="F739" s="453" t="s">
        <v>929</v>
      </c>
      <c r="G739" s="453" t="s">
        <v>1051</v>
      </c>
      <c r="H739" s="454" t="s">
        <v>13</v>
      </c>
    </row>
    <row r="740" spans="1:8" x14ac:dyDescent="0.25">
      <c r="A740" s="680" t="s">
        <v>13</v>
      </c>
      <c r="B740" s="650"/>
      <c r="C740" s="453" t="s">
        <v>13</v>
      </c>
      <c r="D740" s="657" t="s">
        <v>905</v>
      </c>
      <c r="E740" s="657" t="s">
        <v>895</v>
      </c>
      <c r="F740" s="453" t="s">
        <v>929</v>
      </c>
      <c r="G740" s="453" t="s">
        <v>900</v>
      </c>
      <c r="H740" s="454" t="s">
        <v>13</v>
      </c>
    </row>
    <row r="741" spans="1:8" x14ac:dyDescent="0.25">
      <c r="A741" s="680" t="s">
        <v>13</v>
      </c>
      <c r="B741" s="650"/>
      <c r="C741" s="453" t="s">
        <v>13</v>
      </c>
      <c r="D741" s="657" t="s">
        <v>918</v>
      </c>
      <c r="E741" s="657" t="s">
        <v>952</v>
      </c>
      <c r="F741" s="453" t="s">
        <v>929</v>
      </c>
      <c r="G741" s="453" t="s">
        <v>1051</v>
      </c>
      <c r="H741" s="454" t="s">
        <v>13</v>
      </c>
    </row>
    <row r="742" spans="1:8" x14ac:dyDescent="0.25">
      <c r="A742" s="680" t="s">
        <v>13</v>
      </c>
      <c r="B742" s="650"/>
      <c r="C742" s="453" t="s">
        <v>13</v>
      </c>
      <c r="D742" s="657" t="s">
        <v>872</v>
      </c>
      <c r="E742" s="657" t="s">
        <v>887</v>
      </c>
      <c r="F742" s="453" t="s">
        <v>929</v>
      </c>
      <c r="G742" s="453" t="s">
        <v>1051</v>
      </c>
      <c r="H742" s="454" t="s">
        <v>13</v>
      </c>
    </row>
    <row r="743" spans="1:8" x14ac:dyDescent="0.25">
      <c r="A743" s="680" t="s">
        <v>13</v>
      </c>
      <c r="B743" s="650"/>
      <c r="C743" s="453" t="s">
        <v>13</v>
      </c>
      <c r="D743" s="657" t="s">
        <v>905</v>
      </c>
      <c r="E743" s="657" t="s">
        <v>887</v>
      </c>
      <c r="F743" s="453" t="s">
        <v>929</v>
      </c>
      <c r="G743" s="453" t="s">
        <v>1051</v>
      </c>
      <c r="H743" s="454" t="s">
        <v>13</v>
      </c>
    </row>
    <row r="744" spans="1:8" x14ac:dyDescent="0.25">
      <c r="A744" s="680" t="s">
        <v>13</v>
      </c>
      <c r="B744" s="650"/>
      <c r="C744" s="453" t="s">
        <v>13</v>
      </c>
      <c r="D744" s="657" t="s">
        <v>905</v>
      </c>
      <c r="E744" s="657" t="s">
        <v>894</v>
      </c>
      <c r="F744" s="453" t="s">
        <v>929</v>
      </c>
      <c r="G744" s="453" t="s">
        <v>1051</v>
      </c>
      <c r="H744" s="454" t="s">
        <v>13</v>
      </c>
    </row>
    <row r="745" spans="1:8" x14ac:dyDescent="0.25">
      <c r="A745" s="680" t="s">
        <v>13</v>
      </c>
      <c r="B745" s="650"/>
      <c r="C745" s="453" t="s">
        <v>13</v>
      </c>
      <c r="D745" s="657" t="s">
        <v>988</v>
      </c>
      <c r="E745" s="657" t="s">
        <v>3918</v>
      </c>
      <c r="F745" s="453" t="s">
        <v>929</v>
      </c>
      <c r="G745" s="453" t="s">
        <v>1053</v>
      </c>
      <c r="H745" s="454" t="s">
        <v>13</v>
      </c>
    </row>
    <row r="746" spans="1:8" x14ac:dyDescent="0.25">
      <c r="A746" s="680" t="s">
        <v>13</v>
      </c>
      <c r="B746" s="650"/>
      <c r="C746" s="453" t="s">
        <v>13</v>
      </c>
      <c r="D746" s="657" t="s">
        <v>905</v>
      </c>
      <c r="E746" s="657" t="s">
        <v>905</v>
      </c>
      <c r="F746" s="453" t="s">
        <v>929</v>
      </c>
      <c r="G746" s="453" t="s">
        <v>1051</v>
      </c>
      <c r="H746" s="454" t="s">
        <v>13</v>
      </c>
    </row>
    <row r="747" spans="1:8" x14ac:dyDescent="0.25">
      <c r="A747" s="680" t="s">
        <v>13</v>
      </c>
      <c r="B747" s="650"/>
      <c r="C747" s="453" t="s">
        <v>13</v>
      </c>
      <c r="D747" s="657" t="s">
        <v>888</v>
      </c>
      <c r="E747" s="657" t="s">
        <v>1054</v>
      </c>
      <c r="F747" s="453" t="s">
        <v>929</v>
      </c>
      <c r="G747" s="453" t="s">
        <v>900</v>
      </c>
      <c r="H747" s="454" t="s">
        <v>13</v>
      </c>
    </row>
    <row r="748" spans="1:8" x14ac:dyDescent="0.25">
      <c r="A748" s="680" t="s">
        <v>13</v>
      </c>
      <c r="B748" s="650"/>
      <c r="C748" s="453" t="s">
        <v>13</v>
      </c>
      <c r="D748" s="657" t="s">
        <v>887</v>
      </c>
      <c r="E748" s="657" t="s">
        <v>959</v>
      </c>
      <c r="F748" s="453" t="s">
        <v>929</v>
      </c>
      <c r="G748" s="453" t="s">
        <v>900</v>
      </c>
      <c r="H748" s="454" t="s">
        <v>13</v>
      </c>
    </row>
    <row r="749" spans="1:8" x14ac:dyDescent="0.25">
      <c r="A749" s="680" t="s">
        <v>13</v>
      </c>
      <c r="B749" s="650"/>
      <c r="C749" s="453" t="s">
        <v>13</v>
      </c>
      <c r="D749" s="657" t="s">
        <v>888</v>
      </c>
      <c r="E749" s="657" t="s">
        <v>936</v>
      </c>
      <c r="F749" s="453" t="s">
        <v>929</v>
      </c>
      <c r="G749" s="453" t="s">
        <v>1051</v>
      </c>
      <c r="H749" s="454" t="s">
        <v>13</v>
      </c>
    </row>
    <row r="750" spans="1:8" x14ac:dyDescent="0.25">
      <c r="A750" s="680" t="s">
        <v>13</v>
      </c>
      <c r="B750" s="650"/>
      <c r="C750" s="453" t="s">
        <v>13</v>
      </c>
      <c r="D750" s="657" t="s">
        <v>905</v>
      </c>
      <c r="E750" s="657" t="s">
        <v>875</v>
      </c>
      <c r="F750" s="453" t="s">
        <v>929</v>
      </c>
      <c r="G750" s="453" t="s">
        <v>1051</v>
      </c>
      <c r="H750" s="454" t="s">
        <v>13</v>
      </c>
    </row>
    <row r="751" spans="1:8" x14ac:dyDescent="0.25">
      <c r="A751" s="680" t="s">
        <v>13</v>
      </c>
      <c r="B751" s="650"/>
      <c r="C751" s="453" t="s">
        <v>13</v>
      </c>
      <c r="D751" s="657" t="s">
        <v>992</v>
      </c>
      <c r="E751" s="657" t="s">
        <v>1012</v>
      </c>
      <c r="F751" s="453" t="s">
        <v>929</v>
      </c>
      <c r="G751" s="453" t="s">
        <v>900</v>
      </c>
      <c r="H751" s="454" t="s">
        <v>13</v>
      </c>
    </row>
    <row r="752" spans="1:8" ht="13.8" thickBot="1" x14ac:dyDescent="0.3">
      <c r="A752" s="669" t="s">
        <v>13</v>
      </c>
      <c r="B752" s="651"/>
      <c r="C752" s="456" t="s">
        <v>13</v>
      </c>
      <c r="D752" s="658" t="s">
        <v>918</v>
      </c>
      <c r="E752" s="658" t="s">
        <v>887</v>
      </c>
      <c r="F752" s="456" t="s">
        <v>929</v>
      </c>
      <c r="G752" s="456" t="s">
        <v>1051</v>
      </c>
      <c r="H752" s="457" t="s">
        <v>13</v>
      </c>
    </row>
    <row r="753" spans="1:8" x14ac:dyDescent="0.25">
      <c r="A753" s="600" t="s">
        <v>268</v>
      </c>
      <c r="B753" s="73" t="s">
        <v>267</v>
      </c>
      <c r="C753" s="433" t="s">
        <v>55</v>
      </c>
      <c r="D753" s="573">
        <v>98</v>
      </c>
      <c r="E753" s="573">
        <v>138</v>
      </c>
      <c r="F753" s="433" t="s">
        <v>882</v>
      </c>
      <c r="G753" s="433" t="s">
        <v>882</v>
      </c>
      <c r="H753" s="574">
        <v>90112</v>
      </c>
    </row>
    <row r="754" spans="1:8" x14ac:dyDescent="0.25">
      <c r="A754" s="600" t="s">
        <v>13</v>
      </c>
      <c r="B754" s="73"/>
      <c r="C754" s="433" t="s">
        <v>13</v>
      </c>
      <c r="D754" s="575" t="s">
        <v>992</v>
      </c>
      <c r="E754" s="575" t="s">
        <v>1052</v>
      </c>
      <c r="F754" s="433" t="s">
        <v>1074</v>
      </c>
      <c r="G754" s="433" t="s">
        <v>955</v>
      </c>
      <c r="H754" s="434" t="s">
        <v>13</v>
      </c>
    </row>
    <row r="755" spans="1:8" ht="13.8" thickBot="1" x14ac:dyDescent="0.3">
      <c r="A755" s="600" t="s">
        <v>13</v>
      </c>
      <c r="B755" s="73"/>
      <c r="C755" s="433" t="s">
        <v>13</v>
      </c>
      <c r="D755" s="575" t="s">
        <v>993</v>
      </c>
      <c r="E755" s="575" t="s">
        <v>1075</v>
      </c>
      <c r="F755" s="433" t="s">
        <v>1074</v>
      </c>
      <c r="G755" s="433" t="s">
        <v>955</v>
      </c>
      <c r="H755" s="434" t="s">
        <v>13</v>
      </c>
    </row>
    <row r="756" spans="1:8" x14ac:dyDescent="0.25">
      <c r="A756" s="668" t="s">
        <v>280</v>
      </c>
      <c r="B756" s="648" t="s">
        <v>279</v>
      </c>
      <c r="C756" s="449" t="s">
        <v>55</v>
      </c>
      <c r="D756" s="656">
        <v>60</v>
      </c>
      <c r="E756" s="656">
        <v>107</v>
      </c>
      <c r="F756" s="449" t="s">
        <v>870</v>
      </c>
      <c r="G756" s="449" t="s">
        <v>870</v>
      </c>
      <c r="H756" s="649">
        <v>102434</v>
      </c>
    </row>
    <row r="757" spans="1:8" ht="13.8" thickBot="1" x14ac:dyDescent="0.3">
      <c r="A757" s="669" t="s">
        <v>13</v>
      </c>
      <c r="B757" s="651"/>
      <c r="C757" s="456" t="s">
        <v>13</v>
      </c>
      <c r="D757" s="658" t="s">
        <v>1035</v>
      </c>
      <c r="E757" s="658" t="s">
        <v>1081</v>
      </c>
      <c r="F757" s="456" t="s">
        <v>1082</v>
      </c>
      <c r="G757" s="456" t="s">
        <v>881</v>
      </c>
      <c r="H757" s="457" t="s">
        <v>13</v>
      </c>
    </row>
    <row r="758" spans="1:8" x14ac:dyDescent="0.25">
      <c r="A758" s="600" t="s">
        <v>304</v>
      </c>
      <c r="B758" s="73" t="s">
        <v>303</v>
      </c>
      <c r="C758" s="433" t="s">
        <v>55</v>
      </c>
      <c r="D758" s="573">
        <v>79</v>
      </c>
      <c r="E758" s="573">
        <v>238</v>
      </c>
      <c r="F758" s="433" t="s">
        <v>946</v>
      </c>
      <c r="G758" s="433" t="s">
        <v>946</v>
      </c>
      <c r="H758" s="574">
        <v>332567</v>
      </c>
    </row>
    <row r="759" spans="1:8" x14ac:dyDescent="0.25">
      <c r="A759" s="600" t="s">
        <v>13</v>
      </c>
      <c r="B759" s="73"/>
      <c r="C759" s="433" t="s">
        <v>13</v>
      </c>
      <c r="D759" s="575" t="s">
        <v>871</v>
      </c>
      <c r="E759" s="575" t="s">
        <v>905</v>
      </c>
      <c r="F759" s="433" t="s">
        <v>1018</v>
      </c>
      <c r="G759" s="433" t="s">
        <v>881</v>
      </c>
      <c r="H759" s="434" t="s">
        <v>13</v>
      </c>
    </row>
    <row r="760" spans="1:8" x14ac:dyDescent="0.25">
      <c r="A760" s="600" t="s">
        <v>13</v>
      </c>
      <c r="B760" s="73"/>
      <c r="C760" s="433" t="s">
        <v>13</v>
      </c>
      <c r="D760" s="575" t="s">
        <v>871</v>
      </c>
      <c r="E760" s="575" t="s">
        <v>892</v>
      </c>
      <c r="F760" s="433" t="s">
        <v>1018</v>
      </c>
      <c r="G760" s="433" t="s">
        <v>881</v>
      </c>
      <c r="H760" s="434" t="s">
        <v>13</v>
      </c>
    </row>
    <row r="761" spans="1:8" x14ac:dyDescent="0.25">
      <c r="A761" s="600" t="s">
        <v>13</v>
      </c>
      <c r="B761" s="73"/>
      <c r="C761" s="433" t="s">
        <v>13</v>
      </c>
      <c r="D761" s="575" t="s">
        <v>871</v>
      </c>
      <c r="E761" s="575" t="s">
        <v>906</v>
      </c>
      <c r="F761" s="433" t="s">
        <v>1018</v>
      </c>
      <c r="G761" s="433" t="s">
        <v>881</v>
      </c>
      <c r="H761" s="434" t="s">
        <v>13</v>
      </c>
    </row>
    <row r="762" spans="1:8" x14ac:dyDescent="0.25">
      <c r="A762" s="600" t="s">
        <v>13</v>
      </c>
      <c r="B762" s="73"/>
      <c r="C762" s="433" t="s">
        <v>13</v>
      </c>
      <c r="D762" s="575" t="s">
        <v>886</v>
      </c>
      <c r="E762" s="575" t="s">
        <v>892</v>
      </c>
      <c r="F762" s="433" t="s">
        <v>1018</v>
      </c>
      <c r="G762" s="433" t="s">
        <v>881</v>
      </c>
      <c r="H762" s="434" t="s">
        <v>13</v>
      </c>
    </row>
    <row r="763" spans="1:8" x14ac:dyDescent="0.25">
      <c r="A763" s="600" t="s">
        <v>13</v>
      </c>
      <c r="B763" s="73"/>
      <c r="C763" s="433" t="s">
        <v>13</v>
      </c>
      <c r="D763" s="575" t="s">
        <v>872</v>
      </c>
      <c r="E763" s="575" t="s">
        <v>888</v>
      </c>
      <c r="F763" s="433" t="s">
        <v>1018</v>
      </c>
      <c r="G763" s="433" t="s">
        <v>881</v>
      </c>
      <c r="H763" s="434" t="s">
        <v>13</v>
      </c>
    </row>
    <row r="764" spans="1:8" x14ac:dyDescent="0.25">
      <c r="A764" s="600" t="s">
        <v>13</v>
      </c>
      <c r="B764" s="73"/>
      <c r="C764" s="433" t="s">
        <v>13</v>
      </c>
      <c r="D764" s="575" t="s">
        <v>882</v>
      </c>
      <c r="E764" s="575" t="s">
        <v>883</v>
      </c>
      <c r="F764" s="433" t="s">
        <v>1018</v>
      </c>
      <c r="G764" s="433" t="s">
        <v>881</v>
      </c>
      <c r="H764" s="434" t="s">
        <v>13</v>
      </c>
    </row>
    <row r="765" spans="1:8" x14ac:dyDescent="0.25">
      <c r="A765" s="600" t="s">
        <v>13</v>
      </c>
      <c r="B765" s="73"/>
      <c r="C765" s="433" t="s">
        <v>13</v>
      </c>
      <c r="D765" s="575" t="s">
        <v>871</v>
      </c>
      <c r="E765" s="575" t="s">
        <v>894</v>
      </c>
      <c r="F765" s="433" t="s">
        <v>1018</v>
      </c>
      <c r="G765" s="433" t="s">
        <v>881</v>
      </c>
      <c r="H765" s="434" t="s">
        <v>13</v>
      </c>
    </row>
    <row r="766" spans="1:8" x14ac:dyDescent="0.25">
      <c r="A766" s="600" t="s">
        <v>13</v>
      </c>
      <c r="B766" s="73"/>
      <c r="C766" s="433" t="s">
        <v>13</v>
      </c>
      <c r="D766" s="575" t="s">
        <v>882</v>
      </c>
      <c r="E766" s="575" t="s">
        <v>918</v>
      </c>
      <c r="F766" s="433" t="s">
        <v>1018</v>
      </c>
      <c r="G766" s="433" t="s">
        <v>881</v>
      </c>
      <c r="H766" s="434" t="s">
        <v>13</v>
      </c>
    </row>
    <row r="767" spans="1:8" x14ac:dyDescent="0.25">
      <c r="A767" s="600" t="s">
        <v>13</v>
      </c>
      <c r="B767" s="73"/>
      <c r="C767" s="433" t="s">
        <v>13</v>
      </c>
      <c r="D767" s="575" t="s">
        <v>870</v>
      </c>
      <c r="E767" s="575" t="s">
        <v>882</v>
      </c>
      <c r="F767" s="433" t="s">
        <v>1018</v>
      </c>
      <c r="G767" s="433" t="s">
        <v>881</v>
      </c>
      <c r="H767" s="434" t="s">
        <v>13</v>
      </c>
    </row>
    <row r="768" spans="1:8" x14ac:dyDescent="0.25">
      <c r="A768" s="600" t="s">
        <v>13</v>
      </c>
      <c r="B768" s="73"/>
      <c r="C768" s="433" t="s">
        <v>13</v>
      </c>
      <c r="D768" s="575" t="s">
        <v>882</v>
      </c>
      <c r="E768" s="575" t="s">
        <v>887</v>
      </c>
      <c r="F768" s="433" t="s">
        <v>1018</v>
      </c>
      <c r="G768" s="433" t="s">
        <v>881</v>
      </c>
      <c r="H768" s="434" t="s">
        <v>13</v>
      </c>
    </row>
    <row r="769" spans="1:8" x14ac:dyDescent="0.25">
      <c r="A769" s="600" t="s">
        <v>13</v>
      </c>
      <c r="B769" s="73"/>
      <c r="C769" s="433" t="s">
        <v>13</v>
      </c>
      <c r="D769" s="575" t="s">
        <v>886</v>
      </c>
      <c r="E769" s="575" t="s">
        <v>923</v>
      </c>
      <c r="F769" s="433" t="s">
        <v>978</v>
      </c>
      <c r="G769" s="433" t="s">
        <v>881</v>
      </c>
      <c r="H769" s="434" t="s">
        <v>13</v>
      </c>
    </row>
    <row r="770" spans="1:8" x14ac:dyDescent="0.25">
      <c r="A770" s="600" t="s">
        <v>13</v>
      </c>
      <c r="B770" s="73"/>
      <c r="C770" s="433" t="s">
        <v>13</v>
      </c>
      <c r="D770" s="575" t="s">
        <v>871</v>
      </c>
      <c r="E770" s="575" t="s">
        <v>873</v>
      </c>
      <c r="F770" s="433" t="s">
        <v>978</v>
      </c>
      <c r="G770" s="433" t="s">
        <v>881</v>
      </c>
      <c r="H770" s="434" t="s">
        <v>13</v>
      </c>
    </row>
    <row r="771" spans="1:8" x14ac:dyDescent="0.25">
      <c r="A771" s="600" t="s">
        <v>13</v>
      </c>
      <c r="B771" s="73"/>
      <c r="C771" s="433" t="s">
        <v>13</v>
      </c>
      <c r="D771" s="575" t="s">
        <v>952</v>
      </c>
      <c r="E771" s="575" t="s">
        <v>946</v>
      </c>
      <c r="F771" s="433" t="s">
        <v>989</v>
      </c>
      <c r="G771" s="433" t="s">
        <v>881</v>
      </c>
      <c r="H771" s="434" t="s">
        <v>13</v>
      </c>
    </row>
    <row r="772" spans="1:8" x14ac:dyDescent="0.25">
      <c r="A772" s="600" t="s">
        <v>13</v>
      </c>
      <c r="B772" s="73"/>
      <c r="C772" s="433" t="s">
        <v>13</v>
      </c>
      <c r="D772" s="575" t="s">
        <v>871</v>
      </c>
      <c r="E772" s="575" t="s">
        <v>886</v>
      </c>
      <c r="F772" s="433" t="s">
        <v>1018</v>
      </c>
      <c r="G772" s="433" t="s">
        <v>881</v>
      </c>
      <c r="H772" s="434" t="s">
        <v>13</v>
      </c>
    </row>
    <row r="773" spans="1:8" x14ac:dyDescent="0.25">
      <c r="A773" s="600" t="s">
        <v>13</v>
      </c>
      <c r="B773" s="73"/>
      <c r="C773" s="433" t="s">
        <v>13</v>
      </c>
      <c r="D773" s="575" t="s">
        <v>918</v>
      </c>
      <c r="E773" s="575" t="s">
        <v>961</v>
      </c>
      <c r="F773" s="433" t="s">
        <v>978</v>
      </c>
      <c r="G773" s="433" t="s">
        <v>881</v>
      </c>
      <c r="H773" s="434" t="s">
        <v>13</v>
      </c>
    </row>
    <row r="774" spans="1:8" x14ac:dyDescent="0.25">
      <c r="A774" s="600" t="s">
        <v>13</v>
      </c>
      <c r="B774" s="73"/>
      <c r="C774" s="433" t="s">
        <v>13</v>
      </c>
      <c r="D774" s="575" t="s">
        <v>882</v>
      </c>
      <c r="E774" s="575" t="s">
        <v>871</v>
      </c>
      <c r="F774" s="433" t="s">
        <v>1018</v>
      </c>
      <c r="G774" s="433" t="s">
        <v>881</v>
      </c>
      <c r="H774" s="434" t="s">
        <v>13</v>
      </c>
    </row>
    <row r="775" spans="1:8" x14ac:dyDescent="0.25">
      <c r="A775" s="600" t="s">
        <v>13</v>
      </c>
      <c r="B775" s="73"/>
      <c r="C775" s="433" t="s">
        <v>13</v>
      </c>
      <c r="D775" s="575" t="s">
        <v>871</v>
      </c>
      <c r="E775" s="575" t="s">
        <v>873</v>
      </c>
      <c r="F775" s="433" t="s">
        <v>978</v>
      </c>
      <c r="G775" s="433" t="s">
        <v>881</v>
      </c>
      <c r="H775" s="434" t="s">
        <v>13</v>
      </c>
    </row>
    <row r="776" spans="1:8" x14ac:dyDescent="0.25">
      <c r="A776" s="600" t="s">
        <v>13</v>
      </c>
      <c r="B776" s="73"/>
      <c r="C776" s="433" t="s">
        <v>13</v>
      </c>
      <c r="D776" s="575" t="s">
        <v>882</v>
      </c>
      <c r="E776" s="575" t="s">
        <v>887</v>
      </c>
      <c r="F776" s="433" t="s">
        <v>1018</v>
      </c>
      <c r="G776" s="433" t="s">
        <v>881</v>
      </c>
      <c r="H776" s="434" t="s">
        <v>13</v>
      </c>
    </row>
    <row r="777" spans="1:8" ht="13.8" thickBot="1" x14ac:dyDescent="0.3">
      <c r="A777" s="600" t="s">
        <v>13</v>
      </c>
      <c r="B777" s="73"/>
      <c r="C777" s="433" t="s">
        <v>13</v>
      </c>
      <c r="D777" s="575" t="s">
        <v>882</v>
      </c>
      <c r="E777" s="575" t="s">
        <v>905</v>
      </c>
      <c r="F777" s="433" t="s">
        <v>1018</v>
      </c>
      <c r="G777" s="433" t="s">
        <v>881</v>
      </c>
      <c r="H777" s="434" t="s">
        <v>13</v>
      </c>
    </row>
    <row r="778" spans="1:8" x14ac:dyDescent="0.25">
      <c r="A778" s="668" t="s">
        <v>318</v>
      </c>
      <c r="B778" s="648" t="s">
        <v>317</v>
      </c>
      <c r="C778" s="449" t="s">
        <v>55</v>
      </c>
      <c r="D778" s="656">
        <v>39</v>
      </c>
      <c r="E778" s="656">
        <v>35</v>
      </c>
      <c r="F778" s="449" t="s">
        <v>13</v>
      </c>
      <c r="G778" s="449" t="s">
        <v>870</v>
      </c>
      <c r="H778" s="649">
        <v>76707</v>
      </c>
    </row>
    <row r="779" spans="1:8" ht="13.8" thickBot="1" x14ac:dyDescent="0.3">
      <c r="A779" s="669" t="s">
        <v>13</v>
      </c>
      <c r="B779" s="651"/>
      <c r="C779" s="456" t="s">
        <v>13</v>
      </c>
      <c r="D779" s="658" t="s">
        <v>1101</v>
      </c>
      <c r="E779" s="658" t="s">
        <v>1031</v>
      </c>
      <c r="F779" s="456" t="s">
        <v>13</v>
      </c>
      <c r="G779" s="456" t="s">
        <v>878</v>
      </c>
      <c r="H779" s="457" t="s">
        <v>13</v>
      </c>
    </row>
    <row r="780" spans="1:8" x14ac:dyDescent="0.25">
      <c r="A780" s="600" t="s">
        <v>322</v>
      </c>
      <c r="B780" s="73" t="s">
        <v>321</v>
      </c>
      <c r="C780" s="433" t="s">
        <v>55</v>
      </c>
      <c r="D780" s="573">
        <v>142</v>
      </c>
      <c r="E780" s="573">
        <v>171</v>
      </c>
      <c r="F780" s="433" t="s">
        <v>905</v>
      </c>
      <c r="G780" s="433" t="s">
        <v>905</v>
      </c>
      <c r="H780" s="574">
        <v>188040</v>
      </c>
    </row>
    <row r="781" spans="1:8" x14ac:dyDescent="0.25">
      <c r="A781" s="600" t="s">
        <v>13</v>
      </c>
      <c r="B781" s="73"/>
      <c r="C781" s="433" t="s">
        <v>13</v>
      </c>
      <c r="D781" s="575" t="s">
        <v>1102</v>
      </c>
      <c r="E781" s="575" t="s">
        <v>1103</v>
      </c>
      <c r="F781" s="433" t="s">
        <v>1104</v>
      </c>
      <c r="G781" s="433" t="s">
        <v>929</v>
      </c>
      <c r="H781" s="434" t="s">
        <v>13</v>
      </c>
    </row>
    <row r="782" spans="1:8" x14ac:dyDescent="0.25">
      <c r="A782" s="600" t="s">
        <v>13</v>
      </c>
      <c r="B782" s="73"/>
      <c r="C782" s="433" t="s">
        <v>13</v>
      </c>
      <c r="D782" s="575" t="s">
        <v>879</v>
      </c>
      <c r="E782" s="575" t="s">
        <v>887</v>
      </c>
      <c r="F782" s="433" t="s">
        <v>1105</v>
      </c>
      <c r="G782" s="433" t="s">
        <v>929</v>
      </c>
      <c r="H782" s="434" t="s">
        <v>13</v>
      </c>
    </row>
    <row r="783" spans="1:8" x14ac:dyDescent="0.25">
      <c r="A783" s="600" t="s">
        <v>13</v>
      </c>
      <c r="B783" s="73"/>
      <c r="C783" s="433" t="s">
        <v>13</v>
      </c>
      <c r="D783" s="575" t="s">
        <v>886</v>
      </c>
      <c r="E783" s="575" t="s">
        <v>918</v>
      </c>
      <c r="F783" s="433" t="s">
        <v>1105</v>
      </c>
      <c r="G783" s="433" t="s">
        <v>929</v>
      </c>
      <c r="H783" s="434" t="s">
        <v>13</v>
      </c>
    </row>
    <row r="784" spans="1:8" x14ac:dyDescent="0.25">
      <c r="A784" s="600" t="s">
        <v>13</v>
      </c>
      <c r="B784" s="73"/>
      <c r="C784" s="433" t="s">
        <v>13</v>
      </c>
      <c r="D784" s="575" t="s">
        <v>918</v>
      </c>
      <c r="E784" s="575" t="s">
        <v>888</v>
      </c>
      <c r="F784" s="433" t="s">
        <v>1105</v>
      </c>
      <c r="G784" s="433" t="s">
        <v>929</v>
      </c>
      <c r="H784" s="434" t="s">
        <v>13</v>
      </c>
    </row>
    <row r="785" spans="1:8" x14ac:dyDescent="0.25">
      <c r="A785" s="600" t="s">
        <v>13</v>
      </c>
      <c r="B785" s="73"/>
      <c r="C785" s="433" t="s">
        <v>13</v>
      </c>
      <c r="D785" s="575" t="s">
        <v>879</v>
      </c>
      <c r="E785" s="575" t="s">
        <v>887</v>
      </c>
      <c r="F785" s="433" t="s">
        <v>1105</v>
      </c>
      <c r="G785" s="433" t="s">
        <v>929</v>
      </c>
      <c r="H785" s="434" t="s">
        <v>13</v>
      </c>
    </row>
    <row r="786" spans="1:8" x14ac:dyDescent="0.25">
      <c r="A786" s="600" t="s">
        <v>13</v>
      </c>
      <c r="B786" s="73"/>
      <c r="C786" s="433" t="s">
        <v>13</v>
      </c>
      <c r="D786" s="575" t="s">
        <v>872</v>
      </c>
      <c r="E786" s="575" t="s">
        <v>888</v>
      </c>
      <c r="F786" s="433" t="s">
        <v>1105</v>
      </c>
      <c r="G786" s="433" t="s">
        <v>929</v>
      </c>
      <c r="H786" s="434" t="s">
        <v>13</v>
      </c>
    </row>
    <row r="787" spans="1:8" x14ac:dyDescent="0.25">
      <c r="A787" s="600" t="s">
        <v>13</v>
      </c>
      <c r="B787" s="73"/>
      <c r="C787" s="433" t="s">
        <v>13</v>
      </c>
      <c r="D787" s="575" t="s">
        <v>886</v>
      </c>
      <c r="E787" s="575" t="s">
        <v>887</v>
      </c>
      <c r="F787" s="433" t="s">
        <v>1105</v>
      </c>
      <c r="G787" s="433" t="s">
        <v>929</v>
      </c>
      <c r="H787" s="434" t="s">
        <v>13</v>
      </c>
    </row>
    <row r="788" spans="1:8" ht="13.8" thickBot="1" x14ac:dyDescent="0.3">
      <c r="A788" s="600" t="s">
        <v>13</v>
      </c>
      <c r="B788" s="73"/>
      <c r="C788" s="433" t="s">
        <v>13</v>
      </c>
      <c r="D788" s="575" t="s">
        <v>872</v>
      </c>
      <c r="E788" s="575" t="s">
        <v>875</v>
      </c>
      <c r="F788" s="433" t="s">
        <v>1104</v>
      </c>
      <c r="G788" s="433" t="s">
        <v>929</v>
      </c>
      <c r="H788" s="434" t="s">
        <v>13</v>
      </c>
    </row>
    <row r="789" spans="1:8" x14ac:dyDescent="0.25">
      <c r="A789" s="668" t="s">
        <v>326</v>
      </c>
      <c r="B789" s="648" t="s">
        <v>325</v>
      </c>
      <c r="C789" s="449" t="s">
        <v>55</v>
      </c>
      <c r="D789" s="656">
        <v>55</v>
      </c>
      <c r="E789" s="656">
        <v>76</v>
      </c>
      <c r="F789" s="449" t="s">
        <v>871</v>
      </c>
      <c r="G789" s="449" t="s">
        <v>871</v>
      </c>
      <c r="H789" s="649">
        <v>51133</v>
      </c>
    </row>
    <row r="790" spans="1:8" x14ac:dyDescent="0.25">
      <c r="A790" s="680" t="s">
        <v>13</v>
      </c>
      <c r="B790" s="650"/>
      <c r="C790" s="453" t="s">
        <v>13</v>
      </c>
      <c r="D790" s="657" t="s">
        <v>899</v>
      </c>
      <c r="E790" s="657" t="s">
        <v>895</v>
      </c>
      <c r="F790" s="453" t="s">
        <v>1028</v>
      </c>
      <c r="G790" s="453" t="s">
        <v>881</v>
      </c>
      <c r="H790" s="454" t="s">
        <v>13</v>
      </c>
    </row>
    <row r="791" spans="1:8" x14ac:dyDescent="0.25">
      <c r="A791" s="680" t="s">
        <v>13</v>
      </c>
      <c r="B791" s="650"/>
      <c r="C791" s="453" t="s">
        <v>13</v>
      </c>
      <c r="D791" s="657" t="s">
        <v>875</v>
      </c>
      <c r="E791" s="657" t="s">
        <v>873</v>
      </c>
      <c r="F791" s="453" t="s">
        <v>975</v>
      </c>
      <c r="G791" s="453" t="s">
        <v>881</v>
      </c>
      <c r="H791" s="454" t="s">
        <v>13</v>
      </c>
    </row>
    <row r="792" spans="1:8" ht="13.8" thickBot="1" x14ac:dyDescent="0.3">
      <c r="A792" s="669" t="s">
        <v>13</v>
      </c>
      <c r="B792" s="651"/>
      <c r="C792" s="456" t="s">
        <v>13</v>
      </c>
      <c r="D792" s="658" t="s">
        <v>888</v>
      </c>
      <c r="E792" s="658" t="s">
        <v>1031</v>
      </c>
      <c r="F792" s="456" t="s">
        <v>975</v>
      </c>
      <c r="G792" s="456" t="s">
        <v>881</v>
      </c>
      <c r="H792" s="457" t="s">
        <v>13</v>
      </c>
    </row>
    <row r="793" spans="1:8" x14ac:dyDescent="0.25">
      <c r="A793" s="600" t="s">
        <v>354</v>
      </c>
      <c r="B793" s="73" t="s">
        <v>353</v>
      </c>
      <c r="C793" s="433" t="s">
        <v>55</v>
      </c>
      <c r="D793" s="573">
        <v>67</v>
      </c>
      <c r="E793" s="573">
        <v>94</v>
      </c>
      <c r="F793" s="433" t="s">
        <v>870</v>
      </c>
      <c r="G793" s="433" t="s">
        <v>870</v>
      </c>
      <c r="H793" s="574">
        <v>102423</v>
      </c>
    </row>
    <row r="794" spans="1:8" x14ac:dyDescent="0.25">
      <c r="A794" s="600" t="s">
        <v>13</v>
      </c>
      <c r="B794" s="73"/>
      <c r="C794" s="433" t="s">
        <v>13</v>
      </c>
      <c r="D794" s="575" t="s">
        <v>1120</v>
      </c>
      <c r="E794" s="575" t="s">
        <v>1121</v>
      </c>
      <c r="F794" s="433" t="s">
        <v>989</v>
      </c>
      <c r="G794" s="433" t="s">
        <v>874</v>
      </c>
      <c r="H794" s="434" t="s">
        <v>13</v>
      </c>
    </row>
    <row r="795" spans="1:8" ht="13.8" thickBot="1" x14ac:dyDescent="0.3">
      <c r="A795" s="600" t="s">
        <v>13</v>
      </c>
      <c r="B795" s="73"/>
      <c r="C795" s="433" t="s">
        <v>13</v>
      </c>
      <c r="D795" s="575" t="s">
        <v>13</v>
      </c>
      <c r="E795" s="575" t="s">
        <v>13</v>
      </c>
      <c r="F795" s="433" t="s">
        <v>13</v>
      </c>
      <c r="G795" s="433" t="s">
        <v>13</v>
      </c>
      <c r="H795" s="434" t="s">
        <v>13</v>
      </c>
    </row>
    <row r="796" spans="1:8" x14ac:dyDescent="0.25">
      <c r="A796" s="668" t="s">
        <v>376</v>
      </c>
      <c r="B796" s="648" t="s">
        <v>375</v>
      </c>
      <c r="C796" s="449" t="s">
        <v>55</v>
      </c>
      <c r="D796" s="656">
        <v>43</v>
      </c>
      <c r="E796" s="656">
        <v>59</v>
      </c>
      <c r="F796" s="449" t="s">
        <v>870</v>
      </c>
      <c r="G796" s="449" t="s">
        <v>870</v>
      </c>
      <c r="H796" s="649">
        <v>52529</v>
      </c>
    </row>
    <row r="797" spans="1:8" ht="13.8" thickBot="1" x14ac:dyDescent="0.3">
      <c r="A797" s="669" t="s">
        <v>13</v>
      </c>
      <c r="B797" s="651"/>
      <c r="C797" s="456" t="s">
        <v>13</v>
      </c>
      <c r="D797" s="658" t="s">
        <v>1089</v>
      </c>
      <c r="E797" s="658" t="s">
        <v>1127</v>
      </c>
      <c r="F797" s="456" t="s">
        <v>1028</v>
      </c>
      <c r="G797" s="456" t="s">
        <v>881</v>
      </c>
      <c r="H797" s="457" t="s">
        <v>13</v>
      </c>
    </row>
    <row r="798" spans="1:8" x14ac:dyDescent="0.25">
      <c r="A798" s="600" t="s">
        <v>396</v>
      </c>
      <c r="B798" s="73" t="s">
        <v>395</v>
      </c>
      <c r="C798" s="433" t="s">
        <v>55</v>
      </c>
      <c r="D798" s="573">
        <v>114</v>
      </c>
      <c r="E798" s="573">
        <v>187</v>
      </c>
      <c r="F798" s="433" t="s">
        <v>915</v>
      </c>
      <c r="G798" s="433" t="s">
        <v>915</v>
      </c>
      <c r="H798" s="574">
        <v>160248</v>
      </c>
    </row>
    <row r="799" spans="1:8" x14ac:dyDescent="0.25">
      <c r="A799" s="600" t="s">
        <v>13</v>
      </c>
      <c r="B799" s="73"/>
      <c r="C799" s="433" t="s">
        <v>13</v>
      </c>
      <c r="D799" s="575" t="s">
        <v>886</v>
      </c>
      <c r="E799" s="575" t="s">
        <v>918</v>
      </c>
      <c r="F799" s="433" t="s">
        <v>1115</v>
      </c>
      <c r="G799" s="433" t="s">
        <v>881</v>
      </c>
      <c r="H799" s="434" t="s">
        <v>13</v>
      </c>
    </row>
    <row r="800" spans="1:8" x14ac:dyDescent="0.25">
      <c r="A800" s="600" t="s">
        <v>13</v>
      </c>
      <c r="B800" s="73"/>
      <c r="C800" s="433" t="s">
        <v>13</v>
      </c>
      <c r="D800" s="575" t="s">
        <v>931</v>
      </c>
      <c r="E800" s="575" t="s">
        <v>1020</v>
      </c>
      <c r="F800" s="433" t="s">
        <v>1115</v>
      </c>
      <c r="G800" s="433" t="s">
        <v>881</v>
      </c>
      <c r="H800" s="434" t="s">
        <v>13</v>
      </c>
    </row>
    <row r="801" spans="1:8" x14ac:dyDescent="0.25">
      <c r="A801" s="600" t="s">
        <v>13</v>
      </c>
      <c r="B801" s="73"/>
      <c r="C801" s="433" t="s">
        <v>13</v>
      </c>
      <c r="D801" s="575" t="s">
        <v>886</v>
      </c>
      <c r="E801" s="575" t="s">
        <v>883</v>
      </c>
      <c r="F801" s="433" t="s">
        <v>1115</v>
      </c>
      <c r="G801" s="433" t="s">
        <v>881</v>
      </c>
      <c r="H801" s="434" t="s">
        <v>13</v>
      </c>
    </row>
    <row r="802" spans="1:8" x14ac:dyDescent="0.25">
      <c r="A802" s="600" t="s">
        <v>13</v>
      </c>
      <c r="B802" s="73"/>
      <c r="C802" s="433" t="s">
        <v>13</v>
      </c>
      <c r="D802" s="575" t="s">
        <v>898</v>
      </c>
      <c r="E802" s="575" t="s">
        <v>906</v>
      </c>
      <c r="F802" s="433" t="s">
        <v>1115</v>
      </c>
      <c r="G802" s="433" t="s">
        <v>881</v>
      </c>
      <c r="H802" s="434" t="s">
        <v>13</v>
      </c>
    </row>
    <row r="803" spans="1:8" x14ac:dyDescent="0.25">
      <c r="A803" s="600" t="s">
        <v>13</v>
      </c>
      <c r="B803" s="73"/>
      <c r="C803" s="433" t="s">
        <v>13</v>
      </c>
      <c r="D803" s="575" t="s">
        <v>886</v>
      </c>
      <c r="E803" s="575" t="s">
        <v>879</v>
      </c>
      <c r="F803" s="433" t="s">
        <v>1115</v>
      </c>
      <c r="G803" s="433" t="s">
        <v>881</v>
      </c>
      <c r="H803" s="434" t="s">
        <v>13</v>
      </c>
    </row>
    <row r="804" spans="1:8" x14ac:dyDescent="0.25">
      <c r="A804" s="600" t="s">
        <v>13</v>
      </c>
      <c r="B804" s="73"/>
      <c r="C804" s="433" t="s">
        <v>13</v>
      </c>
      <c r="D804" s="575" t="s">
        <v>871</v>
      </c>
      <c r="E804" s="575" t="s">
        <v>879</v>
      </c>
      <c r="F804" s="433" t="s">
        <v>1115</v>
      </c>
      <c r="G804" s="433" t="s">
        <v>881</v>
      </c>
      <c r="H804" s="434" t="s">
        <v>13</v>
      </c>
    </row>
    <row r="805" spans="1:8" x14ac:dyDescent="0.25">
      <c r="A805" s="600" t="s">
        <v>13</v>
      </c>
      <c r="B805" s="73"/>
      <c r="C805" s="433" t="s">
        <v>13</v>
      </c>
      <c r="D805" s="575" t="s">
        <v>886</v>
      </c>
      <c r="E805" s="575" t="s">
        <v>879</v>
      </c>
      <c r="F805" s="433" t="s">
        <v>877</v>
      </c>
      <c r="G805" s="433" t="s">
        <v>902</v>
      </c>
      <c r="H805" s="434" t="s">
        <v>13</v>
      </c>
    </row>
    <row r="806" spans="1:8" x14ac:dyDescent="0.25">
      <c r="A806" s="600" t="s">
        <v>13</v>
      </c>
      <c r="B806" s="73"/>
      <c r="C806" s="433" t="s">
        <v>13</v>
      </c>
      <c r="D806" s="575" t="s">
        <v>875</v>
      </c>
      <c r="E806" s="575" t="s">
        <v>1135</v>
      </c>
      <c r="F806" s="433" t="s">
        <v>1115</v>
      </c>
      <c r="G806" s="433" t="s">
        <v>881</v>
      </c>
      <c r="H806" s="434" t="s">
        <v>13</v>
      </c>
    </row>
    <row r="807" spans="1:8" x14ac:dyDescent="0.25">
      <c r="A807" s="600" t="s">
        <v>13</v>
      </c>
      <c r="B807" s="73"/>
      <c r="C807" s="433" t="s">
        <v>13</v>
      </c>
      <c r="D807" s="575" t="s">
        <v>871</v>
      </c>
      <c r="E807" s="575" t="s">
        <v>879</v>
      </c>
      <c r="F807" s="433" t="s">
        <v>1115</v>
      </c>
      <c r="G807" s="433" t="s">
        <v>881</v>
      </c>
      <c r="H807" s="434" t="s">
        <v>13</v>
      </c>
    </row>
    <row r="808" spans="1:8" x14ac:dyDescent="0.25">
      <c r="A808" s="600" t="s">
        <v>13</v>
      </c>
      <c r="B808" s="73"/>
      <c r="C808" s="433" t="s">
        <v>13</v>
      </c>
      <c r="D808" s="575" t="s">
        <v>886</v>
      </c>
      <c r="E808" s="575" t="s">
        <v>886</v>
      </c>
      <c r="F808" s="433" t="s">
        <v>1115</v>
      </c>
      <c r="G808" s="433" t="s">
        <v>881</v>
      </c>
      <c r="H808" s="434" t="s">
        <v>13</v>
      </c>
    </row>
    <row r="809" spans="1:8" x14ac:dyDescent="0.25">
      <c r="A809" s="600" t="s">
        <v>13</v>
      </c>
      <c r="B809" s="73"/>
      <c r="C809" s="433" t="s">
        <v>13</v>
      </c>
      <c r="D809" s="575" t="s">
        <v>886</v>
      </c>
      <c r="E809" s="575" t="s">
        <v>886</v>
      </c>
      <c r="F809" s="433" t="s">
        <v>1115</v>
      </c>
      <c r="G809" s="433" t="s">
        <v>881</v>
      </c>
      <c r="H809" s="434" t="s">
        <v>13</v>
      </c>
    </row>
    <row r="810" spans="1:8" x14ac:dyDescent="0.25">
      <c r="A810" s="600" t="s">
        <v>13</v>
      </c>
      <c r="B810" s="73"/>
      <c r="C810" s="433" t="s">
        <v>13</v>
      </c>
      <c r="D810" s="575" t="s">
        <v>882</v>
      </c>
      <c r="E810" s="575" t="s">
        <v>879</v>
      </c>
      <c r="F810" s="433" t="s">
        <v>1115</v>
      </c>
      <c r="G810" s="433" t="s">
        <v>881</v>
      </c>
      <c r="H810" s="434" t="s">
        <v>13</v>
      </c>
    </row>
    <row r="811" spans="1:8" x14ac:dyDescent="0.25">
      <c r="A811" s="600" t="s">
        <v>13</v>
      </c>
      <c r="B811" s="73"/>
      <c r="C811" s="433" t="s">
        <v>13</v>
      </c>
      <c r="D811" s="575" t="s">
        <v>879</v>
      </c>
      <c r="E811" s="575" t="s">
        <v>883</v>
      </c>
      <c r="F811" s="433" t="s">
        <v>1115</v>
      </c>
      <c r="G811" s="433" t="s">
        <v>881</v>
      </c>
      <c r="H811" s="434" t="s">
        <v>13</v>
      </c>
    </row>
    <row r="812" spans="1:8" ht="13.8" thickBot="1" x14ac:dyDescent="0.3">
      <c r="A812" s="600" t="s">
        <v>13</v>
      </c>
      <c r="B812" s="73"/>
      <c r="C812" s="433" t="s">
        <v>13</v>
      </c>
      <c r="D812" s="575" t="s">
        <v>13</v>
      </c>
      <c r="E812" s="575" t="s">
        <v>13</v>
      </c>
      <c r="F812" s="433" t="s">
        <v>13</v>
      </c>
      <c r="G812" s="433" t="s">
        <v>13</v>
      </c>
      <c r="H812" s="434" t="s">
        <v>13</v>
      </c>
    </row>
    <row r="813" spans="1:8" x14ac:dyDescent="0.25">
      <c r="A813" s="668" t="s">
        <v>404</v>
      </c>
      <c r="B813" s="648" t="s">
        <v>403</v>
      </c>
      <c r="C813" s="449" t="s">
        <v>55</v>
      </c>
      <c r="D813" s="656">
        <v>139</v>
      </c>
      <c r="E813" s="656">
        <v>98</v>
      </c>
      <c r="F813" s="449" t="s">
        <v>879</v>
      </c>
      <c r="G813" s="449" t="s">
        <v>879</v>
      </c>
      <c r="H813" s="649">
        <v>123979</v>
      </c>
    </row>
    <row r="814" spans="1:8" x14ac:dyDescent="0.25">
      <c r="A814" s="680" t="s">
        <v>13</v>
      </c>
      <c r="B814" s="650"/>
      <c r="C814" s="453" t="s">
        <v>13</v>
      </c>
      <c r="D814" s="657" t="s">
        <v>1137</v>
      </c>
      <c r="E814" s="657" t="s">
        <v>1138</v>
      </c>
      <c r="F814" s="453" t="s">
        <v>1139</v>
      </c>
      <c r="G814" s="453" t="s">
        <v>878</v>
      </c>
      <c r="H814" s="454" t="s">
        <v>13</v>
      </c>
    </row>
    <row r="815" spans="1:8" x14ac:dyDescent="0.25">
      <c r="A815" s="680" t="s">
        <v>13</v>
      </c>
      <c r="B815" s="650"/>
      <c r="C815" s="453" t="s">
        <v>13</v>
      </c>
      <c r="D815" s="657" t="s">
        <v>883</v>
      </c>
      <c r="E815" s="657" t="s">
        <v>918</v>
      </c>
      <c r="F815" s="453" t="s">
        <v>1139</v>
      </c>
      <c r="G815" s="453" t="s">
        <v>878</v>
      </c>
      <c r="H815" s="454" t="s">
        <v>13</v>
      </c>
    </row>
    <row r="816" spans="1:8" x14ac:dyDescent="0.25">
      <c r="A816" s="680" t="s">
        <v>13</v>
      </c>
      <c r="B816" s="650"/>
      <c r="C816" s="453" t="s">
        <v>13</v>
      </c>
      <c r="D816" s="657" t="s">
        <v>915</v>
      </c>
      <c r="E816" s="657" t="s">
        <v>915</v>
      </c>
      <c r="F816" s="453" t="s">
        <v>1139</v>
      </c>
      <c r="G816" s="453" t="s">
        <v>878</v>
      </c>
      <c r="H816" s="454" t="s">
        <v>13</v>
      </c>
    </row>
    <row r="817" spans="1:8" x14ac:dyDescent="0.25">
      <c r="A817" s="680" t="s">
        <v>13</v>
      </c>
      <c r="B817" s="650"/>
      <c r="C817" s="453" t="s">
        <v>13</v>
      </c>
      <c r="D817" s="657" t="s">
        <v>883</v>
      </c>
      <c r="E817" s="657" t="s">
        <v>918</v>
      </c>
      <c r="F817" s="453" t="s">
        <v>1139</v>
      </c>
      <c r="G817" s="453" t="s">
        <v>878</v>
      </c>
      <c r="H817" s="454" t="s">
        <v>13</v>
      </c>
    </row>
    <row r="818" spans="1:8" ht="13.8" thickBot="1" x14ac:dyDescent="0.3">
      <c r="A818" s="669" t="s">
        <v>13</v>
      </c>
      <c r="B818" s="651"/>
      <c r="C818" s="456" t="s">
        <v>13</v>
      </c>
      <c r="D818" s="658" t="s">
        <v>883</v>
      </c>
      <c r="E818" s="658" t="s">
        <v>918</v>
      </c>
      <c r="F818" s="456" t="s">
        <v>1139</v>
      </c>
      <c r="G818" s="456" t="s">
        <v>878</v>
      </c>
      <c r="H818" s="457" t="s">
        <v>13</v>
      </c>
    </row>
    <row r="819" spans="1:8" x14ac:dyDescent="0.25">
      <c r="A819" s="600" t="s">
        <v>408</v>
      </c>
      <c r="B819" s="73" t="s">
        <v>407</v>
      </c>
      <c r="C819" s="433" t="s">
        <v>55</v>
      </c>
      <c r="D819" s="573">
        <v>319</v>
      </c>
      <c r="E819" s="573">
        <v>474</v>
      </c>
      <c r="F819" s="433" t="s">
        <v>946</v>
      </c>
      <c r="G819" s="433" t="s">
        <v>946</v>
      </c>
      <c r="H819" s="574">
        <v>395660</v>
      </c>
    </row>
    <row r="820" spans="1:8" x14ac:dyDescent="0.25">
      <c r="A820" s="600" t="s">
        <v>13</v>
      </c>
      <c r="B820" s="73"/>
      <c r="C820" s="433" t="s">
        <v>13</v>
      </c>
      <c r="D820" s="575" t="s">
        <v>879</v>
      </c>
      <c r="E820" s="575" t="s">
        <v>915</v>
      </c>
      <c r="F820" s="433" t="s">
        <v>951</v>
      </c>
      <c r="G820" s="433" t="s">
        <v>897</v>
      </c>
      <c r="H820" s="434" t="s">
        <v>13</v>
      </c>
    </row>
    <row r="821" spans="1:8" x14ac:dyDescent="0.25">
      <c r="A821" s="600" t="s">
        <v>13</v>
      </c>
      <c r="B821" s="73"/>
      <c r="C821" s="433" t="s">
        <v>13</v>
      </c>
      <c r="D821" s="575" t="s">
        <v>879</v>
      </c>
      <c r="E821" s="575" t="s">
        <v>883</v>
      </c>
      <c r="F821" s="433" t="s">
        <v>951</v>
      </c>
      <c r="G821" s="433" t="s">
        <v>897</v>
      </c>
      <c r="H821" s="434" t="s">
        <v>13</v>
      </c>
    </row>
    <row r="822" spans="1:8" x14ac:dyDescent="0.25">
      <c r="A822" s="600" t="s">
        <v>13</v>
      </c>
      <c r="B822" s="73"/>
      <c r="C822" s="433" t="s">
        <v>13</v>
      </c>
      <c r="D822" s="575" t="s">
        <v>883</v>
      </c>
      <c r="E822" s="575" t="s">
        <v>898</v>
      </c>
      <c r="F822" s="433" t="s">
        <v>951</v>
      </c>
      <c r="G822" s="433" t="s">
        <v>897</v>
      </c>
      <c r="H822" s="434" t="s">
        <v>13</v>
      </c>
    </row>
    <row r="823" spans="1:8" x14ac:dyDescent="0.25">
      <c r="A823" s="600" t="s">
        <v>13</v>
      </c>
      <c r="B823" s="73"/>
      <c r="C823" s="433" t="s">
        <v>13</v>
      </c>
      <c r="D823" s="575" t="s">
        <v>875</v>
      </c>
      <c r="E823" s="575" t="s">
        <v>923</v>
      </c>
      <c r="F823" s="433" t="s">
        <v>951</v>
      </c>
      <c r="G823" s="433" t="s">
        <v>897</v>
      </c>
      <c r="H823" s="434" t="s">
        <v>13</v>
      </c>
    </row>
    <row r="824" spans="1:8" x14ac:dyDescent="0.25">
      <c r="A824" s="600" t="s">
        <v>13</v>
      </c>
      <c r="B824" s="73"/>
      <c r="C824" s="433" t="s">
        <v>13</v>
      </c>
      <c r="D824" s="575" t="s">
        <v>923</v>
      </c>
      <c r="E824" s="575" t="s">
        <v>1135</v>
      </c>
      <c r="F824" s="433" t="s">
        <v>951</v>
      </c>
      <c r="G824" s="433" t="s">
        <v>881</v>
      </c>
      <c r="H824" s="434" t="s">
        <v>13</v>
      </c>
    </row>
    <row r="825" spans="1:8" x14ac:dyDescent="0.25">
      <c r="A825" s="600" t="s">
        <v>13</v>
      </c>
      <c r="B825" s="73"/>
      <c r="C825" s="433" t="s">
        <v>13</v>
      </c>
      <c r="D825" s="575" t="s">
        <v>905</v>
      </c>
      <c r="E825" s="575" t="s">
        <v>875</v>
      </c>
      <c r="F825" s="433" t="s">
        <v>951</v>
      </c>
      <c r="G825" s="433" t="s">
        <v>897</v>
      </c>
      <c r="H825" s="434" t="s">
        <v>13</v>
      </c>
    </row>
    <row r="826" spans="1:8" x14ac:dyDescent="0.25">
      <c r="A826" s="600" t="s">
        <v>13</v>
      </c>
      <c r="B826" s="73"/>
      <c r="C826" s="433" t="s">
        <v>13</v>
      </c>
      <c r="D826" s="575" t="s">
        <v>946</v>
      </c>
      <c r="E826" s="575" t="s">
        <v>917</v>
      </c>
      <c r="F826" s="433" t="s">
        <v>951</v>
      </c>
      <c r="G826" s="433" t="s">
        <v>897</v>
      </c>
      <c r="H826" s="434" t="s">
        <v>13</v>
      </c>
    </row>
    <row r="827" spans="1:8" x14ac:dyDescent="0.25">
      <c r="A827" s="600" t="s">
        <v>13</v>
      </c>
      <c r="B827" s="73"/>
      <c r="C827" s="433" t="s">
        <v>13</v>
      </c>
      <c r="D827" s="575" t="s">
        <v>883</v>
      </c>
      <c r="E827" s="575" t="s">
        <v>1019</v>
      </c>
      <c r="F827" s="433" t="s">
        <v>951</v>
      </c>
      <c r="G827" s="433" t="s">
        <v>897</v>
      </c>
      <c r="H827" s="434" t="s">
        <v>13</v>
      </c>
    </row>
    <row r="828" spans="1:8" x14ac:dyDescent="0.25">
      <c r="A828" s="600" t="s">
        <v>13</v>
      </c>
      <c r="B828" s="73"/>
      <c r="C828" s="433" t="s">
        <v>13</v>
      </c>
      <c r="D828" s="575" t="s">
        <v>905</v>
      </c>
      <c r="E828" s="575" t="s">
        <v>1098</v>
      </c>
      <c r="F828" s="433" t="s">
        <v>951</v>
      </c>
      <c r="G828" s="433" t="s">
        <v>897</v>
      </c>
      <c r="H828" s="434" t="s">
        <v>13</v>
      </c>
    </row>
    <row r="829" spans="1:8" x14ac:dyDescent="0.25">
      <c r="A829" s="600" t="s">
        <v>13</v>
      </c>
      <c r="B829" s="73"/>
      <c r="C829" s="433" t="s">
        <v>13</v>
      </c>
      <c r="D829" s="575" t="s">
        <v>888</v>
      </c>
      <c r="E829" s="575" t="s">
        <v>927</v>
      </c>
      <c r="F829" s="433" t="s">
        <v>951</v>
      </c>
      <c r="G829" s="433" t="s">
        <v>897</v>
      </c>
      <c r="H829" s="434" t="s">
        <v>13</v>
      </c>
    </row>
    <row r="830" spans="1:8" x14ac:dyDescent="0.25">
      <c r="A830" s="600" t="s">
        <v>13</v>
      </c>
      <c r="B830" s="73"/>
      <c r="C830" s="433" t="s">
        <v>13</v>
      </c>
      <c r="D830" s="575" t="s">
        <v>952</v>
      </c>
      <c r="E830" s="575" t="s">
        <v>1141</v>
      </c>
      <c r="F830" s="433" t="s">
        <v>951</v>
      </c>
      <c r="G830" s="433" t="s">
        <v>897</v>
      </c>
      <c r="H830" s="434" t="s">
        <v>13</v>
      </c>
    </row>
    <row r="831" spans="1:8" x14ac:dyDescent="0.25">
      <c r="A831" s="600" t="s">
        <v>13</v>
      </c>
      <c r="B831" s="73"/>
      <c r="C831" s="433" t="s">
        <v>13</v>
      </c>
      <c r="D831" s="575" t="s">
        <v>894</v>
      </c>
      <c r="E831" s="575" t="s">
        <v>1029</v>
      </c>
      <c r="F831" s="433" t="s">
        <v>951</v>
      </c>
      <c r="G831" s="433" t="s">
        <v>897</v>
      </c>
      <c r="H831" s="434" t="s">
        <v>13</v>
      </c>
    </row>
    <row r="832" spans="1:8" x14ac:dyDescent="0.25">
      <c r="A832" s="600" t="s">
        <v>13</v>
      </c>
      <c r="B832" s="73"/>
      <c r="C832" s="433" t="s">
        <v>13</v>
      </c>
      <c r="D832" s="575" t="s">
        <v>915</v>
      </c>
      <c r="E832" s="575" t="s">
        <v>892</v>
      </c>
      <c r="F832" s="433" t="s">
        <v>951</v>
      </c>
      <c r="G832" s="433" t="s">
        <v>897</v>
      </c>
      <c r="H832" s="434" t="s">
        <v>13</v>
      </c>
    </row>
    <row r="833" spans="1:8" x14ac:dyDescent="0.25">
      <c r="A833" s="600" t="s">
        <v>13</v>
      </c>
      <c r="B833" s="73"/>
      <c r="C833" s="433" t="s">
        <v>13</v>
      </c>
      <c r="D833" s="575" t="s">
        <v>895</v>
      </c>
      <c r="E833" s="575" t="s">
        <v>927</v>
      </c>
      <c r="F833" s="433" t="s">
        <v>951</v>
      </c>
      <c r="G833" s="433" t="s">
        <v>897</v>
      </c>
      <c r="H833" s="434" t="s">
        <v>13</v>
      </c>
    </row>
    <row r="834" spans="1:8" x14ac:dyDescent="0.25">
      <c r="A834" s="600" t="s">
        <v>13</v>
      </c>
      <c r="B834" s="73"/>
      <c r="C834" s="433" t="s">
        <v>13</v>
      </c>
      <c r="D834" s="575" t="s">
        <v>886</v>
      </c>
      <c r="E834" s="575" t="s">
        <v>894</v>
      </c>
      <c r="F834" s="433" t="s">
        <v>951</v>
      </c>
      <c r="G834" s="433" t="s">
        <v>897</v>
      </c>
      <c r="H834" s="434" t="s">
        <v>13</v>
      </c>
    </row>
    <row r="835" spans="1:8" x14ac:dyDescent="0.25">
      <c r="A835" s="600" t="s">
        <v>13</v>
      </c>
      <c r="B835" s="73"/>
      <c r="C835" s="433" t="s">
        <v>13</v>
      </c>
      <c r="D835" s="575" t="s">
        <v>918</v>
      </c>
      <c r="E835" s="575" t="s">
        <v>875</v>
      </c>
      <c r="F835" s="433" t="s">
        <v>951</v>
      </c>
      <c r="G835" s="433" t="s">
        <v>897</v>
      </c>
      <c r="H835" s="434" t="s">
        <v>13</v>
      </c>
    </row>
    <row r="836" spans="1:8" x14ac:dyDescent="0.25">
      <c r="A836" s="600" t="s">
        <v>13</v>
      </c>
      <c r="B836" s="73"/>
      <c r="C836" s="433" t="s">
        <v>13</v>
      </c>
      <c r="D836" s="575" t="s">
        <v>894</v>
      </c>
      <c r="E836" s="575" t="s">
        <v>926</v>
      </c>
      <c r="F836" s="433" t="s">
        <v>951</v>
      </c>
      <c r="G836" s="433" t="s">
        <v>897</v>
      </c>
      <c r="H836" s="434" t="s">
        <v>13</v>
      </c>
    </row>
    <row r="837" spans="1:8" x14ac:dyDescent="0.25">
      <c r="A837" s="600" t="s">
        <v>13</v>
      </c>
      <c r="B837" s="73"/>
      <c r="C837" s="433" t="s">
        <v>13</v>
      </c>
      <c r="D837" s="575" t="s">
        <v>992</v>
      </c>
      <c r="E837" s="575" t="s">
        <v>993</v>
      </c>
      <c r="F837" s="433" t="s">
        <v>951</v>
      </c>
      <c r="G837" s="433" t="s">
        <v>897</v>
      </c>
      <c r="H837" s="434" t="s">
        <v>13</v>
      </c>
    </row>
    <row r="838" spans="1:8" ht="13.8" thickBot="1" x14ac:dyDescent="0.3">
      <c r="A838" s="600" t="s">
        <v>13</v>
      </c>
      <c r="B838" s="73"/>
      <c r="C838" s="433" t="s">
        <v>13</v>
      </c>
      <c r="D838" s="575" t="s">
        <v>1142</v>
      </c>
      <c r="E838" s="575" t="s">
        <v>936</v>
      </c>
      <c r="F838" s="433" t="s">
        <v>1143</v>
      </c>
      <c r="G838" s="433" t="s">
        <v>881</v>
      </c>
      <c r="H838" s="434" t="s">
        <v>13</v>
      </c>
    </row>
    <row r="839" spans="1:8" x14ac:dyDescent="0.25">
      <c r="A839" s="668" t="s">
        <v>418</v>
      </c>
      <c r="B839" s="648" t="s">
        <v>417</v>
      </c>
      <c r="C839" s="449" t="s">
        <v>55</v>
      </c>
      <c r="D839" s="656">
        <v>23</v>
      </c>
      <c r="E839" s="656">
        <v>38</v>
      </c>
      <c r="F839" s="449" t="s">
        <v>905</v>
      </c>
      <c r="G839" s="449" t="s">
        <v>905</v>
      </c>
      <c r="H839" s="649">
        <v>60006</v>
      </c>
    </row>
    <row r="840" spans="1:8" x14ac:dyDescent="0.25">
      <c r="A840" s="680" t="s">
        <v>13</v>
      </c>
      <c r="B840" s="650"/>
      <c r="C840" s="453" t="s">
        <v>13</v>
      </c>
      <c r="D840" s="657" t="s">
        <v>870</v>
      </c>
      <c r="E840" s="657" t="s">
        <v>886</v>
      </c>
      <c r="F840" s="453" t="s">
        <v>1146</v>
      </c>
      <c r="G840" s="453" t="s">
        <v>955</v>
      </c>
      <c r="H840" s="454" t="s">
        <v>13</v>
      </c>
    </row>
    <row r="841" spans="1:8" x14ac:dyDescent="0.25">
      <c r="A841" s="680" t="s">
        <v>13</v>
      </c>
      <c r="B841" s="650"/>
      <c r="C841" s="453" t="s">
        <v>13</v>
      </c>
      <c r="D841" s="657" t="s">
        <v>870</v>
      </c>
      <c r="E841" s="657" t="s">
        <v>879</v>
      </c>
      <c r="F841" s="453" t="s">
        <v>1147</v>
      </c>
      <c r="G841" s="453" t="s">
        <v>902</v>
      </c>
      <c r="H841" s="454" t="s">
        <v>13</v>
      </c>
    </row>
    <row r="842" spans="1:8" x14ac:dyDescent="0.25">
      <c r="A842" s="680" t="s">
        <v>13</v>
      </c>
      <c r="B842" s="650"/>
      <c r="C842" s="453" t="s">
        <v>13</v>
      </c>
      <c r="D842" s="657" t="s">
        <v>870</v>
      </c>
      <c r="E842" s="657" t="s">
        <v>882</v>
      </c>
      <c r="F842" s="453" t="s">
        <v>1147</v>
      </c>
      <c r="G842" s="453" t="s">
        <v>902</v>
      </c>
      <c r="H842" s="454" t="s">
        <v>13</v>
      </c>
    </row>
    <row r="843" spans="1:8" x14ac:dyDescent="0.25">
      <c r="A843" s="680" t="s">
        <v>13</v>
      </c>
      <c r="B843" s="650"/>
      <c r="C843" s="453" t="s">
        <v>13</v>
      </c>
      <c r="D843" s="657" t="s">
        <v>870</v>
      </c>
      <c r="E843" s="657" t="s">
        <v>886</v>
      </c>
      <c r="F843" s="453" t="s">
        <v>1018</v>
      </c>
      <c r="G843" s="453" t="s">
        <v>902</v>
      </c>
      <c r="H843" s="454" t="s">
        <v>13</v>
      </c>
    </row>
    <row r="844" spans="1:8" x14ac:dyDescent="0.25">
      <c r="A844" s="680" t="s">
        <v>13</v>
      </c>
      <c r="B844" s="650"/>
      <c r="C844" s="453" t="s">
        <v>13</v>
      </c>
      <c r="D844" s="657" t="s">
        <v>870</v>
      </c>
      <c r="E844" s="657" t="s">
        <v>886</v>
      </c>
      <c r="F844" s="453" t="s">
        <v>1018</v>
      </c>
      <c r="G844" s="453" t="s">
        <v>902</v>
      </c>
      <c r="H844" s="454" t="s">
        <v>13</v>
      </c>
    </row>
    <row r="845" spans="1:8" x14ac:dyDescent="0.25">
      <c r="A845" s="680" t="s">
        <v>13</v>
      </c>
      <c r="B845" s="650"/>
      <c r="C845" s="453" t="s">
        <v>13</v>
      </c>
      <c r="D845" s="657" t="s">
        <v>870</v>
      </c>
      <c r="E845" s="657" t="s">
        <v>879</v>
      </c>
      <c r="F845" s="453" t="s">
        <v>1147</v>
      </c>
      <c r="G845" s="453" t="s">
        <v>902</v>
      </c>
      <c r="H845" s="454" t="s">
        <v>13</v>
      </c>
    </row>
    <row r="846" spans="1:8" x14ac:dyDescent="0.25">
      <c r="A846" s="680" t="s">
        <v>13</v>
      </c>
      <c r="B846" s="650"/>
      <c r="C846" s="453" t="s">
        <v>13</v>
      </c>
      <c r="D846" s="657" t="s">
        <v>883</v>
      </c>
      <c r="E846" s="657" t="s">
        <v>892</v>
      </c>
      <c r="F846" s="453" t="s">
        <v>1148</v>
      </c>
      <c r="G846" s="453" t="s">
        <v>955</v>
      </c>
      <c r="H846" s="454" t="s">
        <v>13</v>
      </c>
    </row>
    <row r="847" spans="1:8" ht="13.8" thickBot="1" x14ac:dyDescent="0.3">
      <c r="A847" s="669" t="s">
        <v>13</v>
      </c>
      <c r="B847" s="651"/>
      <c r="C847" s="456" t="s">
        <v>13</v>
      </c>
      <c r="D847" s="658" t="s">
        <v>905</v>
      </c>
      <c r="E847" s="658" t="s">
        <v>936</v>
      </c>
      <c r="F847" s="456" t="s">
        <v>1149</v>
      </c>
      <c r="G847" s="456" t="s">
        <v>902</v>
      </c>
      <c r="H847" s="457" t="s">
        <v>13</v>
      </c>
    </row>
    <row r="848" spans="1:8" x14ac:dyDescent="0.25">
      <c r="A848" s="600" t="s">
        <v>445</v>
      </c>
      <c r="B848" s="73" t="s">
        <v>444</v>
      </c>
      <c r="C848" s="433" t="s">
        <v>55</v>
      </c>
      <c r="D848" s="573">
        <v>54</v>
      </c>
      <c r="E848" s="573">
        <v>65</v>
      </c>
      <c r="F848" s="433" t="s">
        <v>871</v>
      </c>
      <c r="G848" s="433" t="s">
        <v>13</v>
      </c>
      <c r="H848" s="574">
        <v>96942</v>
      </c>
    </row>
    <row r="849" spans="1:8" x14ac:dyDescent="0.25">
      <c r="A849" s="600" t="s">
        <v>13</v>
      </c>
      <c r="B849" s="73"/>
      <c r="C849" s="433" t="s">
        <v>13</v>
      </c>
      <c r="D849" s="575" t="s">
        <v>1031</v>
      </c>
      <c r="E849" s="575" t="s">
        <v>1012</v>
      </c>
      <c r="F849" s="433" t="s">
        <v>900</v>
      </c>
      <c r="G849" s="433" t="s">
        <v>13</v>
      </c>
      <c r="H849" s="434" t="s">
        <v>13</v>
      </c>
    </row>
    <row r="850" spans="1:8" x14ac:dyDescent="0.25">
      <c r="A850" s="600" t="s">
        <v>13</v>
      </c>
      <c r="B850" s="73"/>
      <c r="C850" s="433" t="s">
        <v>13</v>
      </c>
      <c r="D850" s="575" t="s">
        <v>887</v>
      </c>
      <c r="E850" s="575" t="s">
        <v>894</v>
      </c>
      <c r="F850" s="433" t="s">
        <v>1000</v>
      </c>
      <c r="G850" s="433" t="s">
        <v>13</v>
      </c>
      <c r="H850" s="434" t="s">
        <v>13</v>
      </c>
    </row>
    <row r="851" spans="1:8" ht="13.8" thickBot="1" x14ac:dyDescent="0.3">
      <c r="A851" s="600" t="s">
        <v>13</v>
      </c>
      <c r="B851" s="73"/>
      <c r="C851" s="433" t="s">
        <v>13</v>
      </c>
      <c r="D851" s="575" t="s">
        <v>883</v>
      </c>
      <c r="E851" s="575" t="s">
        <v>887</v>
      </c>
      <c r="F851" s="433" t="s">
        <v>1000</v>
      </c>
      <c r="G851" s="433" t="s">
        <v>13</v>
      </c>
      <c r="H851" s="434" t="s">
        <v>13</v>
      </c>
    </row>
    <row r="852" spans="1:8" x14ac:dyDescent="0.25">
      <c r="A852" s="668" t="s">
        <v>511</v>
      </c>
      <c r="B852" s="648" t="s">
        <v>510</v>
      </c>
      <c r="C852" s="449" t="s">
        <v>55</v>
      </c>
      <c r="D852" s="656">
        <v>80</v>
      </c>
      <c r="E852" s="656">
        <v>176</v>
      </c>
      <c r="F852" s="449" t="s">
        <v>888</v>
      </c>
      <c r="G852" s="449" t="s">
        <v>888</v>
      </c>
      <c r="H852" s="649">
        <v>149955</v>
      </c>
    </row>
    <row r="853" spans="1:8" x14ac:dyDescent="0.25">
      <c r="A853" s="680" t="s">
        <v>13</v>
      </c>
      <c r="B853" s="650"/>
      <c r="C853" s="453" t="s">
        <v>13</v>
      </c>
      <c r="D853" s="657" t="s">
        <v>898</v>
      </c>
      <c r="E853" s="657" t="s">
        <v>1029</v>
      </c>
      <c r="F853" s="453" t="s">
        <v>1192</v>
      </c>
      <c r="G853" s="453" t="s">
        <v>955</v>
      </c>
      <c r="H853" s="454" t="s">
        <v>13</v>
      </c>
    </row>
    <row r="854" spans="1:8" x14ac:dyDescent="0.25">
      <c r="A854" s="680" t="s">
        <v>13</v>
      </c>
      <c r="B854" s="650"/>
      <c r="C854" s="453" t="s">
        <v>13</v>
      </c>
      <c r="D854" s="657" t="s">
        <v>871</v>
      </c>
      <c r="E854" s="657" t="s">
        <v>871</v>
      </c>
      <c r="F854" s="453" t="s">
        <v>1193</v>
      </c>
      <c r="G854" s="453" t="s">
        <v>890</v>
      </c>
      <c r="H854" s="454" t="s">
        <v>13</v>
      </c>
    </row>
    <row r="855" spans="1:8" x14ac:dyDescent="0.25">
      <c r="A855" s="680" t="s">
        <v>13</v>
      </c>
      <c r="B855" s="650"/>
      <c r="C855" s="453" t="s">
        <v>13</v>
      </c>
      <c r="D855" s="657" t="s">
        <v>872</v>
      </c>
      <c r="E855" s="657" t="s">
        <v>894</v>
      </c>
      <c r="F855" s="453" t="s">
        <v>1193</v>
      </c>
      <c r="G855" s="453" t="s">
        <v>890</v>
      </c>
      <c r="H855" s="454" t="s">
        <v>13</v>
      </c>
    </row>
    <row r="856" spans="1:8" x14ac:dyDescent="0.25">
      <c r="A856" s="680" t="s">
        <v>13</v>
      </c>
      <c r="B856" s="650"/>
      <c r="C856" s="453" t="s">
        <v>13</v>
      </c>
      <c r="D856" s="657" t="s">
        <v>886</v>
      </c>
      <c r="E856" s="657" t="s">
        <v>894</v>
      </c>
      <c r="F856" s="453" t="s">
        <v>1194</v>
      </c>
      <c r="G856" s="453" t="s">
        <v>890</v>
      </c>
      <c r="H856" s="454" t="s">
        <v>13</v>
      </c>
    </row>
    <row r="857" spans="1:8" x14ac:dyDescent="0.25">
      <c r="A857" s="680" t="s">
        <v>13</v>
      </c>
      <c r="B857" s="650"/>
      <c r="C857" s="453" t="s">
        <v>13</v>
      </c>
      <c r="D857" s="657" t="s">
        <v>879</v>
      </c>
      <c r="E857" s="657" t="s">
        <v>905</v>
      </c>
      <c r="F857" s="453" t="s">
        <v>1194</v>
      </c>
      <c r="G857" s="453" t="s">
        <v>890</v>
      </c>
      <c r="H857" s="454" t="s">
        <v>13</v>
      </c>
    </row>
    <row r="858" spans="1:8" x14ac:dyDescent="0.25">
      <c r="A858" s="680" t="s">
        <v>13</v>
      </c>
      <c r="B858" s="650"/>
      <c r="C858" s="453" t="s">
        <v>13</v>
      </c>
      <c r="D858" s="657" t="s">
        <v>895</v>
      </c>
      <c r="E858" s="657" t="s">
        <v>1195</v>
      </c>
      <c r="F858" s="453" t="s">
        <v>1193</v>
      </c>
      <c r="G858" s="453" t="s">
        <v>890</v>
      </c>
      <c r="H858" s="454" t="s">
        <v>13</v>
      </c>
    </row>
    <row r="859" spans="1:8" x14ac:dyDescent="0.25">
      <c r="A859" s="680" t="s">
        <v>13</v>
      </c>
      <c r="B859" s="650"/>
      <c r="C859" s="453" t="s">
        <v>13</v>
      </c>
      <c r="D859" s="657" t="s">
        <v>871</v>
      </c>
      <c r="E859" s="657" t="s">
        <v>886</v>
      </c>
      <c r="F859" s="453" t="s">
        <v>1193</v>
      </c>
      <c r="G859" s="453" t="s">
        <v>890</v>
      </c>
      <c r="H859" s="454" t="s">
        <v>13</v>
      </c>
    </row>
    <row r="860" spans="1:8" x14ac:dyDescent="0.25">
      <c r="A860" s="680" t="s">
        <v>13</v>
      </c>
      <c r="B860" s="650"/>
      <c r="C860" s="453" t="s">
        <v>13</v>
      </c>
      <c r="D860" s="657" t="s">
        <v>886</v>
      </c>
      <c r="E860" s="657" t="s">
        <v>894</v>
      </c>
      <c r="F860" s="453" t="s">
        <v>1196</v>
      </c>
      <c r="G860" s="453" t="s">
        <v>890</v>
      </c>
      <c r="H860" s="454" t="s">
        <v>13</v>
      </c>
    </row>
    <row r="861" spans="1:8" x14ac:dyDescent="0.25">
      <c r="A861" s="680" t="s">
        <v>13</v>
      </c>
      <c r="B861" s="650"/>
      <c r="C861" s="453" t="s">
        <v>13</v>
      </c>
      <c r="D861" s="657" t="s">
        <v>882</v>
      </c>
      <c r="E861" s="657" t="s">
        <v>872</v>
      </c>
      <c r="F861" s="453" t="s">
        <v>1197</v>
      </c>
      <c r="G861" s="453" t="s">
        <v>890</v>
      </c>
      <c r="H861" s="454" t="s">
        <v>13</v>
      </c>
    </row>
    <row r="862" spans="1:8" x14ac:dyDescent="0.25">
      <c r="A862" s="680" t="s">
        <v>13</v>
      </c>
      <c r="B862" s="650"/>
      <c r="C862" s="453" t="s">
        <v>13</v>
      </c>
      <c r="D862" s="657" t="s">
        <v>882</v>
      </c>
      <c r="E862" s="657" t="s">
        <v>871</v>
      </c>
      <c r="F862" s="453" t="s">
        <v>1193</v>
      </c>
      <c r="G862" s="453" t="s">
        <v>890</v>
      </c>
      <c r="H862" s="454" t="s">
        <v>13</v>
      </c>
    </row>
    <row r="863" spans="1:8" x14ac:dyDescent="0.25">
      <c r="A863" s="680" t="s">
        <v>13</v>
      </c>
      <c r="B863" s="650"/>
      <c r="C863" s="453" t="s">
        <v>13</v>
      </c>
      <c r="D863" s="657" t="s">
        <v>871</v>
      </c>
      <c r="E863" s="657" t="s">
        <v>871</v>
      </c>
      <c r="F863" s="453" t="s">
        <v>1196</v>
      </c>
      <c r="G863" s="453" t="s">
        <v>890</v>
      </c>
      <c r="H863" s="454" t="s">
        <v>13</v>
      </c>
    </row>
    <row r="864" spans="1:8" x14ac:dyDescent="0.25">
      <c r="A864" s="680" t="s">
        <v>13</v>
      </c>
      <c r="B864" s="650"/>
      <c r="C864" s="453" t="s">
        <v>13</v>
      </c>
      <c r="D864" s="657" t="s">
        <v>871</v>
      </c>
      <c r="E864" s="657" t="s">
        <v>888</v>
      </c>
      <c r="F864" s="453" t="s">
        <v>1193</v>
      </c>
      <c r="G864" s="453" t="s">
        <v>890</v>
      </c>
      <c r="H864" s="454" t="s">
        <v>13</v>
      </c>
    </row>
    <row r="865" spans="1:8" x14ac:dyDescent="0.25">
      <c r="A865" s="680" t="s">
        <v>13</v>
      </c>
      <c r="B865" s="650"/>
      <c r="C865" s="453" t="s">
        <v>13</v>
      </c>
      <c r="D865" s="657" t="s">
        <v>870</v>
      </c>
      <c r="E865" s="657" t="s">
        <v>879</v>
      </c>
      <c r="F865" s="453" t="s">
        <v>1193</v>
      </c>
      <c r="G865" s="453" t="s">
        <v>890</v>
      </c>
      <c r="H865" s="454" t="s">
        <v>13</v>
      </c>
    </row>
    <row r="866" spans="1:8" x14ac:dyDescent="0.25">
      <c r="A866" s="680" t="s">
        <v>13</v>
      </c>
      <c r="B866" s="650"/>
      <c r="C866" s="453" t="s">
        <v>13</v>
      </c>
      <c r="D866" s="657" t="s">
        <v>886</v>
      </c>
      <c r="E866" s="657" t="s">
        <v>918</v>
      </c>
      <c r="F866" s="453" t="s">
        <v>1198</v>
      </c>
      <c r="G866" s="453" t="s">
        <v>890</v>
      </c>
      <c r="H866" s="454" t="s">
        <v>13</v>
      </c>
    </row>
    <row r="867" spans="1:8" x14ac:dyDescent="0.25">
      <c r="A867" s="680" t="s">
        <v>13</v>
      </c>
      <c r="B867" s="650"/>
      <c r="C867" s="453" t="s">
        <v>13</v>
      </c>
      <c r="D867" s="657" t="s">
        <v>870</v>
      </c>
      <c r="E867" s="657" t="s">
        <v>872</v>
      </c>
      <c r="F867" s="453" t="s">
        <v>1199</v>
      </c>
      <c r="G867" s="453" t="s">
        <v>890</v>
      </c>
      <c r="H867" s="454" t="s">
        <v>13</v>
      </c>
    </row>
    <row r="868" spans="1:8" ht="13.8" thickBot="1" x14ac:dyDescent="0.3">
      <c r="A868" s="669" t="s">
        <v>13</v>
      </c>
      <c r="B868" s="651"/>
      <c r="C868" s="456" t="s">
        <v>13</v>
      </c>
      <c r="D868" s="658" t="s">
        <v>870</v>
      </c>
      <c r="E868" s="658" t="s">
        <v>918</v>
      </c>
      <c r="F868" s="456" t="s">
        <v>1193</v>
      </c>
      <c r="G868" s="456" t="s">
        <v>890</v>
      </c>
      <c r="H868" s="457" t="s">
        <v>13</v>
      </c>
    </row>
    <row r="869" spans="1:8" x14ac:dyDescent="0.25">
      <c r="A869" s="600" t="s">
        <v>525</v>
      </c>
      <c r="B869" s="73" t="s">
        <v>524</v>
      </c>
      <c r="C869" s="433" t="s">
        <v>55</v>
      </c>
      <c r="D869" s="573">
        <v>47</v>
      </c>
      <c r="E869" s="573">
        <v>76</v>
      </c>
      <c r="F869" s="433" t="s">
        <v>894</v>
      </c>
      <c r="G869" s="433" t="s">
        <v>894</v>
      </c>
      <c r="H869" s="574">
        <v>119450</v>
      </c>
    </row>
    <row r="870" spans="1:8" x14ac:dyDescent="0.25">
      <c r="A870" s="600" t="s">
        <v>13</v>
      </c>
      <c r="B870" s="73"/>
      <c r="C870" s="433" t="s">
        <v>13</v>
      </c>
      <c r="D870" s="575" t="s">
        <v>870</v>
      </c>
      <c r="E870" s="575" t="s">
        <v>886</v>
      </c>
      <c r="F870" s="433" t="s">
        <v>1115</v>
      </c>
      <c r="G870" s="433" t="s">
        <v>1166</v>
      </c>
      <c r="H870" s="434" t="s">
        <v>13</v>
      </c>
    </row>
    <row r="871" spans="1:8" x14ac:dyDescent="0.25">
      <c r="A871" s="600" t="s">
        <v>13</v>
      </c>
      <c r="B871" s="73"/>
      <c r="C871" s="433" t="s">
        <v>13</v>
      </c>
      <c r="D871" s="575" t="s">
        <v>882</v>
      </c>
      <c r="E871" s="575" t="s">
        <v>886</v>
      </c>
      <c r="F871" s="433" t="s">
        <v>1115</v>
      </c>
      <c r="G871" s="433" t="s">
        <v>1166</v>
      </c>
      <c r="H871" s="434" t="s">
        <v>13</v>
      </c>
    </row>
    <row r="872" spans="1:8" x14ac:dyDescent="0.25">
      <c r="A872" s="600" t="s">
        <v>13</v>
      </c>
      <c r="B872" s="73"/>
      <c r="C872" s="433" t="s">
        <v>13</v>
      </c>
      <c r="D872" s="575" t="s">
        <v>882</v>
      </c>
      <c r="E872" s="575" t="s">
        <v>905</v>
      </c>
      <c r="F872" s="433" t="s">
        <v>1115</v>
      </c>
      <c r="G872" s="433" t="s">
        <v>1166</v>
      </c>
      <c r="H872" s="434" t="s">
        <v>13</v>
      </c>
    </row>
    <row r="873" spans="1:8" x14ac:dyDescent="0.25">
      <c r="A873" s="600" t="s">
        <v>13</v>
      </c>
      <c r="B873" s="73"/>
      <c r="C873" s="433" t="s">
        <v>13</v>
      </c>
      <c r="D873" s="575" t="s">
        <v>882</v>
      </c>
      <c r="E873" s="575" t="s">
        <v>886</v>
      </c>
      <c r="F873" s="433" t="s">
        <v>1032</v>
      </c>
      <c r="G873" s="433" t="s">
        <v>1166</v>
      </c>
      <c r="H873" s="434" t="s">
        <v>13</v>
      </c>
    </row>
    <row r="874" spans="1:8" x14ac:dyDescent="0.25">
      <c r="A874" s="600" t="s">
        <v>13</v>
      </c>
      <c r="B874" s="73"/>
      <c r="C874" s="433" t="s">
        <v>13</v>
      </c>
      <c r="D874" s="575" t="s">
        <v>870</v>
      </c>
      <c r="E874" s="575" t="s">
        <v>886</v>
      </c>
      <c r="F874" s="433" t="s">
        <v>1115</v>
      </c>
      <c r="G874" s="433" t="s">
        <v>1166</v>
      </c>
      <c r="H874" s="434" t="s">
        <v>13</v>
      </c>
    </row>
    <row r="875" spans="1:8" x14ac:dyDescent="0.25">
      <c r="A875" s="600" t="s">
        <v>13</v>
      </c>
      <c r="B875" s="73"/>
      <c r="C875" s="433" t="s">
        <v>13</v>
      </c>
      <c r="D875" s="575" t="s">
        <v>882</v>
      </c>
      <c r="E875" s="575" t="s">
        <v>879</v>
      </c>
      <c r="F875" s="433" t="s">
        <v>1205</v>
      </c>
      <c r="G875" s="433" t="s">
        <v>1166</v>
      </c>
      <c r="H875" s="434" t="s">
        <v>13</v>
      </c>
    </row>
    <row r="876" spans="1:8" x14ac:dyDescent="0.25">
      <c r="A876" s="600" t="s">
        <v>13</v>
      </c>
      <c r="B876" s="73"/>
      <c r="C876" s="433" t="s">
        <v>13</v>
      </c>
      <c r="D876" s="575" t="s">
        <v>871</v>
      </c>
      <c r="E876" s="575" t="s">
        <v>887</v>
      </c>
      <c r="F876" s="433" t="s">
        <v>1115</v>
      </c>
      <c r="G876" s="433" t="s">
        <v>1166</v>
      </c>
      <c r="H876" s="434" t="s">
        <v>13</v>
      </c>
    </row>
    <row r="877" spans="1:8" x14ac:dyDescent="0.25">
      <c r="A877" s="600" t="s">
        <v>13</v>
      </c>
      <c r="B877" s="73"/>
      <c r="C877" s="433" t="s">
        <v>13</v>
      </c>
      <c r="D877" s="575" t="s">
        <v>886</v>
      </c>
      <c r="E877" s="575" t="s">
        <v>887</v>
      </c>
      <c r="F877" s="433" t="s">
        <v>1115</v>
      </c>
      <c r="G877" s="433" t="s">
        <v>1166</v>
      </c>
      <c r="H877" s="434" t="s">
        <v>13</v>
      </c>
    </row>
    <row r="878" spans="1:8" x14ac:dyDescent="0.25">
      <c r="A878" s="600" t="s">
        <v>13</v>
      </c>
      <c r="B878" s="73"/>
      <c r="C878" s="433" t="s">
        <v>13</v>
      </c>
      <c r="D878" s="575" t="s">
        <v>918</v>
      </c>
      <c r="E878" s="575" t="s">
        <v>875</v>
      </c>
      <c r="F878" s="433" t="s">
        <v>1115</v>
      </c>
      <c r="G878" s="433" t="s">
        <v>1166</v>
      </c>
      <c r="H878" s="434" t="s">
        <v>13</v>
      </c>
    </row>
    <row r="879" spans="1:8" x14ac:dyDescent="0.25">
      <c r="A879" s="600" t="s">
        <v>13</v>
      </c>
      <c r="B879" s="73"/>
      <c r="C879" s="433" t="s">
        <v>13</v>
      </c>
      <c r="D879" s="575" t="s">
        <v>882</v>
      </c>
      <c r="E879" s="575" t="s">
        <v>892</v>
      </c>
      <c r="F879" s="433" t="s">
        <v>1206</v>
      </c>
      <c r="G879" s="433" t="s">
        <v>1166</v>
      </c>
      <c r="H879" s="434" t="s">
        <v>13</v>
      </c>
    </row>
    <row r="880" spans="1:8" ht="13.8" thickBot="1" x14ac:dyDescent="0.3">
      <c r="A880" s="600" t="s">
        <v>13</v>
      </c>
      <c r="B880" s="73"/>
      <c r="C880" s="433" t="s">
        <v>13</v>
      </c>
      <c r="D880" s="575" t="s">
        <v>895</v>
      </c>
      <c r="E880" s="575" t="s">
        <v>870</v>
      </c>
      <c r="F880" s="433" t="s">
        <v>1115</v>
      </c>
      <c r="G880" s="433" t="s">
        <v>1166</v>
      </c>
      <c r="H880" s="434" t="s">
        <v>13</v>
      </c>
    </row>
    <row r="881" spans="1:8" x14ac:dyDescent="0.25">
      <c r="A881" s="668" t="s">
        <v>545</v>
      </c>
      <c r="B881" s="648" t="s">
        <v>544</v>
      </c>
      <c r="C881" s="449" t="s">
        <v>55</v>
      </c>
      <c r="D881" s="656">
        <v>72</v>
      </c>
      <c r="E881" s="656">
        <v>99</v>
      </c>
      <c r="F881" s="449" t="s">
        <v>870</v>
      </c>
      <c r="G881" s="449" t="s">
        <v>870</v>
      </c>
      <c r="H881" s="649">
        <v>55374</v>
      </c>
    </row>
    <row r="882" spans="1:8" ht="13.8" thickBot="1" x14ac:dyDescent="0.3">
      <c r="A882" s="669" t="s">
        <v>13</v>
      </c>
      <c r="B882" s="651"/>
      <c r="C882" s="456" t="s">
        <v>13</v>
      </c>
      <c r="D882" s="658" t="s">
        <v>993</v>
      </c>
      <c r="E882" s="658" t="s">
        <v>1137</v>
      </c>
      <c r="F882" s="456" t="s">
        <v>960</v>
      </c>
      <c r="G882" s="456" t="s">
        <v>1215</v>
      </c>
      <c r="H882" s="457" t="s">
        <v>13</v>
      </c>
    </row>
    <row r="883" spans="1:8" x14ac:dyDescent="0.25">
      <c r="A883" s="600" t="s">
        <v>599</v>
      </c>
      <c r="B883" s="73" t="s">
        <v>598</v>
      </c>
      <c r="C883" s="433" t="s">
        <v>55</v>
      </c>
      <c r="D883" s="573">
        <v>50</v>
      </c>
      <c r="E883" s="573">
        <v>76</v>
      </c>
      <c r="F883" s="433" t="s">
        <v>870</v>
      </c>
      <c r="G883" s="433" t="s">
        <v>870</v>
      </c>
      <c r="H883" s="574">
        <v>52170</v>
      </c>
    </row>
    <row r="884" spans="1:8" ht="13.8" thickBot="1" x14ac:dyDescent="0.3">
      <c r="A884" s="600" t="s">
        <v>13</v>
      </c>
      <c r="B884" s="73"/>
      <c r="C884" s="433" t="s">
        <v>13</v>
      </c>
      <c r="D884" s="575" t="s">
        <v>1022</v>
      </c>
      <c r="E884" s="575" t="s">
        <v>1235</v>
      </c>
      <c r="F884" s="433" t="s">
        <v>958</v>
      </c>
      <c r="G884" s="433" t="s">
        <v>1236</v>
      </c>
      <c r="H884" s="434" t="s">
        <v>13</v>
      </c>
    </row>
    <row r="885" spans="1:8" x14ac:dyDescent="0.25">
      <c r="A885" s="668" t="s">
        <v>609</v>
      </c>
      <c r="B885" s="648" t="s">
        <v>608</v>
      </c>
      <c r="C885" s="449" t="s">
        <v>55</v>
      </c>
      <c r="D885" s="656">
        <v>64</v>
      </c>
      <c r="E885" s="656">
        <v>103</v>
      </c>
      <c r="F885" s="449" t="s">
        <v>886</v>
      </c>
      <c r="G885" s="449" t="s">
        <v>886</v>
      </c>
      <c r="H885" s="649">
        <v>124690</v>
      </c>
    </row>
    <row r="886" spans="1:8" x14ac:dyDescent="0.25">
      <c r="A886" s="680" t="s">
        <v>13</v>
      </c>
      <c r="B886" s="650"/>
      <c r="C886" s="453" t="s">
        <v>13</v>
      </c>
      <c r="D886" s="657" t="s">
        <v>938</v>
      </c>
      <c r="E886" s="657" t="s">
        <v>971</v>
      </c>
      <c r="F886" s="453" t="s">
        <v>1240</v>
      </c>
      <c r="G886" s="453" t="s">
        <v>1215</v>
      </c>
      <c r="H886" s="454" t="s">
        <v>13</v>
      </c>
    </row>
    <row r="887" spans="1:8" x14ac:dyDescent="0.25">
      <c r="A887" s="680" t="s">
        <v>13</v>
      </c>
      <c r="B887" s="650"/>
      <c r="C887" s="453" t="s">
        <v>13</v>
      </c>
      <c r="D887" s="657" t="s">
        <v>926</v>
      </c>
      <c r="E887" s="657" t="s">
        <v>1019</v>
      </c>
      <c r="F887" s="453" t="s">
        <v>1240</v>
      </c>
      <c r="G887" s="453" t="s">
        <v>1215</v>
      </c>
      <c r="H887" s="454" t="s">
        <v>13</v>
      </c>
    </row>
    <row r="888" spans="1:8" x14ac:dyDescent="0.25">
      <c r="A888" s="680" t="s">
        <v>13</v>
      </c>
      <c r="B888" s="650"/>
      <c r="C888" s="453" t="s">
        <v>13</v>
      </c>
      <c r="D888" s="657" t="s">
        <v>886</v>
      </c>
      <c r="E888" s="657" t="s">
        <v>875</v>
      </c>
      <c r="F888" s="453" t="s">
        <v>1240</v>
      </c>
      <c r="G888" s="453" t="s">
        <v>1215</v>
      </c>
      <c r="H888" s="454" t="s">
        <v>13</v>
      </c>
    </row>
    <row r="889" spans="1:8" ht="13.8" thickBot="1" x14ac:dyDescent="0.3">
      <c r="A889" s="669" t="s">
        <v>13</v>
      </c>
      <c r="B889" s="651"/>
      <c r="C889" s="456" t="s">
        <v>13</v>
      </c>
      <c r="D889" s="658" t="s">
        <v>926</v>
      </c>
      <c r="E889" s="658" t="s">
        <v>971</v>
      </c>
      <c r="F889" s="456" t="s">
        <v>1241</v>
      </c>
      <c r="G889" s="456" t="s">
        <v>1215</v>
      </c>
      <c r="H889" s="457" t="s">
        <v>13</v>
      </c>
    </row>
    <row r="890" spans="1:8" x14ac:dyDescent="0.25">
      <c r="A890" s="600" t="s">
        <v>643</v>
      </c>
      <c r="B890" s="73" t="s">
        <v>642</v>
      </c>
      <c r="C890" s="433" t="s">
        <v>55</v>
      </c>
      <c r="D890" s="573">
        <v>3</v>
      </c>
      <c r="E890" s="573">
        <v>159</v>
      </c>
      <c r="F890" s="433" t="s">
        <v>886</v>
      </c>
      <c r="G890" s="433" t="s">
        <v>886</v>
      </c>
      <c r="H890" s="574">
        <v>100485</v>
      </c>
    </row>
    <row r="891" spans="1:8" x14ac:dyDescent="0.25">
      <c r="A891" s="600" t="s">
        <v>13</v>
      </c>
      <c r="B891" s="73"/>
      <c r="C891" s="433" t="s">
        <v>13</v>
      </c>
      <c r="D891" s="575" t="s">
        <v>870</v>
      </c>
      <c r="E891" s="575" t="s">
        <v>936</v>
      </c>
      <c r="F891" s="433" t="s">
        <v>1252</v>
      </c>
      <c r="G891" s="433" t="s">
        <v>1253</v>
      </c>
      <c r="H891" s="434" t="s">
        <v>13</v>
      </c>
    </row>
    <row r="892" spans="1:8" x14ac:dyDescent="0.25">
      <c r="A892" s="600" t="s">
        <v>13</v>
      </c>
      <c r="B892" s="73"/>
      <c r="C892" s="433" t="s">
        <v>13</v>
      </c>
      <c r="D892" s="575" t="s">
        <v>882</v>
      </c>
      <c r="E892" s="575" t="s">
        <v>936</v>
      </c>
      <c r="F892" s="433" t="s">
        <v>1252</v>
      </c>
      <c r="G892" s="433" t="s">
        <v>1253</v>
      </c>
      <c r="H892" s="434" t="s">
        <v>13</v>
      </c>
    </row>
    <row r="893" spans="1:8" x14ac:dyDescent="0.25">
      <c r="A893" s="600" t="s">
        <v>13</v>
      </c>
      <c r="B893" s="73"/>
      <c r="C893" s="433" t="s">
        <v>13</v>
      </c>
      <c r="D893" s="575" t="s">
        <v>13</v>
      </c>
      <c r="E893" s="575" t="s">
        <v>1254</v>
      </c>
      <c r="F893" s="433" t="s">
        <v>1255</v>
      </c>
      <c r="G893" s="433" t="s">
        <v>942</v>
      </c>
      <c r="H893" s="434" t="s">
        <v>13</v>
      </c>
    </row>
    <row r="894" spans="1:8" ht="13.8" thickBot="1" x14ac:dyDescent="0.3">
      <c r="A894" s="600" t="s">
        <v>13</v>
      </c>
      <c r="B894" s="73"/>
      <c r="C894" s="433" t="s">
        <v>13</v>
      </c>
      <c r="D894" s="575" t="s">
        <v>13</v>
      </c>
      <c r="E894" s="575" t="s">
        <v>1191</v>
      </c>
      <c r="F894" s="433" t="s">
        <v>1104</v>
      </c>
      <c r="G894" s="433" t="s">
        <v>878</v>
      </c>
      <c r="H894" s="434" t="s">
        <v>13</v>
      </c>
    </row>
    <row r="895" spans="1:8" x14ac:dyDescent="0.25">
      <c r="A895" s="668" t="s">
        <v>653</v>
      </c>
      <c r="B895" s="648" t="s">
        <v>652</v>
      </c>
      <c r="C895" s="449" t="s">
        <v>55</v>
      </c>
      <c r="D895" s="656">
        <v>29</v>
      </c>
      <c r="E895" s="656">
        <v>37</v>
      </c>
      <c r="F895" s="449" t="s">
        <v>870</v>
      </c>
      <c r="G895" s="449" t="s">
        <v>870</v>
      </c>
      <c r="H895" s="649">
        <v>57236</v>
      </c>
    </row>
    <row r="896" spans="1:8" ht="13.8" thickBot="1" x14ac:dyDescent="0.3">
      <c r="A896" s="669" t="s">
        <v>13</v>
      </c>
      <c r="B896" s="651"/>
      <c r="C896" s="456" t="s">
        <v>13</v>
      </c>
      <c r="D896" s="658" t="s">
        <v>971</v>
      </c>
      <c r="E896" s="658" t="s">
        <v>1135</v>
      </c>
      <c r="F896" s="456" t="s">
        <v>1252</v>
      </c>
      <c r="G896" s="456" t="s">
        <v>881</v>
      </c>
      <c r="H896" s="457" t="s">
        <v>13</v>
      </c>
    </row>
    <row r="897" spans="1:8" x14ac:dyDescent="0.25">
      <c r="A897" s="600" t="s">
        <v>661</v>
      </c>
      <c r="B897" s="73" t="s">
        <v>660</v>
      </c>
      <c r="C897" s="433" t="s">
        <v>55</v>
      </c>
      <c r="D897" s="573">
        <v>100</v>
      </c>
      <c r="E897" s="573">
        <v>168</v>
      </c>
      <c r="F897" s="433" t="s">
        <v>894</v>
      </c>
      <c r="G897" s="433" t="s">
        <v>894</v>
      </c>
      <c r="H897" s="574">
        <v>160312</v>
      </c>
    </row>
    <row r="898" spans="1:8" x14ac:dyDescent="0.25">
      <c r="A898" s="600" t="s">
        <v>13</v>
      </c>
      <c r="B898" s="73"/>
      <c r="C898" s="433" t="s">
        <v>13</v>
      </c>
      <c r="D898" s="575" t="s">
        <v>879</v>
      </c>
      <c r="E898" s="575" t="s">
        <v>952</v>
      </c>
      <c r="F898" s="433" t="s">
        <v>1006</v>
      </c>
      <c r="G898" s="433" t="s">
        <v>929</v>
      </c>
      <c r="H898" s="434" t="s">
        <v>13</v>
      </c>
    </row>
    <row r="899" spans="1:8" x14ac:dyDescent="0.25">
      <c r="A899" s="600" t="s">
        <v>13</v>
      </c>
      <c r="B899" s="73"/>
      <c r="C899" s="433" t="s">
        <v>13</v>
      </c>
      <c r="D899" s="575" t="s">
        <v>871</v>
      </c>
      <c r="E899" s="575" t="s">
        <v>879</v>
      </c>
      <c r="F899" s="433" t="s">
        <v>1006</v>
      </c>
      <c r="G899" s="433" t="s">
        <v>929</v>
      </c>
      <c r="H899" s="434" t="s">
        <v>13</v>
      </c>
    </row>
    <row r="900" spans="1:8" x14ac:dyDescent="0.25">
      <c r="A900" s="600" t="s">
        <v>13</v>
      </c>
      <c r="B900" s="73"/>
      <c r="C900" s="433" t="s">
        <v>13</v>
      </c>
      <c r="D900" s="575" t="s">
        <v>886</v>
      </c>
      <c r="E900" s="575" t="s">
        <v>883</v>
      </c>
      <c r="F900" s="433" t="s">
        <v>1006</v>
      </c>
      <c r="G900" s="433" t="s">
        <v>929</v>
      </c>
      <c r="H900" s="434" t="s">
        <v>13</v>
      </c>
    </row>
    <row r="901" spans="1:8" x14ac:dyDescent="0.25">
      <c r="A901" s="600" t="s">
        <v>13</v>
      </c>
      <c r="B901" s="73"/>
      <c r="C901" s="433" t="s">
        <v>13</v>
      </c>
      <c r="D901" s="575" t="s">
        <v>886</v>
      </c>
      <c r="E901" s="575" t="s">
        <v>905</v>
      </c>
      <c r="F901" s="433" t="s">
        <v>1006</v>
      </c>
      <c r="G901" s="433" t="s">
        <v>929</v>
      </c>
      <c r="H901" s="434" t="s">
        <v>13</v>
      </c>
    </row>
    <row r="902" spans="1:8" x14ac:dyDescent="0.25">
      <c r="A902" s="600" t="s">
        <v>13</v>
      </c>
      <c r="B902" s="73"/>
      <c r="C902" s="433" t="s">
        <v>13</v>
      </c>
      <c r="D902" s="575" t="s">
        <v>879</v>
      </c>
      <c r="E902" s="575" t="s">
        <v>918</v>
      </c>
      <c r="F902" s="433" t="s">
        <v>1006</v>
      </c>
      <c r="G902" s="433" t="s">
        <v>929</v>
      </c>
      <c r="H902" s="434" t="s">
        <v>13</v>
      </c>
    </row>
    <row r="903" spans="1:8" x14ac:dyDescent="0.25">
      <c r="A903" s="600" t="s">
        <v>13</v>
      </c>
      <c r="B903" s="73"/>
      <c r="C903" s="433" t="s">
        <v>13</v>
      </c>
      <c r="D903" s="575" t="s">
        <v>879</v>
      </c>
      <c r="E903" s="575" t="s">
        <v>915</v>
      </c>
      <c r="F903" s="433" t="s">
        <v>1006</v>
      </c>
      <c r="G903" s="433" t="s">
        <v>929</v>
      </c>
      <c r="H903" s="434" t="s">
        <v>13</v>
      </c>
    </row>
    <row r="904" spans="1:8" x14ac:dyDescent="0.25">
      <c r="A904" s="600" t="s">
        <v>13</v>
      </c>
      <c r="B904" s="73"/>
      <c r="C904" s="433" t="s">
        <v>13</v>
      </c>
      <c r="D904" s="575" t="s">
        <v>879</v>
      </c>
      <c r="E904" s="575" t="s">
        <v>892</v>
      </c>
      <c r="F904" s="433" t="s">
        <v>1006</v>
      </c>
      <c r="G904" s="433" t="s">
        <v>929</v>
      </c>
      <c r="H904" s="434" t="s">
        <v>13</v>
      </c>
    </row>
    <row r="905" spans="1:8" x14ac:dyDescent="0.25">
      <c r="A905" s="600" t="s">
        <v>13</v>
      </c>
      <c r="B905" s="73"/>
      <c r="C905" s="433" t="s">
        <v>13</v>
      </c>
      <c r="D905" s="575" t="s">
        <v>879</v>
      </c>
      <c r="E905" s="575" t="s">
        <v>872</v>
      </c>
      <c r="F905" s="433" t="s">
        <v>1006</v>
      </c>
      <c r="G905" s="433" t="s">
        <v>929</v>
      </c>
      <c r="H905" s="434" t="s">
        <v>13</v>
      </c>
    </row>
    <row r="906" spans="1:8" x14ac:dyDescent="0.25">
      <c r="A906" s="600" t="s">
        <v>13</v>
      </c>
      <c r="B906" s="73"/>
      <c r="C906" s="433" t="s">
        <v>13</v>
      </c>
      <c r="D906" s="575" t="s">
        <v>1263</v>
      </c>
      <c r="E906" s="575" t="s">
        <v>1035</v>
      </c>
      <c r="F906" s="433" t="s">
        <v>1006</v>
      </c>
      <c r="G906" s="433" t="s">
        <v>929</v>
      </c>
      <c r="H906" s="434" t="s">
        <v>13</v>
      </c>
    </row>
    <row r="907" spans="1:8" x14ac:dyDescent="0.25">
      <c r="A907" s="600" t="s">
        <v>13</v>
      </c>
      <c r="B907" s="73"/>
      <c r="C907" s="433" t="s">
        <v>13</v>
      </c>
      <c r="D907" s="575" t="s">
        <v>879</v>
      </c>
      <c r="E907" s="575" t="s">
        <v>875</v>
      </c>
      <c r="F907" s="433" t="s">
        <v>1006</v>
      </c>
      <c r="G907" s="433" t="s">
        <v>929</v>
      </c>
      <c r="H907" s="434" t="s">
        <v>13</v>
      </c>
    </row>
    <row r="908" spans="1:8" ht="13.8" thickBot="1" x14ac:dyDescent="0.3">
      <c r="A908" s="600" t="s">
        <v>13</v>
      </c>
      <c r="B908" s="73"/>
      <c r="C908" s="433" t="s">
        <v>13</v>
      </c>
      <c r="D908" s="575" t="s">
        <v>872</v>
      </c>
      <c r="E908" s="575" t="s">
        <v>887</v>
      </c>
      <c r="F908" s="433" t="s">
        <v>1006</v>
      </c>
      <c r="G908" s="433" t="s">
        <v>929</v>
      </c>
      <c r="H908" s="434" t="s">
        <v>13</v>
      </c>
    </row>
    <row r="909" spans="1:8" x14ac:dyDescent="0.25">
      <c r="A909" s="668" t="s">
        <v>663</v>
      </c>
      <c r="B909" s="648" t="s">
        <v>662</v>
      </c>
      <c r="C909" s="449" t="s">
        <v>55</v>
      </c>
      <c r="D909" s="656">
        <v>29</v>
      </c>
      <c r="E909" s="656">
        <v>25</v>
      </c>
      <c r="F909" s="449" t="s">
        <v>870</v>
      </c>
      <c r="G909" s="449" t="s">
        <v>870</v>
      </c>
      <c r="H909" s="649">
        <v>59715</v>
      </c>
    </row>
    <row r="910" spans="1:8" ht="13.8" thickBot="1" x14ac:dyDescent="0.3">
      <c r="A910" s="669" t="s">
        <v>13</v>
      </c>
      <c r="B910" s="651"/>
      <c r="C910" s="456" t="s">
        <v>13</v>
      </c>
      <c r="D910" s="658" t="s">
        <v>971</v>
      </c>
      <c r="E910" s="658" t="s">
        <v>927</v>
      </c>
      <c r="F910" s="456" t="s">
        <v>1264</v>
      </c>
      <c r="G910" s="456" t="s">
        <v>1190</v>
      </c>
      <c r="H910" s="457" t="s">
        <v>13</v>
      </c>
    </row>
    <row r="911" spans="1:8" x14ac:dyDescent="0.25">
      <c r="A911" s="600" t="s">
        <v>691</v>
      </c>
      <c r="B911" s="73" t="s">
        <v>690</v>
      </c>
      <c r="C911" s="433" t="s">
        <v>55</v>
      </c>
      <c r="D911" s="573">
        <v>16</v>
      </c>
      <c r="E911" s="573">
        <v>29</v>
      </c>
      <c r="F911" s="433" t="s">
        <v>870</v>
      </c>
      <c r="G911" s="433" t="s">
        <v>870</v>
      </c>
      <c r="H911" s="574">
        <v>73804</v>
      </c>
    </row>
    <row r="912" spans="1:8" ht="13.8" thickBot="1" x14ac:dyDescent="0.3">
      <c r="A912" s="600" t="s">
        <v>13</v>
      </c>
      <c r="B912" s="73"/>
      <c r="C912" s="433" t="s">
        <v>13</v>
      </c>
      <c r="D912" s="575" t="s">
        <v>888</v>
      </c>
      <c r="E912" s="575" t="s">
        <v>971</v>
      </c>
      <c r="F912" s="433" t="s">
        <v>1256</v>
      </c>
      <c r="G912" s="433" t="s">
        <v>1087</v>
      </c>
      <c r="H912" s="434" t="s">
        <v>13</v>
      </c>
    </row>
    <row r="913" spans="1:8" x14ac:dyDescent="0.25">
      <c r="A913" s="668" t="s">
        <v>703</v>
      </c>
      <c r="B913" s="648" t="s">
        <v>702</v>
      </c>
      <c r="C913" s="449" t="s">
        <v>55</v>
      </c>
      <c r="D913" s="656">
        <v>90</v>
      </c>
      <c r="E913" s="656">
        <v>151</v>
      </c>
      <c r="F913" s="449" t="s">
        <v>870</v>
      </c>
      <c r="G913" s="449" t="s">
        <v>870</v>
      </c>
      <c r="H913" s="649">
        <v>75814</v>
      </c>
    </row>
    <row r="914" spans="1:8" ht="13.8" thickBot="1" x14ac:dyDescent="0.3">
      <c r="A914" s="669" t="s">
        <v>13</v>
      </c>
      <c r="B914" s="651"/>
      <c r="C914" s="456" t="s">
        <v>13</v>
      </c>
      <c r="D914" s="658" t="s">
        <v>1103</v>
      </c>
      <c r="E914" s="658" t="s">
        <v>1281</v>
      </c>
      <c r="F914" s="456" t="s">
        <v>1282</v>
      </c>
      <c r="G914" s="456" t="s">
        <v>881</v>
      </c>
      <c r="H914" s="457" t="s">
        <v>13</v>
      </c>
    </row>
    <row r="915" spans="1:8" x14ac:dyDescent="0.25">
      <c r="A915" s="600" t="s">
        <v>717</v>
      </c>
      <c r="B915" s="73" t="s">
        <v>716</v>
      </c>
      <c r="C915" s="433" t="s">
        <v>55</v>
      </c>
      <c r="D915" s="573">
        <v>32</v>
      </c>
      <c r="E915" s="573">
        <v>66</v>
      </c>
      <c r="F915" s="433" t="s">
        <v>870</v>
      </c>
      <c r="G915" s="433" t="s">
        <v>870</v>
      </c>
      <c r="H915" s="574">
        <v>129699</v>
      </c>
    </row>
    <row r="916" spans="1:8" ht="13.8" thickBot="1" x14ac:dyDescent="0.3">
      <c r="A916" s="600" t="s">
        <v>13</v>
      </c>
      <c r="B916" s="73"/>
      <c r="C916" s="433" t="s">
        <v>13</v>
      </c>
      <c r="D916" s="575" t="s">
        <v>1069</v>
      </c>
      <c r="E916" s="575" t="s">
        <v>1288</v>
      </c>
      <c r="F916" s="433" t="s">
        <v>911</v>
      </c>
      <c r="G916" s="433" t="s">
        <v>897</v>
      </c>
      <c r="H916" s="434" t="s">
        <v>13</v>
      </c>
    </row>
    <row r="917" spans="1:8" x14ac:dyDescent="0.25">
      <c r="A917" s="668" t="s">
        <v>733</v>
      </c>
      <c r="B917" s="648" t="s">
        <v>732</v>
      </c>
      <c r="C917" s="449" t="s">
        <v>55</v>
      </c>
      <c r="D917" s="656">
        <v>12</v>
      </c>
      <c r="E917" s="656">
        <v>23</v>
      </c>
      <c r="F917" s="449" t="s">
        <v>870</v>
      </c>
      <c r="G917" s="449" t="s">
        <v>870</v>
      </c>
      <c r="H917" s="649">
        <v>63131</v>
      </c>
    </row>
    <row r="918" spans="1:8" ht="13.8" thickBot="1" x14ac:dyDescent="0.3">
      <c r="A918" s="669" t="s">
        <v>13</v>
      </c>
      <c r="B918" s="651"/>
      <c r="C918" s="456" t="s">
        <v>13</v>
      </c>
      <c r="D918" s="658" t="s">
        <v>875</v>
      </c>
      <c r="E918" s="658" t="s">
        <v>961</v>
      </c>
      <c r="F918" s="456" t="s">
        <v>873</v>
      </c>
      <c r="G918" s="456" t="s">
        <v>955</v>
      </c>
      <c r="H918" s="457" t="s">
        <v>13</v>
      </c>
    </row>
    <row r="919" spans="1:8" x14ac:dyDescent="0.25">
      <c r="A919" s="600" t="s">
        <v>759</v>
      </c>
      <c r="B919" s="73" t="s">
        <v>758</v>
      </c>
      <c r="C919" s="433" t="s">
        <v>55</v>
      </c>
      <c r="D919" s="573">
        <v>64</v>
      </c>
      <c r="E919" s="573">
        <v>79</v>
      </c>
      <c r="F919" s="433" t="s">
        <v>871</v>
      </c>
      <c r="G919" s="433" t="s">
        <v>871</v>
      </c>
      <c r="H919" s="574">
        <v>97396</v>
      </c>
    </row>
    <row r="920" spans="1:8" x14ac:dyDescent="0.25">
      <c r="A920" s="600" t="s">
        <v>13</v>
      </c>
      <c r="B920" s="73"/>
      <c r="C920" s="433" t="s">
        <v>13</v>
      </c>
      <c r="D920" s="575" t="s">
        <v>1243</v>
      </c>
      <c r="E920" s="575" t="s">
        <v>1127</v>
      </c>
      <c r="F920" s="433" t="s">
        <v>1305</v>
      </c>
      <c r="G920" s="433" t="s">
        <v>881</v>
      </c>
      <c r="H920" s="434" t="s">
        <v>13</v>
      </c>
    </row>
    <row r="921" spans="1:8" x14ac:dyDescent="0.25">
      <c r="A921" s="600" t="s">
        <v>13</v>
      </c>
      <c r="B921" s="73"/>
      <c r="C921" s="433" t="s">
        <v>13</v>
      </c>
      <c r="D921" s="575" t="s">
        <v>879</v>
      </c>
      <c r="E921" s="575" t="s">
        <v>872</v>
      </c>
      <c r="F921" s="433" t="s">
        <v>1306</v>
      </c>
      <c r="G921" s="433" t="s">
        <v>1178</v>
      </c>
      <c r="H921" s="434" t="s">
        <v>13</v>
      </c>
    </row>
    <row r="922" spans="1:8" ht="13.8" thickBot="1" x14ac:dyDescent="0.3">
      <c r="A922" s="600" t="s">
        <v>13</v>
      </c>
      <c r="B922" s="73"/>
      <c r="C922" s="433" t="s">
        <v>13</v>
      </c>
      <c r="D922" s="575" t="s">
        <v>879</v>
      </c>
      <c r="E922" s="575" t="s">
        <v>892</v>
      </c>
      <c r="F922" s="433" t="s">
        <v>1307</v>
      </c>
      <c r="G922" s="433" t="s">
        <v>1178</v>
      </c>
      <c r="H922" s="434" t="s">
        <v>13</v>
      </c>
    </row>
    <row r="923" spans="1:8" x14ac:dyDescent="0.25">
      <c r="A923" s="668" t="s">
        <v>761</v>
      </c>
      <c r="B923" s="648" t="s">
        <v>760</v>
      </c>
      <c r="C923" s="449" t="s">
        <v>55</v>
      </c>
      <c r="D923" s="656">
        <v>16</v>
      </c>
      <c r="E923" s="656">
        <v>41</v>
      </c>
      <c r="F923" s="449" t="s">
        <v>870</v>
      </c>
      <c r="G923" s="449" t="s">
        <v>870</v>
      </c>
      <c r="H923" s="649">
        <v>72726</v>
      </c>
    </row>
    <row r="924" spans="1:8" ht="13.8" thickBot="1" x14ac:dyDescent="0.3">
      <c r="A924" s="669" t="s">
        <v>13</v>
      </c>
      <c r="B924" s="651"/>
      <c r="C924" s="456" t="s">
        <v>13</v>
      </c>
      <c r="D924" s="658" t="s">
        <v>888</v>
      </c>
      <c r="E924" s="658" t="s">
        <v>1195</v>
      </c>
      <c r="F924" s="456" t="s">
        <v>951</v>
      </c>
      <c r="G924" s="456" t="s">
        <v>1073</v>
      </c>
      <c r="H924" s="457" t="s">
        <v>13</v>
      </c>
    </row>
    <row r="925" spans="1:8" x14ac:dyDescent="0.25">
      <c r="A925" s="600" t="s">
        <v>763</v>
      </c>
      <c r="B925" s="73" t="s">
        <v>762</v>
      </c>
      <c r="C925" s="433" t="s">
        <v>55</v>
      </c>
      <c r="D925" s="573">
        <v>60</v>
      </c>
      <c r="E925" s="573">
        <v>35</v>
      </c>
      <c r="F925" s="433" t="s">
        <v>870</v>
      </c>
      <c r="G925" s="433" t="s">
        <v>870</v>
      </c>
      <c r="H925" s="574">
        <v>80980</v>
      </c>
    </row>
    <row r="926" spans="1:8" ht="13.8" thickBot="1" x14ac:dyDescent="0.3">
      <c r="A926" s="600" t="s">
        <v>13</v>
      </c>
      <c r="B926" s="73"/>
      <c r="C926" s="433" t="s">
        <v>13</v>
      </c>
      <c r="D926" s="575" t="s">
        <v>1035</v>
      </c>
      <c r="E926" s="575" t="s">
        <v>1031</v>
      </c>
      <c r="F926" s="433" t="s">
        <v>1308</v>
      </c>
      <c r="G926" s="433" t="s">
        <v>1010</v>
      </c>
      <c r="H926" s="434" t="s">
        <v>13</v>
      </c>
    </row>
    <row r="927" spans="1:8" x14ac:dyDescent="0.25">
      <c r="A927" s="668" t="s">
        <v>785</v>
      </c>
      <c r="B927" s="648" t="s">
        <v>784</v>
      </c>
      <c r="C927" s="449" t="s">
        <v>55</v>
      </c>
      <c r="D927" s="656">
        <v>46</v>
      </c>
      <c r="E927" s="656">
        <v>109</v>
      </c>
      <c r="F927" s="449" t="s">
        <v>886</v>
      </c>
      <c r="G927" s="449" t="s">
        <v>886</v>
      </c>
      <c r="H927" s="649">
        <v>134056</v>
      </c>
    </row>
    <row r="928" spans="1:8" x14ac:dyDescent="0.25">
      <c r="A928" s="680" t="s">
        <v>13</v>
      </c>
      <c r="B928" s="650"/>
      <c r="C928" s="453" t="s">
        <v>13</v>
      </c>
      <c r="D928" s="657" t="s">
        <v>923</v>
      </c>
      <c r="E928" s="657" t="s">
        <v>959</v>
      </c>
      <c r="F928" s="453" t="s">
        <v>1264</v>
      </c>
      <c r="G928" s="453" t="s">
        <v>1178</v>
      </c>
      <c r="H928" s="454" t="s">
        <v>13</v>
      </c>
    </row>
    <row r="929" spans="1:8" x14ac:dyDescent="0.25">
      <c r="A929" s="680" t="s">
        <v>13</v>
      </c>
      <c r="B929" s="650"/>
      <c r="C929" s="453" t="s">
        <v>13</v>
      </c>
      <c r="D929" s="657" t="s">
        <v>918</v>
      </c>
      <c r="E929" s="657" t="s">
        <v>906</v>
      </c>
      <c r="F929" s="453" t="s">
        <v>919</v>
      </c>
      <c r="G929" s="453" t="s">
        <v>1178</v>
      </c>
      <c r="H929" s="454" t="s">
        <v>13</v>
      </c>
    </row>
    <row r="930" spans="1:8" x14ac:dyDescent="0.25">
      <c r="A930" s="680" t="s">
        <v>13</v>
      </c>
      <c r="B930" s="650"/>
      <c r="C930" s="453" t="s">
        <v>13</v>
      </c>
      <c r="D930" s="657" t="s">
        <v>879</v>
      </c>
      <c r="E930" s="657" t="s">
        <v>892</v>
      </c>
      <c r="F930" s="453" t="s">
        <v>919</v>
      </c>
      <c r="G930" s="453" t="s">
        <v>1178</v>
      </c>
      <c r="H930" s="454" t="s">
        <v>13</v>
      </c>
    </row>
    <row r="931" spans="1:8" ht="13.8" thickBot="1" x14ac:dyDescent="0.3">
      <c r="A931" s="669" t="s">
        <v>13</v>
      </c>
      <c r="B931" s="651"/>
      <c r="C931" s="456" t="s">
        <v>13</v>
      </c>
      <c r="D931" s="658" t="s">
        <v>875</v>
      </c>
      <c r="E931" s="658" t="s">
        <v>946</v>
      </c>
      <c r="F931" s="456" t="s">
        <v>1256</v>
      </c>
      <c r="G931" s="456" t="s">
        <v>1178</v>
      </c>
      <c r="H931" s="457" t="s">
        <v>13</v>
      </c>
    </row>
    <row r="932" spans="1:8" x14ac:dyDescent="0.25">
      <c r="A932" s="600" t="s">
        <v>787</v>
      </c>
      <c r="B932" s="73" t="s">
        <v>786</v>
      </c>
      <c r="C932" s="433" t="s">
        <v>55</v>
      </c>
      <c r="D932" s="573">
        <v>30</v>
      </c>
      <c r="E932" s="573">
        <v>49</v>
      </c>
      <c r="F932" s="433" t="s">
        <v>870</v>
      </c>
      <c r="G932" s="433" t="s">
        <v>870</v>
      </c>
      <c r="H932" s="574">
        <v>71997</v>
      </c>
    </row>
    <row r="933" spans="1:8" ht="13.8" thickBot="1" x14ac:dyDescent="0.3">
      <c r="A933" s="600" t="s">
        <v>13</v>
      </c>
      <c r="B933" s="73"/>
      <c r="C933" s="433" t="s">
        <v>13</v>
      </c>
      <c r="D933" s="575" t="s">
        <v>938</v>
      </c>
      <c r="E933" s="575" t="s">
        <v>907</v>
      </c>
      <c r="F933" s="433" t="s">
        <v>1083</v>
      </c>
      <c r="G933" s="433" t="s">
        <v>914</v>
      </c>
      <c r="H933" s="434" t="s">
        <v>13</v>
      </c>
    </row>
    <row r="934" spans="1:8" x14ac:dyDescent="0.25">
      <c r="A934" s="668" t="s">
        <v>795</v>
      </c>
      <c r="B934" s="648" t="s">
        <v>794</v>
      </c>
      <c r="C934" s="449" t="s">
        <v>55</v>
      </c>
      <c r="D934" s="656">
        <v>69</v>
      </c>
      <c r="E934" s="656">
        <v>161</v>
      </c>
      <c r="F934" s="449" t="s">
        <v>882</v>
      </c>
      <c r="G934" s="449" t="s">
        <v>882</v>
      </c>
      <c r="H934" s="649">
        <v>71755</v>
      </c>
    </row>
    <row r="935" spans="1:8" x14ac:dyDescent="0.25">
      <c r="A935" s="680" t="s">
        <v>13</v>
      </c>
      <c r="B935" s="650"/>
      <c r="C935" s="453" t="s">
        <v>13</v>
      </c>
      <c r="D935" s="657" t="s">
        <v>1127</v>
      </c>
      <c r="E935" s="657" t="s">
        <v>1318</v>
      </c>
      <c r="F935" s="453" t="s">
        <v>989</v>
      </c>
      <c r="G935" s="453" t="s">
        <v>878</v>
      </c>
      <c r="H935" s="454" t="s">
        <v>13</v>
      </c>
    </row>
    <row r="936" spans="1:8" ht="13.8" thickBot="1" x14ac:dyDescent="0.3">
      <c r="A936" s="669" t="s">
        <v>13</v>
      </c>
      <c r="B936" s="651"/>
      <c r="C936" s="456" t="s">
        <v>13</v>
      </c>
      <c r="D936" s="658" t="s">
        <v>887</v>
      </c>
      <c r="E936" s="658" t="s">
        <v>1029</v>
      </c>
      <c r="F936" s="456" t="s">
        <v>989</v>
      </c>
      <c r="G936" s="456" t="s">
        <v>878</v>
      </c>
      <c r="H936" s="457" t="s">
        <v>13</v>
      </c>
    </row>
    <row r="937" spans="1:8" x14ac:dyDescent="0.25">
      <c r="A937" s="600" t="s">
        <v>815</v>
      </c>
      <c r="B937" s="73" t="s">
        <v>814</v>
      </c>
      <c r="C937" s="433" t="s">
        <v>55</v>
      </c>
      <c r="D937" s="573">
        <v>90</v>
      </c>
      <c r="E937" s="573">
        <v>133</v>
      </c>
      <c r="F937" s="433" t="s">
        <v>882</v>
      </c>
      <c r="G937" s="433" t="s">
        <v>882</v>
      </c>
      <c r="H937" s="574">
        <v>89779</v>
      </c>
    </row>
    <row r="938" spans="1:8" x14ac:dyDescent="0.25">
      <c r="A938" s="600" t="s">
        <v>13</v>
      </c>
      <c r="B938" s="73"/>
      <c r="C938" s="433" t="s">
        <v>13</v>
      </c>
      <c r="D938" s="575" t="s">
        <v>1020</v>
      </c>
      <c r="E938" s="575" t="s">
        <v>1054</v>
      </c>
      <c r="F938" s="433" t="s">
        <v>1032</v>
      </c>
      <c r="G938" s="433" t="s">
        <v>878</v>
      </c>
      <c r="H938" s="434" t="s">
        <v>13</v>
      </c>
    </row>
    <row r="939" spans="1:8" ht="13.8" thickBot="1" x14ac:dyDescent="0.3">
      <c r="A939" s="600" t="s">
        <v>13</v>
      </c>
      <c r="B939" s="73"/>
      <c r="C939" s="433" t="s">
        <v>13</v>
      </c>
      <c r="D939" s="575" t="s">
        <v>888</v>
      </c>
      <c r="E939" s="575" t="s">
        <v>1182</v>
      </c>
      <c r="F939" s="433" t="s">
        <v>1032</v>
      </c>
      <c r="G939" s="433" t="s">
        <v>878</v>
      </c>
      <c r="H939" s="434" t="s">
        <v>13</v>
      </c>
    </row>
    <row r="940" spans="1:8" x14ac:dyDescent="0.25">
      <c r="A940" s="668" t="s">
        <v>817</v>
      </c>
      <c r="B940" s="648" t="s">
        <v>816</v>
      </c>
      <c r="C940" s="449" t="s">
        <v>55</v>
      </c>
      <c r="D940" s="659" t="s">
        <v>13</v>
      </c>
      <c r="E940" s="659" t="s">
        <v>13</v>
      </c>
      <c r="F940" s="449" t="s">
        <v>870</v>
      </c>
      <c r="G940" s="449" t="s">
        <v>870</v>
      </c>
      <c r="H940" s="649">
        <v>84094</v>
      </c>
    </row>
    <row r="941" spans="1:8" ht="13.8" thickBot="1" x14ac:dyDescent="0.3">
      <c r="A941" s="669" t="s">
        <v>13</v>
      </c>
      <c r="B941" s="651"/>
      <c r="C941" s="456" t="s">
        <v>13</v>
      </c>
      <c r="D941" s="658" t="s">
        <v>13</v>
      </c>
      <c r="E941" s="658" t="s">
        <v>13</v>
      </c>
      <c r="F941" s="456" t="s">
        <v>1323</v>
      </c>
      <c r="G941" s="456" t="s">
        <v>1324</v>
      </c>
      <c r="H941" s="457" t="s">
        <v>13</v>
      </c>
    </row>
    <row r="942" spans="1:8" x14ac:dyDescent="0.25">
      <c r="A942" s="671" t="s">
        <v>823</v>
      </c>
      <c r="B942" s="652" t="s">
        <v>822</v>
      </c>
      <c r="C942" s="432" t="s">
        <v>55</v>
      </c>
      <c r="D942" s="637">
        <v>62</v>
      </c>
      <c r="E942" s="637">
        <v>112</v>
      </c>
      <c r="F942" s="432" t="s">
        <v>886</v>
      </c>
      <c r="G942" s="432" t="s">
        <v>886</v>
      </c>
      <c r="H942" s="627">
        <v>82974</v>
      </c>
    </row>
    <row r="943" spans="1:8" x14ac:dyDescent="0.25">
      <c r="A943" s="600" t="s">
        <v>13</v>
      </c>
      <c r="B943" s="73"/>
      <c r="C943" s="433" t="s">
        <v>13</v>
      </c>
      <c r="D943" s="575" t="s">
        <v>894</v>
      </c>
      <c r="E943" s="575" t="s">
        <v>1326</v>
      </c>
      <c r="F943" s="433" t="s">
        <v>1022</v>
      </c>
      <c r="G943" s="433" t="s">
        <v>881</v>
      </c>
      <c r="H943" s="434" t="s">
        <v>13</v>
      </c>
    </row>
    <row r="944" spans="1:8" x14ac:dyDescent="0.25">
      <c r="A944" s="600" t="s">
        <v>13</v>
      </c>
      <c r="B944" s="73"/>
      <c r="C944" s="433" t="s">
        <v>13</v>
      </c>
      <c r="D944" s="575" t="s">
        <v>1267</v>
      </c>
      <c r="E944" s="575" t="s">
        <v>1035</v>
      </c>
      <c r="F944" s="433" t="s">
        <v>1327</v>
      </c>
      <c r="G944" s="433" t="s">
        <v>881</v>
      </c>
      <c r="H944" s="434" t="s">
        <v>13</v>
      </c>
    </row>
    <row r="945" spans="1:8" x14ac:dyDescent="0.25">
      <c r="A945" s="600" t="s">
        <v>13</v>
      </c>
      <c r="B945" s="73"/>
      <c r="C945" s="433" t="s">
        <v>13</v>
      </c>
      <c r="D945" s="575" t="s">
        <v>882</v>
      </c>
      <c r="E945" s="575" t="s">
        <v>879</v>
      </c>
      <c r="F945" s="433" t="s">
        <v>873</v>
      </c>
      <c r="G945" s="433" t="s">
        <v>881</v>
      </c>
      <c r="H945" s="434" t="s">
        <v>13</v>
      </c>
    </row>
    <row r="946" spans="1:8" ht="13.8" thickBot="1" x14ac:dyDescent="0.3">
      <c r="A946" s="603" t="s">
        <v>13</v>
      </c>
      <c r="B946" s="74"/>
      <c r="C946" s="144" t="s">
        <v>13</v>
      </c>
      <c r="D946" s="582" t="s">
        <v>882</v>
      </c>
      <c r="E946" s="582" t="s">
        <v>882</v>
      </c>
      <c r="F946" s="144" t="s">
        <v>873</v>
      </c>
      <c r="G946" s="144" t="s">
        <v>1328</v>
      </c>
      <c r="H946" s="435" t="s">
        <v>13</v>
      </c>
    </row>
  </sheetData>
  <hyperlinks>
    <hyperlink ref="G1" location="'Table of Contents'!A1" display="Return to Table of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T412"/>
  <sheetViews>
    <sheetView zoomScale="75" zoomScaleNormal="75" workbookViewId="0">
      <pane ySplit="3" topLeftCell="A4" activePane="bottomLeft" state="frozen"/>
      <selection pane="bottomLeft"/>
    </sheetView>
  </sheetViews>
  <sheetFormatPr defaultRowHeight="13.2" x14ac:dyDescent="0.25"/>
  <cols>
    <col min="2" max="2" width="46.5546875" bestFit="1" customWidth="1"/>
    <col min="3" max="3" width="26.77734375" bestFit="1" customWidth="1"/>
    <col min="4" max="4" width="16.44140625" style="130" customWidth="1"/>
    <col min="5" max="5" width="14.77734375" style="130" customWidth="1"/>
    <col min="6" max="6" width="13.21875" style="130" customWidth="1"/>
    <col min="7" max="7" width="45.77734375" style="130" bestFit="1" customWidth="1"/>
    <col min="8" max="8" width="13.33203125" style="130" customWidth="1"/>
    <col min="9" max="9" width="45.77734375" style="130" bestFit="1" customWidth="1"/>
    <col min="10" max="10" width="8.88671875" style="130"/>
    <col min="11" max="11" width="10.21875" style="130" customWidth="1"/>
    <col min="12" max="12" width="10.6640625" style="130" customWidth="1"/>
    <col min="13" max="13" width="8.88671875" style="130"/>
    <col min="14" max="14" width="11.6640625" style="130" customWidth="1"/>
  </cols>
  <sheetData>
    <row r="1" spans="1:20" ht="18" x14ac:dyDescent="0.35">
      <c r="B1" s="56" t="s">
        <v>3874</v>
      </c>
      <c r="D1" s="55" t="s">
        <v>3098</v>
      </c>
      <c r="E1"/>
      <c r="F1"/>
      <c r="G1" s="14" t="s">
        <v>3107</v>
      </c>
      <c r="H1"/>
      <c r="I1"/>
      <c r="J1" s="58"/>
      <c r="K1" s="58"/>
      <c r="L1" s="58"/>
      <c r="M1" s="58"/>
      <c r="N1"/>
      <c r="T1" s="138"/>
    </row>
    <row r="2" spans="1:20" ht="13.8" thickBot="1" x14ac:dyDescent="0.3"/>
    <row r="3" spans="1:20" s="6" customFormat="1" ht="168" customHeight="1" thickBot="1" x14ac:dyDescent="0.3">
      <c r="A3" s="5" t="s">
        <v>1</v>
      </c>
      <c r="B3" s="5" t="s">
        <v>0</v>
      </c>
      <c r="C3" s="5" t="s">
        <v>4</v>
      </c>
      <c r="D3" s="129" t="s">
        <v>1329</v>
      </c>
      <c r="E3" s="129" t="s">
        <v>1330</v>
      </c>
      <c r="F3" s="129" t="s">
        <v>1331</v>
      </c>
      <c r="G3" s="129" t="s">
        <v>1332</v>
      </c>
      <c r="H3" s="129" t="s">
        <v>1333</v>
      </c>
      <c r="I3" s="129" t="s">
        <v>1334</v>
      </c>
      <c r="J3" s="129" t="s">
        <v>1335</v>
      </c>
      <c r="K3" s="129" t="s">
        <v>1336</v>
      </c>
      <c r="L3" s="129" t="s">
        <v>1337</v>
      </c>
      <c r="M3" s="129" t="s">
        <v>1338</v>
      </c>
      <c r="N3" s="129" t="s">
        <v>843</v>
      </c>
    </row>
    <row r="4" spans="1:20" ht="13.8" thickBot="1" x14ac:dyDescent="0.3">
      <c r="A4" s="7" t="s">
        <v>34</v>
      </c>
      <c r="B4" s="1" t="s">
        <v>33</v>
      </c>
      <c r="C4" s="7" t="s">
        <v>35</v>
      </c>
      <c r="D4" s="131">
        <v>5</v>
      </c>
      <c r="E4" s="131">
        <v>14</v>
      </c>
      <c r="F4" s="167" t="s">
        <v>847</v>
      </c>
      <c r="G4" s="167" t="s">
        <v>1346</v>
      </c>
      <c r="H4" s="167" t="s">
        <v>847</v>
      </c>
      <c r="I4" s="167" t="s">
        <v>1346</v>
      </c>
      <c r="J4" s="167" t="s">
        <v>847</v>
      </c>
      <c r="K4" s="167" t="s">
        <v>847</v>
      </c>
      <c r="L4" s="167" t="s">
        <v>848</v>
      </c>
      <c r="M4" s="167" t="s">
        <v>848</v>
      </c>
      <c r="N4" s="167" t="s">
        <v>847</v>
      </c>
    </row>
    <row r="5" spans="1:20" ht="13.8" thickBot="1" x14ac:dyDescent="0.3">
      <c r="A5" s="7" t="s">
        <v>59</v>
      </c>
      <c r="B5" s="1" t="s">
        <v>58</v>
      </c>
      <c r="C5" s="7" t="s">
        <v>35</v>
      </c>
      <c r="D5" s="131">
        <v>2</v>
      </c>
      <c r="E5" s="131">
        <v>12</v>
      </c>
      <c r="F5" s="167" t="s">
        <v>847</v>
      </c>
      <c r="G5" s="167" t="s">
        <v>1357</v>
      </c>
      <c r="H5" s="167" t="s">
        <v>847</v>
      </c>
      <c r="I5" s="167" t="s">
        <v>1358</v>
      </c>
      <c r="J5" s="167" t="s">
        <v>847</v>
      </c>
      <c r="K5" s="167" t="s">
        <v>847</v>
      </c>
      <c r="L5" s="167" t="s">
        <v>848</v>
      </c>
      <c r="M5" s="167" t="s">
        <v>848</v>
      </c>
      <c r="N5" s="167" t="s">
        <v>847</v>
      </c>
    </row>
    <row r="6" spans="1:20" ht="13.8" thickBot="1" x14ac:dyDescent="0.3">
      <c r="A6" s="7" t="s">
        <v>79</v>
      </c>
      <c r="B6" s="1" t="s">
        <v>78</v>
      </c>
      <c r="C6" s="7" t="s">
        <v>35</v>
      </c>
      <c r="D6" s="131">
        <v>4</v>
      </c>
      <c r="E6" s="131">
        <v>5</v>
      </c>
      <c r="F6" s="167" t="s">
        <v>847</v>
      </c>
      <c r="G6" s="167" t="s">
        <v>1365</v>
      </c>
      <c r="H6" s="167" t="s">
        <v>847</v>
      </c>
      <c r="I6" s="167" t="s">
        <v>1366</v>
      </c>
      <c r="J6" s="167" t="s">
        <v>848</v>
      </c>
      <c r="K6" s="167" t="s">
        <v>847</v>
      </c>
      <c r="L6" s="167" t="s">
        <v>848</v>
      </c>
      <c r="M6" s="167" t="s">
        <v>848</v>
      </c>
      <c r="N6" s="167" t="s">
        <v>847</v>
      </c>
    </row>
    <row r="7" spans="1:20" ht="13.8" thickBot="1" x14ac:dyDescent="0.3">
      <c r="A7" s="7" t="s">
        <v>81</v>
      </c>
      <c r="B7" s="1" t="s">
        <v>80</v>
      </c>
      <c r="C7" s="7" t="s">
        <v>35</v>
      </c>
      <c r="D7" s="131">
        <v>5</v>
      </c>
      <c r="E7" s="131">
        <v>9</v>
      </c>
      <c r="F7" s="167" t="s">
        <v>847</v>
      </c>
      <c r="G7" s="167" t="s">
        <v>1367</v>
      </c>
      <c r="H7" s="167" t="s">
        <v>847</v>
      </c>
      <c r="I7" s="167" t="s">
        <v>1367</v>
      </c>
      <c r="J7" s="167" t="s">
        <v>848</v>
      </c>
      <c r="K7" s="167" t="s">
        <v>847</v>
      </c>
      <c r="L7" s="167" t="s">
        <v>848</v>
      </c>
      <c r="M7" s="167" t="s">
        <v>848</v>
      </c>
      <c r="N7" s="167" t="s">
        <v>847</v>
      </c>
    </row>
    <row r="8" spans="1:20" ht="13.8" thickBot="1" x14ac:dyDescent="0.3">
      <c r="A8" s="7" t="s">
        <v>85</v>
      </c>
      <c r="B8" s="1" t="s">
        <v>84</v>
      </c>
      <c r="C8" s="7" t="s">
        <v>35</v>
      </c>
      <c r="D8" s="131">
        <v>1</v>
      </c>
      <c r="E8" s="131">
        <v>5</v>
      </c>
      <c r="F8" s="167" t="s">
        <v>847</v>
      </c>
      <c r="G8" s="167" t="s">
        <v>1363</v>
      </c>
      <c r="H8" s="167" t="s">
        <v>847</v>
      </c>
      <c r="I8" s="167" t="s">
        <v>1363</v>
      </c>
      <c r="J8" s="167" t="s">
        <v>847</v>
      </c>
      <c r="K8" s="167" t="s">
        <v>847</v>
      </c>
      <c r="L8" s="167" t="s">
        <v>848</v>
      </c>
      <c r="M8" s="167" t="s">
        <v>847</v>
      </c>
      <c r="N8" s="167" t="s">
        <v>847</v>
      </c>
    </row>
    <row r="9" spans="1:20" ht="13.8" thickBot="1" x14ac:dyDescent="0.3">
      <c r="A9" s="7" t="s">
        <v>89</v>
      </c>
      <c r="B9" s="1" t="s">
        <v>88</v>
      </c>
      <c r="C9" s="7" t="s">
        <v>35</v>
      </c>
      <c r="D9" s="131">
        <v>7</v>
      </c>
      <c r="E9" s="131">
        <v>12</v>
      </c>
      <c r="F9" s="167" t="s">
        <v>847</v>
      </c>
      <c r="G9" s="167" t="s">
        <v>1363</v>
      </c>
      <c r="H9" s="167" t="s">
        <v>847</v>
      </c>
      <c r="I9" s="167" t="s">
        <v>1363</v>
      </c>
      <c r="J9" s="167" t="s">
        <v>847</v>
      </c>
      <c r="K9" s="167" t="s">
        <v>847</v>
      </c>
      <c r="L9" s="167" t="s">
        <v>848</v>
      </c>
      <c r="M9" s="167" t="s">
        <v>848</v>
      </c>
      <c r="N9" s="167" t="s">
        <v>847</v>
      </c>
    </row>
    <row r="10" spans="1:20" ht="13.8" thickBot="1" x14ac:dyDescent="0.3">
      <c r="A10" s="7" t="s">
        <v>92</v>
      </c>
      <c r="B10" s="1" t="s">
        <v>91</v>
      </c>
      <c r="C10" s="7" t="s">
        <v>35</v>
      </c>
      <c r="D10" s="131">
        <v>3</v>
      </c>
      <c r="E10" s="131">
        <v>7</v>
      </c>
      <c r="F10" s="167" t="s">
        <v>847</v>
      </c>
      <c r="G10" s="167" t="s">
        <v>1369</v>
      </c>
      <c r="H10" s="167" t="s">
        <v>847</v>
      </c>
      <c r="I10" s="167" t="s">
        <v>1369</v>
      </c>
      <c r="J10" s="167" t="s">
        <v>847</v>
      </c>
      <c r="K10" s="167" t="s">
        <v>847</v>
      </c>
      <c r="L10" s="167" t="s">
        <v>848</v>
      </c>
      <c r="M10" s="167" t="s">
        <v>848</v>
      </c>
      <c r="N10" s="167" t="s">
        <v>847</v>
      </c>
    </row>
    <row r="11" spans="1:20" ht="13.8" thickBot="1" x14ac:dyDescent="0.3">
      <c r="A11" s="7" t="s">
        <v>100</v>
      </c>
      <c r="B11" s="1" t="s">
        <v>99</v>
      </c>
      <c r="C11" s="7" t="s">
        <v>35</v>
      </c>
      <c r="D11" s="131">
        <v>2</v>
      </c>
      <c r="E11" s="131">
        <v>7</v>
      </c>
      <c r="F11" s="167" t="s">
        <v>847</v>
      </c>
      <c r="G11" s="167" t="s">
        <v>1370</v>
      </c>
      <c r="H11" s="167" t="s">
        <v>847</v>
      </c>
      <c r="I11" s="167" t="s">
        <v>1370</v>
      </c>
      <c r="J11" s="167" t="s">
        <v>848</v>
      </c>
      <c r="K11" s="167" t="s">
        <v>847</v>
      </c>
      <c r="L11" s="167" t="s">
        <v>848</v>
      </c>
      <c r="M11" s="167" t="s">
        <v>848</v>
      </c>
      <c r="N11" s="167" t="s">
        <v>847</v>
      </c>
    </row>
    <row r="12" spans="1:20" ht="13.8" thickBot="1" x14ac:dyDescent="0.3">
      <c r="A12" s="7" t="s">
        <v>132</v>
      </c>
      <c r="B12" s="1" t="s">
        <v>131</v>
      </c>
      <c r="C12" s="7" t="s">
        <v>35</v>
      </c>
      <c r="D12" s="131">
        <v>2</v>
      </c>
      <c r="E12" s="131">
        <v>5</v>
      </c>
      <c r="F12" s="167" t="s">
        <v>847</v>
      </c>
      <c r="G12" s="167" t="s">
        <v>1380</v>
      </c>
      <c r="H12" s="167" t="s">
        <v>847</v>
      </c>
      <c r="I12" s="167" t="s">
        <v>1380</v>
      </c>
      <c r="J12" s="167" t="s">
        <v>847</v>
      </c>
      <c r="K12" s="167" t="s">
        <v>848</v>
      </c>
      <c r="L12" s="167" t="s">
        <v>848</v>
      </c>
      <c r="M12" s="167" t="s">
        <v>848</v>
      </c>
      <c r="N12" s="167" t="s">
        <v>847</v>
      </c>
    </row>
    <row r="13" spans="1:20" ht="13.8" thickBot="1" x14ac:dyDescent="0.3">
      <c r="A13" s="7" t="s">
        <v>146</v>
      </c>
      <c r="B13" s="1" t="s">
        <v>145</v>
      </c>
      <c r="C13" s="7" t="s">
        <v>35</v>
      </c>
      <c r="D13" s="131">
        <v>1</v>
      </c>
      <c r="E13" s="131">
        <v>9</v>
      </c>
      <c r="F13" s="167" t="s">
        <v>847</v>
      </c>
      <c r="G13" s="167" t="s">
        <v>1339</v>
      </c>
      <c r="H13" s="167" t="s">
        <v>847</v>
      </c>
      <c r="I13" s="167" t="s">
        <v>1340</v>
      </c>
      <c r="J13" s="167" t="s">
        <v>848</v>
      </c>
      <c r="K13" s="167" t="s">
        <v>847</v>
      </c>
      <c r="L13" s="167" t="s">
        <v>848</v>
      </c>
      <c r="M13" s="167" t="s">
        <v>847</v>
      </c>
      <c r="N13" s="167" t="s">
        <v>847</v>
      </c>
    </row>
    <row r="14" spans="1:20" ht="13.8" thickBot="1" x14ac:dyDescent="0.3">
      <c r="A14" s="7" t="s">
        <v>156</v>
      </c>
      <c r="B14" s="1" t="s">
        <v>155</v>
      </c>
      <c r="C14" s="7" t="s">
        <v>35</v>
      </c>
      <c r="D14" s="131">
        <v>4</v>
      </c>
      <c r="E14" s="131">
        <v>12</v>
      </c>
      <c r="F14" s="167" t="s">
        <v>847</v>
      </c>
      <c r="G14" s="167" t="s">
        <v>1385</v>
      </c>
      <c r="H14" s="167" t="s">
        <v>847</v>
      </c>
      <c r="I14" s="167" t="s">
        <v>1385</v>
      </c>
      <c r="J14" s="167" t="s">
        <v>847</v>
      </c>
      <c r="K14" s="167" t="s">
        <v>847</v>
      </c>
      <c r="L14" s="167" t="s">
        <v>848</v>
      </c>
      <c r="M14" s="167" t="s">
        <v>848</v>
      </c>
      <c r="N14" s="167" t="s">
        <v>847</v>
      </c>
    </row>
    <row r="15" spans="1:20" ht="13.8" thickBot="1" x14ac:dyDescent="0.3">
      <c r="A15" s="7" t="s">
        <v>164</v>
      </c>
      <c r="B15" s="1" t="s">
        <v>163</v>
      </c>
      <c r="C15" s="7" t="s">
        <v>35</v>
      </c>
      <c r="D15" s="131">
        <v>1</v>
      </c>
      <c r="E15" s="131">
        <v>6</v>
      </c>
      <c r="F15" s="167" t="s">
        <v>848</v>
      </c>
      <c r="G15" s="168" t="s">
        <v>3890</v>
      </c>
      <c r="H15" s="167" t="s">
        <v>848</v>
      </c>
      <c r="I15" s="168" t="s">
        <v>3890</v>
      </c>
      <c r="J15" s="167" t="s">
        <v>848</v>
      </c>
      <c r="K15" s="167" t="s">
        <v>848</v>
      </c>
      <c r="L15" s="167" t="s">
        <v>848</v>
      </c>
      <c r="M15" s="167" t="s">
        <v>848</v>
      </c>
      <c r="N15" s="167" t="s">
        <v>848</v>
      </c>
    </row>
    <row r="16" spans="1:20" ht="13.8" thickBot="1" x14ac:dyDescent="0.3">
      <c r="A16" s="7" t="s">
        <v>176</v>
      </c>
      <c r="B16" s="1" t="s">
        <v>175</v>
      </c>
      <c r="C16" s="7" t="s">
        <v>35</v>
      </c>
      <c r="D16" s="131">
        <v>4</v>
      </c>
      <c r="E16" s="131">
        <v>11</v>
      </c>
      <c r="F16" s="167" t="s">
        <v>847</v>
      </c>
      <c r="G16" s="167" t="s">
        <v>1389</v>
      </c>
      <c r="H16" s="167" t="s">
        <v>847</v>
      </c>
      <c r="I16" s="167" t="s">
        <v>1389</v>
      </c>
      <c r="J16" s="167" t="s">
        <v>847</v>
      </c>
      <c r="K16" s="167" t="s">
        <v>847</v>
      </c>
      <c r="L16" s="167" t="s">
        <v>848</v>
      </c>
      <c r="M16" s="167" t="s">
        <v>848</v>
      </c>
      <c r="N16" s="167" t="s">
        <v>847</v>
      </c>
    </row>
    <row r="17" spans="1:14" ht="13.8" thickBot="1" x14ac:dyDescent="0.3">
      <c r="A17" s="7" t="s">
        <v>184</v>
      </c>
      <c r="B17" s="1" t="s">
        <v>183</v>
      </c>
      <c r="C17" s="7" t="s">
        <v>35</v>
      </c>
      <c r="D17" s="131">
        <v>3</v>
      </c>
      <c r="E17" s="131">
        <v>7</v>
      </c>
      <c r="F17" s="167" t="s">
        <v>847</v>
      </c>
      <c r="G17" s="167" t="s">
        <v>1342</v>
      </c>
      <c r="H17" s="167" t="s">
        <v>847</v>
      </c>
      <c r="I17" s="167" t="s">
        <v>1342</v>
      </c>
      <c r="J17" s="167" t="s">
        <v>847</v>
      </c>
      <c r="K17" s="167" t="s">
        <v>847</v>
      </c>
      <c r="L17" s="167" t="s">
        <v>848</v>
      </c>
      <c r="M17" s="167" t="s">
        <v>848</v>
      </c>
      <c r="N17" s="167" t="s">
        <v>847</v>
      </c>
    </row>
    <row r="18" spans="1:14" ht="13.8" thickBot="1" x14ac:dyDescent="0.3">
      <c r="A18" s="7" t="s">
        <v>186</v>
      </c>
      <c r="B18" s="1" t="s">
        <v>185</v>
      </c>
      <c r="C18" s="7" t="s">
        <v>35</v>
      </c>
      <c r="D18" s="131">
        <v>4</v>
      </c>
      <c r="E18" s="131">
        <v>11</v>
      </c>
      <c r="F18" s="167" t="s">
        <v>847</v>
      </c>
      <c r="G18" s="167" t="s">
        <v>1361</v>
      </c>
      <c r="H18" s="167" t="s">
        <v>847</v>
      </c>
      <c r="I18" s="167" t="s">
        <v>1361</v>
      </c>
      <c r="J18" s="167" t="s">
        <v>847</v>
      </c>
      <c r="K18" s="167" t="s">
        <v>847</v>
      </c>
      <c r="L18" s="167" t="s">
        <v>848</v>
      </c>
      <c r="M18" s="167" t="s">
        <v>848</v>
      </c>
      <c r="N18" s="167" t="s">
        <v>847</v>
      </c>
    </row>
    <row r="19" spans="1:14" ht="13.8" thickBot="1" x14ac:dyDescent="0.3">
      <c r="A19" s="7" t="s">
        <v>202</v>
      </c>
      <c r="B19" s="1" t="s">
        <v>201</v>
      </c>
      <c r="C19" s="7" t="s">
        <v>35</v>
      </c>
      <c r="D19" s="131">
        <v>4</v>
      </c>
      <c r="E19" s="131">
        <v>11</v>
      </c>
      <c r="F19" s="167" t="s">
        <v>847</v>
      </c>
      <c r="G19" s="167" t="s">
        <v>1397</v>
      </c>
      <c r="H19" s="167" t="s">
        <v>847</v>
      </c>
      <c r="I19" s="167" t="s">
        <v>1397</v>
      </c>
      <c r="J19" s="167" t="s">
        <v>847</v>
      </c>
      <c r="K19" s="167" t="s">
        <v>847</v>
      </c>
      <c r="L19" s="167" t="s">
        <v>848</v>
      </c>
      <c r="M19" s="167" t="s">
        <v>847</v>
      </c>
      <c r="N19" s="167" t="s">
        <v>847</v>
      </c>
    </row>
    <row r="20" spans="1:14" ht="13.8" thickBot="1" x14ac:dyDescent="0.3">
      <c r="A20" s="7" t="s">
        <v>204</v>
      </c>
      <c r="B20" s="1" t="s">
        <v>203</v>
      </c>
      <c r="C20" s="7" t="s">
        <v>35</v>
      </c>
      <c r="D20" s="131">
        <v>4</v>
      </c>
      <c r="E20" s="131">
        <v>10</v>
      </c>
      <c r="F20" s="167" t="s">
        <v>847</v>
      </c>
      <c r="G20" s="167" t="s">
        <v>1352</v>
      </c>
      <c r="H20" s="167" t="s">
        <v>847</v>
      </c>
      <c r="I20" s="167" t="s">
        <v>1352</v>
      </c>
      <c r="J20" s="167" t="s">
        <v>847</v>
      </c>
      <c r="K20" s="167" t="s">
        <v>847</v>
      </c>
      <c r="L20" s="167" t="s">
        <v>848</v>
      </c>
      <c r="M20" s="167" t="s">
        <v>847</v>
      </c>
      <c r="N20" s="167" t="s">
        <v>847</v>
      </c>
    </row>
    <row r="21" spans="1:14" ht="13.8" thickBot="1" x14ac:dyDescent="0.3">
      <c r="A21" s="7" t="s">
        <v>206</v>
      </c>
      <c r="B21" s="1" t="s">
        <v>205</v>
      </c>
      <c r="C21" s="7" t="s">
        <v>35</v>
      </c>
      <c r="D21" s="131">
        <v>4</v>
      </c>
      <c r="E21" s="131">
        <v>15</v>
      </c>
      <c r="F21" s="167" t="s">
        <v>847</v>
      </c>
      <c r="G21" s="167" t="s">
        <v>1348</v>
      </c>
      <c r="H21" s="167" t="s">
        <v>847</v>
      </c>
      <c r="I21" s="167" t="s">
        <v>1348</v>
      </c>
      <c r="J21" s="167" t="s">
        <v>848</v>
      </c>
      <c r="K21" s="167" t="s">
        <v>847</v>
      </c>
      <c r="L21" s="167" t="s">
        <v>848</v>
      </c>
      <c r="M21" s="167" t="s">
        <v>847</v>
      </c>
      <c r="N21" s="167" t="s">
        <v>847</v>
      </c>
    </row>
    <row r="22" spans="1:14" ht="13.8" thickBot="1" x14ac:dyDescent="0.3">
      <c r="A22" s="7" t="s">
        <v>208</v>
      </c>
      <c r="B22" s="1" t="s">
        <v>207</v>
      </c>
      <c r="C22" s="7" t="s">
        <v>35</v>
      </c>
      <c r="D22" s="131">
        <v>3</v>
      </c>
      <c r="E22" s="131">
        <v>8</v>
      </c>
      <c r="F22" s="167" t="s">
        <v>847</v>
      </c>
      <c r="G22" s="167" t="s">
        <v>1348</v>
      </c>
      <c r="H22" s="167" t="s">
        <v>847</v>
      </c>
      <c r="I22" s="167" t="s">
        <v>1348</v>
      </c>
      <c r="J22" s="167" t="s">
        <v>847</v>
      </c>
      <c r="K22" s="167" t="s">
        <v>847</v>
      </c>
      <c r="L22" s="167" t="s">
        <v>848</v>
      </c>
      <c r="M22" s="167" t="s">
        <v>847</v>
      </c>
      <c r="N22" s="167" t="s">
        <v>847</v>
      </c>
    </row>
    <row r="23" spans="1:14" ht="13.8" thickBot="1" x14ac:dyDescent="0.3">
      <c r="A23" s="7" t="s">
        <v>210</v>
      </c>
      <c r="B23" s="1" t="s">
        <v>209</v>
      </c>
      <c r="C23" s="7" t="s">
        <v>35</v>
      </c>
      <c r="D23" s="131">
        <v>6</v>
      </c>
      <c r="E23" s="131">
        <v>7</v>
      </c>
      <c r="F23" s="167" t="s">
        <v>847</v>
      </c>
      <c r="G23" s="167" t="s">
        <v>1376</v>
      </c>
      <c r="H23" s="167" t="s">
        <v>847</v>
      </c>
      <c r="I23" s="167" t="s">
        <v>1376</v>
      </c>
      <c r="J23" s="167" t="s">
        <v>847</v>
      </c>
      <c r="K23" s="167" t="s">
        <v>847</v>
      </c>
      <c r="L23" s="167" t="s">
        <v>848</v>
      </c>
      <c r="M23" s="167" t="s">
        <v>847</v>
      </c>
      <c r="N23" s="167" t="s">
        <v>847</v>
      </c>
    </row>
    <row r="24" spans="1:14" ht="13.8" thickBot="1" x14ac:dyDescent="0.3">
      <c r="A24" s="7" t="s">
        <v>222</v>
      </c>
      <c r="B24" s="1" t="s">
        <v>221</v>
      </c>
      <c r="C24" s="7" t="s">
        <v>35</v>
      </c>
      <c r="D24" s="131">
        <v>1</v>
      </c>
      <c r="E24" s="131">
        <v>8</v>
      </c>
      <c r="F24" s="167" t="s">
        <v>847</v>
      </c>
      <c r="G24" s="167" t="s">
        <v>1403</v>
      </c>
      <c r="H24" s="167" t="s">
        <v>847</v>
      </c>
      <c r="I24" s="167" t="s">
        <v>1403</v>
      </c>
      <c r="J24" s="167" t="s">
        <v>848</v>
      </c>
      <c r="K24" s="167" t="s">
        <v>847</v>
      </c>
      <c r="L24" s="167" t="s">
        <v>848</v>
      </c>
      <c r="M24" s="167" t="s">
        <v>847</v>
      </c>
      <c r="N24" s="167" t="s">
        <v>847</v>
      </c>
    </row>
    <row r="25" spans="1:14" ht="13.8" thickBot="1" x14ac:dyDescent="0.3">
      <c r="A25" s="7" t="s">
        <v>258</v>
      </c>
      <c r="B25" s="1" t="s">
        <v>257</v>
      </c>
      <c r="C25" s="7" t="s">
        <v>35</v>
      </c>
      <c r="D25" s="131">
        <v>1</v>
      </c>
      <c r="E25" s="131">
        <v>3</v>
      </c>
      <c r="F25" s="167" t="s">
        <v>848</v>
      </c>
      <c r="G25" s="168" t="s">
        <v>3890</v>
      </c>
      <c r="H25" s="167" t="s">
        <v>848</v>
      </c>
      <c r="I25" s="168" t="s">
        <v>3890</v>
      </c>
      <c r="J25" s="167" t="s">
        <v>848</v>
      </c>
      <c r="K25" s="167" t="s">
        <v>848</v>
      </c>
      <c r="L25" s="167" t="s">
        <v>848</v>
      </c>
      <c r="M25" s="167" t="s">
        <v>848</v>
      </c>
      <c r="N25" s="167" t="s">
        <v>847</v>
      </c>
    </row>
    <row r="26" spans="1:14" ht="13.8" thickBot="1" x14ac:dyDescent="0.3">
      <c r="A26" s="7" t="s">
        <v>260</v>
      </c>
      <c r="B26" s="1" t="s">
        <v>259</v>
      </c>
      <c r="C26" s="7" t="s">
        <v>35</v>
      </c>
      <c r="D26" s="131">
        <v>4</v>
      </c>
      <c r="E26" s="131">
        <v>5</v>
      </c>
      <c r="F26" s="167" t="s">
        <v>847</v>
      </c>
      <c r="G26" s="167" t="s">
        <v>1363</v>
      </c>
      <c r="H26" s="167" t="s">
        <v>847</v>
      </c>
      <c r="I26" s="167" t="s">
        <v>1363</v>
      </c>
      <c r="J26" s="167" t="s">
        <v>847</v>
      </c>
      <c r="K26" s="167" t="s">
        <v>847</v>
      </c>
      <c r="L26" s="167" t="s">
        <v>848</v>
      </c>
      <c r="M26" s="167" t="s">
        <v>847</v>
      </c>
      <c r="N26" s="167" t="s">
        <v>847</v>
      </c>
    </row>
    <row r="27" spans="1:14" ht="13.8" thickBot="1" x14ac:dyDescent="0.3">
      <c r="A27" s="7" t="s">
        <v>266</v>
      </c>
      <c r="B27" s="1" t="s">
        <v>265</v>
      </c>
      <c r="C27" s="7" t="s">
        <v>35</v>
      </c>
      <c r="D27" s="131">
        <v>3</v>
      </c>
      <c r="E27" s="131">
        <v>9</v>
      </c>
      <c r="F27" s="167" t="s">
        <v>847</v>
      </c>
      <c r="G27" s="167" t="s">
        <v>1412</v>
      </c>
      <c r="H27" s="167" t="s">
        <v>847</v>
      </c>
      <c r="I27" s="167" t="s">
        <v>1412</v>
      </c>
      <c r="J27" s="167" t="s">
        <v>848</v>
      </c>
      <c r="K27" s="167" t="s">
        <v>848</v>
      </c>
      <c r="L27" s="167" t="s">
        <v>848</v>
      </c>
      <c r="M27" s="167" t="s">
        <v>848</v>
      </c>
      <c r="N27" s="167" t="s">
        <v>847</v>
      </c>
    </row>
    <row r="28" spans="1:14" ht="13.8" thickBot="1" x14ac:dyDescent="0.3">
      <c r="A28" s="7" t="s">
        <v>274</v>
      </c>
      <c r="B28" s="1" t="s">
        <v>273</v>
      </c>
      <c r="C28" s="7" t="s">
        <v>35</v>
      </c>
      <c r="D28" s="131">
        <v>5</v>
      </c>
      <c r="E28" s="131">
        <v>8</v>
      </c>
      <c r="F28" s="167" t="s">
        <v>847</v>
      </c>
      <c r="G28" s="167" t="s">
        <v>1376</v>
      </c>
      <c r="H28" s="167" t="s">
        <v>847</v>
      </c>
      <c r="I28" s="167" t="s">
        <v>1376</v>
      </c>
      <c r="J28" s="167" t="s">
        <v>847</v>
      </c>
      <c r="K28" s="167" t="s">
        <v>847</v>
      </c>
      <c r="L28" s="167" t="s">
        <v>848</v>
      </c>
      <c r="M28" s="167" t="s">
        <v>847</v>
      </c>
      <c r="N28" s="167" t="s">
        <v>847</v>
      </c>
    </row>
    <row r="29" spans="1:14" ht="13.8" thickBot="1" x14ac:dyDescent="0.3">
      <c r="A29" s="7" t="s">
        <v>288</v>
      </c>
      <c r="B29" s="1" t="s">
        <v>287</v>
      </c>
      <c r="C29" s="7" t="s">
        <v>35</v>
      </c>
      <c r="D29" s="131">
        <v>3</v>
      </c>
      <c r="E29" s="131">
        <v>4</v>
      </c>
      <c r="F29" s="167" t="s">
        <v>847</v>
      </c>
      <c r="G29" s="167" t="s">
        <v>1362</v>
      </c>
      <c r="H29" s="167" t="s">
        <v>847</v>
      </c>
      <c r="I29" s="167" t="s">
        <v>1362</v>
      </c>
      <c r="J29" s="167" t="s">
        <v>847</v>
      </c>
      <c r="K29" s="167" t="s">
        <v>847</v>
      </c>
      <c r="L29" s="167" t="s">
        <v>848</v>
      </c>
      <c r="M29" s="167" t="s">
        <v>847</v>
      </c>
      <c r="N29" s="167" t="s">
        <v>847</v>
      </c>
    </row>
    <row r="30" spans="1:14" ht="13.8" thickBot="1" x14ac:dyDescent="0.3">
      <c r="A30" s="7" t="s">
        <v>298</v>
      </c>
      <c r="B30" s="1" t="s">
        <v>297</v>
      </c>
      <c r="C30" s="7" t="s">
        <v>35</v>
      </c>
      <c r="D30" s="131">
        <v>2</v>
      </c>
      <c r="E30" s="131">
        <v>10</v>
      </c>
      <c r="F30" s="167" t="s">
        <v>847</v>
      </c>
      <c r="G30" s="167" t="s">
        <v>1421</v>
      </c>
      <c r="H30" s="167" t="s">
        <v>847</v>
      </c>
      <c r="I30" s="167" t="s">
        <v>1421</v>
      </c>
      <c r="J30" s="167" t="s">
        <v>847</v>
      </c>
      <c r="K30" s="167" t="s">
        <v>847</v>
      </c>
      <c r="L30" s="167" t="s">
        <v>848</v>
      </c>
      <c r="M30" s="167" t="s">
        <v>848</v>
      </c>
      <c r="N30" s="167" t="s">
        <v>847</v>
      </c>
    </row>
    <row r="31" spans="1:14" ht="13.8" thickBot="1" x14ac:dyDescent="0.3">
      <c r="A31" s="7" t="s">
        <v>306</v>
      </c>
      <c r="B31" s="1" t="s">
        <v>305</v>
      </c>
      <c r="C31" s="7" t="s">
        <v>35</v>
      </c>
      <c r="D31" s="131">
        <v>1</v>
      </c>
      <c r="E31" s="131">
        <v>2</v>
      </c>
      <c r="F31" s="167" t="s">
        <v>847</v>
      </c>
      <c r="G31" s="167" t="s">
        <v>1422</v>
      </c>
      <c r="H31" s="167" t="s">
        <v>847</v>
      </c>
      <c r="I31" s="167" t="s">
        <v>1422</v>
      </c>
      <c r="J31" s="167" t="s">
        <v>848</v>
      </c>
      <c r="K31" s="167" t="s">
        <v>848</v>
      </c>
      <c r="L31" s="167" t="s">
        <v>848</v>
      </c>
      <c r="M31" s="167" t="s">
        <v>848</v>
      </c>
      <c r="N31" s="167" t="s">
        <v>847</v>
      </c>
    </row>
    <row r="32" spans="1:14" ht="13.8" thickBot="1" x14ac:dyDescent="0.3">
      <c r="A32" s="7" t="s">
        <v>314</v>
      </c>
      <c r="B32" s="1" t="s">
        <v>313</v>
      </c>
      <c r="C32" s="7" t="s">
        <v>35</v>
      </c>
      <c r="D32" s="131">
        <v>3</v>
      </c>
      <c r="E32" s="131">
        <v>8</v>
      </c>
      <c r="F32" s="167" t="s">
        <v>847</v>
      </c>
      <c r="G32" s="167" t="s">
        <v>1367</v>
      </c>
      <c r="H32" s="167" t="s">
        <v>847</v>
      </c>
      <c r="I32" s="167" t="s">
        <v>1367</v>
      </c>
      <c r="J32" s="167" t="s">
        <v>847</v>
      </c>
      <c r="K32" s="167" t="s">
        <v>847</v>
      </c>
      <c r="L32" s="167" t="s">
        <v>848</v>
      </c>
      <c r="M32" s="167" t="s">
        <v>848</v>
      </c>
      <c r="N32" s="167" t="s">
        <v>847</v>
      </c>
    </row>
    <row r="33" spans="1:14" ht="13.8" thickBot="1" x14ac:dyDescent="0.3">
      <c r="A33" s="7" t="s">
        <v>316</v>
      </c>
      <c r="B33" s="1" t="s">
        <v>315</v>
      </c>
      <c r="C33" s="7" t="s">
        <v>35</v>
      </c>
      <c r="D33" s="131">
        <v>1</v>
      </c>
      <c r="E33" s="131">
        <v>4</v>
      </c>
      <c r="F33" s="167" t="s">
        <v>847</v>
      </c>
      <c r="G33" s="167" t="s">
        <v>1425</v>
      </c>
      <c r="H33" s="167" t="s">
        <v>847</v>
      </c>
      <c r="I33" s="167" t="s">
        <v>1426</v>
      </c>
      <c r="J33" s="167" t="s">
        <v>848</v>
      </c>
      <c r="K33" s="167" t="s">
        <v>847</v>
      </c>
      <c r="L33" s="167" t="s">
        <v>848</v>
      </c>
      <c r="M33" s="167" t="s">
        <v>848</v>
      </c>
      <c r="N33" s="167" t="s">
        <v>847</v>
      </c>
    </row>
    <row r="34" spans="1:14" ht="13.8" thickBot="1" x14ac:dyDescent="0.3">
      <c r="A34" s="7" t="s">
        <v>366</v>
      </c>
      <c r="B34" s="1" t="s">
        <v>365</v>
      </c>
      <c r="C34" s="7" t="s">
        <v>35</v>
      </c>
      <c r="D34" s="131">
        <v>5</v>
      </c>
      <c r="E34" s="131">
        <v>14</v>
      </c>
      <c r="F34" s="167" t="s">
        <v>847</v>
      </c>
      <c r="G34" s="167" t="s">
        <v>1359</v>
      </c>
      <c r="H34" s="167" t="s">
        <v>847</v>
      </c>
      <c r="I34" s="167" t="s">
        <v>1359</v>
      </c>
      <c r="J34" s="167" t="s">
        <v>847</v>
      </c>
      <c r="K34" s="167" t="s">
        <v>848</v>
      </c>
      <c r="L34" s="167" t="s">
        <v>848</v>
      </c>
      <c r="M34" s="167" t="s">
        <v>848</v>
      </c>
      <c r="N34" s="167" t="s">
        <v>847</v>
      </c>
    </row>
    <row r="35" spans="1:14" ht="13.8" thickBot="1" x14ac:dyDescent="0.3">
      <c r="A35" s="7" t="s">
        <v>382</v>
      </c>
      <c r="B35" s="1" t="s">
        <v>381</v>
      </c>
      <c r="C35" s="7" t="s">
        <v>35</v>
      </c>
      <c r="D35" s="131">
        <v>3</v>
      </c>
      <c r="E35" s="131">
        <v>6</v>
      </c>
      <c r="F35" s="167" t="s">
        <v>847</v>
      </c>
      <c r="G35" s="167" t="s">
        <v>1441</v>
      </c>
      <c r="H35" s="167" t="s">
        <v>847</v>
      </c>
      <c r="I35" s="167" t="s">
        <v>1441</v>
      </c>
      <c r="J35" s="167" t="s">
        <v>847</v>
      </c>
      <c r="K35" s="167" t="s">
        <v>847</v>
      </c>
      <c r="L35" s="167" t="s">
        <v>848</v>
      </c>
      <c r="M35" s="167" t="s">
        <v>848</v>
      </c>
      <c r="N35" s="167" t="s">
        <v>847</v>
      </c>
    </row>
    <row r="36" spans="1:14" ht="13.8" thickBot="1" x14ac:dyDescent="0.3">
      <c r="A36" s="7" t="s">
        <v>414</v>
      </c>
      <c r="B36" s="1" t="s">
        <v>413</v>
      </c>
      <c r="C36" s="7" t="s">
        <v>35</v>
      </c>
      <c r="D36" s="131">
        <v>2</v>
      </c>
      <c r="E36" s="131">
        <v>16</v>
      </c>
      <c r="F36" s="167" t="s">
        <v>847</v>
      </c>
      <c r="G36" s="167" t="s">
        <v>1339</v>
      </c>
      <c r="H36" s="167" t="s">
        <v>847</v>
      </c>
      <c r="I36" s="167" t="s">
        <v>1339</v>
      </c>
      <c r="J36" s="167" t="s">
        <v>847</v>
      </c>
      <c r="K36" s="167" t="s">
        <v>847</v>
      </c>
      <c r="L36" s="167" t="s">
        <v>848</v>
      </c>
      <c r="M36" s="167" t="s">
        <v>847</v>
      </c>
      <c r="N36" s="167" t="s">
        <v>847</v>
      </c>
    </row>
    <row r="37" spans="1:14" ht="13.8" thickBot="1" x14ac:dyDescent="0.3">
      <c r="A37" s="7" t="s">
        <v>420</v>
      </c>
      <c r="B37" s="1" t="s">
        <v>419</v>
      </c>
      <c r="C37" s="7" t="s">
        <v>35</v>
      </c>
      <c r="D37" s="131">
        <v>3</v>
      </c>
      <c r="E37" s="131">
        <v>2</v>
      </c>
      <c r="F37" s="167" t="s">
        <v>847</v>
      </c>
      <c r="G37" s="167" t="s">
        <v>1454</v>
      </c>
      <c r="H37" s="167" t="s">
        <v>847</v>
      </c>
      <c r="I37" s="167" t="s">
        <v>1454</v>
      </c>
      <c r="J37" s="167" t="s">
        <v>848</v>
      </c>
      <c r="K37" s="167" t="s">
        <v>847</v>
      </c>
      <c r="L37" s="167" t="s">
        <v>848</v>
      </c>
      <c r="M37" s="167" t="s">
        <v>848</v>
      </c>
      <c r="N37" s="167" t="s">
        <v>847</v>
      </c>
    </row>
    <row r="38" spans="1:14" ht="13.8" thickBot="1" x14ac:dyDescent="0.3">
      <c r="A38" s="7" t="s">
        <v>422</v>
      </c>
      <c r="B38" s="1" t="s">
        <v>421</v>
      </c>
      <c r="C38" s="7" t="s">
        <v>35</v>
      </c>
      <c r="D38" s="131">
        <v>3</v>
      </c>
      <c r="E38" s="131">
        <v>8</v>
      </c>
      <c r="F38" s="167" t="s">
        <v>847</v>
      </c>
      <c r="G38" s="167" t="s">
        <v>1455</v>
      </c>
      <c r="H38" s="167" t="s">
        <v>847</v>
      </c>
      <c r="I38" s="167" t="s">
        <v>1455</v>
      </c>
      <c r="J38" s="167" t="s">
        <v>847</v>
      </c>
      <c r="K38" s="167" t="s">
        <v>847</v>
      </c>
      <c r="L38" s="167" t="s">
        <v>848</v>
      </c>
      <c r="M38" s="167" t="s">
        <v>848</v>
      </c>
      <c r="N38" s="167" t="s">
        <v>847</v>
      </c>
    </row>
    <row r="39" spans="1:14" ht="13.8" thickBot="1" x14ac:dyDescent="0.3">
      <c r="A39" s="7" t="s">
        <v>427</v>
      </c>
      <c r="B39" s="1" t="s">
        <v>426</v>
      </c>
      <c r="C39" s="7" t="s">
        <v>35</v>
      </c>
      <c r="D39" s="131">
        <v>4</v>
      </c>
      <c r="E39" s="131">
        <v>8</v>
      </c>
      <c r="F39" s="167" t="s">
        <v>847</v>
      </c>
      <c r="G39" s="167" t="s">
        <v>1456</v>
      </c>
      <c r="H39" s="167" t="s">
        <v>847</v>
      </c>
      <c r="I39" s="167" t="s">
        <v>1456</v>
      </c>
      <c r="J39" s="167" t="s">
        <v>847</v>
      </c>
      <c r="K39" s="167" t="s">
        <v>847</v>
      </c>
      <c r="L39" s="167" t="s">
        <v>848</v>
      </c>
      <c r="M39" s="167" t="s">
        <v>848</v>
      </c>
      <c r="N39" s="167" t="s">
        <v>847</v>
      </c>
    </row>
    <row r="40" spans="1:14" ht="13.8" thickBot="1" x14ac:dyDescent="0.3">
      <c r="A40" s="7" t="s">
        <v>437</v>
      </c>
      <c r="B40" s="1" t="s">
        <v>436</v>
      </c>
      <c r="C40" s="7" t="s">
        <v>35</v>
      </c>
      <c r="D40" s="131">
        <v>1</v>
      </c>
      <c r="E40" s="131">
        <v>5</v>
      </c>
      <c r="F40" s="167" t="s">
        <v>848</v>
      </c>
      <c r="G40" s="167" t="s">
        <v>1402</v>
      </c>
      <c r="H40" s="167" t="s">
        <v>848</v>
      </c>
      <c r="I40" s="167" t="s">
        <v>1402</v>
      </c>
      <c r="J40" s="167" t="s">
        <v>848</v>
      </c>
      <c r="K40" s="167" t="s">
        <v>848</v>
      </c>
      <c r="L40" s="167" t="s">
        <v>848</v>
      </c>
      <c r="M40" s="167" t="s">
        <v>848</v>
      </c>
      <c r="N40" s="167" t="s">
        <v>847</v>
      </c>
    </row>
    <row r="41" spans="1:14" ht="13.8" thickBot="1" x14ac:dyDescent="0.3">
      <c r="A41" s="7" t="s">
        <v>443</v>
      </c>
      <c r="B41" s="1" t="s">
        <v>442</v>
      </c>
      <c r="C41" s="7" t="s">
        <v>35</v>
      </c>
      <c r="D41" s="131">
        <v>4</v>
      </c>
      <c r="E41" s="131">
        <v>5</v>
      </c>
      <c r="F41" s="167" t="s">
        <v>847</v>
      </c>
      <c r="G41" s="168" t="s">
        <v>3890</v>
      </c>
      <c r="H41" s="167" t="s">
        <v>847</v>
      </c>
      <c r="I41" s="168" t="s">
        <v>3890</v>
      </c>
      <c r="J41" s="167" t="s">
        <v>848</v>
      </c>
      <c r="K41" s="167" t="s">
        <v>848</v>
      </c>
      <c r="L41" s="167" t="s">
        <v>848</v>
      </c>
      <c r="M41" s="167" t="s">
        <v>848</v>
      </c>
      <c r="N41" s="167" t="s">
        <v>847</v>
      </c>
    </row>
    <row r="42" spans="1:14" ht="13.8" thickBot="1" x14ac:dyDescent="0.3">
      <c r="A42" s="7" t="s">
        <v>455</v>
      </c>
      <c r="B42" s="1" t="s">
        <v>454</v>
      </c>
      <c r="C42" s="7" t="s">
        <v>35</v>
      </c>
      <c r="D42" s="131">
        <v>4</v>
      </c>
      <c r="E42" s="131">
        <v>5</v>
      </c>
      <c r="F42" s="167" t="s">
        <v>847</v>
      </c>
      <c r="G42" s="167" t="s">
        <v>1402</v>
      </c>
      <c r="H42" s="167" t="s">
        <v>847</v>
      </c>
      <c r="I42" s="167" t="s">
        <v>1402</v>
      </c>
      <c r="J42" s="167" t="s">
        <v>847</v>
      </c>
      <c r="K42" s="167" t="s">
        <v>847</v>
      </c>
      <c r="L42" s="167" t="s">
        <v>848</v>
      </c>
      <c r="M42" s="167" t="s">
        <v>847</v>
      </c>
      <c r="N42" s="167" t="s">
        <v>847</v>
      </c>
    </row>
    <row r="43" spans="1:14" ht="13.8" thickBot="1" x14ac:dyDescent="0.3">
      <c r="A43" s="7" t="s">
        <v>461</v>
      </c>
      <c r="B43" s="1" t="s">
        <v>460</v>
      </c>
      <c r="C43" s="7" t="s">
        <v>35</v>
      </c>
      <c r="D43" s="131">
        <v>2</v>
      </c>
      <c r="E43" s="131">
        <v>4</v>
      </c>
      <c r="F43" s="167" t="s">
        <v>847</v>
      </c>
      <c r="G43" s="167" t="s">
        <v>1343</v>
      </c>
      <c r="H43" s="167" t="s">
        <v>847</v>
      </c>
      <c r="I43" s="167" t="s">
        <v>1343</v>
      </c>
      <c r="J43" s="167" t="s">
        <v>848</v>
      </c>
      <c r="K43" s="167" t="s">
        <v>847</v>
      </c>
      <c r="L43" s="167" t="s">
        <v>848</v>
      </c>
      <c r="M43" s="167" t="s">
        <v>847</v>
      </c>
      <c r="N43" s="167" t="s">
        <v>847</v>
      </c>
    </row>
    <row r="44" spans="1:14" ht="13.8" thickBot="1" x14ac:dyDescent="0.3">
      <c r="A44" s="7" t="s">
        <v>477</v>
      </c>
      <c r="B44" s="1" t="s">
        <v>476</v>
      </c>
      <c r="C44" s="7" t="s">
        <v>35</v>
      </c>
      <c r="D44" s="131">
        <v>3</v>
      </c>
      <c r="E44" s="131">
        <v>4</v>
      </c>
      <c r="F44" s="167" t="s">
        <v>847</v>
      </c>
      <c r="G44" s="167" t="s">
        <v>1359</v>
      </c>
      <c r="H44" s="167" t="s">
        <v>847</v>
      </c>
      <c r="I44" s="167" t="s">
        <v>1359</v>
      </c>
      <c r="J44" s="167" t="s">
        <v>847</v>
      </c>
      <c r="K44" s="167" t="s">
        <v>848</v>
      </c>
      <c r="L44" s="167" t="s">
        <v>848</v>
      </c>
      <c r="M44" s="167" t="s">
        <v>848</v>
      </c>
      <c r="N44" s="167" t="s">
        <v>847</v>
      </c>
    </row>
    <row r="45" spans="1:14" ht="13.8" thickBot="1" x14ac:dyDescent="0.3">
      <c r="A45" s="7" t="s">
        <v>494</v>
      </c>
      <c r="B45" s="1" t="s">
        <v>493</v>
      </c>
      <c r="C45" s="7" t="s">
        <v>35</v>
      </c>
      <c r="D45" s="131">
        <v>2</v>
      </c>
      <c r="E45" s="131">
        <v>3</v>
      </c>
      <c r="F45" s="167" t="s">
        <v>847</v>
      </c>
      <c r="G45" s="167" t="s">
        <v>1469</v>
      </c>
      <c r="H45" s="167" t="s">
        <v>847</v>
      </c>
      <c r="I45" s="167" t="s">
        <v>1470</v>
      </c>
      <c r="J45" s="167" t="s">
        <v>848</v>
      </c>
      <c r="K45" s="167" t="s">
        <v>847</v>
      </c>
      <c r="L45" s="167" t="s">
        <v>848</v>
      </c>
      <c r="M45" s="167" t="s">
        <v>847</v>
      </c>
      <c r="N45" s="167" t="s">
        <v>847</v>
      </c>
    </row>
    <row r="46" spans="1:14" ht="13.8" thickBot="1" x14ac:dyDescent="0.3">
      <c r="A46" s="7" t="s">
        <v>501</v>
      </c>
      <c r="B46" s="1" t="s">
        <v>500</v>
      </c>
      <c r="C46" s="7" t="s">
        <v>35</v>
      </c>
      <c r="D46" s="131">
        <v>3</v>
      </c>
      <c r="E46" s="131">
        <v>6</v>
      </c>
      <c r="F46" s="167" t="s">
        <v>847</v>
      </c>
      <c r="G46" s="167" t="s">
        <v>1363</v>
      </c>
      <c r="H46" s="167" t="s">
        <v>847</v>
      </c>
      <c r="I46" s="167" t="s">
        <v>1447</v>
      </c>
      <c r="J46" s="167" t="s">
        <v>847</v>
      </c>
      <c r="K46" s="167" t="s">
        <v>847</v>
      </c>
      <c r="L46" s="167" t="s">
        <v>848</v>
      </c>
      <c r="M46" s="167" t="s">
        <v>848</v>
      </c>
      <c r="N46" s="167" t="s">
        <v>847</v>
      </c>
    </row>
    <row r="47" spans="1:14" ht="13.8" thickBot="1" x14ac:dyDescent="0.3">
      <c r="A47" s="7" t="s">
        <v>521</v>
      </c>
      <c r="B47" s="1" t="s">
        <v>520</v>
      </c>
      <c r="C47" s="7" t="s">
        <v>35</v>
      </c>
      <c r="D47" s="131">
        <v>3</v>
      </c>
      <c r="E47" s="131">
        <v>2</v>
      </c>
      <c r="F47" s="167" t="s">
        <v>847</v>
      </c>
      <c r="G47" s="168" t="s">
        <v>3890</v>
      </c>
      <c r="H47" s="167" t="s">
        <v>847</v>
      </c>
      <c r="I47" s="168" t="s">
        <v>3890</v>
      </c>
      <c r="J47" s="167" t="s">
        <v>847</v>
      </c>
      <c r="K47" s="167" t="s">
        <v>848</v>
      </c>
      <c r="L47" s="167" t="s">
        <v>848</v>
      </c>
      <c r="M47" s="167" t="s">
        <v>848</v>
      </c>
      <c r="N47" s="167" t="s">
        <v>847</v>
      </c>
    </row>
    <row r="48" spans="1:14" ht="13.8" thickBot="1" x14ac:dyDescent="0.3">
      <c r="A48" s="7" t="s">
        <v>537</v>
      </c>
      <c r="B48" s="1" t="s">
        <v>536</v>
      </c>
      <c r="C48" s="7" t="s">
        <v>35</v>
      </c>
      <c r="D48" s="131">
        <v>4</v>
      </c>
      <c r="E48" s="131">
        <v>14</v>
      </c>
      <c r="F48" s="167" t="s">
        <v>847</v>
      </c>
      <c r="G48" s="167" t="s">
        <v>1362</v>
      </c>
      <c r="H48" s="167" t="s">
        <v>847</v>
      </c>
      <c r="I48" s="167" t="s">
        <v>1362</v>
      </c>
      <c r="J48" s="167" t="s">
        <v>847</v>
      </c>
      <c r="K48" s="167" t="s">
        <v>847</v>
      </c>
      <c r="L48" s="167" t="s">
        <v>848</v>
      </c>
      <c r="M48" s="167" t="s">
        <v>848</v>
      </c>
      <c r="N48" s="167" t="s">
        <v>847</v>
      </c>
    </row>
    <row r="49" spans="1:14" ht="13.8" thickBot="1" x14ac:dyDescent="0.3">
      <c r="A49" s="7" t="s">
        <v>549</v>
      </c>
      <c r="B49" s="1" t="s">
        <v>548</v>
      </c>
      <c r="C49" s="7" t="s">
        <v>35</v>
      </c>
      <c r="D49" s="131">
        <v>10</v>
      </c>
      <c r="E49" s="131">
        <v>13</v>
      </c>
      <c r="F49" s="167" t="s">
        <v>847</v>
      </c>
      <c r="G49" s="167" t="s">
        <v>1481</v>
      </c>
      <c r="H49" s="167" t="s">
        <v>847</v>
      </c>
      <c r="I49" s="167" t="s">
        <v>1481</v>
      </c>
      <c r="J49" s="167" t="s">
        <v>848</v>
      </c>
      <c r="K49" s="167" t="s">
        <v>847</v>
      </c>
      <c r="L49" s="167" t="s">
        <v>848</v>
      </c>
      <c r="M49" s="167" t="s">
        <v>847</v>
      </c>
      <c r="N49" s="167" t="s">
        <v>847</v>
      </c>
    </row>
    <row r="50" spans="1:14" ht="13.8" thickBot="1" x14ac:dyDescent="0.3">
      <c r="A50" s="7" t="s">
        <v>553</v>
      </c>
      <c r="B50" s="1" t="s">
        <v>552</v>
      </c>
      <c r="C50" s="7" t="s">
        <v>35</v>
      </c>
      <c r="D50" s="131">
        <v>3</v>
      </c>
      <c r="E50" s="131">
        <v>10</v>
      </c>
      <c r="F50" s="167" t="s">
        <v>847</v>
      </c>
      <c r="G50" s="167" t="s">
        <v>1339</v>
      </c>
      <c r="H50" s="167" t="s">
        <v>847</v>
      </c>
      <c r="I50" s="167" t="s">
        <v>1339</v>
      </c>
      <c r="J50" s="167" t="s">
        <v>847</v>
      </c>
      <c r="K50" s="167" t="s">
        <v>847</v>
      </c>
      <c r="L50" s="167" t="s">
        <v>848</v>
      </c>
      <c r="M50" s="167" t="s">
        <v>847</v>
      </c>
      <c r="N50" s="167" t="s">
        <v>847</v>
      </c>
    </row>
    <row r="51" spans="1:14" ht="13.8" thickBot="1" x14ac:dyDescent="0.3">
      <c r="A51" s="7" t="s">
        <v>557</v>
      </c>
      <c r="B51" s="1" t="s">
        <v>556</v>
      </c>
      <c r="C51" s="7" t="s">
        <v>35</v>
      </c>
      <c r="D51" s="131">
        <v>1</v>
      </c>
      <c r="E51" s="131">
        <v>5</v>
      </c>
      <c r="F51" s="167" t="s">
        <v>847</v>
      </c>
      <c r="G51" s="167" t="s">
        <v>1339</v>
      </c>
      <c r="H51" s="167" t="s">
        <v>847</v>
      </c>
      <c r="I51" s="167" t="s">
        <v>1339</v>
      </c>
      <c r="J51" s="167" t="s">
        <v>848</v>
      </c>
      <c r="K51" s="167" t="s">
        <v>847</v>
      </c>
      <c r="L51" s="167" t="s">
        <v>848</v>
      </c>
      <c r="M51" s="167" t="s">
        <v>847</v>
      </c>
      <c r="N51" s="167" t="s">
        <v>847</v>
      </c>
    </row>
    <row r="52" spans="1:14" ht="13.8" thickBot="1" x14ac:dyDescent="0.3">
      <c r="A52" s="7" t="s">
        <v>579</v>
      </c>
      <c r="B52" s="1" t="s">
        <v>578</v>
      </c>
      <c r="C52" s="7" t="s">
        <v>35</v>
      </c>
      <c r="D52" s="131">
        <v>5</v>
      </c>
      <c r="E52" s="131">
        <v>13</v>
      </c>
      <c r="F52" s="167" t="s">
        <v>847</v>
      </c>
      <c r="G52" s="167" t="s">
        <v>1435</v>
      </c>
      <c r="H52" s="167" t="s">
        <v>847</v>
      </c>
      <c r="I52" s="167" t="s">
        <v>1435</v>
      </c>
      <c r="J52" s="167" t="s">
        <v>847</v>
      </c>
      <c r="K52" s="167" t="s">
        <v>847</v>
      </c>
      <c r="L52" s="167" t="s">
        <v>848</v>
      </c>
      <c r="M52" s="167" t="s">
        <v>848</v>
      </c>
      <c r="N52" s="167" t="s">
        <v>847</v>
      </c>
    </row>
    <row r="53" spans="1:14" ht="13.8" thickBot="1" x14ac:dyDescent="0.3">
      <c r="A53" s="7" t="s">
        <v>617</v>
      </c>
      <c r="B53" s="1" t="s">
        <v>616</v>
      </c>
      <c r="C53" s="7" t="s">
        <v>35</v>
      </c>
      <c r="D53" s="131">
        <v>2</v>
      </c>
      <c r="E53" s="131">
        <v>4</v>
      </c>
      <c r="F53" s="167" t="s">
        <v>847</v>
      </c>
      <c r="G53" s="167" t="s">
        <v>1491</v>
      </c>
      <c r="H53" s="167" t="s">
        <v>847</v>
      </c>
      <c r="I53" s="167" t="s">
        <v>1491</v>
      </c>
      <c r="J53" s="167" t="s">
        <v>847</v>
      </c>
      <c r="K53" s="167" t="s">
        <v>847</v>
      </c>
      <c r="L53" s="167" t="s">
        <v>848</v>
      </c>
      <c r="M53" s="167" t="s">
        <v>847</v>
      </c>
      <c r="N53" s="167" t="s">
        <v>847</v>
      </c>
    </row>
    <row r="54" spans="1:14" ht="13.8" thickBot="1" x14ac:dyDescent="0.3">
      <c r="A54" s="7" t="s">
        <v>627</v>
      </c>
      <c r="B54" s="1" t="s">
        <v>626</v>
      </c>
      <c r="C54" s="7" t="s">
        <v>35</v>
      </c>
      <c r="D54" s="131">
        <v>1</v>
      </c>
      <c r="E54" s="131">
        <v>1</v>
      </c>
      <c r="F54" s="167" t="s">
        <v>848</v>
      </c>
      <c r="G54" s="167" t="s">
        <v>1493</v>
      </c>
      <c r="H54" s="167" t="s">
        <v>848</v>
      </c>
      <c r="I54" s="167" t="s">
        <v>1493</v>
      </c>
      <c r="J54" s="167" t="s">
        <v>848</v>
      </c>
      <c r="K54" s="167" t="s">
        <v>848</v>
      </c>
      <c r="L54" s="167" t="s">
        <v>848</v>
      </c>
      <c r="M54" s="167" t="s">
        <v>848</v>
      </c>
      <c r="N54" s="167" t="s">
        <v>847</v>
      </c>
    </row>
    <row r="55" spans="1:14" ht="13.8" thickBot="1" x14ac:dyDescent="0.3">
      <c r="A55" s="7" t="s">
        <v>629</v>
      </c>
      <c r="B55" s="1" t="s">
        <v>628</v>
      </c>
      <c r="C55" s="7" t="s">
        <v>35</v>
      </c>
      <c r="D55" s="131">
        <v>2</v>
      </c>
      <c r="E55" s="131">
        <v>7</v>
      </c>
      <c r="F55" s="167" t="s">
        <v>847</v>
      </c>
      <c r="G55" s="167" t="s">
        <v>1494</v>
      </c>
      <c r="H55" s="167" t="s">
        <v>847</v>
      </c>
      <c r="I55" s="167" t="s">
        <v>1494</v>
      </c>
      <c r="J55" s="167" t="s">
        <v>848</v>
      </c>
      <c r="K55" s="167" t="s">
        <v>847</v>
      </c>
      <c r="L55" s="167" t="s">
        <v>848</v>
      </c>
      <c r="M55" s="167" t="s">
        <v>848</v>
      </c>
      <c r="N55" s="167" t="s">
        <v>847</v>
      </c>
    </row>
    <row r="56" spans="1:14" ht="13.8" thickBot="1" x14ac:dyDescent="0.3">
      <c r="A56" s="7" t="s">
        <v>633</v>
      </c>
      <c r="B56" s="1" t="s">
        <v>632</v>
      </c>
      <c r="C56" s="7" t="s">
        <v>35</v>
      </c>
      <c r="D56" s="131">
        <v>4</v>
      </c>
      <c r="E56" s="131">
        <v>16</v>
      </c>
      <c r="F56" s="167" t="s">
        <v>847</v>
      </c>
      <c r="G56" s="167" t="s">
        <v>1363</v>
      </c>
      <c r="H56" s="167" t="s">
        <v>847</v>
      </c>
      <c r="I56" s="167" t="s">
        <v>1363</v>
      </c>
      <c r="J56" s="167" t="s">
        <v>848</v>
      </c>
      <c r="K56" s="167" t="s">
        <v>847</v>
      </c>
      <c r="L56" s="167" t="s">
        <v>848</v>
      </c>
      <c r="M56" s="167" t="s">
        <v>848</v>
      </c>
      <c r="N56" s="167" t="s">
        <v>847</v>
      </c>
    </row>
    <row r="57" spans="1:14" ht="13.8" thickBot="1" x14ac:dyDescent="0.3">
      <c r="A57" s="7" t="s">
        <v>635</v>
      </c>
      <c r="B57" s="1" t="s">
        <v>634</v>
      </c>
      <c r="C57" s="7" t="s">
        <v>35</v>
      </c>
      <c r="D57" s="131">
        <v>1</v>
      </c>
      <c r="E57" s="131">
        <v>7</v>
      </c>
      <c r="F57" s="167" t="s">
        <v>848</v>
      </c>
      <c r="G57" s="168" t="s">
        <v>3890</v>
      </c>
      <c r="H57" s="167" t="s">
        <v>848</v>
      </c>
      <c r="I57" s="168" t="s">
        <v>3890</v>
      </c>
      <c r="J57" s="167" t="s">
        <v>848</v>
      </c>
      <c r="K57" s="167" t="s">
        <v>848</v>
      </c>
      <c r="L57" s="167" t="s">
        <v>848</v>
      </c>
      <c r="M57" s="167" t="s">
        <v>848</v>
      </c>
      <c r="N57" s="167" t="s">
        <v>847</v>
      </c>
    </row>
    <row r="58" spans="1:14" ht="13.8" thickBot="1" x14ac:dyDescent="0.3">
      <c r="A58" s="7" t="s">
        <v>655</v>
      </c>
      <c r="B58" s="1" t="s">
        <v>654</v>
      </c>
      <c r="C58" s="7" t="s">
        <v>35</v>
      </c>
      <c r="D58" s="131">
        <v>2</v>
      </c>
      <c r="E58" s="131">
        <v>20</v>
      </c>
      <c r="F58" s="167" t="s">
        <v>847</v>
      </c>
      <c r="G58" s="167" t="s">
        <v>1411</v>
      </c>
      <c r="H58" s="167" t="s">
        <v>847</v>
      </c>
      <c r="I58" s="167" t="s">
        <v>1411</v>
      </c>
      <c r="J58" s="167" t="s">
        <v>848</v>
      </c>
      <c r="K58" s="167" t="s">
        <v>847</v>
      </c>
      <c r="L58" s="167" t="s">
        <v>848</v>
      </c>
      <c r="M58" s="167" t="s">
        <v>848</v>
      </c>
      <c r="N58" s="167" t="s">
        <v>847</v>
      </c>
    </row>
    <row r="59" spans="1:14" ht="13.8" thickBot="1" x14ac:dyDescent="0.3">
      <c r="A59" s="7" t="s">
        <v>681</v>
      </c>
      <c r="B59" s="1" t="s">
        <v>680</v>
      </c>
      <c r="C59" s="7" t="s">
        <v>35</v>
      </c>
      <c r="D59" s="131">
        <v>9</v>
      </c>
      <c r="E59" s="131">
        <v>11</v>
      </c>
      <c r="F59" s="167" t="s">
        <v>847</v>
      </c>
      <c r="G59" s="167" t="s">
        <v>1505</v>
      </c>
      <c r="H59" s="167" t="s">
        <v>847</v>
      </c>
      <c r="I59" s="167" t="s">
        <v>1506</v>
      </c>
      <c r="J59" s="167" t="s">
        <v>847</v>
      </c>
      <c r="K59" s="167" t="s">
        <v>847</v>
      </c>
      <c r="L59" s="167" t="s">
        <v>848</v>
      </c>
      <c r="M59" s="167" t="s">
        <v>848</v>
      </c>
      <c r="N59" s="167" t="s">
        <v>847</v>
      </c>
    </row>
    <row r="60" spans="1:14" ht="13.8" thickBot="1" x14ac:dyDescent="0.3">
      <c r="A60" s="7" t="s">
        <v>687</v>
      </c>
      <c r="B60" s="1" t="s">
        <v>686</v>
      </c>
      <c r="C60" s="7" t="s">
        <v>35</v>
      </c>
      <c r="D60" s="131">
        <v>3</v>
      </c>
      <c r="E60" s="131">
        <v>5</v>
      </c>
      <c r="F60" s="167" t="s">
        <v>847</v>
      </c>
      <c r="G60" s="167" t="s">
        <v>1363</v>
      </c>
      <c r="H60" s="167" t="s">
        <v>847</v>
      </c>
      <c r="I60" s="167" t="s">
        <v>1363</v>
      </c>
      <c r="J60" s="167" t="s">
        <v>848</v>
      </c>
      <c r="K60" s="167" t="s">
        <v>847</v>
      </c>
      <c r="L60" s="167" t="s">
        <v>848</v>
      </c>
      <c r="M60" s="167" t="s">
        <v>848</v>
      </c>
      <c r="N60" s="167" t="s">
        <v>847</v>
      </c>
    </row>
    <row r="61" spans="1:14" ht="13.8" thickBot="1" x14ac:dyDescent="0.3">
      <c r="A61" s="7" t="s">
        <v>697</v>
      </c>
      <c r="B61" s="1" t="s">
        <v>696</v>
      </c>
      <c r="C61" s="7" t="s">
        <v>35</v>
      </c>
      <c r="D61" s="131">
        <v>3</v>
      </c>
      <c r="E61" s="131">
        <v>7</v>
      </c>
      <c r="F61" s="167" t="s">
        <v>847</v>
      </c>
      <c r="G61" s="167" t="s">
        <v>1421</v>
      </c>
      <c r="H61" s="167" t="s">
        <v>847</v>
      </c>
      <c r="I61" s="167" t="s">
        <v>1421</v>
      </c>
      <c r="J61" s="167" t="s">
        <v>847</v>
      </c>
      <c r="K61" s="167" t="s">
        <v>847</v>
      </c>
      <c r="L61" s="167" t="s">
        <v>848</v>
      </c>
      <c r="M61" s="167" t="s">
        <v>848</v>
      </c>
      <c r="N61" s="167" t="s">
        <v>847</v>
      </c>
    </row>
    <row r="62" spans="1:14" ht="13.8" thickBot="1" x14ac:dyDescent="0.3">
      <c r="A62" s="7" t="s">
        <v>699</v>
      </c>
      <c r="B62" s="1" t="s">
        <v>698</v>
      </c>
      <c r="C62" s="7" t="s">
        <v>35</v>
      </c>
      <c r="D62" s="131">
        <v>2</v>
      </c>
      <c r="E62" s="131">
        <v>5</v>
      </c>
      <c r="F62" s="167" t="s">
        <v>847</v>
      </c>
      <c r="G62" s="167" t="s">
        <v>1510</v>
      </c>
      <c r="H62" s="167" t="s">
        <v>847</v>
      </c>
      <c r="I62" s="167" t="s">
        <v>1510</v>
      </c>
      <c r="J62" s="167" t="s">
        <v>847</v>
      </c>
      <c r="K62" s="167" t="s">
        <v>847</v>
      </c>
      <c r="L62" s="167" t="s">
        <v>848</v>
      </c>
      <c r="M62" s="167" t="s">
        <v>848</v>
      </c>
      <c r="N62" s="167" t="s">
        <v>847</v>
      </c>
    </row>
    <row r="63" spans="1:14" ht="13.8" thickBot="1" x14ac:dyDescent="0.3">
      <c r="A63" s="7" t="s">
        <v>721</v>
      </c>
      <c r="B63" s="1" t="s">
        <v>720</v>
      </c>
      <c r="C63" s="7" t="s">
        <v>35</v>
      </c>
      <c r="D63" s="131">
        <v>2</v>
      </c>
      <c r="E63" s="131">
        <v>6</v>
      </c>
      <c r="F63" s="167" t="s">
        <v>847</v>
      </c>
      <c r="G63" s="167" t="s">
        <v>1346</v>
      </c>
      <c r="H63" s="167" t="s">
        <v>847</v>
      </c>
      <c r="I63" s="167" t="s">
        <v>1346</v>
      </c>
      <c r="J63" s="167" t="s">
        <v>847</v>
      </c>
      <c r="K63" s="167" t="s">
        <v>847</v>
      </c>
      <c r="L63" s="167" t="s">
        <v>848</v>
      </c>
      <c r="M63" s="167" t="s">
        <v>848</v>
      </c>
      <c r="N63" s="167" t="s">
        <v>847</v>
      </c>
    </row>
    <row r="64" spans="1:14" ht="13.8" thickBot="1" x14ac:dyDescent="0.3">
      <c r="A64" s="7" t="s">
        <v>739</v>
      </c>
      <c r="B64" s="1" t="s">
        <v>738</v>
      </c>
      <c r="C64" s="7" t="s">
        <v>35</v>
      </c>
      <c r="D64" s="131">
        <v>2</v>
      </c>
      <c r="E64" s="131">
        <v>11</v>
      </c>
      <c r="F64" s="167" t="s">
        <v>847</v>
      </c>
      <c r="G64" s="167" t="s">
        <v>1516</v>
      </c>
      <c r="H64" s="167" t="s">
        <v>847</v>
      </c>
      <c r="I64" s="167" t="s">
        <v>1516</v>
      </c>
      <c r="J64" s="167" t="s">
        <v>847</v>
      </c>
      <c r="K64" s="167" t="s">
        <v>847</v>
      </c>
      <c r="L64" s="167" t="s">
        <v>848</v>
      </c>
      <c r="M64" s="167" t="s">
        <v>848</v>
      </c>
      <c r="N64" s="167" t="s">
        <v>847</v>
      </c>
    </row>
    <row r="65" spans="1:14" ht="13.8" thickBot="1" x14ac:dyDescent="0.3">
      <c r="A65" s="7" t="s">
        <v>757</v>
      </c>
      <c r="B65" s="1" t="s">
        <v>756</v>
      </c>
      <c r="C65" s="7" t="s">
        <v>35</v>
      </c>
      <c r="D65" s="131">
        <v>2</v>
      </c>
      <c r="E65" s="131">
        <v>5</v>
      </c>
      <c r="F65" s="167" t="s">
        <v>847</v>
      </c>
      <c r="G65" s="167" t="s">
        <v>1521</v>
      </c>
      <c r="H65" s="167" t="s">
        <v>848</v>
      </c>
      <c r="I65" s="168" t="s">
        <v>3890</v>
      </c>
      <c r="J65" s="167" t="s">
        <v>848</v>
      </c>
      <c r="K65" s="167" t="s">
        <v>848</v>
      </c>
      <c r="L65" s="167" t="s">
        <v>848</v>
      </c>
      <c r="M65" s="167" t="s">
        <v>848</v>
      </c>
      <c r="N65" s="167" t="s">
        <v>847</v>
      </c>
    </row>
    <row r="66" spans="1:14" ht="13.8" thickBot="1" x14ac:dyDescent="0.3">
      <c r="A66" s="7" t="s">
        <v>769</v>
      </c>
      <c r="B66" s="1" t="s">
        <v>768</v>
      </c>
      <c r="C66" s="7" t="s">
        <v>35</v>
      </c>
      <c r="D66" s="131">
        <v>4</v>
      </c>
      <c r="E66" s="131">
        <v>10</v>
      </c>
      <c r="F66" s="167" t="s">
        <v>847</v>
      </c>
      <c r="G66" s="167" t="s">
        <v>1522</v>
      </c>
      <c r="H66" s="167" t="s">
        <v>847</v>
      </c>
      <c r="I66" s="167" t="s">
        <v>1522</v>
      </c>
      <c r="J66" s="167" t="s">
        <v>847</v>
      </c>
      <c r="K66" s="167" t="s">
        <v>847</v>
      </c>
      <c r="L66" s="167" t="s">
        <v>848</v>
      </c>
      <c r="M66" s="167" t="s">
        <v>848</v>
      </c>
      <c r="N66" s="167" t="s">
        <v>847</v>
      </c>
    </row>
    <row r="67" spans="1:14" ht="13.8" thickBot="1" x14ac:dyDescent="0.3">
      <c r="A67" s="7" t="s">
        <v>775</v>
      </c>
      <c r="B67" s="1" t="s">
        <v>774</v>
      </c>
      <c r="C67" s="7" t="s">
        <v>35</v>
      </c>
      <c r="D67" s="131">
        <v>2</v>
      </c>
      <c r="E67" s="131">
        <v>7</v>
      </c>
      <c r="F67" s="167" t="s">
        <v>847</v>
      </c>
      <c r="G67" s="167" t="s">
        <v>1387</v>
      </c>
      <c r="H67" s="167" t="s">
        <v>847</v>
      </c>
      <c r="I67" s="167" t="s">
        <v>1387</v>
      </c>
      <c r="J67" s="167" t="s">
        <v>847</v>
      </c>
      <c r="K67" s="167" t="s">
        <v>847</v>
      </c>
      <c r="L67" s="167" t="s">
        <v>848</v>
      </c>
      <c r="M67" s="167" t="s">
        <v>847</v>
      </c>
      <c r="N67" s="167" t="s">
        <v>847</v>
      </c>
    </row>
    <row r="68" spans="1:14" ht="13.8" thickBot="1" x14ac:dyDescent="0.3">
      <c r="A68" s="7" t="s">
        <v>777</v>
      </c>
      <c r="B68" s="1" t="s">
        <v>776</v>
      </c>
      <c r="C68" s="7" t="s">
        <v>35</v>
      </c>
      <c r="D68" s="131">
        <v>2</v>
      </c>
      <c r="E68" s="131">
        <v>11</v>
      </c>
      <c r="F68" s="167" t="s">
        <v>847</v>
      </c>
      <c r="G68" s="167" t="s">
        <v>1523</v>
      </c>
      <c r="H68" s="167" t="s">
        <v>847</v>
      </c>
      <c r="I68" s="167" t="s">
        <v>1523</v>
      </c>
      <c r="J68" s="167" t="s">
        <v>848</v>
      </c>
      <c r="K68" s="167" t="s">
        <v>848</v>
      </c>
      <c r="L68" s="167" t="s">
        <v>848</v>
      </c>
      <c r="M68" s="167" t="s">
        <v>848</v>
      </c>
      <c r="N68" s="167" t="s">
        <v>847</v>
      </c>
    </row>
    <row r="69" spans="1:14" ht="13.8" thickBot="1" x14ac:dyDescent="0.3">
      <c r="A69" s="7" t="s">
        <v>779</v>
      </c>
      <c r="B69" s="1" t="s">
        <v>778</v>
      </c>
      <c r="C69" s="7" t="s">
        <v>35</v>
      </c>
      <c r="D69" s="131">
        <v>1</v>
      </c>
      <c r="E69" s="131">
        <v>2</v>
      </c>
      <c r="F69" s="167" t="s">
        <v>848</v>
      </c>
      <c r="G69" s="168" t="s">
        <v>3890</v>
      </c>
      <c r="H69" s="167" t="s">
        <v>848</v>
      </c>
      <c r="I69" s="168" t="s">
        <v>3890</v>
      </c>
      <c r="J69" s="167" t="s">
        <v>848</v>
      </c>
      <c r="K69" s="167" t="s">
        <v>848</v>
      </c>
      <c r="L69" s="167" t="s">
        <v>847</v>
      </c>
      <c r="M69" s="167" t="s">
        <v>847</v>
      </c>
      <c r="N69" s="167" t="s">
        <v>847</v>
      </c>
    </row>
    <row r="70" spans="1:14" ht="13.8" thickBot="1" x14ac:dyDescent="0.3">
      <c r="A70" s="7" t="s">
        <v>789</v>
      </c>
      <c r="B70" s="1" t="s">
        <v>788</v>
      </c>
      <c r="C70" s="7" t="s">
        <v>35</v>
      </c>
      <c r="D70" s="131">
        <v>1</v>
      </c>
      <c r="E70" s="131">
        <v>2</v>
      </c>
      <c r="F70" s="167" t="s">
        <v>848</v>
      </c>
      <c r="G70" s="168" t="s">
        <v>3890</v>
      </c>
      <c r="H70" s="167" t="s">
        <v>848</v>
      </c>
      <c r="I70" s="168" t="s">
        <v>3890</v>
      </c>
      <c r="J70" s="167" t="s">
        <v>848</v>
      </c>
      <c r="K70" s="167" t="s">
        <v>848</v>
      </c>
      <c r="L70" s="167" t="s">
        <v>848</v>
      </c>
      <c r="M70" s="167" t="s">
        <v>848</v>
      </c>
      <c r="N70" s="167" t="s">
        <v>847</v>
      </c>
    </row>
    <row r="71" spans="1:14" ht="13.8" thickBot="1" x14ac:dyDescent="0.3">
      <c r="A71" s="7" t="s">
        <v>801</v>
      </c>
      <c r="B71" s="1" t="s">
        <v>800</v>
      </c>
      <c r="C71" s="7" t="s">
        <v>35</v>
      </c>
      <c r="D71" s="131">
        <v>2</v>
      </c>
      <c r="E71" s="131">
        <v>5</v>
      </c>
      <c r="F71" s="167" t="s">
        <v>848</v>
      </c>
      <c r="G71" s="168" t="s">
        <v>3890</v>
      </c>
      <c r="H71" s="167" t="s">
        <v>848</v>
      </c>
      <c r="I71" s="168" t="s">
        <v>3890</v>
      </c>
      <c r="J71" s="167" t="s">
        <v>848</v>
      </c>
      <c r="K71" s="167" t="s">
        <v>848</v>
      </c>
      <c r="L71" s="167" t="s">
        <v>848</v>
      </c>
      <c r="M71" s="167" t="s">
        <v>848</v>
      </c>
      <c r="N71" s="167" t="s">
        <v>848</v>
      </c>
    </row>
    <row r="72" spans="1:14" ht="13.8" thickBot="1" x14ac:dyDescent="0.3">
      <c r="A72" s="7" t="s">
        <v>813</v>
      </c>
      <c r="B72" s="1" t="s">
        <v>812</v>
      </c>
      <c r="C72" s="7" t="s">
        <v>35</v>
      </c>
      <c r="D72" s="131">
        <v>3</v>
      </c>
      <c r="E72" s="131">
        <v>5</v>
      </c>
      <c r="F72" s="167" t="s">
        <v>847</v>
      </c>
      <c r="G72" s="167" t="s">
        <v>1405</v>
      </c>
      <c r="H72" s="167" t="s">
        <v>847</v>
      </c>
      <c r="I72" s="167" t="s">
        <v>1405</v>
      </c>
      <c r="J72" s="167" t="s">
        <v>848</v>
      </c>
      <c r="K72" s="167" t="s">
        <v>847</v>
      </c>
      <c r="L72" s="167" t="s">
        <v>848</v>
      </c>
      <c r="M72" s="167" t="s">
        <v>847</v>
      </c>
      <c r="N72" s="167" t="s">
        <v>847</v>
      </c>
    </row>
    <row r="73" spans="1:14" ht="13.8" thickBot="1" x14ac:dyDescent="0.3">
      <c r="A73" s="7" t="s">
        <v>821</v>
      </c>
      <c r="B73" s="1" t="s">
        <v>820</v>
      </c>
      <c r="C73" s="7" t="s">
        <v>35</v>
      </c>
      <c r="D73" s="131">
        <v>3</v>
      </c>
      <c r="E73" s="131">
        <v>4</v>
      </c>
      <c r="F73" s="167" t="s">
        <v>847</v>
      </c>
      <c r="G73" s="167" t="s">
        <v>1526</v>
      </c>
      <c r="H73" s="167" t="s">
        <v>847</v>
      </c>
      <c r="I73" s="167" t="s">
        <v>1526</v>
      </c>
      <c r="J73" s="167" t="s">
        <v>848</v>
      </c>
      <c r="K73" s="167" t="s">
        <v>848</v>
      </c>
      <c r="L73" s="167" t="s">
        <v>848</v>
      </c>
      <c r="M73" s="167" t="s">
        <v>848</v>
      </c>
      <c r="N73" s="167" t="s">
        <v>848</v>
      </c>
    </row>
    <row r="74" spans="1:14" x14ac:dyDescent="0.25">
      <c r="A74" s="7"/>
      <c r="B74" s="81" t="s">
        <v>3875</v>
      </c>
      <c r="C74" s="82"/>
      <c r="D74" s="169">
        <f>SUM(D4:D73)</f>
        <v>211</v>
      </c>
      <c r="E74" s="169">
        <f t="shared" ref="E74" si="0">SUM(E4:E73)</f>
        <v>538</v>
      </c>
      <c r="F74" s="170">
        <f>62/70</f>
        <v>0.88571428571428568</v>
      </c>
      <c r="G74" s="169"/>
      <c r="H74" s="170">
        <f>61/70</f>
        <v>0.87142857142857144</v>
      </c>
      <c r="I74" s="169"/>
      <c r="J74" s="170">
        <f>39/70</f>
        <v>0.55714285714285716</v>
      </c>
      <c r="K74" s="170">
        <f>52/70</f>
        <v>0.74285714285714288</v>
      </c>
      <c r="L74" s="170">
        <f>1/70</f>
        <v>1.4285714285714285E-2</v>
      </c>
      <c r="M74" s="170">
        <f>22/70</f>
        <v>0.31428571428571428</v>
      </c>
      <c r="N74" s="170">
        <v>0.95699999999999996</v>
      </c>
    </row>
    <row r="75" spans="1:14" ht="13.8" thickBot="1" x14ac:dyDescent="0.3">
      <c r="A75" s="7"/>
      <c r="B75" s="83" t="s">
        <v>3876</v>
      </c>
      <c r="C75" s="84"/>
      <c r="D75" s="171">
        <f>AVERAGE(D4:D73)</f>
        <v>3.0142857142857142</v>
      </c>
      <c r="E75" s="171">
        <f t="shared" ref="E75" si="1">AVERAGE(E4:E73)</f>
        <v>7.6857142857142859</v>
      </c>
      <c r="F75" s="171"/>
      <c r="G75" s="171"/>
      <c r="H75" s="171"/>
      <c r="I75" s="171"/>
      <c r="J75" s="171"/>
      <c r="K75" s="171"/>
      <c r="L75" s="171"/>
      <c r="M75" s="171"/>
      <c r="N75" s="171"/>
    </row>
    <row r="76" spans="1:14" ht="13.8" thickBot="1" x14ac:dyDescent="0.3">
      <c r="A76" s="7"/>
      <c r="B76" s="1"/>
      <c r="C76" s="7"/>
      <c r="D76" s="131"/>
      <c r="E76" s="131"/>
      <c r="F76" s="167"/>
      <c r="G76" s="167"/>
      <c r="H76" s="167"/>
      <c r="I76" s="167"/>
      <c r="J76" s="167"/>
      <c r="K76" s="167"/>
      <c r="L76" s="167"/>
      <c r="M76" s="167"/>
      <c r="N76" s="167"/>
    </row>
    <row r="77" spans="1:14" ht="13.8" thickBot="1" x14ac:dyDescent="0.3">
      <c r="A77" s="7" t="s">
        <v>15</v>
      </c>
      <c r="B77" s="1" t="s">
        <v>14</v>
      </c>
      <c r="C77" s="7" t="s">
        <v>18</v>
      </c>
      <c r="D77" s="131">
        <v>3</v>
      </c>
      <c r="E77" s="131">
        <v>6</v>
      </c>
      <c r="F77" s="167" t="s">
        <v>847</v>
      </c>
      <c r="G77" s="167" t="s">
        <v>1339</v>
      </c>
      <c r="H77" s="167" t="s">
        <v>847</v>
      </c>
      <c r="I77" s="167" t="s">
        <v>1340</v>
      </c>
      <c r="J77" s="167" t="s">
        <v>847</v>
      </c>
      <c r="K77" s="167" t="s">
        <v>847</v>
      </c>
      <c r="L77" s="167" t="s">
        <v>848</v>
      </c>
      <c r="M77" s="167" t="s">
        <v>847</v>
      </c>
      <c r="N77" s="167" t="s">
        <v>847</v>
      </c>
    </row>
    <row r="78" spans="1:14" ht="13.8" thickBot="1" x14ac:dyDescent="0.3">
      <c r="A78" s="7" t="s">
        <v>46</v>
      </c>
      <c r="B78" s="1" t="s">
        <v>45</v>
      </c>
      <c r="C78" s="7" t="s">
        <v>18</v>
      </c>
      <c r="D78" s="131">
        <v>8</v>
      </c>
      <c r="E78" s="131">
        <v>10</v>
      </c>
      <c r="F78" s="167" t="s">
        <v>847</v>
      </c>
      <c r="G78" s="167" t="s">
        <v>1351</v>
      </c>
      <c r="H78" s="167" t="s">
        <v>847</v>
      </c>
      <c r="I78" s="168" t="s">
        <v>3890</v>
      </c>
      <c r="J78" s="167" t="s">
        <v>847</v>
      </c>
      <c r="K78" s="167" t="s">
        <v>847</v>
      </c>
      <c r="L78" s="167" t="s">
        <v>848</v>
      </c>
      <c r="M78" s="167" t="s">
        <v>847</v>
      </c>
      <c r="N78" s="167" t="s">
        <v>847</v>
      </c>
    </row>
    <row r="79" spans="1:14" ht="13.8" thickBot="1" x14ac:dyDescent="0.3">
      <c r="A79" s="7" t="s">
        <v>57</v>
      </c>
      <c r="B79" s="1" t="s">
        <v>56</v>
      </c>
      <c r="C79" s="7" t="s">
        <v>18</v>
      </c>
      <c r="D79" s="131">
        <v>7</v>
      </c>
      <c r="E79" s="131">
        <v>7</v>
      </c>
      <c r="F79" s="167" t="s">
        <v>847</v>
      </c>
      <c r="G79" s="167" t="s">
        <v>1356</v>
      </c>
      <c r="H79" s="167" t="s">
        <v>847</v>
      </c>
      <c r="I79" s="167" t="s">
        <v>1356</v>
      </c>
      <c r="J79" s="167" t="s">
        <v>847</v>
      </c>
      <c r="K79" s="167" t="s">
        <v>847</v>
      </c>
      <c r="L79" s="167" t="s">
        <v>848</v>
      </c>
      <c r="M79" s="167" t="s">
        <v>847</v>
      </c>
      <c r="N79" s="167" t="s">
        <v>847</v>
      </c>
    </row>
    <row r="80" spans="1:14" ht="13.8" thickBot="1" x14ac:dyDescent="0.3">
      <c r="A80" s="7" t="s">
        <v>61</v>
      </c>
      <c r="B80" s="1" t="s">
        <v>60</v>
      </c>
      <c r="C80" s="7" t="s">
        <v>18</v>
      </c>
      <c r="D80" s="131">
        <v>1</v>
      </c>
      <c r="E80" s="131">
        <v>6</v>
      </c>
      <c r="F80" s="167" t="s">
        <v>847</v>
      </c>
      <c r="G80" s="167" t="s">
        <v>1359</v>
      </c>
      <c r="H80" s="167" t="s">
        <v>847</v>
      </c>
      <c r="I80" s="167" t="s">
        <v>1359</v>
      </c>
      <c r="J80" s="167" t="s">
        <v>847</v>
      </c>
      <c r="K80" s="167" t="s">
        <v>847</v>
      </c>
      <c r="L80" s="167" t="s">
        <v>848</v>
      </c>
      <c r="M80" s="167" t="s">
        <v>847</v>
      </c>
      <c r="N80" s="167" t="s">
        <v>847</v>
      </c>
    </row>
    <row r="81" spans="1:14" ht="13.8" thickBot="1" x14ac:dyDescent="0.3">
      <c r="A81" s="7" t="s">
        <v>71</v>
      </c>
      <c r="B81" s="1" t="s">
        <v>70</v>
      </c>
      <c r="C81" s="7" t="s">
        <v>18</v>
      </c>
      <c r="D81" s="131">
        <v>6</v>
      </c>
      <c r="E81" s="131">
        <v>13</v>
      </c>
      <c r="F81" s="167" t="s">
        <v>847</v>
      </c>
      <c r="G81" s="167" t="s">
        <v>1363</v>
      </c>
      <c r="H81" s="167" t="s">
        <v>847</v>
      </c>
      <c r="I81" s="167" t="s">
        <v>1363</v>
      </c>
      <c r="J81" s="167" t="s">
        <v>847</v>
      </c>
      <c r="K81" s="167" t="s">
        <v>847</v>
      </c>
      <c r="L81" s="167" t="s">
        <v>848</v>
      </c>
      <c r="M81" s="167" t="s">
        <v>848</v>
      </c>
      <c r="N81" s="167" t="s">
        <v>847</v>
      </c>
    </row>
    <row r="82" spans="1:14" ht="13.8" thickBot="1" x14ac:dyDescent="0.3">
      <c r="A82" s="7" t="s">
        <v>75</v>
      </c>
      <c r="B82" s="1" t="s">
        <v>74</v>
      </c>
      <c r="C82" s="7" t="s">
        <v>18</v>
      </c>
      <c r="D82" s="131">
        <v>4</v>
      </c>
      <c r="E82" s="131">
        <v>15</v>
      </c>
      <c r="F82" s="167" t="s">
        <v>847</v>
      </c>
      <c r="G82" s="167" t="s">
        <v>1364</v>
      </c>
      <c r="H82" s="167" t="s">
        <v>847</v>
      </c>
      <c r="I82" s="167" t="s">
        <v>1364</v>
      </c>
      <c r="J82" s="167" t="s">
        <v>847</v>
      </c>
      <c r="K82" s="167" t="s">
        <v>847</v>
      </c>
      <c r="L82" s="167" t="s">
        <v>848</v>
      </c>
      <c r="M82" s="167" t="s">
        <v>847</v>
      </c>
      <c r="N82" s="167" t="s">
        <v>847</v>
      </c>
    </row>
    <row r="83" spans="1:14" ht="13.8" thickBot="1" x14ac:dyDescent="0.3">
      <c r="A83" s="7" t="s">
        <v>98</v>
      </c>
      <c r="B83" s="1" t="s">
        <v>97</v>
      </c>
      <c r="C83" s="7" t="s">
        <v>18</v>
      </c>
      <c r="D83" s="131">
        <v>2</v>
      </c>
      <c r="E83" s="131">
        <v>8</v>
      </c>
      <c r="F83" s="167" t="s">
        <v>847</v>
      </c>
      <c r="G83" s="167" t="s">
        <v>1339</v>
      </c>
      <c r="H83" s="167" t="s">
        <v>847</v>
      </c>
      <c r="I83" s="167" t="s">
        <v>1339</v>
      </c>
      <c r="J83" s="167" t="s">
        <v>847</v>
      </c>
      <c r="K83" s="167" t="s">
        <v>847</v>
      </c>
      <c r="L83" s="167" t="s">
        <v>848</v>
      </c>
      <c r="M83" s="167" t="s">
        <v>847</v>
      </c>
      <c r="N83" s="167" t="s">
        <v>847</v>
      </c>
    </row>
    <row r="84" spans="1:14" ht="13.8" thickBot="1" x14ac:dyDescent="0.3">
      <c r="A84" s="7" t="s">
        <v>120</v>
      </c>
      <c r="B84" s="1" t="s">
        <v>119</v>
      </c>
      <c r="C84" s="7" t="s">
        <v>18</v>
      </c>
      <c r="D84" s="131">
        <v>11</v>
      </c>
      <c r="E84" s="131">
        <v>12</v>
      </c>
      <c r="F84" s="167" t="s">
        <v>847</v>
      </c>
      <c r="G84" s="167" t="s">
        <v>1377</v>
      </c>
      <c r="H84" s="167" t="s">
        <v>847</v>
      </c>
      <c r="I84" s="167" t="s">
        <v>1377</v>
      </c>
      <c r="J84" s="167" t="s">
        <v>847</v>
      </c>
      <c r="K84" s="167" t="s">
        <v>847</v>
      </c>
      <c r="L84" s="167" t="s">
        <v>848</v>
      </c>
      <c r="M84" s="167" t="s">
        <v>847</v>
      </c>
      <c r="N84" s="167" t="s">
        <v>847</v>
      </c>
    </row>
    <row r="85" spans="1:14" ht="13.8" thickBot="1" x14ac:dyDescent="0.3">
      <c r="A85" s="7" t="s">
        <v>126</v>
      </c>
      <c r="B85" s="1" t="s">
        <v>125</v>
      </c>
      <c r="C85" s="7" t="s">
        <v>18</v>
      </c>
      <c r="D85" s="131">
        <v>1</v>
      </c>
      <c r="E85" s="131">
        <v>3</v>
      </c>
      <c r="F85" s="167" t="s">
        <v>848</v>
      </c>
      <c r="G85" s="168" t="s">
        <v>3890</v>
      </c>
      <c r="H85" s="167" t="s">
        <v>848</v>
      </c>
      <c r="I85" s="168" t="s">
        <v>3890</v>
      </c>
      <c r="J85" s="167" t="s">
        <v>847</v>
      </c>
      <c r="K85" s="167" t="s">
        <v>848</v>
      </c>
      <c r="L85" s="167" t="s">
        <v>848</v>
      </c>
      <c r="M85" s="167" t="s">
        <v>848</v>
      </c>
      <c r="N85" s="167" t="s">
        <v>847</v>
      </c>
    </row>
    <row r="86" spans="1:14" ht="13.8" thickBot="1" x14ac:dyDescent="0.3">
      <c r="A86" s="7" t="s">
        <v>138</v>
      </c>
      <c r="B86" s="1" t="s">
        <v>137</v>
      </c>
      <c r="C86" s="7" t="s">
        <v>18</v>
      </c>
      <c r="D86" s="131">
        <v>2</v>
      </c>
      <c r="E86" s="131">
        <v>10</v>
      </c>
      <c r="F86" s="167" t="s">
        <v>847</v>
      </c>
      <c r="G86" s="167" t="s">
        <v>1359</v>
      </c>
      <c r="H86" s="167" t="s">
        <v>847</v>
      </c>
      <c r="I86" s="167" t="s">
        <v>1359</v>
      </c>
      <c r="J86" s="167" t="s">
        <v>847</v>
      </c>
      <c r="K86" s="167" t="s">
        <v>847</v>
      </c>
      <c r="L86" s="167" t="s">
        <v>848</v>
      </c>
      <c r="M86" s="167" t="s">
        <v>848</v>
      </c>
      <c r="N86" s="167" t="s">
        <v>847</v>
      </c>
    </row>
    <row r="87" spans="1:14" ht="13.8" thickBot="1" x14ac:dyDescent="0.3">
      <c r="A87" s="7" t="s">
        <v>180</v>
      </c>
      <c r="B87" s="1" t="s">
        <v>179</v>
      </c>
      <c r="C87" s="7" t="s">
        <v>18</v>
      </c>
      <c r="D87" s="131">
        <v>5</v>
      </c>
      <c r="E87" s="131">
        <v>15</v>
      </c>
      <c r="F87" s="167" t="s">
        <v>847</v>
      </c>
      <c r="G87" s="167" t="s">
        <v>1350</v>
      </c>
      <c r="H87" s="167" t="s">
        <v>847</v>
      </c>
      <c r="I87" s="167" t="s">
        <v>1391</v>
      </c>
      <c r="J87" s="167" t="s">
        <v>847</v>
      </c>
      <c r="K87" s="167" t="s">
        <v>847</v>
      </c>
      <c r="L87" s="167" t="s">
        <v>848</v>
      </c>
      <c r="M87" s="167" t="s">
        <v>847</v>
      </c>
      <c r="N87" s="167" t="s">
        <v>847</v>
      </c>
    </row>
    <row r="88" spans="1:14" ht="13.8" thickBot="1" x14ac:dyDescent="0.3">
      <c r="A88" s="7" t="s">
        <v>194</v>
      </c>
      <c r="B88" s="1" t="s">
        <v>193</v>
      </c>
      <c r="C88" s="7" t="s">
        <v>18</v>
      </c>
      <c r="D88" s="131">
        <v>4</v>
      </c>
      <c r="E88" s="131">
        <v>13</v>
      </c>
      <c r="F88" s="167" t="s">
        <v>847</v>
      </c>
      <c r="G88" s="167" t="s">
        <v>1394</v>
      </c>
      <c r="H88" s="167" t="s">
        <v>847</v>
      </c>
      <c r="I88" s="167" t="s">
        <v>1395</v>
      </c>
      <c r="J88" s="167" t="s">
        <v>847</v>
      </c>
      <c r="K88" s="167" t="s">
        <v>847</v>
      </c>
      <c r="L88" s="167" t="s">
        <v>848</v>
      </c>
      <c r="M88" s="167" t="s">
        <v>848</v>
      </c>
      <c r="N88" s="167" t="s">
        <v>847</v>
      </c>
    </row>
    <row r="89" spans="1:14" ht="13.8" thickBot="1" x14ac:dyDescent="0.3">
      <c r="A89" s="7" t="s">
        <v>216</v>
      </c>
      <c r="B89" s="1" t="s">
        <v>215</v>
      </c>
      <c r="C89" s="7" t="s">
        <v>18</v>
      </c>
      <c r="D89" s="131">
        <v>4</v>
      </c>
      <c r="E89" s="131">
        <v>4</v>
      </c>
      <c r="F89" s="167" t="s">
        <v>847</v>
      </c>
      <c r="G89" s="167" t="s">
        <v>1400</v>
      </c>
      <c r="H89" s="167" t="s">
        <v>847</v>
      </c>
      <c r="I89" s="167" t="s">
        <v>1401</v>
      </c>
      <c r="J89" s="167" t="s">
        <v>847</v>
      </c>
      <c r="K89" s="167" t="s">
        <v>847</v>
      </c>
      <c r="L89" s="167" t="s">
        <v>848</v>
      </c>
      <c r="M89" s="167" t="s">
        <v>848</v>
      </c>
      <c r="N89" s="167" t="s">
        <v>847</v>
      </c>
    </row>
    <row r="90" spans="1:14" ht="13.8" thickBot="1" x14ac:dyDescent="0.3">
      <c r="A90" s="7" t="s">
        <v>232</v>
      </c>
      <c r="B90" s="1" t="s">
        <v>231</v>
      </c>
      <c r="C90" s="7" t="s">
        <v>18</v>
      </c>
      <c r="D90" s="131">
        <v>2</v>
      </c>
      <c r="E90" s="131">
        <v>4</v>
      </c>
      <c r="F90" s="167" t="s">
        <v>847</v>
      </c>
      <c r="G90" s="167" t="s">
        <v>1363</v>
      </c>
      <c r="H90" s="167" t="s">
        <v>847</v>
      </c>
      <c r="I90" s="167" t="s">
        <v>1363</v>
      </c>
      <c r="J90" s="167" t="s">
        <v>848</v>
      </c>
      <c r="K90" s="167" t="s">
        <v>847</v>
      </c>
      <c r="L90" s="167" t="s">
        <v>848</v>
      </c>
      <c r="M90" s="167" t="s">
        <v>848</v>
      </c>
      <c r="N90" s="167" t="s">
        <v>847</v>
      </c>
    </row>
    <row r="91" spans="1:14" ht="13.8" thickBot="1" x14ac:dyDescent="0.3">
      <c r="A91" s="7" t="s">
        <v>238</v>
      </c>
      <c r="B91" s="1" t="s">
        <v>237</v>
      </c>
      <c r="C91" s="7" t="s">
        <v>18</v>
      </c>
      <c r="D91" s="131">
        <v>3</v>
      </c>
      <c r="E91" s="131">
        <v>6</v>
      </c>
      <c r="F91" s="167" t="s">
        <v>847</v>
      </c>
      <c r="G91" s="167" t="s">
        <v>1407</v>
      </c>
      <c r="H91" s="167" t="s">
        <v>847</v>
      </c>
      <c r="I91" s="167" t="s">
        <v>1407</v>
      </c>
      <c r="J91" s="167" t="s">
        <v>847</v>
      </c>
      <c r="K91" s="167" t="s">
        <v>847</v>
      </c>
      <c r="L91" s="167" t="s">
        <v>848</v>
      </c>
      <c r="M91" s="167" t="s">
        <v>848</v>
      </c>
      <c r="N91" s="167" t="s">
        <v>847</v>
      </c>
    </row>
    <row r="92" spans="1:14" ht="13.8" thickBot="1" x14ac:dyDescent="0.3">
      <c r="A92" s="7" t="s">
        <v>240</v>
      </c>
      <c r="B92" s="1" t="s">
        <v>239</v>
      </c>
      <c r="C92" s="7" t="s">
        <v>18</v>
      </c>
      <c r="D92" s="131">
        <v>6</v>
      </c>
      <c r="E92" s="131">
        <v>10</v>
      </c>
      <c r="F92" s="167" t="s">
        <v>847</v>
      </c>
      <c r="G92" s="167" t="s">
        <v>1408</v>
      </c>
      <c r="H92" s="167" t="s">
        <v>847</v>
      </c>
      <c r="I92" s="167" t="s">
        <v>1408</v>
      </c>
      <c r="J92" s="167" t="s">
        <v>847</v>
      </c>
      <c r="K92" s="167" t="s">
        <v>847</v>
      </c>
      <c r="L92" s="167" t="s">
        <v>848</v>
      </c>
      <c r="M92" s="167" t="s">
        <v>847</v>
      </c>
      <c r="N92" s="167" t="s">
        <v>847</v>
      </c>
    </row>
    <row r="93" spans="1:14" ht="13.8" thickBot="1" x14ac:dyDescent="0.3">
      <c r="A93" s="7" t="s">
        <v>254</v>
      </c>
      <c r="B93" s="1" t="s">
        <v>253</v>
      </c>
      <c r="C93" s="7" t="s">
        <v>18</v>
      </c>
      <c r="D93" s="131">
        <v>5</v>
      </c>
      <c r="E93" s="131">
        <v>10</v>
      </c>
      <c r="F93" s="167" t="s">
        <v>847</v>
      </c>
      <c r="G93" s="167" t="s">
        <v>1346</v>
      </c>
      <c r="H93" s="167" t="s">
        <v>847</v>
      </c>
      <c r="I93" s="167" t="s">
        <v>1346</v>
      </c>
      <c r="J93" s="167" t="s">
        <v>847</v>
      </c>
      <c r="K93" s="167" t="s">
        <v>847</v>
      </c>
      <c r="L93" s="167" t="s">
        <v>848</v>
      </c>
      <c r="M93" s="167" t="s">
        <v>848</v>
      </c>
      <c r="N93" s="167" t="s">
        <v>847</v>
      </c>
    </row>
    <row r="94" spans="1:14" ht="13.8" thickBot="1" x14ac:dyDescent="0.3">
      <c r="A94" s="7" t="s">
        <v>282</v>
      </c>
      <c r="B94" s="1" t="s">
        <v>281</v>
      </c>
      <c r="C94" s="7" t="s">
        <v>18</v>
      </c>
      <c r="D94" s="131">
        <v>4</v>
      </c>
      <c r="E94" s="131">
        <v>11</v>
      </c>
      <c r="F94" s="167" t="s">
        <v>847</v>
      </c>
      <c r="G94" s="167" t="s">
        <v>1339</v>
      </c>
      <c r="H94" s="167" t="s">
        <v>847</v>
      </c>
      <c r="I94" s="167" t="s">
        <v>1339</v>
      </c>
      <c r="J94" s="167" t="s">
        <v>847</v>
      </c>
      <c r="K94" s="167" t="s">
        <v>847</v>
      </c>
      <c r="L94" s="167" t="s">
        <v>848</v>
      </c>
      <c r="M94" s="167" t="s">
        <v>847</v>
      </c>
      <c r="N94" s="167" t="s">
        <v>847</v>
      </c>
    </row>
    <row r="95" spans="1:14" ht="13.8" thickBot="1" x14ac:dyDescent="0.3">
      <c r="A95" s="7" t="s">
        <v>292</v>
      </c>
      <c r="B95" s="1" t="s">
        <v>291</v>
      </c>
      <c r="C95" s="7" t="s">
        <v>18</v>
      </c>
      <c r="D95" s="131">
        <v>3</v>
      </c>
      <c r="E95" s="131">
        <v>5</v>
      </c>
      <c r="F95" s="167" t="s">
        <v>847</v>
      </c>
      <c r="G95" s="167" t="s">
        <v>1419</v>
      </c>
      <c r="H95" s="167" t="s">
        <v>847</v>
      </c>
      <c r="I95" s="167" t="s">
        <v>1419</v>
      </c>
      <c r="J95" s="167" t="s">
        <v>847</v>
      </c>
      <c r="K95" s="167" t="s">
        <v>847</v>
      </c>
      <c r="L95" s="167" t="s">
        <v>848</v>
      </c>
      <c r="M95" s="167" t="s">
        <v>847</v>
      </c>
      <c r="N95" s="167" t="s">
        <v>847</v>
      </c>
    </row>
    <row r="96" spans="1:14" ht="13.8" thickBot="1" x14ac:dyDescent="0.3">
      <c r="A96" s="7" t="s">
        <v>334</v>
      </c>
      <c r="B96" s="1" t="s">
        <v>333</v>
      </c>
      <c r="C96" s="7" t="s">
        <v>18</v>
      </c>
      <c r="D96" s="131">
        <v>1</v>
      </c>
      <c r="E96" s="131">
        <v>4</v>
      </c>
      <c r="F96" s="167" t="s">
        <v>847</v>
      </c>
      <c r="G96" s="167" t="s">
        <v>1343</v>
      </c>
      <c r="H96" s="167" t="s">
        <v>847</v>
      </c>
      <c r="I96" s="167" t="s">
        <v>1432</v>
      </c>
      <c r="J96" s="167" t="s">
        <v>847</v>
      </c>
      <c r="K96" s="167" t="s">
        <v>847</v>
      </c>
      <c r="L96" s="167" t="s">
        <v>848</v>
      </c>
      <c r="M96" s="167" t="s">
        <v>847</v>
      </c>
      <c r="N96" s="167" t="s">
        <v>847</v>
      </c>
    </row>
    <row r="97" spans="1:14" ht="13.8" thickBot="1" x14ac:dyDescent="0.3">
      <c r="A97" s="7" t="s">
        <v>336</v>
      </c>
      <c r="B97" s="1" t="s">
        <v>335</v>
      </c>
      <c r="C97" s="7" t="s">
        <v>18</v>
      </c>
      <c r="D97" s="131">
        <v>4</v>
      </c>
      <c r="E97" s="131">
        <v>10</v>
      </c>
      <c r="F97" s="167" t="s">
        <v>847</v>
      </c>
      <c r="G97" s="167" t="s">
        <v>1361</v>
      </c>
      <c r="H97" s="167" t="s">
        <v>847</v>
      </c>
      <c r="I97" s="167" t="s">
        <v>1361</v>
      </c>
      <c r="J97" s="167" t="s">
        <v>847</v>
      </c>
      <c r="K97" s="167" t="s">
        <v>847</v>
      </c>
      <c r="L97" s="167" t="s">
        <v>848</v>
      </c>
      <c r="M97" s="167" t="s">
        <v>848</v>
      </c>
      <c r="N97" s="167" t="s">
        <v>847</v>
      </c>
    </row>
    <row r="98" spans="1:14" ht="13.8" thickBot="1" x14ac:dyDescent="0.3">
      <c r="A98" s="7" t="s">
        <v>346</v>
      </c>
      <c r="B98" s="1" t="s">
        <v>345</v>
      </c>
      <c r="C98" s="7" t="s">
        <v>18</v>
      </c>
      <c r="D98" s="131">
        <v>6</v>
      </c>
      <c r="E98" s="131">
        <v>10</v>
      </c>
      <c r="F98" s="167" t="s">
        <v>847</v>
      </c>
      <c r="G98" s="167" t="s">
        <v>1435</v>
      </c>
      <c r="H98" s="167" t="s">
        <v>847</v>
      </c>
      <c r="I98" s="167" t="s">
        <v>1435</v>
      </c>
      <c r="J98" s="167" t="s">
        <v>847</v>
      </c>
      <c r="K98" s="167" t="s">
        <v>847</v>
      </c>
      <c r="L98" s="167" t="s">
        <v>848</v>
      </c>
      <c r="M98" s="167" t="s">
        <v>848</v>
      </c>
      <c r="N98" s="167" t="s">
        <v>847</v>
      </c>
    </row>
    <row r="99" spans="1:14" ht="13.8" thickBot="1" x14ac:dyDescent="0.3">
      <c r="A99" s="7" t="s">
        <v>356</v>
      </c>
      <c r="B99" s="1" t="s">
        <v>355</v>
      </c>
      <c r="C99" s="7" t="s">
        <v>18</v>
      </c>
      <c r="D99" s="131">
        <v>7</v>
      </c>
      <c r="E99" s="131">
        <v>17</v>
      </c>
      <c r="F99" s="167" t="s">
        <v>847</v>
      </c>
      <c r="G99" s="167" t="s">
        <v>1349</v>
      </c>
      <c r="H99" s="167" t="s">
        <v>847</v>
      </c>
      <c r="I99" s="167" t="s">
        <v>1349</v>
      </c>
      <c r="J99" s="167" t="s">
        <v>847</v>
      </c>
      <c r="K99" s="167" t="s">
        <v>847</v>
      </c>
      <c r="L99" s="167" t="s">
        <v>847</v>
      </c>
      <c r="M99" s="167" t="s">
        <v>847</v>
      </c>
      <c r="N99" s="167" t="s">
        <v>847</v>
      </c>
    </row>
    <row r="100" spans="1:14" ht="13.8" thickBot="1" x14ac:dyDescent="0.3">
      <c r="A100" s="7" t="s">
        <v>364</v>
      </c>
      <c r="B100" s="1" t="s">
        <v>363</v>
      </c>
      <c r="C100" s="7" t="s">
        <v>18</v>
      </c>
      <c r="D100" s="131">
        <v>3</v>
      </c>
      <c r="E100" s="131">
        <v>9</v>
      </c>
      <c r="F100" s="167" t="s">
        <v>847</v>
      </c>
      <c r="G100" s="167" t="s">
        <v>1352</v>
      </c>
      <c r="H100" s="167" t="s">
        <v>847</v>
      </c>
      <c r="I100" s="167" t="s">
        <v>1352</v>
      </c>
      <c r="J100" s="167" t="s">
        <v>847</v>
      </c>
      <c r="K100" s="167" t="s">
        <v>847</v>
      </c>
      <c r="L100" s="167" t="s">
        <v>848</v>
      </c>
      <c r="M100" s="167" t="s">
        <v>847</v>
      </c>
      <c r="N100" s="167" t="s">
        <v>847</v>
      </c>
    </row>
    <row r="101" spans="1:14" ht="13.8" thickBot="1" x14ac:dyDescent="0.3">
      <c r="A101" s="7" t="s">
        <v>368</v>
      </c>
      <c r="B101" s="1" t="s">
        <v>367</v>
      </c>
      <c r="C101" s="7" t="s">
        <v>18</v>
      </c>
      <c r="D101" s="131">
        <v>2</v>
      </c>
      <c r="E101" s="131">
        <v>6</v>
      </c>
      <c r="F101" s="167" t="s">
        <v>847</v>
      </c>
      <c r="G101" s="167" t="s">
        <v>1437</v>
      </c>
      <c r="H101" s="167" t="s">
        <v>847</v>
      </c>
      <c r="I101" s="167" t="s">
        <v>1437</v>
      </c>
      <c r="J101" s="167" t="s">
        <v>847</v>
      </c>
      <c r="K101" s="167" t="s">
        <v>847</v>
      </c>
      <c r="L101" s="167" t="s">
        <v>848</v>
      </c>
      <c r="M101" s="167" t="s">
        <v>847</v>
      </c>
      <c r="N101" s="167" t="s">
        <v>847</v>
      </c>
    </row>
    <row r="102" spans="1:14" ht="13.8" thickBot="1" x14ac:dyDescent="0.3">
      <c r="A102" s="7" t="s">
        <v>374</v>
      </c>
      <c r="B102" s="1" t="s">
        <v>373</v>
      </c>
      <c r="C102" s="7" t="s">
        <v>18</v>
      </c>
      <c r="D102" s="131">
        <v>3</v>
      </c>
      <c r="E102" s="131">
        <v>7</v>
      </c>
      <c r="F102" s="167" t="s">
        <v>847</v>
      </c>
      <c r="G102" s="167" t="s">
        <v>1439</v>
      </c>
      <c r="H102" s="167" t="s">
        <v>847</v>
      </c>
      <c r="I102" s="167" t="s">
        <v>1439</v>
      </c>
      <c r="J102" s="167" t="s">
        <v>847</v>
      </c>
      <c r="K102" s="167" t="s">
        <v>847</v>
      </c>
      <c r="L102" s="167" t="s">
        <v>848</v>
      </c>
      <c r="M102" s="167" t="s">
        <v>847</v>
      </c>
      <c r="N102" s="167" t="s">
        <v>847</v>
      </c>
    </row>
    <row r="103" spans="1:14" ht="13.8" thickBot="1" x14ac:dyDescent="0.3">
      <c r="A103" s="7" t="s">
        <v>378</v>
      </c>
      <c r="B103" s="1" t="s">
        <v>377</v>
      </c>
      <c r="C103" s="7" t="s">
        <v>18</v>
      </c>
      <c r="D103" s="131">
        <v>3</v>
      </c>
      <c r="E103" s="131">
        <v>6</v>
      </c>
      <c r="F103" s="167" t="s">
        <v>847</v>
      </c>
      <c r="G103" s="167" t="s">
        <v>1440</v>
      </c>
      <c r="H103" s="167" t="s">
        <v>847</v>
      </c>
      <c r="I103" s="167" t="s">
        <v>1440</v>
      </c>
      <c r="J103" s="167" t="s">
        <v>847</v>
      </c>
      <c r="K103" s="167" t="s">
        <v>847</v>
      </c>
      <c r="L103" s="167" t="s">
        <v>848</v>
      </c>
      <c r="M103" s="167" t="s">
        <v>848</v>
      </c>
      <c r="N103" s="167" t="s">
        <v>847</v>
      </c>
    </row>
    <row r="104" spans="1:14" ht="13.8" thickBot="1" x14ac:dyDescent="0.3">
      <c r="A104" s="7" t="s">
        <v>384</v>
      </c>
      <c r="B104" s="1" t="s">
        <v>383</v>
      </c>
      <c r="C104" s="7" t="s">
        <v>18</v>
      </c>
      <c r="D104" s="131">
        <v>6</v>
      </c>
      <c r="E104" s="131">
        <v>11</v>
      </c>
      <c r="F104" s="167" t="s">
        <v>847</v>
      </c>
      <c r="G104" s="167" t="s">
        <v>1376</v>
      </c>
      <c r="H104" s="167" t="s">
        <v>847</v>
      </c>
      <c r="I104" s="167" t="s">
        <v>1376</v>
      </c>
      <c r="J104" s="167" t="s">
        <v>847</v>
      </c>
      <c r="K104" s="167" t="s">
        <v>847</v>
      </c>
      <c r="L104" s="167" t="s">
        <v>848</v>
      </c>
      <c r="M104" s="167" t="s">
        <v>847</v>
      </c>
      <c r="N104" s="167" t="s">
        <v>847</v>
      </c>
    </row>
    <row r="105" spans="1:14" ht="13.8" thickBot="1" x14ac:dyDescent="0.3">
      <c r="A105" s="7" t="s">
        <v>390</v>
      </c>
      <c r="B105" s="1" t="s">
        <v>389</v>
      </c>
      <c r="C105" s="7" t="s">
        <v>18</v>
      </c>
      <c r="D105" s="131">
        <v>3</v>
      </c>
      <c r="E105" s="131">
        <v>8</v>
      </c>
      <c r="F105" s="167" t="s">
        <v>847</v>
      </c>
      <c r="G105" s="167" t="s">
        <v>1405</v>
      </c>
      <c r="H105" s="167" t="s">
        <v>847</v>
      </c>
      <c r="I105" s="167" t="s">
        <v>1405</v>
      </c>
      <c r="J105" s="167" t="s">
        <v>847</v>
      </c>
      <c r="K105" s="167" t="s">
        <v>847</v>
      </c>
      <c r="L105" s="167" t="s">
        <v>848</v>
      </c>
      <c r="M105" s="167" t="s">
        <v>847</v>
      </c>
      <c r="N105" s="167" t="s">
        <v>847</v>
      </c>
    </row>
    <row r="106" spans="1:14" ht="13.8" thickBot="1" x14ac:dyDescent="0.3">
      <c r="A106" s="7" t="s">
        <v>394</v>
      </c>
      <c r="B106" s="1" t="s">
        <v>393</v>
      </c>
      <c r="C106" s="7" t="s">
        <v>18</v>
      </c>
      <c r="D106" s="131">
        <v>2</v>
      </c>
      <c r="E106" s="131">
        <v>6</v>
      </c>
      <c r="F106" s="167" t="s">
        <v>847</v>
      </c>
      <c r="G106" s="167" t="s">
        <v>1446</v>
      </c>
      <c r="H106" s="167" t="s">
        <v>847</v>
      </c>
      <c r="I106" s="167" t="s">
        <v>1446</v>
      </c>
      <c r="J106" s="167" t="s">
        <v>848</v>
      </c>
      <c r="K106" s="167" t="s">
        <v>847</v>
      </c>
      <c r="L106" s="167" t="s">
        <v>848</v>
      </c>
      <c r="M106" s="167" t="s">
        <v>848</v>
      </c>
      <c r="N106" s="167" t="s">
        <v>847</v>
      </c>
    </row>
    <row r="107" spans="1:14" ht="13.8" thickBot="1" x14ac:dyDescent="0.3">
      <c r="A107" s="7" t="s">
        <v>398</v>
      </c>
      <c r="B107" s="1" t="s">
        <v>397</v>
      </c>
      <c r="C107" s="7" t="s">
        <v>18</v>
      </c>
      <c r="D107" s="131">
        <v>2</v>
      </c>
      <c r="E107" s="131">
        <v>8</v>
      </c>
      <c r="F107" s="167" t="s">
        <v>847</v>
      </c>
      <c r="G107" s="167" t="s">
        <v>1421</v>
      </c>
      <c r="H107" s="167" t="s">
        <v>847</v>
      </c>
      <c r="I107" s="167" t="s">
        <v>1421</v>
      </c>
      <c r="J107" s="167" t="s">
        <v>847</v>
      </c>
      <c r="K107" s="167" t="s">
        <v>847</v>
      </c>
      <c r="L107" s="167" t="s">
        <v>848</v>
      </c>
      <c r="M107" s="167" t="s">
        <v>848</v>
      </c>
      <c r="N107" s="167" t="s">
        <v>847</v>
      </c>
    </row>
    <row r="108" spans="1:14" ht="13.8" thickBot="1" x14ac:dyDescent="0.3">
      <c r="A108" s="7" t="s">
        <v>400</v>
      </c>
      <c r="B108" s="1" t="s">
        <v>399</v>
      </c>
      <c r="C108" s="7" t="s">
        <v>18</v>
      </c>
      <c r="D108" s="131">
        <v>7</v>
      </c>
      <c r="E108" s="131">
        <v>8</v>
      </c>
      <c r="F108" s="167" t="s">
        <v>847</v>
      </c>
      <c r="G108" s="167" t="s">
        <v>1447</v>
      </c>
      <c r="H108" s="167" t="s">
        <v>847</v>
      </c>
      <c r="I108" s="167" t="s">
        <v>1363</v>
      </c>
      <c r="J108" s="167" t="s">
        <v>847</v>
      </c>
      <c r="K108" s="167" t="s">
        <v>847</v>
      </c>
      <c r="L108" s="167" t="s">
        <v>848</v>
      </c>
      <c r="M108" s="167" t="s">
        <v>848</v>
      </c>
      <c r="N108" s="167" t="s">
        <v>847</v>
      </c>
    </row>
    <row r="109" spans="1:14" ht="13.8" thickBot="1" x14ac:dyDescent="0.3">
      <c r="A109" s="7" t="s">
        <v>402</v>
      </c>
      <c r="B109" s="1" t="s">
        <v>401</v>
      </c>
      <c r="C109" s="7" t="s">
        <v>18</v>
      </c>
      <c r="D109" s="131">
        <v>8</v>
      </c>
      <c r="E109" s="131">
        <v>32</v>
      </c>
      <c r="F109" s="167" t="s">
        <v>847</v>
      </c>
      <c r="G109" s="167" t="s">
        <v>1339</v>
      </c>
      <c r="H109" s="167" t="s">
        <v>847</v>
      </c>
      <c r="I109" s="167" t="s">
        <v>1448</v>
      </c>
      <c r="J109" s="167" t="s">
        <v>847</v>
      </c>
      <c r="K109" s="167" t="s">
        <v>847</v>
      </c>
      <c r="L109" s="167" t="s">
        <v>848</v>
      </c>
      <c r="M109" s="167" t="s">
        <v>848</v>
      </c>
      <c r="N109" s="167" t="s">
        <v>847</v>
      </c>
    </row>
    <row r="110" spans="1:14" ht="13.8" thickBot="1" x14ac:dyDescent="0.3">
      <c r="A110" s="7" t="s">
        <v>416</v>
      </c>
      <c r="B110" s="1" t="s">
        <v>415</v>
      </c>
      <c r="C110" s="7" t="s">
        <v>18</v>
      </c>
      <c r="D110" s="131">
        <v>7</v>
      </c>
      <c r="E110" s="131">
        <v>23</v>
      </c>
      <c r="F110" s="167" t="s">
        <v>847</v>
      </c>
      <c r="G110" s="167" t="s">
        <v>1453</v>
      </c>
      <c r="H110" s="167" t="s">
        <v>847</v>
      </c>
      <c r="I110" s="167" t="s">
        <v>1420</v>
      </c>
      <c r="J110" s="167" t="s">
        <v>847</v>
      </c>
      <c r="K110" s="167" t="s">
        <v>847</v>
      </c>
      <c r="L110" s="167" t="s">
        <v>848</v>
      </c>
      <c r="M110" s="167" t="s">
        <v>847</v>
      </c>
      <c r="N110" s="167" t="s">
        <v>847</v>
      </c>
    </row>
    <row r="111" spans="1:14" ht="13.8" thickBot="1" x14ac:dyDescent="0.3">
      <c r="A111" s="7" t="s">
        <v>429</v>
      </c>
      <c r="B111" s="1" t="s">
        <v>428</v>
      </c>
      <c r="C111" s="7" t="s">
        <v>18</v>
      </c>
      <c r="D111" s="131">
        <v>8</v>
      </c>
      <c r="E111" s="131">
        <v>12</v>
      </c>
      <c r="F111" s="167" t="s">
        <v>847</v>
      </c>
      <c r="G111" s="167" t="s">
        <v>1352</v>
      </c>
      <c r="H111" s="167" t="s">
        <v>847</v>
      </c>
      <c r="I111" s="167" t="s">
        <v>1457</v>
      </c>
      <c r="J111" s="167" t="s">
        <v>847</v>
      </c>
      <c r="K111" s="167" t="s">
        <v>847</v>
      </c>
      <c r="L111" s="167" t="s">
        <v>848</v>
      </c>
      <c r="M111" s="167" t="s">
        <v>847</v>
      </c>
      <c r="N111" s="167" t="s">
        <v>847</v>
      </c>
    </row>
    <row r="112" spans="1:14" ht="13.8" thickBot="1" x14ac:dyDescent="0.3">
      <c r="A112" s="7" t="s">
        <v>431</v>
      </c>
      <c r="B112" s="1" t="s">
        <v>430</v>
      </c>
      <c r="C112" s="7" t="s">
        <v>18</v>
      </c>
      <c r="D112" s="131">
        <v>7</v>
      </c>
      <c r="E112" s="131">
        <v>10</v>
      </c>
      <c r="F112" s="167" t="s">
        <v>847</v>
      </c>
      <c r="G112" s="167" t="s">
        <v>1367</v>
      </c>
      <c r="H112" s="167" t="s">
        <v>847</v>
      </c>
      <c r="I112" s="167" t="s">
        <v>1370</v>
      </c>
      <c r="J112" s="167" t="s">
        <v>847</v>
      </c>
      <c r="K112" s="167" t="s">
        <v>847</v>
      </c>
      <c r="L112" s="167" t="s">
        <v>848</v>
      </c>
      <c r="M112" s="167" t="s">
        <v>848</v>
      </c>
      <c r="N112" s="167" t="s">
        <v>847</v>
      </c>
    </row>
    <row r="113" spans="1:14" ht="13.8" thickBot="1" x14ac:dyDescent="0.3">
      <c r="A113" s="7" t="s">
        <v>451</v>
      </c>
      <c r="B113" s="1" t="s">
        <v>450</v>
      </c>
      <c r="C113" s="7" t="s">
        <v>18</v>
      </c>
      <c r="D113" s="131">
        <v>4</v>
      </c>
      <c r="E113" s="131">
        <v>14</v>
      </c>
      <c r="F113" s="167" t="s">
        <v>847</v>
      </c>
      <c r="G113" s="167" t="s">
        <v>1402</v>
      </c>
      <c r="H113" s="167" t="s">
        <v>847</v>
      </c>
      <c r="I113" s="167" t="s">
        <v>1402</v>
      </c>
      <c r="J113" s="167" t="s">
        <v>848</v>
      </c>
      <c r="K113" s="167" t="s">
        <v>847</v>
      </c>
      <c r="L113" s="167" t="s">
        <v>848</v>
      </c>
      <c r="M113" s="167" t="s">
        <v>848</v>
      </c>
      <c r="N113" s="167" t="s">
        <v>847</v>
      </c>
    </row>
    <row r="114" spans="1:14" ht="13.8" thickBot="1" x14ac:dyDescent="0.3">
      <c r="A114" s="7" t="s">
        <v>457</v>
      </c>
      <c r="B114" s="1" t="s">
        <v>456</v>
      </c>
      <c r="C114" s="7" t="s">
        <v>18</v>
      </c>
      <c r="D114" s="131">
        <v>4</v>
      </c>
      <c r="E114" s="131">
        <v>7</v>
      </c>
      <c r="F114" s="167" t="s">
        <v>847</v>
      </c>
      <c r="G114" s="167" t="s">
        <v>1461</v>
      </c>
      <c r="H114" s="167" t="s">
        <v>847</v>
      </c>
      <c r="I114" s="167" t="s">
        <v>1461</v>
      </c>
      <c r="J114" s="167" t="s">
        <v>848</v>
      </c>
      <c r="K114" s="167" t="s">
        <v>847</v>
      </c>
      <c r="L114" s="167" t="s">
        <v>848</v>
      </c>
      <c r="M114" s="167" t="s">
        <v>848</v>
      </c>
      <c r="N114" s="167" t="s">
        <v>847</v>
      </c>
    </row>
    <row r="115" spans="1:14" ht="13.8" thickBot="1" x14ac:dyDescent="0.3">
      <c r="A115" s="7" t="s">
        <v>463</v>
      </c>
      <c r="B115" s="1" t="s">
        <v>462</v>
      </c>
      <c r="C115" s="7" t="s">
        <v>18</v>
      </c>
      <c r="D115" s="131">
        <v>9</v>
      </c>
      <c r="E115" s="131">
        <v>9</v>
      </c>
      <c r="F115" s="167" t="s">
        <v>847</v>
      </c>
      <c r="G115" s="167" t="s">
        <v>1462</v>
      </c>
      <c r="H115" s="167" t="s">
        <v>847</v>
      </c>
      <c r="I115" s="167" t="s">
        <v>1348</v>
      </c>
      <c r="J115" s="167" t="s">
        <v>847</v>
      </c>
      <c r="K115" s="167" t="s">
        <v>847</v>
      </c>
      <c r="L115" s="167" t="s">
        <v>848</v>
      </c>
      <c r="M115" s="167" t="s">
        <v>847</v>
      </c>
      <c r="N115" s="167" t="s">
        <v>847</v>
      </c>
    </row>
    <row r="116" spans="1:14" ht="13.8" thickBot="1" x14ac:dyDescent="0.3">
      <c r="A116" s="7" t="s">
        <v>467</v>
      </c>
      <c r="B116" s="1" t="s">
        <v>466</v>
      </c>
      <c r="C116" s="7" t="s">
        <v>18</v>
      </c>
      <c r="D116" s="131">
        <v>3</v>
      </c>
      <c r="E116" s="131">
        <v>11</v>
      </c>
      <c r="F116" s="167" t="s">
        <v>847</v>
      </c>
      <c r="G116" s="167" t="s">
        <v>1367</v>
      </c>
      <c r="H116" s="167" t="s">
        <v>847</v>
      </c>
      <c r="I116" s="167" t="s">
        <v>1367</v>
      </c>
      <c r="J116" s="167" t="s">
        <v>848</v>
      </c>
      <c r="K116" s="167" t="s">
        <v>847</v>
      </c>
      <c r="L116" s="167" t="s">
        <v>848</v>
      </c>
      <c r="M116" s="167" t="s">
        <v>848</v>
      </c>
      <c r="N116" s="167" t="s">
        <v>847</v>
      </c>
    </row>
    <row r="117" spans="1:14" ht="13.8" thickBot="1" x14ac:dyDescent="0.3">
      <c r="A117" s="7" t="s">
        <v>479</v>
      </c>
      <c r="B117" s="1" t="s">
        <v>478</v>
      </c>
      <c r="C117" s="7" t="s">
        <v>18</v>
      </c>
      <c r="D117" s="131">
        <v>4</v>
      </c>
      <c r="E117" s="131">
        <v>8</v>
      </c>
      <c r="F117" s="167" t="s">
        <v>847</v>
      </c>
      <c r="G117" s="167" t="s">
        <v>1410</v>
      </c>
      <c r="H117" s="167" t="s">
        <v>847</v>
      </c>
      <c r="I117" s="167" t="s">
        <v>1410</v>
      </c>
      <c r="J117" s="167" t="s">
        <v>847</v>
      </c>
      <c r="K117" s="167" t="s">
        <v>847</v>
      </c>
      <c r="L117" s="167" t="s">
        <v>848</v>
      </c>
      <c r="M117" s="167" t="s">
        <v>847</v>
      </c>
      <c r="N117" s="167" t="s">
        <v>847</v>
      </c>
    </row>
    <row r="118" spans="1:14" ht="13.8" thickBot="1" x14ac:dyDescent="0.3">
      <c r="A118" s="7" t="s">
        <v>482</v>
      </c>
      <c r="B118" s="1" t="s">
        <v>481</v>
      </c>
      <c r="C118" s="7" t="s">
        <v>18</v>
      </c>
      <c r="D118" s="131">
        <v>3</v>
      </c>
      <c r="E118" s="131">
        <v>7</v>
      </c>
      <c r="F118" s="167" t="s">
        <v>847</v>
      </c>
      <c r="G118" s="167" t="s">
        <v>1433</v>
      </c>
      <c r="H118" s="167" t="s">
        <v>847</v>
      </c>
      <c r="I118" s="167" t="s">
        <v>1433</v>
      </c>
      <c r="J118" s="167" t="s">
        <v>847</v>
      </c>
      <c r="K118" s="167" t="s">
        <v>847</v>
      </c>
      <c r="L118" s="167" t="s">
        <v>848</v>
      </c>
      <c r="M118" s="167" t="s">
        <v>847</v>
      </c>
      <c r="N118" s="167" t="s">
        <v>847</v>
      </c>
    </row>
    <row r="119" spans="1:14" ht="13.8" thickBot="1" x14ac:dyDescent="0.3">
      <c r="A119" s="7" t="s">
        <v>490</v>
      </c>
      <c r="B119" s="1" t="s">
        <v>489</v>
      </c>
      <c r="C119" s="7" t="s">
        <v>18</v>
      </c>
      <c r="D119" s="131">
        <v>4</v>
      </c>
      <c r="E119" s="131">
        <v>11</v>
      </c>
      <c r="F119" s="167" t="s">
        <v>847</v>
      </c>
      <c r="G119" s="167" t="s">
        <v>1342</v>
      </c>
      <c r="H119" s="167" t="s">
        <v>847</v>
      </c>
      <c r="I119" s="167" t="s">
        <v>1342</v>
      </c>
      <c r="J119" s="167" t="s">
        <v>847</v>
      </c>
      <c r="K119" s="167" t="s">
        <v>847</v>
      </c>
      <c r="L119" s="167" t="s">
        <v>848</v>
      </c>
      <c r="M119" s="167" t="s">
        <v>848</v>
      </c>
      <c r="N119" s="167" t="s">
        <v>847</v>
      </c>
    </row>
    <row r="120" spans="1:14" ht="13.8" thickBot="1" x14ac:dyDescent="0.3">
      <c r="A120" s="7" t="s">
        <v>492</v>
      </c>
      <c r="B120" s="1" t="s">
        <v>491</v>
      </c>
      <c r="C120" s="7" t="s">
        <v>18</v>
      </c>
      <c r="D120" s="131">
        <v>3</v>
      </c>
      <c r="E120" s="131">
        <v>42</v>
      </c>
      <c r="F120" s="167" t="s">
        <v>847</v>
      </c>
      <c r="G120" s="167" t="s">
        <v>1467</v>
      </c>
      <c r="H120" s="167" t="s">
        <v>847</v>
      </c>
      <c r="I120" s="167" t="s">
        <v>1468</v>
      </c>
      <c r="J120" s="167" t="s">
        <v>847</v>
      </c>
      <c r="K120" s="167" t="s">
        <v>847</v>
      </c>
      <c r="L120" s="167" t="s">
        <v>848</v>
      </c>
      <c r="M120" s="167" t="s">
        <v>848</v>
      </c>
      <c r="N120" s="167" t="s">
        <v>847</v>
      </c>
    </row>
    <row r="121" spans="1:14" ht="13.8" thickBot="1" x14ac:dyDescent="0.3">
      <c r="A121" s="7" t="s">
        <v>497</v>
      </c>
      <c r="B121" s="1" t="s">
        <v>496</v>
      </c>
      <c r="C121" s="7" t="s">
        <v>18</v>
      </c>
      <c r="D121" s="131">
        <v>2</v>
      </c>
      <c r="E121" s="131">
        <v>6</v>
      </c>
      <c r="F121" s="167" t="s">
        <v>847</v>
      </c>
      <c r="G121" s="167" t="s">
        <v>1471</v>
      </c>
      <c r="H121" s="167" t="s">
        <v>848</v>
      </c>
      <c r="I121" s="167" t="s">
        <v>1471</v>
      </c>
      <c r="J121" s="167" t="s">
        <v>847</v>
      </c>
      <c r="K121" s="167" t="s">
        <v>848</v>
      </c>
      <c r="L121" s="167" t="s">
        <v>848</v>
      </c>
      <c r="M121" s="167" t="s">
        <v>848</v>
      </c>
      <c r="N121" s="167" t="s">
        <v>847</v>
      </c>
    </row>
    <row r="122" spans="1:14" ht="13.8" thickBot="1" x14ac:dyDescent="0.3">
      <c r="A122" s="7" t="s">
        <v>515</v>
      </c>
      <c r="B122" s="1" t="s">
        <v>514</v>
      </c>
      <c r="C122" s="7" t="s">
        <v>18</v>
      </c>
      <c r="D122" s="131">
        <v>3</v>
      </c>
      <c r="E122" s="131">
        <v>8</v>
      </c>
      <c r="F122" s="167" t="s">
        <v>847</v>
      </c>
      <c r="G122" s="167" t="s">
        <v>1342</v>
      </c>
      <c r="H122" s="167" t="s">
        <v>847</v>
      </c>
      <c r="I122" s="167" t="s">
        <v>1342</v>
      </c>
      <c r="J122" s="167" t="s">
        <v>847</v>
      </c>
      <c r="K122" s="167" t="s">
        <v>847</v>
      </c>
      <c r="L122" s="167" t="s">
        <v>848</v>
      </c>
      <c r="M122" s="167" t="s">
        <v>848</v>
      </c>
      <c r="N122" s="167" t="s">
        <v>847</v>
      </c>
    </row>
    <row r="123" spans="1:14" ht="13.8" thickBot="1" x14ac:dyDescent="0.3">
      <c r="A123" s="7" t="s">
        <v>517</v>
      </c>
      <c r="B123" s="1" t="s">
        <v>516</v>
      </c>
      <c r="C123" s="7" t="s">
        <v>18</v>
      </c>
      <c r="D123" s="131">
        <v>9</v>
      </c>
      <c r="E123" s="131">
        <v>32</v>
      </c>
      <c r="F123" s="167" t="s">
        <v>847</v>
      </c>
      <c r="G123" s="167" t="s">
        <v>1363</v>
      </c>
      <c r="H123" s="167" t="s">
        <v>847</v>
      </c>
      <c r="I123" s="167" t="s">
        <v>1363</v>
      </c>
      <c r="J123" s="167" t="s">
        <v>847</v>
      </c>
      <c r="K123" s="167" t="s">
        <v>847</v>
      </c>
      <c r="L123" s="167" t="s">
        <v>847</v>
      </c>
      <c r="M123" s="167" t="s">
        <v>847</v>
      </c>
      <c r="N123" s="167" t="s">
        <v>847</v>
      </c>
    </row>
    <row r="124" spans="1:14" ht="13.8" thickBot="1" x14ac:dyDescent="0.3">
      <c r="A124" s="7" t="s">
        <v>529</v>
      </c>
      <c r="B124" s="1" t="s">
        <v>528</v>
      </c>
      <c r="C124" s="7" t="s">
        <v>18</v>
      </c>
      <c r="D124" s="131">
        <v>10</v>
      </c>
      <c r="E124" s="131">
        <v>21</v>
      </c>
      <c r="F124" s="167" t="s">
        <v>847</v>
      </c>
      <c r="G124" s="167" t="s">
        <v>1476</v>
      </c>
      <c r="H124" s="167" t="s">
        <v>847</v>
      </c>
      <c r="I124" s="167" t="s">
        <v>1361</v>
      </c>
      <c r="J124" s="167" t="s">
        <v>847</v>
      </c>
      <c r="K124" s="167" t="s">
        <v>847</v>
      </c>
      <c r="L124" s="167" t="s">
        <v>847</v>
      </c>
      <c r="M124" s="167" t="s">
        <v>847</v>
      </c>
      <c r="N124" s="167" t="s">
        <v>847</v>
      </c>
    </row>
    <row r="125" spans="1:14" ht="13.8" thickBot="1" x14ac:dyDescent="0.3">
      <c r="A125" s="7" t="s">
        <v>531</v>
      </c>
      <c r="B125" s="1" t="s">
        <v>530</v>
      </c>
      <c r="C125" s="7" t="s">
        <v>18</v>
      </c>
      <c r="D125" s="131">
        <v>7</v>
      </c>
      <c r="E125" s="131">
        <v>13</v>
      </c>
      <c r="F125" s="167" t="s">
        <v>847</v>
      </c>
      <c r="G125" s="167" t="s">
        <v>1352</v>
      </c>
      <c r="H125" s="167" t="s">
        <v>847</v>
      </c>
      <c r="I125" s="167" t="s">
        <v>1352</v>
      </c>
      <c r="J125" s="167" t="s">
        <v>847</v>
      </c>
      <c r="K125" s="167" t="s">
        <v>847</v>
      </c>
      <c r="L125" s="167" t="s">
        <v>848</v>
      </c>
      <c r="M125" s="167" t="s">
        <v>847</v>
      </c>
      <c r="N125" s="167" t="s">
        <v>847</v>
      </c>
    </row>
    <row r="126" spans="1:14" ht="13.8" thickBot="1" x14ac:dyDescent="0.3">
      <c r="A126" s="7" t="s">
        <v>535</v>
      </c>
      <c r="B126" s="1" t="s">
        <v>534</v>
      </c>
      <c r="C126" s="7" t="s">
        <v>18</v>
      </c>
      <c r="D126" s="131">
        <v>1</v>
      </c>
      <c r="E126" s="131">
        <v>3</v>
      </c>
      <c r="F126" s="167" t="s">
        <v>847</v>
      </c>
      <c r="G126" s="167" t="s">
        <v>1477</v>
      </c>
      <c r="H126" s="167" t="s">
        <v>847</v>
      </c>
      <c r="I126" s="167" t="s">
        <v>1363</v>
      </c>
      <c r="J126" s="167" t="s">
        <v>847</v>
      </c>
      <c r="K126" s="167" t="s">
        <v>847</v>
      </c>
      <c r="L126" s="167" t="s">
        <v>848</v>
      </c>
      <c r="M126" s="167" t="s">
        <v>848</v>
      </c>
      <c r="N126" s="167" t="s">
        <v>847</v>
      </c>
    </row>
    <row r="127" spans="1:14" ht="13.8" thickBot="1" x14ac:dyDescent="0.3">
      <c r="A127" s="7" t="s">
        <v>543</v>
      </c>
      <c r="B127" s="1" t="s">
        <v>542</v>
      </c>
      <c r="C127" s="7" t="s">
        <v>18</v>
      </c>
      <c r="D127" s="131">
        <v>7</v>
      </c>
      <c r="E127" s="131">
        <v>11</v>
      </c>
      <c r="F127" s="167" t="s">
        <v>847</v>
      </c>
      <c r="G127" s="167" t="s">
        <v>1359</v>
      </c>
      <c r="H127" s="167" t="s">
        <v>847</v>
      </c>
      <c r="I127" s="167" t="s">
        <v>1359</v>
      </c>
      <c r="J127" s="167" t="s">
        <v>847</v>
      </c>
      <c r="K127" s="167" t="s">
        <v>847</v>
      </c>
      <c r="L127" s="167" t="s">
        <v>848</v>
      </c>
      <c r="M127" s="167" t="s">
        <v>847</v>
      </c>
      <c r="N127" s="167" t="s">
        <v>847</v>
      </c>
    </row>
    <row r="128" spans="1:14" ht="13.8" thickBot="1" x14ac:dyDescent="0.3">
      <c r="A128" s="7" t="s">
        <v>565</v>
      </c>
      <c r="B128" s="1" t="s">
        <v>564</v>
      </c>
      <c r="C128" s="7" t="s">
        <v>18</v>
      </c>
      <c r="D128" s="131">
        <v>4</v>
      </c>
      <c r="E128" s="131">
        <v>5</v>
      </c>
      <c r="F128" s="167" t="s">
        <v>847</v>
      </c>
      <c r="G128" s="167" t="s">
        <v>1363</v>
      </c>
      <c r="H128" s="167" t="s">
        <v>847</v>
      </c>
      <c r="I128" s="167" t="s">
        <v>1363</v>
      </c>
      <c r="J128" s="167" t="s">
        <v>847</v>
      </c>
      <c r="K128" s="167" t="s">
        <v>847</v>
      </c>
      <c r="L128" s="167" t="s">
        <v>848</v>
      </c>
      <c r="M128" s="167" t="s">
        <v>848</v>
      </c>
      <c r="N128" s="167" t="s">
        <v>847</v>
      </c>
    </row>
    <row r="129" spans="1:14" ht="13.8" thickBot="1" x14ac:dyDescent="0.3">
      <c r="A129" s="7" t="s">
        <v>571</v>
      </c>
      <c r="B129" s="1" t="s">
        <v>570</v>
      </c>
      <c r="C129" s="7" t="s">
        <v>18</v>
      </c>
      <c r="D129" s="131">
        <v>5</v>
      </c>
      <c r="E129" s="131">
        <v>12</v>
      </c>
      <c r="F129" s="167" t="s">
        <v>847</v>
      </c>
      <c r="G129" s="167" t="s">
        <v>1411</v>
      </c>
      <c r="H129" s="167" t="s">
        <v>847</v>
      </c>
      <c r="I129" s="167" t="s">
        <v>1411</v>
      </c>
      <c r="J129" s="167" t="s">
        <v>848</v>
      </c>
      <c r="K129" s="167" t="s">
        <v>847</v>
      </c>
      <c r="L129" s="167" t="s">
        <v>848</v>
      </c>
      <c r="M129" s="167" t="s">
        <v>847</v>
      </c>
      <c r="N129" s="167" t="s">
        <v>847</v>
      </c>
    </row>
    <row r="130" spans="1:14" ht="13.8" thickBot="1" x14ac:dyDescent="0.3">
      <c r="A130" s="7" t="s">
        <v>577</v>
      </c>
      <c r="B130" s="1" t="s">
        <v>576</v>
      </c>
      <c r="C130" s="7" t="s">
        <v>18</v>
      </c>
      <c r="D130" s="131">
        <v>4</v>
      </c>
      <c r="E130" s="131">
        <v>8</v>
      </c>
      <c r="F130" s="167" t="s">
        <v>847</v>
      </c>
      <c r="G130" s="167" t="s">
        <v>1376</v>
      </c>
      <c r="H130" s="167" t="s">
        <v>847</v>
      </c>
      <c r="I130" s="167" t="s">
        <v>1376</v>
      </c>
      <c r="J130" s="167" t="s">
        <v>847</v>
      </c>
      <c r="K130" s="167" t="s">
        <v>847</v>
      </c>
      <c r="L130" s="167" t="s">
        <v>848</v>
      </c>
      <c r="M130" s="167" t="s">
        <v>847</v>
      </c>
      <c r="N130" s="167" t="s">
        <v>847</v>
      </c>
    </row>
    <row r="131" spans="1:14" ht="13.8" thickBot="1" x14ac:dyDescent="0.3">
      <c r="A131" s="7" t="s">
        <v>587</v>
      </c>
      <c r="B131" s="1" t="s">
        <v>586</v>
      </c>
      <c r="C131" s="7" t="s">
        <v>18</v>
      </c>
      <c r="D131" s="131">
        <v>5</v>
      </c>
      <c r="E131" s="131">
        <v>15</v>
      </c>
      <c r="F131" s="167" t="s">
        <v>847</v>
      </c>
      <c r="G131" s="167" t="s">
        <v>1368</v>
      </c>
      <c r="H131" s="167" t="s">
        <v>847</v>
      </c>
      <c r="I131" s="167" t="s">
        <v>1486</v>
      </c>
      <c r="J131" s="167" t="s">
        <v>847</v>
      </c>
      <c r="K131" s="167" t="s">
        <v>847</v>
      </c>
      <c r="L131" s="167" t="s">
        <v>848</v>
      </c>
      <c r="M131" s="167" t="s">
        <v>847</v>
      </c>
      <c r="N131" s="167" t="s">
        <v>847</v>
      </c>
    </row>
    <row r="132" spans="1:14" ht="13.8" thickBot="1" x14ac:dyDescent="0.3">
      <c r="A132" s="7" t="s">
        <v>591</v>
      </c>
      <c r="B132" s="1" t="s">
        <v>590</v>
      </c>
      <c r="C132" s="7" t="s">
        <v>18</v>
      </c>
      <c r="D132" s="131">
        <v>2</v>
      </c>
      <c r="E132" s="131">
        <v>11</v>
      </c>
      <c r="F132" s="167" t="s">
        <v>847</v>
      </c>
      <c r="G132" s="167" t="s">
        <v>1487</v>
      </c>
      <c r="H132" s="167" t="s">
        <v>847</v>
      </c>
      <c r="I132" s="167" t="s">
        <v>1487</v>
      </c>
      <c r="J132" s="167" t="s">
        <v>847</v>
      </c>
      <c r="K132" s="167" t="s">
        <v>847</v>
      </c>
      <c r="L132" s="167" t="s">
        <v>848</v>
      </c>
      <c r="M132" s="167" t="s">
        <v>848</v>
      </c>
      <c r="N132" s="167" t="s">
        <v>847</v>
      </c>
    </row>
    <row r="133" spans="1:14" ht="13.8" thickBot="1" x14ac:dyDescent="0.3">
      <c r="A133" s="7" t="s">
        <v>597</v>
      </c>
      <c r="B133" s="1" t="s">
        <v>596</v>
      </c>
      <c r="C133" s="7" t="s">
        <v>18</v>
      </c>
      <c r="D133" s="131">
        <v>2</v>
      </c>
      <c r="E133" s="131">
        <v>8</v>
      </c>
      <c r="F133" s="167" t="s">
        <v>847</v>
      </c>
      <c r="G133" s="167" t="s">
        <v>1411</v>
      </c>
      <c r="H133" s="167" t="s">
        <v>847</v>
      </c>
      <c r="I133" s="167" t="s">
        <v>1411</v>
      </c>
      <c r="J133" s="167" t="s">
        <v>848</v>
      </c>
      <c r="K133" s="167" t="s">
        <v>847</v>
      </c>
      <c r="L133" s="167" t="s">
        <v>848</v>
      </c>
      <c r="M133" s="167" t="s">
        <v>847</v>
      </c>
      <c r="N133" s="167" t="s">
        <v>847</v>
      </c>
    </row>
    <row r="134" spans="1:14" ht="13.8" thickBot="1" x14ac:dyDescent="0.3">
      <c r="A134" s="7" t="s">
        <v>605</v>
      </c>
      <c r="B134" s="1" t="s">
        <v>604</v>
      </c>
      <c r="C134" s="7" t="s">
        <v>18</v>
      </c>
      <c r="D134" s="131">
        <v>2</v>
      </c>
      <c r="E134" s="131">
        <v>9</v>
      </c>
      <c r="F134" s="167" t="s">
        <v>847</v>
      </c>
      <c r="G134" s="167" t="s">
        <v>1407</v>
      </c>
      <c r="H134" s="167" t="s">
        <v>847</v>
      </c>
      <c r="I134" s="167" t="s">
        <v>1407</v>
      </c>
      <c r="J134" s="167" t="s">
        <v>847</v>
      </c>
      <c r="K134" s="167" t="s">
        <v>847</v>
      </c>
      <c r="L134" s="167" t="s">
        <v>848</v>
      </c>
      <c r="M134" s="167" t="s">
        <v>848</v>
      </c>
      <c r="N134" s="167" t="s">
        <v>847</v>
      </c>
    </row>
    <row r="135" spans="1:14" ht="13.8" thickBot="1" x14ac:dyDescent="0.3">
      <c r="A135" s="7" t="s">
        <v>611</v>
      </c>
      <c r="B135" s="1" t="s">
        <v>610</v>
      </c>
      <c r="C135" s="7" t="s">
        <v>18</v>
      </c>
      <c r="D135" s="131">
        <v>4</v>
      </c>
      <c r="E135" s="131">
        <v>9</v>
      </c>
      <c r="F135" s="167" t="s">
        <v>847</v>
      </c>
      <c r="G135" s="167" t="s">
        <v>1361</v>
      </c>
      <c r="H135" s="167" t="s">
        <v>847</v>
      </c>
      <c r="I135" s="167" t="s">
        <v>1361</v>
      </c>
      <c r="J135" s="167" t="s">
        <v>847</v>
      </c>
      <c r="K135" s="167" t="s">
        <v>847</v>
      </c>
      <c r="L135" s="167" t="s">
        <v>848</v>
      </c>
      <c r="M135" s="167" t="s">
        <v>848</v>
      </c>
      <c r="N135" s="167" t="s">
        <v>847</v>
      </c>
    </row>
    <row r="136" spans="1:14" ht="13.8" thickBot="1" x14ac:dyDescent="0.3">
      <c r="A136" s="7" t="s">
        <v>613</v>
      </c>
      <c r="B136" s="1" t="s">
        <v>612</v>
      </c>
      <c r="C136" s="7" t="s">
        <v>18</v>
      </c>
      <c r="D136" s="131">
        <v>4</v>
      </c>
      <c r="E136" s="131">
        <v>10</v>
      </c>
      <c r="F136" s="167" t="s">
        <v>847</v>
      </c>
      <c r="G136" s="167" t="s">
        <v>1421</v>
      </c>
      <c r="H136" s="167" t="s">
        <v>847</v>
      </c>
      <c r="I136" s="167" t="s">
        <v>1421</v>
      </c>
      <c r="J136" s="167" t="s">
        <v>847</v>
      </c>
      <c r="K136" s="167" t="s">
        <v>847</v>
      </c>
      <c r="L136" s="167" t="s">
        <v>848</v>
      </c>
      <c r="M136" s="167" t="s">
        <v>848</v>
      </c>
      <c r="N136" s="167" t="s">
        <v>847</v>
      </c>
    </row>
    <row r="137" spans="1:14" ht="13.8" thickBot="1" x14ac:dyDescent="0.3">
      <c r="A137" s="7" t="s">
        <v>619</v>
      </c>
      <c r="B137" s="1" t="s">
        <v>618</v>
      </c>
      <c r="C137" s="7" t="s">
        <v>18</v>
      </c>
      <c r="D137" s="131">
        <v>2</v>
      </c>
      <c r="E137" s="131">
        <v>10</v>
      </c>
      <c r="F137" s="167" t="s">
        <v>847</v>
      </c>
      <c r="G137" s="167" t="s">
        <v>1378</v>
      </c>
      <c r="H137" s="167" t="s">
        <v>847</v>
      </c>
      <c r="I137" s="167" t="s">
        <v>1378</v>
      </c>
      <c r="J137" s="167" t="s">
        <v>848</v>
      </c>
      <c r="K137" s="167" t="s">
        <v>847</v>
      </c>
      <c r="L137" s="167" t="s">
        <v>848</v>
      </c>
      <c r="M137" s="167" t="s">
        <v>848</v>
      </c>
      <c r="N137" s="167" t="s">
        <v>847</v>
      </c>
    </row>
    <row r="138" spans="1:14" ht="13.8" thickBot="1" x14ac:dyDescent="0.3">
      <c r="A138" s="7" t="s">
        <v>625</v>
      </c>
      <c r="B138" s="1" t="s">
        <v>624</v>
      </c>
      <c r="C138" s="7" t="s">
        <v>18</v>
      </c>
      <c r="D138" s="172">
        <v>4</v>
      </c>
      <c r="E138" s="172">
        <v>9</v>
      </c>
      <c r="F138" s="167" t="s">
        <v>847</v>
      </c>
      <c r="G138" s="168" t="s">
        <v>3890</v>
      </c>
      <c r="H138" s="167" t="s">
        <v>847</v>
      </c>
      <c r="I138" s="168" t="s">
        <v>3890</v>
      </c>
      <c r="J138" s="167" t="s">
        <v>847</v>
      </c>
      <c r="K138" s="167" t="s">
        <v>847</v>
      </c>
      <c r="L138" s="167" t="s">
        <v>848</v>
      </c>
      <c r="M138" s="167" t="s">
        <v>848</v>
      </c>
      <c r="N138" s="167" t="s">
        <v>847</v>
      </c>
    </row>
    <row r="139" spans="1:14" ht="13.8" thickBot="1" x14ac:dyDescent="0.3">
      <c r="A139" s="7" t="s">
        <v>637</v>
      </c>
      <c r="B139" s="1" t="s">
        <v>636</v>
      </c>
      <c r="C139" s="7" t="s">
        <v>18</v>
      </c>
      <c r="D139" s="131">
        <v>4</v>
      </c>
      <c r="E139" s="131">
        <v>24</v>
      </c>
      <c r="F139" s="167" t="s">
        <v>847</v>
      </c>
      <c r="G139" s="167" t="s">
        <v>1495</v>
      </c>
      <c r="H139" s="167" t="s">
        <v>847</v>
      </c>
      <c r="I139" s="167" t="s">
        <v>1495</v>
      </c>
      <c r="J139" s="167" t="s">
        <v>847</v>
      </c>
      <c r="K139" s="167" t="s">
        <v>847</v>
      </c>
      <c r="L139" s="167" t="s">
        <v>848</v>
      </c>
      <c r="M139" s="167" t="s">
        <v>847</v>
      </c>
      <c r="N139" s="167" t="s">
        <v>847</v>
      </c>
    </row>
    <row r="140" spans="1:14" ht="13.8" thickBot="1" x14ac:dyDescent="0.3">
      <c r="A140" s="7" t="s">
        <v>649</v>
      </c>
      <c r="B140" s="1" t="s">
        <v>648</v>
      </c>
      <c r="C140" s="7" t="s">
        <v>18</v>
      </c>
      <c r="D140" s="131">
        <v>6</v>
      </c>
      <c r="E140" s="131">
        <v>33</v>
      </c>
      <c r="F140" s="167" t="s">
        <v>847</v>
      </c>
      <c r="G140" s="167" t="s">
        <v>1343</v>
      </c>
      <c r="H140" s="167" t="s">
        <v>847</v>
      </c>
      <c r="I140" s="167" t="s">
        <v>1343</v>
      </c>
      <c r="J140" s="167" t="s">
        <v>847</v>
      </c>
      <c r="K140" s="167" t="s">
        <v>847</v>
      </c>
      <c r="L140" s="167" t="s">
        <v>848</v>
      </c>
      <c r="M140" s="167" t="s">
        <v>847</v>
      </c>
      <c r="N140" s="167" t="s">
        <v>847</v>
      </c>
    </row>
    <row r="141" spans="1:14" ht="13.8" thickBot="1" x14ac:dyDescent="0.3">
      <c r="A141" s="7" t="s">
        <v>665</v>
      </c>
      <c r="B141" s="1" t="s">
        <v>664</v>
      </c>
      <c r="C141" s="7" t="s">
        <v>18</v>
      </c>
      <c r="D141" s="131">
        <v>3</v>
      </c>
      <c r="E141" s="131">
        <v>18</v>
      </c>
      <c r="F141" s="167" t="s">
        <v>847</v>
      </c>
      <c r="G141" s="167" t="s">
        <v>1339</v>
      </c>
      <c r="H141" s="167" t="s">
        <v>847</v>
      </c>
      <c r="I141" s="167" t="s">
        <v>1339</v>
      </c>
      <c r="J141" s="167" t="s">
        <v>847</v>
      </c>
      <c r="K141" s="167" t="s">
        <v>847</v>
      </c>
      <c r="L141" s="167" t="s">
        <v>848</v>
      </c>
      <c r="M141" s="167" t="s">
        <v>847</v>
      </c>
      <c r="N141" s="167" t="s">
        <v>847</v>
      </c>
    </row>
    <row r="142" spans="1:14" ht="13.8" thickBot="1" x14ac:dyDescent="0.3">
      <c r="A142" s="7" t="s">
        <v>675</v>
      </c>
      <c r="B142" s="1" t="s">
        <v>674</v>
      </c>
      <c r="C142" s="7" t="s">
        <v>18</v>
      </c>
      <c r="D142" s="131">
        <v>6</v>
      </c>
      <c r="E142" s="131">
        <v>8</v>
      </c>
      <c r="F142" s="167" t="s">
        <v>847</v>
      </c>
      <c r="G142" s="167" t="s">
        <v>1461</v>
      </c>
      <c r="H142" s="167" t="s">
        <v>847</v>
      </c>
      <c r="I142" s="167" t="s">
        <v>1461</v>
      </c>
      <c r="J142" s="167" t="s">
        <v>847</v>
      </c>
      <c r="K142" s="167" t="s">
        <v>847</v>
      </c>
      <c r="L142" s="167" t="s">
        <v>848</v>
      </c>
      <c r="M142" s="167" t="s">
        <v>847</v>
      </c>
      <c r="N142" s="167" t="s">
        <v>847</v>
      </c>
    </row>
    <row r="143" spans="1:14" ht="13.8" thickBot="1" x14ac:dyDescent="0.3">
      <c r="A143" s="7" t="s">
        <v>679</v>
      </c>
      <c r="B143" s="1" t="s">
        <v>678</v>
      </c>
      <c r="C143" s="7" t="s">
        <v>18</v>
      </c>
      <c r="D143" s="131">
        <v>7</v>
      </c>
      <c r="E143" s="131">
        <v>18</v>
      </c>
      <c r="F143" s="167" t="s">
        <v>847</v>
      </c>
      <c r="G143" s="167" t="s">
        <v>1503</v>
      </c>
      <c r="H143" s="167" t="s">
        <v>847</v>
      </c>
      <c r="I143" s="167" t="s">
        <v>1504</v>
      </c>
      <c r="J143" s="167" t="s">
        <v>847</v>
      </c>
      <c r="K143" s="167" t="s">
        <v>847</v>
      </c>
      <c r="L143" s="167" t="s">
        <v>848</v>
      </c>
      <c r="M143" s="167" t="s">
        <v>847</v>
      </c>
      <c r="N143" s="167" t="s">
        <v>847</v>
      </c>
    </row>
    <row r="144" spans="1:14" ht="13.8" thickBot="1" x14ac:dyDescent="0.3">
      <c r="A144" s="7" t="s">
        <v>685</v>
      </c>
      <c r="B144" s="1" t="s">
        <v>684</v>
      </c>
      <c r="C144" s="7" t="s">
        <v>18</v>
      </c>
      <c r="D144" s="131">
        <v>5</v>
      </c>
      <c r="E144" s="131">
        <v>8</v>
      </c>
      <c r="F144" s="167" t="s">
        <v>847</v>
      </c>
      <c r="G144" s="167" t="s">
        <v>1361</v>
      </c>
      <c r="H144" s="167" t="s">
        <v>847</v>
      </c>
      <c r="I144" s="167" t="s">
        <v>1507</v>
      </c>
      <c r="J144" s="167" t="s">
        <v>847</v>
      </c>
      <c r="K144" s="167" t="s">
        <v>847</v>
      </c>
      <c r="L144" s="167" t="s">
        <v>848</v>
      </c>
      <c r="M144" s="167" t="s">
        <v>848</v>
      </c>
      <c r="N144" s="167" t="s">
        <v>847</v>
      </c>
    </row>
    <row r="145" spans="1:14" ht="13.8" thickBot="1" x14ac:dyDescent="0.3">
      <c r="A145" s="7" t="s">
        <v>693</v>
      </c>
      <c r="B145" s="1" t="s">
        <v>692</v>
      </c>
      <c r="C145" s="7" t="s">
        <v>18</v>
      </c>
      <c r="D145" s="131">
        <v>2</v>
      </c>
      <c r="E145" s="131">
        <v>8</v>
      </c>
      <c r="F145" s="167" t="s">
        <v>847</v>
      </c>
      <c r="G145" s="167" t="s">
        <v>1468</v>
      </c>
      <c r="H145" s="167" t="s">
        <v>847</v>
      </c>
      <c r="I145" s="167" t="s">
        <v>1468</v>
      </c>
      <c r="J145" s="167" t="s">
        <v>847</v>
      </c>
      <c r="K145" s="167" t="s">
        <v>847</v>
      </c>
      <c r="L145" s="167" t="s">
        <v>848</v>
      </c>
      <c r="M145" s="167" t="s">
        <v>848</v>
      </c>
      <c r="N145" s="167" t="s">
        <v>847</v>
      </c>
    </row>
    <row r="146" spans="1:14" ht="13.8" thickBot="1" x14ac:dyDescent="0.3">
      <c r="A146" s="7" t="s">
        <v>715</v>
      </c>
      <c r="B146" s="1" t="s">
        <v>714</v>
      </c>
      <c r="C146" s="7" t="s">
        <v>18</v>
      </c>
      <c r="D146" s="131">
        <v>4</v>
      </c>
      <c r="E146" s="131">
        <v>17</v>
      </c>
      <c r="F146" s="167" t="s">
        <v>847</v>
      </c>
      <c r="G146" s="167" t="s">
        <v>1514</v>
      </c>
      <c r="H146" s="167" t="s">
        <v>847</v>
      </c>
      <c r="I146" s="167" t="s">
        <v>1514</v>
      </c>
      <c r="J146" s="167" t="s">
        <v>847</v>
      </c>
      <c r="K146" s="167" t="s">
        <v>847</v>
      </c>
      <c r="L146" s="167" t="s">
        <v>848</v>
      </c>
      <c r="M146" s="167" t="s">
        <v>848</v>
      </c>
      <c r="N146" s="167" t="s">
        <v>847</v>
      </c>
    </row>
    <row r="147" spans="1:14" ht="13.8" thickBot="1" x14ac:dyDescent="0.3">
      <c r="A147" s="7" t="s">
        <v>727</v>
      </c>
      <c r="B147" s="1" t="s">
        <v>726</v>
      </c>
      <c r="C147" s="7" t="s">
        <v>18</v>
      </c>
      <c r="D147" s="131">
        <v>4</v>
      </c>
      <c r="E147" s="131">
        <v>9</v>
      </c>
      <c r="F147" s="167" t="s">
        <v>847</v>
      </c>
      <c r="G147" s="167" t="s">
        <v>1367</v>
      </c>
      <c r="H147" s="167" t="s">
        <v>847</v>
      </c>
      <c r="I147" s="167" t="s">
        <v>1367</v>
      </c>
      <c r="J147" s="167" t="s">
        <v>847</v>
      </c>
      <c r="K147" s="167" t="s">
        <v>847</v>
      </c>
      <c r="L147" s="167" t="s">
        <v>848</v>
      </c>
      <c r="M147" s="167" t="s">
        <v>848</v>
      </c>
      <c r="N147" s="167" t="s">
        <v>847</v>
      </c>
    </row>
    <row r="148" spans="1:14" ht="13.8" thickBot="1" x14ac:dyDescent="0.3">
      <c r="A148" s="7" t="s">
        <v>735</v>
      </c>
      <c r="B148" s="1" t="s">
        <v>734</v>
      </c>
      <c r="C148" s="7" t="s">
        <v>18</v>
      </c>
      <c r="D148" s="131">
        <v>2</v>
      </c>
      <c r="E148" s="131">
        <v>6</v>
      </c>
      <c r="F148" s="167" t="s">
        <v>848</v>
      </c>
      <c r="G148" s="168" t="s">
        <v>3890</v>
      </c>
      <c r="H148" s="167" t="s">
        <v>848</v>
      </c>
      <c r="I148" s="168" t="s">
        <v>3890</v>
      </c>
      <c r="J148" s="167" t="s">
        <v>848</v>
      </c>
      <c r="K148" s="167" t="s">
        <v>848</v>
      </c>
      <c r="L148" s="167" t="s">
        <v>848</v>
      </c>
      <c r="M148" s="167" t="s">
        <v>847</v>
      </c>
      <c r="N148" s="167" t="s">
        <v>847</v>
      </c>
    </row>
    <row r="149" spans="1:14" ht="13.8" thickBot="1" x14ac:dyDescent="0.3">
      <c r="A149" s="7" t="s">
        <v>743</v>
      </c>
      <c r="B149" s="1" t="s">
        <v>742</v>
      </c>
      <c r="C149" s="7" t="s">
        <v>18</v>
      </c>
      <c r="D149" s="131">
        <v>2</v>
      </c>
      <c r="E149" s="131">
        <v>8</v>
      </c>
      <c r="F149" s="167" t="s">
        <v>847</v>
      </c>
      <c r="G149" s="167" t="s">
        <v>1487</v>
      </c>
      <c r="H149" s="167" t="s">
        <v>847</v>
      </c>
      <c r="I149" s="167" t="s">
        <v>1517</v>
      </c>
      <c r="J149" s="167" t="s">
        <v>847</v>
      </c>
      <c r="K149" s="167" t="s">
        <v>847</v>
      </c>
      <c r="L149" s="167" t="s">
        <v>848</v>
      </c>
      <c r="M149" s="167" t="s">
        <v>847</v>
      </c>
      <c r="N149" s="167" t="s">
        <v>847</v>
      </c>
    </row>
    <row r="150" spans="1:14" ht="13.8" thickBot="1" x14ac:dyDescent="0.3">
      <c r="A150" s="7" t="s">
        <v>751</v>
      </c>
      <c r="B150" s="1" t="s">
        <v>750</v>
      </c>
      <c r="C150" s="7" t="s">
        <v>18</v>
      </c>
      <c r="D150" s="131">
        <v>3</v>
      </c>
      <c r="E150" s="131">
        <v>10</v>
      </c>
      <c r="F150" s="167" t="s">
        <v>847</v>
      </c>
      <c r="G150" s="167" t="s">
        <v>1410</v>
      </c>
      <c r="H150" s="167" t="s">
        <v>847</v>
      </c>
      <c r="I150" s="167" t="s">
        <v>1410</v>
      </c>
      <c r="J150" s="167" t="s">
        <v>847</v>
      </c>
      <c r="K150" s="167" t="s">
        <v>847</v>
      </c>
      <c r="L150" s="167" t="s">
        <v>848</v>
      </c>
      <c r="M150" s="167" t="s">
        <v>848</v>
      </c>
      <c r="N150" s="167" t="s">
        <v>847</v>
      </c>
    </row>
    <row r="151" spans="1:14" ht="13.8" thickBot="1" x14ac:dyDescent="0.3">
      <c r="A151" s="7" t="s">
        <v>765</v>
      </c>
      <c r="B151" s="1" t="s">
        <v>764</v>
      </c>
      <c r="C151" s="7" t="s">
        <v>18</v>
      </c>
      <c r="D151" s="131">
        <v>2</v>
      </c>
      <c r="E151" s="131">
        <v>5</v>
      </c>
      <c r="F151" s="167" t="s">
        <v>847</v>
      </c>
      <c r="G151" s="167" t="s">
        <v>1348</v>
      </c>
      <c r="H151" s="167" t="s">
        <v>847</v>
      </c>
      <c r="I151" s="167" t="s">
        <v>1348</v>
      </c>
      <c r="J151" s="167" t="s">
        <v>847</v>
      </c>
      <c r="K151" s="167" t="s">
        <v>847</v>
      </c>
      <c r="L151" s="167" t="s">
        <v>848</v>
      </c>
      <c r="M151" s="167" t="s">
        <v>847</v>
      </c>
      <c r="N151" s="167" t="s">
        <v>847</v>
      </c>
    </row>
    <row r="152" spans="1:14" ht="13.8" thickBot="1" x14ac:dyDescent="0.3">
      <c r="A152" s="7" t="s">
        <v>771</v>
      </c>
      <c r="B152" s="1" t="s">
        <v>770</v>
      </c>
      <c r="C152" s="7" t="s">
        <v>18</v>
      </c>
      <c r="D152" s="131">
        <v>3</v>
      </c>
      <c r="E152" s="131">
        <v>12</v>
      </c>
      <c r="F152" s="167" t="s">
        <v>847</v>
      </c>
      <c r="G152" s="167" t="s">
        <v>1346</v>
      </c>
      <c r="H152" s="167" t="s">
        <v>847</v>
      </c>
      <c r="I152" s="167" t="s">
        <v>1346</v>
      </c>
      <c r="J152" s="167" t="s">
        <v>847</v>
      </c>
      <c r="K152" s="167" t="s">
        <v>847</v>
      </c>
      <c r="L152" s="167" t="s">
        <v>848</v>
      </c>
      <c r="M152" s="167" t="s">
        <v>848</v>
      </c>
      <c r="N152" s="167" t="s">
        <v>847</v>
      </c>
    </row>
    <row r="153" spans="1:14" ht="13.8" thickBot="1" x14ac:dyDescent="0.3">
      <c r="A153" s="7" t="s">
        <v>781</v>
      </c>
      <c r="B153" s="1" t="s">
        <v>780</v>
      </c>
      <c r="C153" s="7" t="s">
        <v>18</v>
      </c>
      <c r="D153" s="131">
        <v>8</v>
      </c>
      <c r="E153" s="131">
        <v>13</v>
      </c>
      <c r="F153" s="167" t="s">
        <v>847</v>
      </c>
      <c r="G153" s="167" t="s">
        <v>1343</v>
      </c>
      <c r="H153" s="167" t="s">
        <v>847</v>
      </c>
      <c r="I153" s="167" t="s">
        <v>1343</v>
      </c>
      <c r="J153" s="167" t="s">
        <v>847</v>
      </c>
      <c r="K153" s="167" t="s">
        <v>847</v>
      </c>
      <c r="L153" s="167" t="s">
        <v>848</v>
      </c>
      <c r="M153" s="167" t="s">
        <v>847</v>
      </c>
      <c r="N153" s="167" t="s">
        <v>847</v>
      </c>
    </row>
    <row r="154" spans="1:14" ht="13.8" thickBot="1" x14ac:dyDescent="0.3">
      <c r="A154" s="7" t="s">
        <v>791</v>
      </c>
      <c r="B154" s="1" t="s">
        <v>790</v>
      </c>
      <c r="C154" s="7" t="s">
        <v>18</v>
      </c>
      <c r="D154" s="131">
        <v>5</v>
      </c>
      <c r="E154" s="131">
        <v>13</v>
      </c>
      <c r="F154" s="167" t="s">
        <v>847</v>
      </c>
      <c r="G154" s="167" t="s">
        <v>1410</v>
      </c>
      <c r="H154" s="167" t="s">
        <v>847</v>
      </c>
      <c r="I154" s="167" t="s">
        <v>1410</v>
      </c>
      <c r="J154" s="167" t="s">
        <v>847</v>
      </c>
      <c r="K154" s="167" t="s">
        <v>847</v>
      </c>
      <c r="L154" s="167" t="s">
        <v>848</v>
      </c>
      <c r="M154" s="167" t="s">
        <v>847</v>
      </c>
      <c r="N154" s="167" t="s">
        <v>847</v>
      </c>
    </row>
    <row r="155" spans="1:14" ht="13.8" thickBot="1" x14ac:dyDescent="0.3">
      <c r="A155" s="7" t="s">
        <v>809</v>
      </c>
      <c r="B155" s="1" t="s">
        <v>808</v>
      </c>
      <c r="C155" s="7" t="s">
        <v>18</v>
      </c>
      <c r="D155" s="131">
        <v>7</v>
      </c>
      <c r="E155" s="131">
        <v>15</v>
      </c>
      <c r="F155" s="167" t="s">
        <v>847</v>
      </c>
      <c r="G155" s="167" t="s">
        <v>1525</v>
      </c>
      <c r="H155" s="167" t="s">
        <v>847</v>
      </c>
      <c r="I155" s="167" t="s">
        <v>1525</v>
      </c>
      <c r="J155" s="167" t="s">
        <v>847</v>
      </c>
      <c r="K155" s="167" t="s">
        <v>847</v>
      </c>
      <c r="L155" s="167" t="s">
        <v>848</v>
      </c>
      <c r="M155" s="167" t="s">
        <v>848</v>
      </c>
      <c r="N155" s="167" t="s">
        <v>847</v>
      </c>
    </row>
    <row r="156" spans="1:14" x14ac:dyDescent="0.25">
      <c r="A156" s="7"/>
      <c r="B156" s="81" t="s">
        <v>3877</v>
      </c>
      <c r="C156" s="62"/>
      <c r="D156" s="169">
        <f>SUM(D77:D155)</f>
        <v>344</v>
      </c>
      <c r="E156" s="169">
        <f t="shared" ref="E156" si="2">SUM(E77:E155)</f>
        <v>889</v>
      </c>
      <c r="F156" s="170">
        <f>77/79</f>
        <v>0.97468354430379744</v>
      </c>
      <c r="G156" s="169"/>
      <c r="H156" s="170">
        <f>76/79</f>
        <v>0.96202531645569622</v>
      </c>
      <c r="I156" s="169"/>
      <c r="J156" s="170">
        <f>70/79</f>
        <v>0.88607594936708856</v>
      </c>
      <c r="K156" s="170">
        <f>76/79</f>
        <v>0.96202531645569622</v>
      </c>
      <c r="L156" s="170">
        <f>3/79</f>
        <v>3.7974683544303799E-2</v>
      </c>
      <c r="M156" s="170">
        <f>39/79</f>
        <v>0.49367088607594939</v>
      </c>
      <c r="N156" s="170">
        <v>1</v>
      </c>
    </row>
    <row r="157" spans="1:14" ht="13.8" thickBot="1" x14ac:dyDescent="0.3">
      <c r="A157" s="7"/>
      <c r="B157" s="83" t="s">
        <v>3878</v>
      </c>
      <c r="C157" s="67"/>
      <c r="D157" s="171">
        <f>AVERAGE(D77:D155)</f>
        <v>4.3544303797468356</v>
      </c>
      <c r="E157" s="171">
        <f t="shared" ref="E157" si="3">AVERAGE(E77:E155)</f>
        <v>11.253164556962025</v>
      </c>
      <c r="F157" s="171"/>
      <c r="G157" s="171"/>
      <c r="H157" s="171"/>
      <c r="I157" s="171"/>
      <c r="J157" s="171"/>
      <c r="K157" s="171"/>
      <c r="L157" s="171"/>
      <c r="M157" s="171"/>
      <c r="N157" s="171"/>
    </row>
    <row r="158" spans="1:14" ht="13.8" thickBot="1" x14ac:dyDescent="0.3">
      <c r="A158" s="7"/>
      <c r="B158" s="1"/>
      <c r="C158" s="7"/>
      <c r="D158" s="131"/>
      <c r="E158" s="131"/>
      <c r="F158" s="167"/>
      <c r="G158" s="167"/>
      <c r="H158" s="167"/>
      <c r="I158" s="167"/>
      <c r="J158" s="167"/>
      <c r="K158" s="167"/>
      <c r="L158" s="167"/>
      <c r="M158" s="167"/>
      <c r="N158" s="167"/>
    </row>
    <row r="159" spans="1:14" ht="13.8" thickBot="1" x14ac:dyDescent="0.3">
      <c r="A159" s="7" t="s">
        <v>25</v>
      </c>
      <c r="B159" s="1" t="s">
        <v>24</v>
      </c>
      <c r="C159" s="7" t="s">
        <v>26</v>
      </c>
      <c r="D159" s="131">
        <v>5</v>
      </c>
      <c r="E159" s="131">
        <v>14</v>
      </c>
      <c r="F159" s="167" t="s">
        <v>847</v>
      </c>
      <c r="G159" s="167" t="s">
        <v>1342</v>
      </c>
      <c r="H159" s="167" t="s">
        <v>847</v>
      </c>
      <c r="I159" s="167" t="s">
        <v>1342</v>
      </c>
      <c r="J159" s="167" t="s">
        <v>847</v>
      </c>
      <c r="K159" s="167" t="s">
        <v>847</v>
      </c>
      <c r="L159" s="167" t="s">
        <v>848</v>
      </c>
      <c r="M159" s="167" t="s">
        <v>848</v>
      </c>
      <c r="N159" s="167" t="s">
        <v>847</v>
      </c>
    </row>
    <row r="160" spans="1:14" ht="13.8" thickBot="1" x14ac:dyDescent="0.3">
      <c r="A160" s="7" t="s">
        <v>30</v>
      </c>
      <c r="B160" s="1" t="s">
        <v>29</v>
      </c>
      <c r="C160" s="7" t="s">
        <v>26</v>
      </c>
      <c r="D160" s="131">
        <v>19</v>
      </c>
      <c r="E160" s="131">
        <v>30</v>
      </c>
      <c r="F160" s="167" t="s">
        <v>847</v>
      </c>
      <c r="G160" s="167" t="s">
        <v>1344</v>
      </c>
      <c r="H160" s="167" t="s">
        <v>847</v>
      </c>
      <c r="I160" s="167" t="s">
        <v>1344</v>
      </c>
      <c r="J160" s="167" t="s">
        <v>847</v>
      </c>
      <c r="K160" s="167" t="s">
        <v>847</v>
      </c>
      <c r="L160" s="167" t="s">
        <v>848</v>
      </c>
      <c r="M160" s="167" t="s">
        <v>847</v>
      </c>
      <c r="N160" s="167" t="s">
        <v>847</v>
      </c>
    </row>
    <row r="161" spans="1:14" ht="13.8" thickBot="1" x14ac:dyDescent="0.3">
      <c r="A161" s="7" t="s">
        <v>32</v>
      </c>
      <c r="B161" s="1" t="s">
        <v>31</v>
      </c>
      <c r="C161" s="7" t="s">
        <v>26</v>
      </c>
      <c r="D161" s="131">
        <v>12</v>
      </c>
      <c r="E161" s="131">
        <v>45</v>
      </c>
      <c r="F161" s="167" t="s">
        <v>847</v>
      </c>
      <c r="G161" s="167" t="s">
        <v>1345</v>
      </c>
      <c r="H161" s="167" t="s">
        <v>847</v>
      </c>
      <c r="I161" s="167" t="s">
        <v>1345</v>
      </c>
      <c r="J161" s="167" t="s">
        <v>847</v>
      </c>
      <c r="K161" s="167" t="s">
        <v>847</v>
      </c>
      <c r="L161" s="167" t="s">
        <v>848</v>
      </c>
      <c r="M161" s="167" t="s">
        <v>847</v>
      </c>
      <c r="N161" s="167" t="s">
        <v>847</v>
      </c>
    </row>
    <row r="162" spans="1:14" ht="13.8" thickBot="1" x14ac:dyDescent="0.3">
      <c r="A162" s="7" t="s">
        <v>44</v>
      </c>
      <c r="B162" s="1" t="s">
        <v>43</v>
      </c>
      <c r="C162" s="7" t="s">
        <v>26</v>
      </c>
      <c r="D162" s="131">
        <v>10</v>
      </c>
      <c r="E162" s="131">
        <v>17</v>
      </c>
      <c r="F162" s="167" t="s">
        <v>847</v>
      </c>
      <c r="G162" s="167" t="s">
        <v>1350</v>
      </c>
      <c r="H162" s="167" t="s">
        <v>847</v>
      </c>
      <c r="I162" s="167" t="s">
        <v>1350</v>
      </c>
      <c r="J162" s="167" t="s">
        <v>847</v>
      </c>
      <c r="K162" s="167" t="s">
        <v>847</v>
      </c>
      <c r="L162" s="167" t="s">
        <v>848</v>
      </c>
      <c r="M162" s="167" t="s">
        <v>848</v>
      </c>
      <c r="N162" s="167" t="s">
        <v>847</v>
      </c>
    </row>
    <row r="163" spans="1:14" ht="13.8" thickBot="1" x14ac:dyDescent="0.3">
      <c r="A163" s="7" t="s">
        <v>52</v>
      </c>
      <c r="B163" s="1" t="s">
        <v>51</v>
      </c>
      <c r="C163" s="7" t="s">
        <v>26</v>
      </c>
      <c r="D163" s="131">
        <v>9</v>
      </c>
      <c r="E163" s="131">
        <v>21</v>
      </c>
      <c r="F163" s="167" t="s">
        <v>847</v>
      </c>
      <c r="G163" s="167" t="s">
        <v>1352</v>
      </c>
      <c r="H163" s="167" t="s">
        <v>847</v>
      </c>
      <c r="I163" s="167" t="s">
        <v>1353</v>
      </c>
      <c r="J163" s="167" t="s">
        <v>847</v>
      </c>
      <c r="K163" s="167" t="s">
        <v>847</v>
      </c>
      <c r="L163" s="167" t="s">
        <v>848</v>
      </c>
      <c r="M163" s="167" t="s">
        <v>847</v>
      </c>
      <c r="N163" s="167" t="s">
        <v>847</v>
      </c>
    </row>
    <row r="164" spans="1:14" ht="13.8" thickBot="1" x14ac:dyDescent="0.3">
      <c r="A164" s="7" t="s">
        <v>67</v>
      </c>
      <c r="B164" s="1" t="s">
        <v>66</v>
      </c>
      <c r="C164" s="7" t="s">
        <v>26</v>
      </c>
      <c r="D164" s="131">
        <v>2</v>
      </c>
      <c r="E164" s="131">
        <v>5</v>
      </c>
      <c r="F164" s="167" t="s">
        <v>847</v>
      </c>
      <c r="G164" s="167" t="s">
        <v>1361</v>
      </c>
      <c r="H164" s="167" t="s">
        <v>847</v>
      </c>
      <c r="I164" s="167" t="s">
        <v>1361</v>
      </c>
      <c r="J164" s="167" t="s">
        <v>847</v>
      </c>
      <c r="K164" s="167" t="s">
        <v>847</v>
      </c>
      <c r="L164" s="167" t="s">
        <v>848</v>
      </c>
      <c r="M164" s="167" t="s">
        <v>848</v>
      </c>
      <c r="N164" s="167" t="s">
        <v>847</v>
      </c>
    </row>
    <row r="165" spans="1:14" ht="13.8" thickBot="1" x14ac:dyDescent="0.3">
      <c r="A165" s="7" t="s">
        <v>96</v>
      </c>
      <c r="B165" s="1" t="s">
        <v>95</v>
      </c>
      <c r="C165" s="7" t="s">
        <v>26</v>
      </c>
      <c r="D165" s="131">
        <v>10</v>
      </c>
      <c r="E165" s="131">
        <v>24</v>
      </c>
      <c r="F165" s="167" t="s">
        <v>847</v>
      </c>
      <c r="G165" s="167" t="s">
        <v>1361</v>
      </c>
      <c r="H165" s="167" t="s">
        <v>847</v>
      </c>
      <c r="I165" s="167" t="s">
        <v>1361</v>
      </c>
      <c r="J165" s="167" t="s">
        <v>847</v>
      </c>
      <c r="K165" s="167" t="s">
        <v>847</v>
      </c>
      <c r="L165" s="167" t="s">
        <v>848</v>
      </c>
      <c r="M165" s="167" t="s">
        <v>847</v>
      </c>
      <c r="N165" s="167" t="s">
        <v>847</v>
      </c>
    </row>
    <row r="166" spans="1:14" ht="13.8" thickBot="1" x14ac:dyDescent="0.3">
      <c r="A166" s="7" t="s">
        <v>106</v>
      </c>
      <c r="B166" s="1" t="s">
        <v>105</v>
      </c>
      <c r="C166" s="7" t="s">
        <v>26</v>
      </c>
      <c r="D166" s="131">
        <v>6</v>
      </c>
      <c r="E166" s="131">
        <v>17</v>
      </c>
      <c r="F166" s="167" t="s">
        <v>847</v>
      </c>
      <c r="G166" s="167" t="s">
        <v>1339</v>
      </c>
      <c r="H166" s="167" t="s">
        <v>847</v>
      </c>
      <c r="I166" s="167" t="s">
        <v>1339</v>
      </c>
      <c r="J166" s="167" t="s">
        <v>847</v>
      </c>
      <c r="K166" s="167" t="s">
        <v>847</v>
      </c>
      <c r="L166" s="167" t="s">
        <v>848</v>
      </c>
      <c r="M166" s="167" t="s">
        <v>847</v>
      </c>
      <c r="N166" s="167" t="s">
        <v>847</v>
      </c>
    </row>
    <row r="167" spans="1:14" ht="13.8" thickBot="1" x14ac:dyDescent="0.3">
      <c r="A167" s="7" t="s">
        <v>110</v>
      </c>
      <c r="B167" s="1" t="s">
        <v>109</v>
      </c>
      <c r="C167" s="7" t="s">
        <v>26</v>
      </c>
      <c r="D167" s="131">
        <v>10</v>
      </c>
      <c r="E167" s="131">
        <v>24</v>
      </c>
      <c r="F167" s="167" t="s">
        <v>847</v>
      </c>
      <c r="G167" s="167" t="s">
        <v>1374</v>
      </c>
      <c r="H167" s="167" t="s">
        <v>847</v>
      </c>
      <c r="I167" s="167" t="s">
        <v>1375</v>
      </c>
      <c r="J167" s="167" t="s">
        <v>847</v>
      </c>
      <c r="K167" s="167" t="s">
        <v>847</v>
      </c>
      <c r="L167" s="167" t="s">
        <v>848</v>
      </c>
      <c r="M167" s="167" t="s">
        <v>847</v>
      </c>
      <c r="N167" s="167" t="s">
        <v>847</v>
      </c>
    </row>
    <row r="168" spans="1:14" ht="13.8" thickBot="1" x14ac:dyDescent="0.3">
      <c r="A168" s="7" t="s">
        <v>128</v>
      </c>
      <c r="B168" s="1" t="s">
        <v>127</v>
      </c>
      <c r="C168" s="7" t="s">
        <v>26</v>
      </c>
      <c r="D168" s="131">
        <v>15</v>
      </c>
      <c r="E168" s="131">
        <v>16</v>
      </c>
      <c r="F168" s="167" t="s">
        <v>847</v>
      </c>
      <c r="G168" s="167" t="s">
        <v>1361</v>
      </c>
      <c r="H168" s="167" t="s">
        <v>847</v>
      </c>
      <c r="I168" s="167" t="s">
        <v>1361</v>
      </c>
      <c r="J168" s="167" t="s">
        <v>847</v>
      </c>
      <c r="K168" s="167" t="s">
        <v>847</v>
      </c>
      <c r="L168" s="167" t="s">
        <v>847</v>
      </c>
      <c r="M168" s="167" t="s">
        <v>847</v>
      </c>
      <c r="N168" s="167" t="s">
        <v>847</v>
      </c>
    </row>
    <row r="169" spans="1:14" ht="13.8" thickBot="1" x14ac:dyDescent="0.3">
      <c r="A169" s="7" t="s">
        <v>130</v>
      </c>
      <c r="B169" s="1" t="s">
        <v>129</v>
      </c>
      <c r="C169" s="7" t="s">
        <v>26</v>
      </c>
      <c r="D169" s="131">
        <v>4</v>
      </c>
      <c r="E169" s="131">
        <v>17</v>
      </c>
      <c r="F169" s="167" t="s">
        <v>847</v>
      </c>
      <c r="G169" s="167" t="s">
        <v>1379</v>
      </c>
      <c r="H169" s="167" t="s">
        <v>847</v>
      </c>
      <c r="I169" s="167" t="s">
        <v>1379</v>
      </c>
      <c r="J169" s="167" t="s">
        <v>847</v>
      </c>
      <c r="K169" s="167" t="s">
        <v>847</v>
      </c>
      <c r="L169" s="167" t="s">
        <v>848</v>
      </c>
      <c r="M169" s="167" t="s">
        <v>848</v>
      </c>
      <c r="N169" s="167" t="s">
        <v>847</v>
      </c>
    </row>
    <row r="170" spans="1:14" ht="13.8" thickBot="1" x14ac:dyDescent="0.3">
      <c r="A170" s="7" t="s">
        <v>136</v>
      </c>
      <c r="B170" s="1" t="s">
        <v>135</v>
      </c>
      <c r="C170" s="7" t="s">
        <v>26</v>
      </c>
      <c r="D170" s="131">
        <v>4</v>
      </c>
      <c r="E170" s="131">
        <v>27</v>
      </c>
      <c r="F170" s="167" t="s">
        <v>847</v>
      </c>
      <c r="G170" s="167" t="s">
        <v>1343</v>
      </c>
      <c r="H170" s="167" t="s">
        <v>847</v>
      </c>
      <c r="I170" s="167" t="s">
        <v>1343</v>
      </c>
      <c r="J170" s="167" t="s">
        <v>847</v>
      </c>
      <c r="K170" s="167" t="s">
        <v>847</v>
      </c>
      <c r="L170" s="167" t="s">
        <v>848</v>
      </c>
      <c r="M170" s="167" t="s">
        <v>847</v>
      </c>
      <c r="N170" s="167" t="s">
        <v>847</v>
      </c>
    </row>
    <row r="171" spans="1:14" ht="13.8" thickBot="1" x14ac:dyDescent="0.3">
      <c r="A171" s="7" t="s">
        <v>144</v>
      </c>
      <c r="B171" s="1" t="s">
        <v>143</v>
      </c>
      <c r="C171" s="7" t="s">
        <v>26</v>
      </c>
      <c r="D171" s="131">
        <v>10</v>
      </c>
      <c r="E171" s="131">
        <v>21</v>
      </c>
      <c r="F171" s="167" t="s">
        <v>847</v>
      </c>
      <c r="G171" s="167" t="s">
        <v>1382</v>
      </c>
      <c r="H171" s="167" t="s">
        <v>847</v>
      </c>
      <c r="I171" s="167" t="s">
        <v>1362</v>
      </c>
      <c r="J171" s="167" t="s">
        <v>847</v>
      </c>
      <c r="K171" s="167" t="s">
        <v>847</v>
      </c>
      <c r="L171" s="167" t="s">
        <v>848</v>
      </c>
      <c r="M171" s="167" t="s">
        <v>847</v>
      </c>
      <c r="N171" s="167" t="s">
        <v>847</v>
      </c>
    </row>
    <row r="172" spans="1:14" ht="13.8" thickBot="1" x14ac:dyDescent="0.3">
      <c r="A172" s="7" t="s">
        <v>148</v>
      </c>
      <c r="B172" s="1" t="s">
        <v>147</v>
      </c>
      <c r="C172" s="7" t="s">
        <v>26</v>
      </c>
      <c r="D172" s="131">
        <v>6</v>
      </c>
      <c r="E172" s="131">
        <v>19</v>
      </c>
      <c r="F172" s="167" t="s">
        <v>847</v>
      </c>
      <c r="G172" s="167" t="s">
        <v>1349</v>
      </c>
      <c r="H172" s="167" t="s">
        <v>847</v>
      </c>
      <c r="I172" s="167" t="s">
        <v>1349</v>
      </c>
      <c r="J172" s="167" t="s">
        <v>847</v>
      </c>
      <c r="K172" s="167" t="s">
        <v>847</v>
      </c>
      <c r="L172" s="167" t="s">
        <v>848</v>
      </c>
      <c r="M172" s="167" t="s">
        <v>847</v>
      </c>
      <c r="N172" s="167" t="s">
        <v>847</v>
      </c>
    </row>
    <row r="173" spans="1:14" ht="13.8" thickBot="1" x14ac:dyDescent="0.3">
      <c r="A173" s="7" t="s">
        <v>152</v>
      </c>
      <c r="B173" s="1" t="s">
        <v>151</v>
      </c>
      <c r="C173" s="7" t="s">
        <v>26</v>
      </c>
      <c r="D173" s="131">
        <v>6</v>
      </c>
      <c r="E173" s="131">
        <v>9</v>
      </c>
      <c r="F173" s="167" t="s">
        <v>847</v>
      </c>
      <c r="G173" s="167" t="s">
        <v>1352</v>
      </c>
      <c r="H173" s="167" t="s">
        <v>847</v>
      </c>
      <c r="I173" s="167" t="s">
        <v>1383</v>
      </c>
      <c r="J173" s="167" t="s">
        <v>847</v>
      </c>
      <c r="K173" s="167" t="s">
        <v>847</v>
      </c>
      <c r="L173" s="167" t="s">
        <v>848</v>
      </c>
      <c r="M173" s="167" t="s">
        <v>847</v>
      </c>
      <c r="N173" s="167" t="s">
        <v>847</v>
      </c>
    </row>
    <row r="174" spans="1:14" ht="13.8" thickBot="1" x14ac:dyDescent="0.3">
      <c r="A174" s="7" t="s">
        <v>154</v>
      </c>
      <c r="B174" s="1" t="s">
        <v>153</v>
      </c>
      <c r="C174" s="7" t="s">
        <v>26</v>
      </c>
      <c r="D174" s="131">
        <v>6</v>
      </c>
      <c r="E174" s="131">
        <v>10</v>
      </c>
      <c r="F174" s="167" t="s">
        <v>847</v>
      </c>
      <c r="G174" s="167" t="s">
        <v>1339</v>
      </c>
      <c r="H174" s="167" t="s">
        <v>847</v>
      </c>
      <c r="I174" s="167" t="s">
        <v>1384</v>
      </c>
      <c r="J174" s="167" t="s">
        <v>847</v>
      </c>
      <c r="K174" s="167" t="s">
        <v>847</v>
      </c>
      <c r="L174" s="167" t="s">
        <v>848</v>
      </c>
      <c r="M174" s="167" t="s">
        <v>847</v>
      </c>
      <c r="N174" s="167" t="s">
        <v>847</v>
      </c>
    </row>
    <row r="175" spans="1:14" ht="13.8" thickBot="1" x14ac:dyDescent="0.3">
      <c r="A175" s="7" t="s">
        <v>160</v>
      </c>
      <c r="B175" s="1" t="s">
        <v>159</v>
      </c>
      <c r="C175" s="7" t="s">
        <v>26</v>
      </c>
      <c r="D175" s="131">
        <v>20</v>
      </c>
      <c r="E175" s="131">
        <v>44</v>
      </c>
      <c r="F175" s="167" t="s">
        <v>847</v>
      </c>
      <c r="G175" s="167" t="s">
        <v>1339</v>
      </c>
      <c r="H175" s="167" t="s">
        <v>847</v>
      </c>
      <c r="I175" s="167" t="s">
        <v>1386</v>
      </c>
      <c r="J175" s="167" t="s">
        <v>847</v>
      </c>
      <c r="K175" s="167" t="s">
        <v>847</v>
      </c>
      <c r="L175" s="167" t="s">
        <v>847</v>
      </c>
      <c r="M175" s="167" t="s">
        <v>847</v>
      </c>
      <c r="N175" s="167" t="s">
        <v>847</v>
      </c>
    </row>
    <row r="176" spans="1:14" ht="13.8" thickBot="1" x14ac:dyDescent="0.3">
      <c r="A176" s="7" t="s">
        <v>196</v>
      </c>
      <c r="B176" s="1" t="s">
        <v>195</v>
      </c>
      <c r="C176" s="7" t="s">
        <v>26</v>
      </c>
      <c r="D176" s="131">
        <v>6</v>
      </c>
      <c r="E176" s="131">
        <v>15</v>
      </c>
      <c r="F176" s="167" t="s">
        <v>847</v>
      </c>
      <c r="G176" s="167" t="s">
        <v>1352</v>
      </c>
      <c r="H176" s="167" t="s">
        <v>847</v>
      </c>
      <c r="I176" s="167" t="s">
        <v>1349</v>
      </c>
      <c r="J176" s="167" t="s">
        <v>847</v>
      </c>
      <c r="K176" s="167" t="s">
        <v>847</v>
      </c>
      <c r="L176" s="167" t="s">
        <v>848</v>
      </c>
      <c r="M176" s="167" t="s">
        <v>847</v>
      </c>
      <c r="N176" s="167" t="s">
        <v>847</v>
      </c>
    </row>
    <row r="177" spans="1:14" ht="13.8" thickBot="1" x14ac:dyDescent="0.3">
      <c r="A177" s="7" t="s">
        <v>220</v>
      </c>
      <c r="B177" s="1" t="s">
        <v>219</v>
      </c>
      <c r="C177" s="7" t="s">
        <v>26</v>
      </c>
      <c r="D177" s="131">
        <v>5</v>
      </c>
      <c r="E177" s="131">
        <v>12</v>
      </c>
      <c r="F177" s="167" t="s">
        <v>847</v>
      </c>
      <c r="G177" s="167" t="s">
        <v>1402</v>
      </c>
      <c r="H177" s="167" t="s">
        <v>847</v>
      </c>
      <c r="I177" s="167" t="s">
        <v>1402</v>
      </c>
      <c r="J177" s="167" t="s">
        <v>847</v>
      </c>
      <c r="K177" s="167" t="s">
        <v>847</v>
      </c>
      <c r="L177" s="167" t="s">
        <v>848</v>
      </c>
      <c r="M177" s="167" t="s">
        <v>847</v>
      </c>
      <c r="N177" s="167" t="s">
        <v>847</v>
      </c>
    </row>
    <row r="178" spans="1:14" ht="13.8" thickBot="1" x14ac:dyDescent="0.3">
      <c r="A178" s="7" t="s">
        <v>234</v>
      </c>
      <c r="B178" s="1" t="s">
        <v>233</v>
      </c>
      <c r="C178" s="7" t="s">
        <v>26</v>
      </c>
      <c r="D178" s="131">
        <v>4</v>
      </c>
      <c r="E178" s="131">
        <v>10</v>
      </c>
      <c r="F178" s="167" t="s">
        <v>847</v>
      </c>
      <c r="G178" s="167" t="s">
        <v>1352</v>
      </c>
      <c r="H178" s="167" t="s">
        <v>847</v>
      </c>
      <c r="I178" s="167" t="s">
        <v>1352</v>
      </c>
      <c r="J178" s="167" t="s">
        <v>847</v>
      </c>
      <c r="K178" s="167" t="s">
        <v>847</v>
      </c>
      <c r="L178" s="167" t="s">
        <v>848</v>
      </c>
      <c r="M178" s="167" t="s">
        <v>847</v>
      </c>
      <c r="N178" s="167" t="s">
        <v>847</v>
      </c>
    </row>
    <row r="179" spans="1:14" ht="13.8" thickBot="1" x14ac:dyDescent="0.3">
      <c r="A179" s="7" t="s">
        <v>248</v>
      </c>
      <c r="B179" s="1" t="s">
        <v>247</v>
      </c>
      <c r="C179" s="7" t="s">
        <v>26</v>
      </c>
      <c r="D179" s="131">
        <v>5</v>
      </c>
      <c r="E179" s="131">
        <v>14</v>
      </c>
      <c r="F179" s="167" t="s">
        <v>847</v>
      </c>
      <c r="G179" s="167" t="s">
        <v>1410</v>
      </c>
      <c r="H179" s="167" t="s">
        <v>847</v>
      </c>
      <c r="I179" s="167" t="s">
        <v>1410</v>
      </c>
      <c r="J179" s="167" t="s">
        <v>847</v>
      </c>
      <c r="K179" s="167" t="s">
        <v>847</v>
      </c>
      <c r="L179" s="167" t="s">
        <v>848</v>
      </c>
      <c r="M179" s="167" t="s">
        <v>847</v>
      </c>
      <c r="N179" s="167" t="s">
        <v>847</v>
      </c>
    </row>
    <row r="180" spans="1:14" ht="13.8" thickBot="1" x14ac:dyDescent="0.3">
      <c r="A180" s="7" t="s">
        <v>252</v>
      </c>
      <c r="B180" s="1" t="s">
        <v>251</v>
      </c>
      <c r="C180" s="7" t="s">
        <v>26</v>
      </c>
      <c r="D180" s="131">
        <v>3</v>
      </c>
      <c r="E180" s="131">
        <v>13</v>
      </c>
      <c r="F180" s="167" t="s">
        <v>847</v>
      </c>
      <c r="G180" s="167" t="s">
        <v>1339</v>
      </c>
      <c r="H180" s="167" t="s">
        <v>847</v>
      </c>
      <c r="I180" s="167" t="s">
        <v>1339</v>
      </c>
      <c r="J180" s="167" t="s">
        <v>847</v>
      </c>
      <c r="K180" s="167" t="s">
        <v>847</v>
      </c>
      <c r="L180" s="167" t="s">
        <v>848</v>
      </c>
      <c r="M180" s="167" t="s">
        <v>847</v>
      </c>
      <c r="N180" s="167" t="s">
        <v>847</v>
      </c>
    </row>
    <row r="181" spans="1:14" ht="13.8" thickBot="1" x14ac:dyDescent="0.3">
      <c r="A181" s="7" t="s">
        <v>264</v>
      </c>
      <c r="B181" s="1" t="s">
        <v>263</v>
      </c>
      <c r="C181" s="7" t="s">
        <v>26</v>
      </c>
      <c r="D181" s="131">
        <v>4</v>
      </c>
      <c r="E181" s="131">
        <v>11</v>
      </c>
      <c r="F181" s="167" t="s">
        <v>847</v>
      </c>
      <c r="G181" s="167" t="s">
        <v>1411</v>
      </c>
      <c r="H181" s="167" t="s">
        <v>847</v>
      </c>
      <c r="I181" s="167" t="s">
        <v>1411</v>
      </c>
      <c r="J181" s="167" t="s">
        <v>848</v>
      </c>
      <c r="K181" s="167" t="s">
        <v>847</v>
      </c>
      <c r="L181" s="167" t="s">
        <v>848</v>
      </c>
      <c r="M181" s="167" t="s">
        <v>847</v>
      </c>
      <c r="N181" s="167" t="s">
        <v>847</v>
      </c>
    </row>
    <row r="182" spans="1:14" ht="13.8" thickBot="1" x14ac:dyDescent="0.3">
      <c r="A182" s="7" t="s">
        <v>286</v>
      </c>
      <c r="B182" s="1" t="s">
        <v>285</v>
      </c>
      <c r="C182" s="7" t="s">
        <v>26</v>
      </c>
      <c r="D182" s="131">
        <v>10</v>
      </c>
      <c r="E182" s="131">
        <v>21</v>
      </c>
      <c r="F182" s="167" t="s">
        <v>847</v>
      </c>
      <c r="G182" s="167" t="s">
        <v>1363</v>
      </c>
      <c r="H182" s="167" t="s">
        <v>847</v>
      </c>
      <c r="I182" s="167" t="s">
        <v>1363</v>
      </c>
      <c r="J182" s="167" t="s">
        <v>847</v>
      </c>
      <c r="K182" s="167" t="s">
        <v>847</v>
      </c>
      <c r="L182" s="167" t="s">
        <v>848</v>
      </c>
      <c r="M182" s="167" t="s">
        <v>848</v>
      </c>
      <c r="N182" s="167" t="s">
        <v>847</v>
      </c>
    </row>
    <row r="183" spans="1:14" ht="13.8" thickBot="1" x14ac:dyDescent="0.3">
      <c r="A183" s="7" t="s">
        <v>296</v>
      </c>
      <c r="B183" s="1" t="s">
        <v>295</v>
      </c>
      <c r="C183" s="7" t="s">
        <v>26</v>
      </c>
      <c r="D183" s="131">
        <v>4</v>
      </c>
      <c r="E183" s="131">
        <v>6</v>
      </c>
      <c r="F183" s="167" t="s">
        <v>847</v>
      </c>
      <c r="G183" s="167" t="s">
        <v>1361</v>
      </c>
      <c r="H183" s="167" t="s">
        <v>847</v>
      </c>
      <c r="I183" s="167" t="s">
        <v>1361</v>
      </c>
      <c r="J183" s="167" t="s">
        <v>847</v>
      </c>
      <c r="K183" s="167" t="s">
        <v>847</v>
      </c>
      <c r="L183" s="167" t="s">
        <v>848</v>
      </c>
      <c r="M183" s="167" t="s">
        <v>848</v>
      </c>
      <c r="N183" s="167" t="s">
        <v>847</v>
      </c>
    </row>
    <row r="184" spans="1:14" ht="13.8" thickBot="1" x14ac:dyDescent="0.3">
      <c r="A184" s="7" t="s">
        <v>302</v>
      </c>
      <c r="B184" s="1" t="s">
        <v>301</v>
      </c>
      <c r="C184" s="7" t="s">
        <v>26</v>
      </c>
      <c r="D184" s="131">
        <v>11</v>
      </c>
      <c r="E184" s="131">
        <v>23</v>
      </c>
      <c r="F184" s="167" t="s">
        <v>847</v>
      </c>
      <c r="G184" s="167" t="s">
        <v>1354</v>
      </c>
      <c r="H184" s="167" t="s">
        <v>847</v>
      </c>
      <c r="I184" s="167" t="s">
        <v>1354</v>
      </c>
      <c r="J184" s="167" t="s">
        <v>847</v>
      </c>
      <c r="K184" s="167" t="s">
        <v>847</v>
      </c>
      <c r="L184" s="167" t="s">
        <v>847</v>
      </c>
      <c r="M184" s="167" t="s">
        <v>847</v>
      </c>
      <c r="N184" s="167" t="s">
        <v>847</v>
      </c>
    </row>
    <row r="185" spans="1:14" ht="13.8" thickBot="1" x14ac:dyDescent="0.3">
      <c r="A185" s="7" t="s">
        <v>310</v>
      </c>
      <c r="B185" s="1" t="s">
        <v>309</v>
      </c>
      <c r="C185" s="7" t="s">
        <v>26</v>
      </c>
      <c r="D185" s="131">
        <v>4</v>
      </c>
      <c r="E185" s="131">
        <v>23</v>
      </c>
      <c r="F185" s="167" t="s">
        <v>847</v>
      </c>
      <c r="G185" s="167" t="s">
        <v>1348</v>
      </c>
      <c r="H185" s="167" t="s">
        <v>847</v>
      </c>
      <c r="I185" s="167" t="s">
        <v>1424</v>
      </c>
      <c r="J185" s="167" t="s">
        <v>847</v>
      </c>
      <c r="K185" s="167" t="s">
        <v>847</v>
      </c>
      <c r="L185" s="167" t="s">
        <v>848</v>
      </c>
      <c r="M185" s="167" t="s">
        <v>847</v>
      </c>
      <c r="N185" s="167" t="s">
        <v>847</v>
      </c>
    </row>
    <row r="186" spans="1:14" ht="13.8" thickBot="1" x14ac:dyDescent="0.3">
      <c r="A186" s="7" t="s">
        <v>324</v>
      </c>
      <c r="B186" s="1" t="s">
        <v>323</v>
      </c>
      <c r="C186" s="7" t="s">
        <v>26</v>
      </c>
      <c r="D186" s="131">
        <v>6</v>
      </c>
      <c r="E186" s="131">
        <v>13</v>
      </c>
      <c r="F186" s="167" t="s">
        <v>847</v>
      </c>
      <c r="G186" s="167" t="s">
        <v>1427</v>
      </c>
      <c r="H186" s="167" t="s">
        <v>847</v>
      </c>
      <c r="I186" s="167" t="s">
        <v>1428</v>
      </c>
      <c r="J186" s="167" t="s">
        <v>847</v>
      </c>
      <c r="K186" s="167" t="s">
        <v>847</v>
      </c>
      <c r="L186" s="167" t="s">
        <v>848</v>
      </c>
      <c r="M186" s="167" t="s">
        <v>847</v>
      </c>
      <c r="N186" s="167" t="s">
        <v>847</v>
      </c>
    </row>
    <row r="187" spans="1:14" ht="13.8" thickBot="1" x14ac:dyDescent="0.3">
      <c r="A187" s="7" t="s">
        <v>340</v>
      </c>
      <c r="B187" s="1" t="s">
        <v>339</v>
      </c>
      <c r="C187" s="7" t="s">
        <v>26</v>
      </c>
      <c r="D187" s="131">
        <v>8</v>
      </c>
      <c r="E187" s="131">
        <v>25</v>
      </c>
      <c r="F187" s="167" t="s">
        <v>847</v>
      </c>
      <c r="G187" s="167" t="s">
        <v>1433</v>
      </c>
      <c r="H187" s="167" t="s">
        <v>847</v>
      </c>
      <c r="I187" s="167" t="s">
        <v>1433</v>
      </c>
      <c r="J187" s="167" t="s">
        <v>847</v>
      </c>
      <c r="K187" s="167" t="s">
        <v>847</v>
      </c>
      <c r="L187" s="167" t="s">
        <v>848</v>
      </c>
      <c r="M187" s="167" t="s">
        <v>847</v>
      </c>
      <c r="N187" s="167" t="s">
        <v>847</v>
      </c>
    </row>
    <row r="188" spans="1:14" ht="13.8" thickBot="1" x14ac:dyDescent="0.3">
      <c r="A188" s="7" t="s">
        <v>344</v>
      </c>
      <c r="B188" s="1" t="s">
        <v>343</v>
      </c>
      <c r="C188" s="7" t="s">
        <v>26</v>
      </c>
      <c r="D188" s="131">
        <v>10</v>
      </c>
      <c r="E188" s="131">
        <v>18</v>
      </c>
      <c r="F188" s="167" t="s">
        <v>847</v>
      </c>
      <c r="G188" s="167" t="s">
        <v>1434</v>
      </c>
      <c r="H188" s="167" t="s">
        <v>847</v>
      </c>
      <c r="I188" s="167" t="s">
        <v>1434</v>
      </c>
      <c r="J188" s="167" t="s">
        <v>847</v>
      </c>
      <c r="K188" s="167" t="s">
        <v>847</v>
      </c>
      <c r="L188" s="167" t="s">
        <v>848</v>
      </c>
      <c r="M188" s="167" t="s">
        <v>848</v>
      </c>
      <c r="N188" s="167" t="s">
        <v>847</v>
      </c>
    </row>
    <row r="189" spans="1:14" ht="13.8" thickBot="1" x14ac:dyDescent="0.3">
      <c r="A189" s="7" t="s">
        <v>352</v>
      </c>
      <c r="B189" s="1" t="s">
        <v>351</v>
      </c>
      <c r="C189" s="7" t="s">
        <v>26</v>
      </c>
      <c r="D189" s="131">
        <v>4</v>
      </c>
      <c r="E189" s="131">
        <v>11</v>
      </c>
      <c r="F189" s="167" t="s">
        <v>847</v>
      </c>
      <c r="G189" s="167" t="s">
        <v>1352</v>
      </c>
      <c r="H189" s="167" t="s">
        <v>847</v>
      </c>
      <c r="I189" s="167" t="s">
        <v>1352</v>
      </c>
      <c r="J189" s="167" t="s">
        <v>847</v>
      </c>
      <c r="K189" s="167" t="s">
        <v>847</v>
      </c>
      <c r="L189" s="167" t="s">
        <v>848</v>
      </c>
      <c r="M189" s="167" t="s">
        <v>847</v>
      </c>
      <c r="N189" s="167" t="s">
        <v>847</v>
      </c>
    </row>
    <row r="190" spans="1:14" ht="13.8" thickBot="1" x14ac:dyDescent="0.3">
      <c r="A190" s="7" t="s">
        <v>360</v>
      </c>
      <c r="B190" s="1" t="s">
        <v>359</v>
      </c>
      <c r="C190" s="7" t="s">
        <v>26</v>
      </c>
      <c r="D190" s="131">
        <v>6</v>
      </c>
      <c r="E190" s="131">
        <v>16</v>
      </c>
      <c r="F190" s="167" t="s">
        <v>847</v>
      </c>
      <c r="G190" s="167" t="s">
        <v>1412</v>
      </c>
      <c r="H190" s="167" t="s">
        <v>847</v>
      </c>
      <c r="I190" s="167" t="s">
        <v>1412</v>
      </c>
      <c r="J190" s="167" t="s">
        <v>848</v>
      </c>
      <c r="K190" s="167" t="s">
        <v>847</v>
      </c>
      <c r="L190" s="167" t="s">
        <v>848</v>
      </c>
      <c r="M190" s="167" t="s">
        <v>848</v>
      </c>
      <c r="N190" s="167" t="s">
        <v>847</v>
      </c>
    </row>
    <row r="191" spans="1:14" ht="13.8" thickBot="1" x14ac:dyDescent="0.3">
      <c r="A191" s="7" t="s">
        <v>380</v>
      </c>
      <c r="B191" s="1" t="s">
        <v>379</v>
      </c>
      <c r="C191" s="7" t="s">
        <v>26</v>
      </c>
      <c r="D191" s="131">
        <v>6</v>
      </c>
      <c r="E191" s="131">
        <v>10</v>
      </c>
      <c r="F191" s="167" t="s">
        <v>847</v>
      </c>
      <c r="G191" s="167" t="s">
        <v>1374</v>
      </c>
      <c r="H191" s="167" t="s">
        <v>847</v>
      </c>
      <c r="I191" s="167" t="s">
        <v>1374</v>
      </c>
      <c r="J191" s="167" t="s">
        <v>847</v>
      </c>
      <c r="K191" s="167" t="s">
        <v>847</v>
      </c>
      <c r="L191" s="167" t="s">
        <v>848</v>
      </c>
      <c r="M191" s="167" t="s">
        <v>847</v>
      </c>
      <c r="N191" s="167" t="s">
        <v>847</v>
      </c>
    </row>
    <row r="192" spans="1:14" ht="13.8" thickBot="1" x14ac:dyDescent="0.3">
      <c r="A192" s="7" t="s">
        <v>412</v>
      </c>
      <c r="B192" s="1" t="s">
        <v>411</v>
      </c>
      <c r="C192" s="7" t="s">
        <v>26</v>
      </c>
      <c r="D192" s="131">
        <v>3</v>
      </c>
      <c r="E192" s="131">
        <v>8</v>
      </c>
      <c r="F192" s="167" t="s">
        <v>847</v>
      </c>
      <c r="G192" s="167" t="s">
        <v>1364</v>
      </c>
      <c r="H192" s="167" t="s">
        <v>847</v>
      </c>
      <c r="I192" s="167" t="s">
        <v>1364</v>
      </c>
      <c r="J192" s="167" t="s">
        <v>847</v>
      </c>
      <c r="K192" s="167" t="s">
        <v>847</v>
      </c>
      <c r="L192" s="167" t="s">
        <v>848</v>
      </c>
      <c r="M192" s="167" t="s">
        <v>847</v>
      </c>
      <c r="N192" s="167" t="s">
        <v>847</v>
      </c>
    </row>
    <row r="193" spans="1:14" ht="13.8" thickBot="1" x14ac:dyDescent="0.3">
      <c r="A193" s="7" t="s">
        <v>410</v>
      </c>
      <c r="B193" s="1" t="s">
        <v>409</v>
      </c>
      <c r="C193" s="7" t="s">
        <v>26</v>
      </c>
      <c r="D193" s="131">
        <v>4</v>
      </c>
      <c r="E193" s="131">
        <v>21</v>
      </c>
      <c r="F193" s="167" t="s">
        <v>847</v>
      </c>
      <c r="G193" s="167" t="s">
        <v>1451</v>
      </c>
      <c r="H193" s="167" t="s">
        <v>847</v>
      </c>
      <c r="I193" s="167" t="s">
        <v>1452</v>
      </c>
      <c r="J193" s="167" t="s">
        <v>847</v>
      </c>
      <c r="K193" s="167" t="s">
        <v>847</v>
      </c>
      <c r="L193" s="167" t="s">
        <v>848</v>
      </c>
      <c r="M193" s="167" t="s">
        <v>847</v>
      </c>
      <c r="N193" s="167" t="s">
        <v>847</v>
      </c>
    </row>
    <row r="194" spans="1:14" ht="13.8" thickBot="1" x14ac:dyDescent="0.3">
      <c r="A194" s="7" t="s">
        <v>435</v>
      </c>
      <c r="B194" s="1" t="s">
        <v>434</v>
      </c>
      <c r="C194" s="7" t="s">
        <v>26</v>
      </c>
      <c r="D194" s="131">
        <v>7</v>
      </c>
      <c r="E194" s="131">
        <v>14</v>
      </c>
      <c r="F194" s="167" t="s">
        <v>847</v>
      </c>
      <c r="G194" s="167" t="s">
        <v>1405</v>
      </c>
      <c r="H194" s="167" t="s">
        <v>847</v>
      </c>
      <c r="I194" s="167" t="s">
        <v>1405</v>
      </c>
      <c r="J194" s="167" t="s">
        <v>847</v>
      </c>
      <c r="K194" s="167" t="s">
        <v>847</v>
      </c>
      <c r="L194" s="167" t="s">
        <v>848</v>
      </c>
      <c r="M194" s="167" t="s">
        <v>847</v>
      </c>
      <c r="N194" s="167" t="s">
        <v>847</v>
      </c>
    </row>
    <row r="195" spans="1:14" ht="13.8" thickBot="1" x14ac:dyDescent="0.3">
      <c r="A195" s="7" t="s">
        <v>447</v>
      </c>
      <c r="B195" s="1" t="s">
        <v>446</v>
      </c>
      <c r="C195" s="7" t="s">
        <v>26</v>
      </c>
      <c r="D195" s="131">
        <v>7</v>
      </c>
      <c r="E195" s="131">
        <v>14</v>
      </c>
      <c r="F195" s="167" t="s">
        <v>847</v>
      </c>
      <c r="G195" s="167" t="s">
        <v>1460</v>
      </c>
      <c r="H195" s="167" t="s">
        <v>847</v>
      </c>
      <c r="I195" s="167" t="s">
        <v>1460</v>
      </c>
      <c r="J195" s="167" t="s">
        <v>847</v>
      </c>
      <c r="K195" s="167" t="s">
        <v>847</v>
      </c>
      <c r="L195" s="167" t="s">
        <v>848</v>
      </c>
      <c r="M195" s="167" t="s">
        <v>847</v>
      </c>
      <c r="N195" s="167" t="s">
        <v>847</v>
      </c>
    </row>
    <row r="196" spans="1:14" ht="13.8" thickBot="1" x14ac:dyDescent="0.3">
      <c r="A196" s="7" t="s">
        <v>469</v>
      </c>
      <c r="B196" s="1" t="s">
        <v>468</v>
      </c>
      <c r="C196" s="7" t="s">
        <v>26</v>
      </c>
      <c r="D196" s="131">
        <v>8</v>
      </c>
      <c r="E196" s="131">
        <v>11</v>
      </c>
      <c r="F196" s="167" t="s">
        <v>847</v>
      </c>
      <c r="G196" s="167" t="s">
        <v>1464</v>
      </c>
      <c r="H196" s="167" t="s">
        <v>847</v>
      </c>
      <c r="I196" s="167" t="s">
        <v>1464</v>
      </c>
      <c r="J196" s="167" t="s">
        <v>847</v>
      </c>
      <c r="K196" s="167" t="s">
        <v>847</v>
      </c>
      <c r="L196" s="167" t="s">
        <v>848</v>
      </c>
      <c r="M196" s="167" t="s">
        <v>847</v>
      </c>
      <c r="N196" s="167" t="s">
        <v>847</v>
      </c>
    </row>
    <row r="197" spans="1:14" ht="13.8" thickBot="1" x14ac:dyDescent="0.3">
      <c r="A197" s="7" t="s">
        <v>475</v>
      </c>
      <c r="B197" s="1" t="s">
        <v>474</v>
      </c>
      <c r="C197" s="7" t="s">
        <v>26</v>
      </c>
      <c r="D197" s="131">
        <v>3</v>
      </c>
      <c r="E197" s="131">
        <v>29</v>
      </c>
      <c r="F197" s="167" t="s">
        <v>847</v>
      </c>
      <c r="G197" s="167" t="s">
        <v>1348</v>
      </c>
      <c r="H197" s="167" t="s">
        <v>847</v>
      </c>
      <c r="I197" s="167" t="s">
        <v>1348</v>
      </c>
      <c r="J197" s="167" t="s">
        <v>847</v>
      </c>
      <c r="K197" s="167" t="s">
        <v>847</v>
      </c>
      <c r="L197" s="167" t="s">
        <v>847</v>
      </c>
      <c r="M197" s="167" t="s">
        <v>847</v>
      </c>
      <c r="N197" s="167" t="s">
        <v>847</v>
      </c>
    </row>
    <row r="198" spans="1:14" ht="13.8" thickBot="1" x14ac:dyDescent="0.3">
      <c r="A198" s="7" t="s">
        <v>480</v>
      </c>
      <c r="B198" s="1" t="s">
        <v>495</v>
      </c>
      <c r="C198" s="7" t="s">
        <v>26</v>
      </c>
      <c r="D198" s="131">
        <v>2</v>
      </c>
      <c r="E198" s="131">
        <v>17</v>
      </c>
      <c r="F198" s="167" t="s">
        <v>847</v>
      </c>
      <c r="G198" s="167" t="s">
        <v>1339</v>
      </c>
      <c r="H198" s="167" t="s">
        <v>847</v>
      </c>
      <c r="I198" s="167" t="s">
        <v>1339</v>
      </c>
      <c r="J198" s="167" t="s">
        <v>847</v>
      </c>
      <c r="K198" s="167" t="s">
        <v>847</v>
      </c>
      <c r="L198" s="167" t="s">
        <v>848</v>
      </c>
      <c r="M198" s="167" t="s">
        <v>847</v>
      </c>
      <c r="N198" s="167" t="s">
        <v>847</v>
      </c>
    </row>
    <row r="199" spans="1:14" ht="13.8" thickBot="1" x14ac:dyDescent="0.3">
      <c r="A199" s="7" t="s">
        <v>507</v>
      </c>
      <c r="B199" s="1" t="s">
        <v>506</v>
      </c>
      <c r="C199" s="7" t="s">
        <v>26</v>
      </c>
      <c r="D199" s="131">
        <v>4</v>
      </c>
      <c r="E199" s="131">
        <v>6</v>
      </c>
      <c r="F199" s="167" t="s">
        <v>847</v>
      </c>
      <c r="G199" s="167" t="s">
        <v>1363</v>
      </c>
      <c r="H199" s="167" t="s">
        <v>847</v>
      </c>
      <c r="I199" s="167" t="s">
        <v>1363</v>
      </c>
      <c r="J199" s="167" t="s">
        <v>847</v>
      </c>
      <c r="K199" s="167" t="s">
        <v>847</v>
      </c>
      <c r="L199" s="167" t="s">
        <v>848</v>
      </c>
      <c r="M199" s="167" t="s">
        <v>848</v>
      </c>
      <c r="N199" s="167" t="s">
        <v>847</v>
      </c>
    </row>
    <row r="200" spans="1:14" ht="13.8" thickBot="1" x14ac:dyDescent="0.3">
      <c r="A200" s="7" t="s">
        <v>513</v>
      </c>
      <c r="B200" s="1" t="s">
        <v>512</v>
      </c>
      <c r="C200" s="7" t="s">
        <v>26</v>
      </c>
      <c r="D200" s="131">
        <v>8</v>
      </c>
      <c r="E200" s="131">
        <v>30</v>
      </c>
      <c r="F200" s="167" t="s">
        <v>847</v>
      </c>
      <c r="G200" s="167" t="s">
        <v>1405</v>
      </c>
      <c r="H200" s="167" t="s">
        <v>847</v>
      </c>
      <c r="I200" s="167" t="s">
        <v>1405</v>
      </c>
      <c r="J200" s="167" t="s">
        <v>847</v>
      </c>
      <c r="K200" s="167" t="s">
        <v>847</v>
      </c>
      <c r="L200" s="167" t="s">
        <v>848</v>
      </c>
      <c r="M200" s="167" t="s">
        <v>847</v>
      </c>
      <c r="N200" s="167" t="s">
        <v>847</v>
      </c>
    </row>
    <row r="201" spans="1:14" ht="13.8" thickBot="1" x14ac:dyDescent="0.3">
      <c r="A201" s="7" t="s">
        <v>523</v>
      </c>
      <c r="B201" s="1" t="s">
        <v>522</v>
      </c>
      <c r="C201" s="7" t="s">
        <v>26</v>
      </c>
      <c r="D201" s="131">
        <v>5</v>
      </c>
      <c r="E201" s="131">
        <v>20</v>
      </c>
      <c r="F201" s="167" t="s">
        <v>847</v>
      </c>
      <c r="G201" s="167" t="s">
        <v>1475</v>
      </c>
      <c r="H201" s="167" t="s">
        <v>847</v>
      </c>
      <c r="I201" s="167" t="s">
        <v>1340</v>
      </c>
      <c r="J201" s="167" t="s">
        <v>847</v>
      </c>
      <c r="K201" s="167" t="s">
        <v>847</v>
      </c>
      <c r="L201" s="167" t="s">
        <v>848</v>
      </c>
      <c r="M201" s="167" t="s">
        <v>847</v>
      </c>
      <c r="N201" s="167" t="s">
        <v>847</v>
      </c>
    </row>
    <row r="202" spans="1:14" ht="13.8" thickBot="1" x14ac:dyDescent="0.3">
      <c r="A202" s="7" t="s">
        <v>527</v>
      </c>
      <c r="B202" s="1" t="s">
        <v>526</v>
      </c>
      <c r="C202" s="7" t="s">
        <v>26</v>
      </c>
      <c r="D202" s="131">
        <v>3</v>
      </c>
      <c r="E202" s="131">
        <v>12</v>
      </c>
      <c r="F202" s="167" t="s">
        <v>847</v>
      </c>
      <c r="G202" s="167" t="s">
        <v>1405</v>
      </c>
      <c r="H202" s="167" t="s">
        <v>847</v>
      </c>
      <c r="I202" s="167" t="s">
        <v>1405</v>
      </c>
      <c r="J202" s="167" t="s">
        <v>847</v>
      </c>
      <c r="K202" s="167" t="s">
        <v>847</v>
      </c>
      <c r="L202" s="167" t="s">
        <v>848</v>
      </c>
      <c r="M202" s="167" t="s">
        <v>847</v>
      </c>
      <c r="N202" s="167" t="s">
        <v>847</v>
      </c>
    </row>
    <row r="203" spans="1:14" ht="13.8" thickBot="1" x14ac:dyDescent="0.3">
      <c r="A203" s="7" t="s">
        <v>539</v>
      </c>
      <c r="B203" s="1" t="s">
        <v>538</v>
      </c>
      <c r="C203" s="7" t="s">
        <v>26</v>
      </c>
      <c r="D203" s="131">
        <v>11</v>
      </c>
      <c r="E203" s="131">
        <v>17</v>
      </c>
      <c r="F203" s="167" t="s">
        <v>847</v>
      </c>
      <c r="G203" s="167" t="s">
        <v>1377</v>
      </c>
      <c r="H203" s="167" t="s">
        <v>847</v>
      </c>
      <c r="I203" s="167" t="s">
        <v>1377</v>
      </c>
      <c r="J203" s="167" t="s">
        <v>848</v>
      </c>
      <c r="K203" s="167" t="s">
        <v>847</v>
      </c>
      <c r="L203" s="167" t="s">
        <v>848</v>
      </c>
      <c r="M203" s="167" t="s">
        <v>848</v>
      </c>
      <c r="N203" s="167" t="s">
        <v>847</v>
      </c>
    </row>
    <row r="204" spans="1:14" ht="13.8" thickBot="1" x14ac:dyDescent="0.3">
      <c r="A204" s="7" t="s">
        <v>559</v>
      </c>
      <c r="B204" s="1" t="s">
        <v>558</v>
      </c>
      <c r="C204" s="7" t="s">
        <v>26</v>
      </c>
      <c r="D204" s="131">
        <v>5</v>
      </c>
      <c r="E204" s="131">
        <v>7</v>
      </c>
      <c r="F204" s="167" t="s">
        <v>847</v>
      </c>
      <c r="G204" s="167" t="s">
        <v>1376</v>
      </c>
      <c r="H204" s="167" t="s">
        <v>847</v>
      </c>
      <c r="I204" s="167" t="s">
        <v>1376</v>
      </c>
      <c r="J204" s="167" t="s">
        <v>848</v>
      </c>
      <c r="K204" s="167" t="s">
        <v>847</v>
      </c>
      <c r="L204" s="167" t="s">
        <v>848</v>
      </c>
      <c r="M204" s="167" t="s">
        <v>847</v>
      </c>
      <c r="N204" s="167" t="s">
        <v>847</v>
      </c>
    </row>
    <row r="205" spans="1:14" ht="13.8" thickBot="1" x14ac:dyDescent="0.3">
      <c r="A205" s="7" t="s">
        <v>569</v>
      </c>
      <c r="B205" s="1" t="s">
        <v>568</v>
      </c>
      <c r="C205" s="7" t="s">
        <v>26</v>
      </c>
      <c r="D205" s="131">
        <v>14</v>
      </c>
      <c r="E205" s="131">
        <v>12</v>
      </c>
      <c r="F205" s="167" t="s">
        <v>847</v>
      </c>
      <c r="G205" s="167" t="s">
        <v>1363</v>
      </c>
      <c r="H205" s="167" t="s">
        <v>847</v>
      </c>
      <c r="I205" s="167" t="s">
        <v>1363</v>
      </c>
      <c r="J205" s="167" t="s">
        <v>847</v>
      </c>
      <c r="K205" s="167" t="s">
        <v>847</v>
      </c>
      <c r="L205" s="167" t="s">
        <v>848</v>
      </c>
      <c r="M205" s="167" t="s">
        <v>848</v>
      </c>
      <c r="N205" s="167" t="s">
        <v>847</v>
      </c>
    </row>
    <row r="206" spans="1:14" ht="13.8" thickBot="1" x14ac:dyDescent="0.3">
      <c r="A206" s="7" t="s">
        <v>573</v>
      </c>
      <c r="B206" s="1" t="s">
        <v>572</v>
      </c>
      <c r="C206" s="7" t="s">
        <v>26</v>
      </c>
      <c r="D206" s="131">
        <v>6</v>
      </c>
      <c r="E206" s="131">
        <v>7</v>
      </c>
      <c r="F206" s="167" t="s">
        <v>847</v>
      </c>
      <c r="G206" s="167" t="s">
        <v>1352</v>
      </c>
      <c r="H206" s="167" t="s">
        <v>847</v>
      </c>
      <c r="I206" s="167" t="s">
        <v>1352</v>
      </c>
      <c r="J206" s="167" t="s">
        <v>847</v>
      </c>
      <c r="K206" s="167" t="s">
        <v>847</v>
      </c>
      <c r="L206" s="167" t="s">
        <v>848</v>
      </c>
      <c r="M206" s="167" t="s">
        <v>847</v>
      </c>
      <c r="N206" s="167" t="s">
        <v>847</v>
      </c>
    </row>
    <row r="207" spans="1:14" ht="13.8" thickBot="1" x14ac:dyDescent="0.3">
      <c r="A207" s="7" t="s">
        <v>581</v>
      </c>
      <c r="B207" s="1" t="s">
        <v>580</v>
      </c>
      <c r="C207" s="7" t="s">
        <v>26</v>
      </c>
      <c r="D207" s="131">
        <v>8</v>
      </c>
      <c r="E207" s="131">
        <v>27</v>
      </c>
      <c r="F207" s="167" t="s">
        <v>847</v>
      </c>
      <c r="G207" s="167" t="s">
        <v>1377</v>
      </c>
      <c r="H207" s="167" t="s">
        <v>847</v>
      </c>
      <c r="I207" s="167" t="s">
        <v>1377</v>
      </c>
      <c r="J207" s="167" t="s">
        <v>847</v>
      </c>
      <c r="K207" s="167" t="s">
        <v>847</v>
      </c>
      <c r="L207" s="167" t="s">
        <v>848</v>
      </c>
      <c r="M207" s="167" t="s">
        <v>847</v>
      </c>
      <c r="N207" s="167" t="s">
        <v>847</v>
      </c>
    </row>
    <row r="208" spans="1:14" ht="13.8" thickBot="1" x14ac:dyDescent="0.3">
      <c r="A208" s="7" t="s">
        <v>589</v>
      </c>
      <c r="B208" s="1" t="s">
        <v>588</v>
      </c>
      <c r="C208" s="7" t="s">
        <v>26</v>
      </c>
      <c r="D208" s="131">
        <v>8</v>
      </c>
      <c r="E208" s="131">
        <v>25</v>
      </c>
      <c r="F208" s="167" t="s">
        <v>847</v>
      </c>
      <c r="G208" s="167" t="s">
        <v>1461</v>
      </c>
      <c r="H208" s="167" t="s">
        <v>847</v>
      </c>
      <c r="I208" s="167" t="s">
        <v>1461</v>
      </c>
      <c r="J208" s="167" t="s">
        <v>847</v>
      </c>
      <c r="K208" s="167" t="s">
        <v>847</v>
      </c>
      <c r="L208" s="167" t="s">
        <v>848</v>
      </c>
      <c r="M208" s="167" t="s">
        <v>848</v>
      </c>
      <c r="N208" s="167" t="s">
        <v>847</v>
      </c>
    </row>
    <row r="209" spans="1:14" ht="13.8" thickBot="1" x14ac:dyDescent="0.3">
      <c r="A209" s="7" t="s">
        <v>615</v>
      </c>
      <c r="B209" s="1" t="s">
        <v>614</v>
      </c>
      <c r="C209" s="7" t="s">
        <v>26</v>
      </c>
      <c r="D209" s="131">
        <v>9</v>
      </c>
      <c r="E209" s="131">
        <v>11</v>
      </c>
      <c r="F209" s="167" t="s">
        <v>847</v>
      </c>
      <c r="G209" s="167" t="s">
        <v>1363</v>
      </c>
      <c r="H209" s="167" t="s">
        <v>847</v>
      </c>
      <c r="I209" s="167" t="s">
        <v>1363</v>
      </c>
      <c r="J209" s="167" t="s">
        <v>847</v>
      </c>
      <c r="K209" s="167" t="s">
        <v>847</v>
      </c>
      <c r="L209" s="167" t="s">
        <v>848</v>
      </c>
      <c r="M209" s="167" t="s">
        <v>848</v>
      </c>
      <c r="N209" s="167" t="s">
        <v>847</v>
      </c>
    </row>
    <row r="210" spans="1:14" ht="13.8" thickBot="1" x14ac:dyDescent="0.3">
      <c r="A210" s="7" t="s">
        <v>623</v>
      </c>
      <c r="B210" s="1" t="s">
        <v>622</v>
      </c>
      <c r="C210" s="7" t="s">
        <v>26</v>
      </c>
      <c r="D210" s="131">
        <v>4</v>
      </c>
      <c r="E210" s="131">
        <v>8</v>
      </c>
      <c r="F210" s="167" t="s">
        <v>847</v>
      </c>
      <c r="G210" s="167" t="s">
        <v>1492</v>
      </c>
      <c r="H210" s="167" t="s">
        <v>847</v>
      </c>
      <c r="I210" s="167" t="s">
        <v>1492</v>
      </c>
      <c r="J210" s="167" t="s">
        <v>847</v>
      </c>
      <c r="K210" s="167" t="s">
        <v>847</v>
      </c>
      <c r="L210" s="167" t="s">
        <v>848</v>
      </c>
      <c r="M210" s="167" t="s">
        <v>847</v>
      </c>
      <c r="N210" s="167" t="s">
        <v>847</v>
      </c>
    </row>
    <row r="211" spans="1:14" ht="13.8" thickBot="1" x14ac:dyDescent="0.3">
      <c r="A211" s="7" t="s">
        <v>631</v>
      </c>
      <c r="B211" s="1" t="s">
        <v>630</v>
      </c>
      <c r="C211" s="7" t="s">
        <v>26</v>
      </c>
      <c r="D211" s="131">
        <v>12</v>
      </c>
      <c r="E211" s="131">
        <v>12</v>
      </c>
      <c r="F211" s="167" t="s">
        <v>847</v>
      </c>
      <c r="G211" s="167" t="s">
        <v>1380</v>
      </c>
      <c r="H211" s="167" t="s">
        <v>847</v>
      </c>
      <c r="I211" s="167" t="s">
        <v>1380</v>
      </c>
      <c r="J211" s="167" t="s">
        <v>847</v>
      </c>
      <c r="K211" s="167" t="s">
        <v>847</v>
      </c>
      <c r="L211" s="167" t="s">
        <v>848</v>
      </c>
      <c r="M211" s="167" t="s">
        <v>848</v>
      </c>
      <c r="N211" s="167" t="s">
        <v>847</v>
      </c>
    </row>
    <row r="212" spans="1:14" ht="13.8" thickBot="1" x14ac:dyDescent="0.3">
      <c r="A212" s="7" t="s">
        <v>639</v>
      </c>
      <c r="B212" s="1" t="s">
        <v>638</v>
      </c>
      <c r="C212" s="7" t="s">
        <v>26</v>
      </c>
      <c r="D212" s="131">
        <v>3</v>
      </c>
      <c r="E212" s="131">
        <v>15</v>
      </c>
      <c r="F212" s="167" t="s">
        <v>847</v>
      </c>
      <c r="G212" s="167" t="s">
        <v>1362</v>
      </c>
      <c r="H212" s="167" t="s">
        <v>847</v>
      </c>
      <c r="I212" s="167" t="s">
        <v>1496</v>
      </c>
      <c r="J212" s="167" t="s">
        <v>847</v>
      </c>
      <c r="K212" s="167" t="s">
        <v>847</v>
      </c>
      <c r="L212" s="167" t="s">
        <v>848</v>
      </c>
      <c r="M212" s="167" t="s">
        <v>847</v>
      </c>
      <c r="N212" s="167" t="s">
        <v>847</v>
      </c>
    </row>
    <row r="213" spans="1:14" ht="13.8" thickBot="1" x14ac:dyDescent="0.3">
      <c r="A213" s="7" t="s">
        <v>657</v>
      </c>
      <c r="B213" s="1" t="s">
        <v>656</v>
      </c>
      <c r="C213" s="7" t="s">
        <v>26</v>
      </c>
      <c r="D213" s="131">
        <v>7</v>
      </c>
      <c r="E213" s="131">
        <v>19</v>
      </c>
      <c r="F213" s="167" t="s">
        <v>847</v>
      </c>
      <c r="G213" s="167" t="s">
        <v>1339</v>
      </c>
      <c r="H213" s="167" t="s">
        <v>847</v>
      </c>
      <c r="I213" s="167" t="s">
        <v>1339</v>
      </c>
      <c r="J213" s="167" t="s">
        <v>847</v>
      </c>
      <c r="K213" s="167" t="s">
        <v>847</v>
      </c>
      <c r="L213" s="167" t="s">
        <v>848</v>
      </c>
      <c r="M213" s="167" t="s">
        <v>847</v>
      </c>
      <c r="N213" s="167" t="s">
        <v>847</v>
      </c>
    </row>
    <row r="214" spans="1:14" ht="13.8" thickBot="1" x14ac:dyDescent="0.3">
      <c r="A214" s="7" t="s">
        <v>659</v>
      </c>
      <c r="B214" s="1" t="s">
        <v>658</v>
      </c>
      <c r="C214" s="7" t="s">
        <v>26</v>
      </c>
      <c r="D214" s="131">
        <v>6</v>
      </c>
      <c r="E214" s="131">
        <v>7</v>
      </c>
      <c r="F214" s="167" t="s">
        <v>847</v>
      </c>
      <c r="G214" s="167" t="s">
        <v>1498</v>
      </c>
      <c r="H214" s="167" t="s">
        <v>847</v>
      </c>
      <c r="I214" s="167" t="s">
        <v>1499</v>
      </c>
      <c r="J214" s="167" t="s">
        <v>847</v>
      </c>
      <c r="K214" s="167" t="s">
        <v>847</v>
      </c>
      <c r="L214" s="167" t="s">
        <v>848</v>
      </c>
      <c r="M214" s="167" t="s">
        <v>847</v>
      </c>
      <c r="N214" s="167" t="s">
        <v>847</v>
      </c>
    </row>
    <row r="215" spans="1:14" ht="13.8" thickBot="1" x14ac:dyDescent="0.3">
      <c r="A215" s="7" t="s">
        <v>667</v>
      </c>
      <c r="B215" s="1" t="s">
        <v>666</v>
      </c>
      <c r="C215" s="7" t="s">
        <v>26</v>
      </c>
      <c r="D215" s="131">
        <v>4</v>
      </c>
      <c r="E215" s="131">
        <v>10</v>
      </c>
      <c r="F215" s="167" t="s">
        <v>847</v>
      </c>
      <c r="G215" s="167" t="s">
        <v>1352</v>
      </c>
      <c r="H215" s="167" t="s">
        <v>847</v>
      </c>
      <c r="I215" s="167" t="s">
        <v>1352</v>
      </c>
      <c r="J215" s="167" t="s">
        <v>847</v>
      </c>
      <c r="K215" s="167" t="s">
        <v>847</v>
      </c>
      <c r="L215" s="167" t="s">
        <v>848</v>
      </c>
      <c r="M215" s="167" t="s">
        <v>847</v>
      </c>
      <c r="N215" s="167" t="s">
        <v>847</v>
      </c>
    </row>
    <row r="216" spans="1:14" ht="13.8" thickBot="1" x14ac:dyDescent="0.3">
      <c r="A216" s="7" t="s">
        <v>673</v>
      </c>
      <c r="B216" s="1" t="s">
        <v>672</v>
      </c>
      <c r="C216" s="7" t="s">
        <v>26</v>
      </c>
      <c r="D216" s="131">
        <v>10</v>
      </c>
      <c r="E216" s="131">
        <v>10</v>
      </c>
      <c r="F216" s="167" t="s">
        <v>847</v>
      </c>
      <c r="G216" s="167" t="s">
        <v>1501</v>
      </c>
      <c r="H216" s="167" t="s">
        <v>847</v>
      </c>
      <c r="I216" s="167" t="s">
        <v>1501</v>
      </c>
      <c r="J216" s="167" t="s">
        <v>847</v>
      </c>
      <c r="K216" s="167" t="s">
        <v>847</v>
      </c>
      <c r="L216" s="167" t="s">
        <v>848</v>
      </c>
      <c r="M216" s="167" t="s">
        <v>847</v>
      </c>
      <c r="N216" s="167" t="s">
        <v>847</v>
      </c>
    </row>
    <row r="217" spans="1:14" ht="13.8" thickBot="1" x14ac:dyDescent="0.3">
      <c r="A217" s="7" t="s">
        <v>677</v>
      </c>
      <c r="B217" s="1" t="s">
        <v>676</v>
      </c>
      <c r="C217" s="7" t="s">
        <v>26</v>
      </c>
      <c r="D217" s="131">
        <v>8</v>
      </c>
      <c r="E217" s="131">
        <v>12</v>
      </c>
      <c r="F217" s="167" t="s">
        <v>847</v>
      </c>
      <c r="G217" s="167" t="s">
        <v>1502</v>
      </c>
      <c r="H217" s="167" t="s">
        <v>847</v>
      </c>
      <c r="I217" s="167" t="s">
        <v>1502</v>
      </c>
      <c r="J217" s="167" t="s">
        <v>847</v>
      </c>
      <c r="K217" s="167" t="s">
        <v>847</v>
      </c>
      <c r="L217" s="167" t="s">
        <v>848</v>
      </c>
      <c r="M217" s="167" t="s">
        <v>847</v>
      </c>
      <c r="N217" s="167" t="s">
        <v>847</v>
      </c>
    </row>
    <row r="218" spans="1:14" ht="13.8" thickBot="1" x14ac:dyDescent="0.3">
      <c r="A218" s="7" t="s">
        <v>683</v>
      </c>
      <c r="B218" s="1" t="s">
        <v>682</v>
      </c>
      <c r="C218" s="7" t="s">
        <v>26</v>
      </c>
      <c r="D218" s="131">
        <v>8</v>
      </c>
      <c r="E218" s="131">
        <v>25</v>
      </c>
      <c r="F218" s="167" t="s">
        <v>847</v>
      </c>
      <c r="G218" s="167" t="s">
        <v>1363</v>
      </c>
      <c r="H218" s="167" t="s">
        <v>847</v>
      </c>
      <c r="I218" s="167" t="s">
        <v>1363</v>
      </c>
      <c r="J218" s="167" t="s">
        <v>848</v>
      </c>
      <c r="K218" s="167" t="s">
        <v>847</v>
      </c>
      <c r="L218" s="167" t="s">
        <v>848</v>
      </c>
      <c r="M218" s="167" t="s">
        <v>848</v>
      </c>
      <c r="N218" s="167" t="s">
        <v>847</v>
      </c>
    </row>
    <row r="219" spans="1:14" ht="13.8" thickBot="1" x14ac:dyDescent="0.3">
      <c r="A219" s="7" t="s">
        <v>689</v>
      </c>
      <c r="B219" s="1" t="s">
        <v>688</v>
      </c>
      <c r="C219" s="7" t="s">
        <v>26</v>
      </c>
      <c r="D219" s="131">
        <v>7</v>
      </c>
      <c r="E219" s="131">
        <v>12</v>
      </c>
      <c r="F219" s="167" t="s">
        <v>847</v>
      </c>
      <c r="G219" s="167" t="s">
        <v>1508</v>
      </c>
      <c r="H219" s="167" t="s">
        <v>847</v>
      </c>
      <c r="I219" s="167" t="s">
        <v>1508</v>
      </c>
      <c r="J219" s="167" t="s">
        <v>847</v>
      </c>
      <c r="K219" s="167" t="s">
        <v>847</v>
      </c>
      <c r="L219" s="167" t="s">
        <v>848</v>
      </c>
      <c r="M219" s="167" t="s">
        <v>848</v>
      </c>
      <c r="N219" s="167" t="s">
        <v>847</v>
      </c>
    </row>
    <row r="220" spans="1:14" ht="13.8" thickBot="1" x14ac:dyDescent="0.3">
      <c r="A220" s="7" t="s">
        <v>701</v>
      </c>
      <c r="B220" s="1" t="s">
        <v>700</v>
      </c>
      <c r="C220" s="7" t="s">
        <v>26</v>
      </c>
      <c r="D220" s="131">
        <v>10</v>
      </c>
      <c r="E220" s="131">
        <v>22</v>
      </c>
      <c r="F220" s="167" t="s">
        <v>847</v>
      </c>
      <c r="G220" s="167" t="s">
        <v>1359</v>
      </c>
      <c r="H220" s="167" t="s">
        <v>847</v>
      </c>
      <c r="I220" s="167" t="s">
        <v>1359</v>
      </c>
      <c r="J220" s="167" t="s">
        <v>847</v>
      </c>
      <c r="K220" s="167" t="s">
        <v>847</v>
      </c>
      <c r="L220" s="167" t="s">
        <v>848</v>
      </c>
      <c r="M220" s="167" t="s">
        <v>848</v>
      </c>
      <c r="N220" s="167" t="s">
        <v>847</v>
      </c>
    </row>
    <row r="221" spans="1:14" ht="13.8" thickBot="1" x14ac:dyDescent="0.3">
      <c r="A221" s="7" t="s">
        <v>707</v>
      </c>
      <c r="B221" s="1" t="s">
        <v>706</v>
      </c>
      <c r="C221" s="7" t="s">
        <v>26</v>
      </c>
      <c r="D221" s="131">
        <v>4</v>
      </c>
      <c r="E221" s="131">
        <v>11</v>
      </c>
      <c r="F221" s="167" t="s">
        <v>847</v>
      </c>
      <c r="G221" s="167" t="s">
        <v>1442</v>
      </c>
      <c r="H221" s="167" t="s">
        <v>847</v>
      </c>
      <c r="I221" s="167" t="s">
        <v>1513</v>
      </c>
      <c r="J221" s="167" t="s">
        <v>847</v>
      </c>
      <c r="K221" s="167" t="s">
        <v>847</v>
      </c>
      <c r="L221" s="167" t="s">
        <v>848</v>
      </c>
      <c r="M221" s="167" t="s">
        <v>847</v>
      </c>
      <c r="N221" s="167" t="s">
        <v>847</v>
      </c>
    </row>
    <row r="222" spans="1:14" ht="13.8" thickBot="1" x14ac:dyDescent="0.3">
      <c r="A222" s="7" t="s">
        <v>709</v>
      </c>
      <c r="B222" s="1" t="s">
        <v>708</v>
      </c>
      <c r="C222" s="7" t="s">
        <v>26</v>
      </c>
      <c r="D222" s="131">
        <v>7</v>
      </c>
      <c r="E222" s="131">
        <v>30</v>
      </c>
      <c r="F222" s="167" t="s">
        <v>847</v>
      </c>
      <c r="G222" s="167" t="s">
        <v>1405</v>
      </c>
      <c r="H222" s="167" t="s">
        <v>847</v>
      </c>
      <c r="I222" s="167" t="s">
        <v>1405</v>
      </c>
      <c r="J222" s="167" t="s">
        <v>847</v>
      </c>
      <c r="K222" s="167" t="s">
        <v>847</v>
      </c>
      <c r="L222" s="167" t="s">
        <v>848</v>
      </c>
      <c r="M222" s="167" t="s">
        <v>847</v>
      </c>
      <c r="N222" s="167" t="s">
        <v>847</v>
      </c>
    </row>
    <row r="223" spans="1:14" ht="13.8" thickBot="1" x14ac:dyDescent="0.3">
      <c r="A223" s="7" t="s">
        <v>725</v>
      </c>
      <c r="B223" s="1" t="s">
        <v>724</v>
      </c>
      <c r="C223" s="7" t="s">
        <v>26</v>
      </c>
      <c r="D223" s="131">
        <v>5</v>
      </c>
      <c r="E223" s="131">
        <v>15</v>
      </c>
      <c r="F223" s="167" t="s">
        <v>847</v>
      </c>
      <c r="G223" s="167" t="s">
        <v>1377</v>
      </c>
      <c r="H223" s="167" t="s">
        <v>847</v>
      </c>
      <c r="I223" s="167" t="s">
        <v>1377</v>
      </c>
      <c r="J223" s="167" t="s">
        <v>847</v>
      </c>
      <c r="K223" s="167" t="s">
        <v>847</v>
      </c>
      <c r="L223" s="167" t="s">
        <v>848</v>
      </c>
      <c r="M223" s="167" t="s">
        <v>847</v>
      </c>
      <c r="N223" s="167" t="s">
        <v>847</v>
      </c>
    </row>
    <row r="224" spans="1:14" ht="13.8" thickBot="1" x14ac:dyDescent="0.3">
      <c r="A224" s="7" t="s">
        <v>729</v>
      </c>
      <c r="B224" s="1" t="s">
        <v>728</v>
      </c>
      <c r="C224" s="7" t="s">
        <v>26</v>
      </c>
      <c r="D224" s="131">
        <v>6</v>
      </c>
      <c r="E224" s="131">
        <v>17</v>
      </c>
      <c r="F224" s="167" t="s">
        <v>847</v>
      </c>
      <c r="G224" s="167" t="s">
        <v>1515</v>
      </c>
      <c r="H224" s="167" t="s">
        <v>847</v>
      </c>
      <c r="I224" s="167" t="s">
        <v>1515</v>
      </c>
      <c r="J224" s="167" t="s">
        <v>847</v>
      </c>
      <c r="K224" s="167" t="s">
        <v>847</v>
      </c>
      <c r="L224" s="167" t="s">
        <v>848</v>
      </c>
      <c r="M224" s="167" t="s">
        <v>847</v>
      </c>
      <c r="N224" s="167" t="s">
        <v>847</v>
      </c>
    </row>
    <row r="225" spans="1:14" ht="13.8" thickBot="1" x14ac:dyDescent="0.3">
      <c r="A225" s="7" t="s">
        <v>731</v>
      </c>
      <c r="B225" s="1" t="s">
        <v>730</v>
      </c>
      <c r="C225" s="7" t="s">
        <v>26</v>
      </c>
      <c r="D225" s="131">
        <v>9</v>
      </c>
      <c r="E225" s="131">
        <v>19</v>
      </c>
      <c r="F225" s="167" t="s">
        <v>847</v>
      </c>
      <c r="G225" s="167" t="s">
        <v>1349</v>
      </c>
      <c r="H225" s="167" t="s">
        <v>847</v>
      </c>
      <c r="I225" s="167" t="s">
        <v>1349</v>
      </c>
      <c r="J225" s="167" t="s">
        <v>847</v>
      </c>
      <c r="K225" s="167" t="s">
        <v>847</v>
      </c>
      <c r="L225" s="167" t="s">
        <v>847</v>
      </c>
      <c r="M225" s="167" t="s">
        <v>847</v>
      </c>
      <c r="N225" s="167" t="s">
        <v>847</v>
      </c>
    </row>
    <row r="226" spans="1:14" ht="13.8" thickBot="1" x14ac:dyDescent="0.3">
      <c r="A226" s="7" t="s">
        <v>741</v>
      </c>
      <c r="B226" s="1" t="s">
        <v>740</v>
      </c>
      <c r="C226" s="7" t="s">
        <v>26</v>
      </c>
      <c r="D226" s="131">
        <v>7</v>
      </c>
      <c r="E226" s="131">
        <v>14</v>
      </c>
      <c r="F226" s="167" t="s">
        <v>847</v>
      </c>
      <c r="G226" s="167" t="s">
        <v>1363</v>
      </c>
      <c r="H226" s="167" t="s">
        <v>847</v>
      </c>
      <c r="I226" s="167" t="s">
        <v>1363</v>
      </c>
      <c r="J226" s="167" t="s">
        <v>847</v>
      </c>
      <c r="K226" s="167" t="s">
        <v>847</v>
      </c>
      <c r="L226" s="167" t="s">
        <v>848</v>
      </c>
      <c r="M226" s="167" t="s">
        <v>848</v>
      </c>
      <c r="N226" s="167" t="s">
        <v>847</v>
      </c>
    </row>
    <row r="227" spans="1:14" ht="13.8" thickBot="1" x14ac:dyDescent="0.3">
      <c r="A227" s="7" t="s">
        <v>745</v>
      </c>
      <c r="B227" s="1" t="s">
        <v>744</v>
      </c>
      <c r="C227" s="7" t="s">
        <v>26</v>
      </c>
      <c r="D227" s="131">
        <v>6</v>
      </c>
      <c r="E227" s="131">
        <v>15</v>
      </c>
      <c r="F227" s="167" t="s">
        <v>847</v>
      </c>
      <c r="G227" s="167" t="s">
        <v>1518</v>
      </c>
      <c r="H227" s="167" t="s">
        <v>847</v>
      </c>
      <c r="I227" s="167" t="s">
        <v>1518</v>
      </c>
      <c r="J227" s="167" t="s">
        <v>847</v>
      </c>
      <c r="K227" s="167" t="s">
        <v>847</v>
      </c>
      <c r="L227" s="167" t="s">
        <v>848</v>
      </c>
      <c r="M227" s="167" t="s">
        <v>848</v>
      </c>
      <c r="N227" s="167" t="s">
        <v>847</v>
      </c>
    </row>
    <row r="228" spans="1:14" ht="13.8" thickBot="1" x14ac:dyDescent="0.3">
      <c r="A228" s="7" t="s">
        <v>747</v>
      </c>
      <c r="B228" s="1" t="s">
        <v>746</v>
      </c>
      <c r="C228" s="7" t="s">
        <v>26</v>
      </c>
      <c r="D228" s="131">
        <v>6</v>
      </c>
      <c r="E228" s="131">
        <v>13</v>
      </c>
      <c r="F228" s="167" t="s">
        <v>847</v>
      </c>
      <c r="G228" s="167" t="s">
        <v>1363</v>
      </c>
      <c r="H228" s="167" t="s">
        <v>847</v>
      </c>
      <c r="I228" s="167" t="s">
        <v>1363</v>
      </c>
      <c r="J228" s="167" t="s">
        <v>847</v>
      </c>
      <c r="K228" s="167" t="s">
        <v>847</v>
      </c>
      <c r="L228" s="167" t="s">
        <v>848</v>
      </c>
      <c r="M228" s="167" t="s">
        <v>848</v>
      </c>
      <c r="N228" s="167" t="s">
        <v>847</v>
      </c>
    </row>
    <row r="229" spans="1:14" ht="13.8" thickBot="1" x14ac:dyDescent="0.3">
      <c r="A229" s="7" t="s">
        <v>755</v>
      </c>
      <c r="B229" s="1" t="s">
        <v>754</v>
      </c>
      <c r="C229" s="7" t="s">
        <v>26</v>
      </c>
      <c r="D229" s="131">
        <v>9</v>
      </c>
      <c r="E229" s="131">
        <v>14</v>
      </c>
      <c r="F229" s="167" t="s">
        <v>847</v>
      </c>
      <c r="G229" s="167" t="s">
        <v>1519</v>
      </c>
      <c r="H229" s="167" t="s">
        <v>847</v>
      </c>
      <c r="I229" s="167" t="s">
        <v>1520</v>
      </c>
      <c r="J229" s="167" t="s">
        <v>847</v>
      </c>
      <c r="K229" s="167" t="s">
        <v>847</v>
      </c>
      <c r="L229" s="167" t="s">
        <v>848</v>
      </c>
      <c r="M229" s="167" t="s">
        <v>847</v>
      </c>
      <c r="N229" s="167" t="s">
        <v>847</v>
      </c>
    </row>
    <row r="230" spans="1:14" ht="13.8" thickBot="1" x14ac:dyDescent="0.3">
      <c r="A230" s="7" t="s">
        <v>783</v>
      </c>
      <c r="B230" s="1" t="s">
        <v>782</v>
      </c>
      <c r="C230" s="7" t="s">
        <v>26</v>
      </c>
      <c r="D230" s="131">
        <v>2</v>
      </c>
      <c r="E230" s="131">
        <v>6</v>
      </c>
      <c r="F230" s="167" t="s">
        <v>848</v>
      </c>
      <c r="G230" s="168" t="s">
        <v>3890</v>
      </c>
      <c r="H230" s="167" t="s">
        <v>848</v>
      </c>
      <c r="I230" s="168" t="s">
        <v>3890</v>
      </c>
      <c r="J230" s="167" t="s">
        <v>848</v>
      </c>
      <c r="K230" s="167" t="s">
        <v>848</v>
      </c>
      <c r="L230" s="167" t="s">
        <v>848</v>
      </c>
      <c r="M230" s="167" t="s">
        <v>847</v>
      </c>
      <c r="N230" s="167" t="s">
        <v>847</v>
      </c>
    </row>
    <row r="231" spans="1:14" ht="13.8" thickBot="1" x14ac:dyDescent="0.3">
      <c r="A231" s="7" t="s">
        <v>797</v>
      </c>
      <c r="B231" s="1" t="s">
        <v>796</v>
      </c>
      <c r="C231" s="7" t="s">
        <v>26</v>
      </c>
      <c r="D231" s="131">
        <v>4</v>
      </c>
      <c r="E231" s="131">
        <v>14</v>
      </c>
      <c r="F231" s="167" t="s">
        <v>847</v>
      </c>
      <c r="G231" s="167" t="s">
        <v>1362</v>
      </c>
      <c r="H231" s="167" t="s">
        <v>847</v>
      </c>
      <c r="I231" s="167" t="s">
        <v>1524</v>
      </c>
      <c r="J231" s="167" t="s">
        <v>847</v>
      </c>
      <c r="K231" s="167" t="s">
        <v>847</v>
      </c>
      <c r="L231" s="167" t="s">
        <v>848</v>
      </c>
      <c r="M231" s="167" t="s">
        <v>847</v>
      </c>
      <c r="N231" s="167" t="s">
        <v>847</v>
      </c>
    </row>
    <row r="232" spans="1:14" ht="13.8" thickBot="1" x14ac:dyDescent="0.3">
      <c r="A232" s="7" t="s">
        <v>799</v>
      </c>
      <c r="B232" s="1" t="s">
        <v>798</v>
      </c>
      <c r="C232" s="7" t="s">
        <v>26</v>
      </c>
      <c r="D232" s="131">
        <v>8</v>
      </c>
      <c r="E232" s="131">
        <v>31</v>
      </c>
      <c r="F232" s="167" t="s">
        <v>847</v>
      </c>
      <c r="G232" s="167" t="s">
        <v>1374</v>
      </c>
      <c r="H232" s="167" t="s">
        <v>847</v>
      </c>
      <c r="I232" s="167" t="s">
        <v>1374</v>
      </c>
      <c r="J232" s="167" t="s">
        <v>847</v>
      </c>
      <c r="K232" s="167" t="s">
        <v>847</v>
      </c>
      <c r="L232" s="167" t="s">
        <v>848</v>
      </c>
      <c r="M232" s="167" t="s">
        <v>847</v>
      </c>
      <c r="N232" s="167" t="s">
        <v>847</v>
      </c>
    </row>
    <row r="233" spans="1:14" ht="13.8" thickBot="1" x14ac:dyDescent="0.3">
      <c r="A233" s="7" t="s">
        <v>803</v>
      </c>
      <c r="B233" s="1" t="s">
        <v>802</v>
      </c>
      <c r="C233" s="7" t="s">
        <v>26</v>
      </c>
      <c r="D233" s="131">
        <v>7</v>
      </c>
      <c r="E233" s="131">
        <v>16</v>
      </c>
      <c r="F233" s="167" t="s">
        <v>847</v>
      </c>
      <c r="G233" s="167" t="s">
        <v>1349</v>
      </c>
      <c r="H233" s="167" t="s">
        <v>847</v>
      </c>
      <c r="I233" s="167" t="s">
        <v>1349</v>
      </c>
      <c r="J233" s="167" t="s">
        <v>847</v>
      </c>
      <c r="K233" s="167" t="s">
        <v>847</v>
      </c>
      <c r="L233" s="167" t="s">
        <v>848</v>
      </c>
      <c r="M233" s="167" t="s">
        <v>847</v>
      </c>
      <c r="N233" s="167" t="s">
        <v>847</v>
      </c>
    </row>
    <row r="234" spans="1:14" ht="13.8" thickBot="1" x14ac:dyDescent="0.3">
      <c r="A234" s="7" t="s">
        <v>805</v>
      </c>
      <c r="B234" s="1" t="s">
        <v>804</v>
      </c>
      <c r="C234" s="7" t="s">
        <v>26</v>
      </c>
      <c r="D234" s="131">
        <v>13</v>
      </c>
      <c r="E234" s="131">
        <v>16</v>
      </c>
      <c r="F234" s="167" t="s">
        <v>847</v>
      </c>
      <c r="G234" s="167" t="s">
        <v>1420</v>
      </c>
      <c r="H234" s="167" t="s">
        <v>847</v>
      </c>
      <c r="I234" s="167" t="s">
        <v>1420</v>
      </c>
      <c r="J234" s="167" t="s">
        <v>847</v>
      </c>
      <c r="K234" s="167" t="s">
        <v>847</v>
      </c>
      <c r="L234" s="167" t="s">
        <v>848</v>
      </c>
      <c r="M234" s="167" t="s">
        <v>847</v>
      </c>
      <c r="N234" s="167" t="s">
        <v>847</v>
      </c>
    </row>
    <row r="235" spans="1:14" ht="13.2" customHeight="1" thickBot="1" x14ac:dyDescent="0.3">
      <c r="A235" s="7" t="s">
        <v>811</v>
      </c>
      <c r="B235" s="1" t="s">
        <v>810</v>
      </c>
      <c r="C235" s="7" t="s">
        <v>26</v>
      </c>
      <c r="D235" s="131">
        <v>5</v>
      </c>
      <c r="E235" s="131">
        <v>11</v>
      </c>
      <c r="F235" s="167" t="s">
        <v>847</v>
      </c>
      <c r="G235" s="167" t="s">
        <v>1359</v>
      </c>
      <c r="H235" s="167" t="s">
        <v>847</v>
      </c>
      <c r="I235" s="167" t="s">
        <v>1359</v>
      </c>
      <c r="J235" s="167" t="s">
        <v>847</v>
      </c>
      <c r="K235" s="167" t="s">
        <v>847</v>
      </c>
      <c r="L235" s="167" t="s">
        <v>848</v>
      </c>
      <c r="M235" s="167" t="s">
        <v>848</v>
      </c>
      <c r="N235" s="167" t="s">
        <v>847</v>
      </c>
    </row>
    <row r="236" spans="1:14" ht="13.2" customHeight="1" x14ac:dyDescent="0.25">
      <c r="A236" s="7"/>
      <c r="B236" s="81" t="s">
        <v>3879</v>
      </c>
      <c r="C236" s="82"/>
      <c r="D236" s="169">
        <f>SUM(D159:D235)</f>
        <v>542</v>
      </c>
      <c r="E236" s="169">
        <f t="shared" ref="E236" si="4">SUM(E159:E235)</f>
        <v>1283</v>
      </c>
      <c r="F236" s="170">
        <f>76/77</f>
        <v>0.98701298701298701</v>
      </c>
      <c r="G236" s="169"/>
      <c r="H236" s="170">
        <f>76/77</f>
        <v>0.98701298701298701</v>
      </c>
      <c r="I236" s="169"/>
      <c r="J236" s="170">
        <f>71/77</f>
        <v>0.92207792207792205</v>
      </c>
      <c r="K236" s="170">
        <f>76/77</f>
        <v>0.98701298701298701</v>
      </c>
      <c r="L236" s="170">
        <f>5/77</f>
        <v>6.4935064935064929E-2</v>
      </c>
      <c r="M236" s="170">
        <f>56/77</f>
        <v>0.72727272727272729</v>
      </c>
      <c r="N236" s="170">
        <v>1</v>
      </c>
    </row>
    <row r="237" spans="1:14" ht="13.2" customHeight="1" thickBot="1" x14ac:dyDescent="0.3">
      <c r="A237" s="7"/>
      <c r="B237" s="83" t="s">
        <v>3880</v>
      </c>
      <c r="C237" s="84"/>
      <c r="D237" s="171">
        <f>AVERAGE(D159:D235)</f>
        <v>7.0389610389610393</v>
      </c>
      <c r="E237" s="171">
        <f t="shared" ref="E237" si="5">AVERAGE(E159:E235)</f>
        <v>16.662337662337663</v>
      </c>
      <c r="F237" s="171"/>
      <c r="G237" s="171"/>
      <c r="H237" s="171"/>
      <c r="I237" s="171"/>
      <c r="J237" s="171"/>
      <c r="K237" s="171"/>
      <c r="L237" s="171"/>
      <c r="M237" s="171"/>
      <c r="N237" s="171"/>
    </row>
    <row r="238" spans="1:14" ht="13.2" customHeight="1" thickBot="1" x14ac:dyDescent="0.3">
      <c r="A238" s="7"/>
      <c r="B238" s="1"/>
      <c r="C238" s="7"/>
      <c r="D238" s="131"/>
      <c r="E238" s="131"/>
      <c r="F238" s="167"/>
      <c r="G238" s="167"/>
      <c r="H238" s="167"/>
      <c r="I238" s="167"/>
      <c r="J238" s="167"/>
      <c r="K238" s="167"/>
      <c r="L238" s="167"/>
      <c r="M238" s="167"/>
      <c r="N238" s="167"/>
    </row>
    <row r="239" spans="1:14" ht="13.8" thickBot="1" x14ac:dyDescent="0.3">
      <c r="A239" s="7" t="s">
        <v>20</v>
      </c>
      <c r="B239" s="1" t="s">
        <v>19</v>
      </c>
      <c r="C239" s="7" t="s">
        <v>23</v>
      </c>
      <c r="D239" s="131">
        <v>15</v>
      </c>
      <c r="E239" s="131">
        <v>37</v>
      </c>
      <c r="F239" s="167" t="s">
        <v>847</v>
      </c>
      <c r="G239" s="167" t="s">
        <v>1341</v>
      </c>
      <c r="H239" s="167" t="s">
        <v>847</v>
      </c>
      <c r="I239" s="167" t="s">
        <v>1341</v>
      </c>
      <c r="J239" s="167" t="s">
        <v>847</v>
      </c>
      <c r="K239" s="167" t="s">
        <v>847</v>
      </c>
      <c r="L239" s="167" t="s">
        <v>848</v>
      </c>
      <c r="M239" s="167" t="s">
        <v>848</v>
      </c>
      <c r="N239" s="167" t="s">
        <v>847</v>
      </c>
    </row>
    <row r="240" spans="1:14" ht="13.8" thickBot="1" x14ac:dyDescent="0.3">
      <c r="A240" s="7" t="s">
        <v>28</v>
      </c>
      <c r="B240" s="1" t="s">
        <v>27</v>
      </c>
      <c r="C240" s="7" t="s">
        <v>23</v>
      </c>
      <c r="D240" s="131">
        <v>2</v>
      </c>
      <c r="E240" s="131">
        <v>9</v>
      </c>
      <c r="F240" s="167" t="s">
        <v>847</v>
      </c>
      <c r="G240" s="167" t="s">
        <v>1343</v>
      </c>
      <c r="H240" s="167" t="s">
        <v>847</v>
      </c>
      <c r="I240" s="167" t="s">
        <v>1343</v>
      </c>
      <c r="J240" s="167" t="s">
        <v>847</v>
      </c>
      <c r="K240" s="167" t="s">
        <v>847</v>
      </c>
      <c r="L240" s="167" t="s">
        <v>848</v>
      </c>
      <c r="M240" s="167" t="s">
        <v>847</v>
      </c>
      <c r="N240" s="167" t="s">
        <v>847</v>
      </c>
    </row>
    <row r="241" spans="1:14" ht="13.8" thickBot="1" x14ac:dyDescent="0.3">
      <c r="A241" s="7" t="s">
        <v>37</v>
      </c>
      <c r="B241" s="1" t="s">
        <v>36</v>
      </c>
      <c r="C241" s="7" t="s">
        <v>23</v>
      </c>
      <c r="D241" s="131">
        <v>11</v>
      </c>
      <c r="E241" s="131">
        <v>21</v>
      </c>
      <c r="F241" s="167" t="s">
        <v>847</v>
      </c>
      <c r="G241" s="167" t="s">
        <v>1347</v>
      </c>
      <c r="H241" s="167" t="s">
        <v>847</v>
      </c>
      <c r="I241" s="167" t="s">
        <v>1347</v>
      </c>
      <c r="J241" s="167" t="s">
        <v>848</v>
      </c>
      <c r="K241" s="167" t="s">
        <v>847</v>
      </c>
      <c r="L241" s="167" t="s">
        <v>848</v>
      </c>
      <c r="M241" s="167" t="s">
        <v>848</v>
      </c>
      <c r="N241" s="167" t="s">
        <v>847</v>
      </c>
    </row>
    <row r="242" spans="1:14" ht="13.8" thickBot="1" x14ac:dyDescent="0.3">
      <c r="A242" s="7" t="s">
        <v>65</v>
      </c>
      <c r="B242" s="1" t="s">
        <v>64</v>
      </c>
      <c r="C242" s="7" t="s">
        <v>23</v>
      </c>
      <c r="D242" s="131">
        <v>22</v>
      </c>
      <c r="E242" s="131">
        <v>40</v>
      </c>
      <c r="F242" s="167" t="s">
        <v>847</v>
      </c>
      <c r="G242" s="167" t="s">
        <v>1360</v>
      </c>
      <c r="H242" s="167" t="s">
        <v>847</v>
      </c>
      <c r="I242" s="167" t="s">
        <v>1340</v>
      </c>
      <c r="J242" s="167" t="s">
        <v>847</v>
      </c>
      <c r="K242" s="167" t="s">
        <v>847</v>
      </c>
      <c r="L242" s="167" t="s">
        <v>847</v>
      </c>
      <c r="M242" s="167" t="s">
        <v>847</v>
      </c>
      <c r="N242" s="167" t="s">
        <v>847</v>
      </c>
    </row>
    <row r="243" spans="1:14" ht="13.8" thickBot="1" x14ac:dyDescent="0.3">
      <c r="A243" s="7" t="s">
        <v>69</v>
      </c>
      <c r="B243" s="1" t="s">
        <v>68</v>
      </c>
      <c r="C243" s="7" t="s">
        <v>23</v>
      </c>
      <c r="D243" s="131">
        <v>15</v>
      </c>
      <c r="E243" s="131">
        <v>25</v>
      </c>
      <c r="F243" s="167" t="s">
        <v>847</v>
      </c>
      <c r="G243" s="167" t="s">
        <v>1362</v>
      </c>
      <c r="H243" s="167" t="s">
        <v>847</v>
      </c>
      <c r="I243" s="167" t="s">
        <v>1362</v>
      </c>
      <c r="J243" s="167" t="s">
        <v>847</v>
      </c>
      <c r="K243" s="167" t="s">
        <v>847</v>
      </c>
      <c r="L243" s="167" t="s">
        <v>847</v>
      </c>
      <c r="M243" s="167" t="s">
        <v>847</v>
      </c>
      <c r="N243" s="167" t="s">
        <v>847</v>
      </c>
    </row>
    <row r="244" spans="1:14" ht="13.8" thickBot="1" x14ac:dyDescent="0.3">
      <c r="A244" s="7" t="s">
        <v>87</v>
      </c>
      <c r="B244" s="1" t="s">
        <v>86</v>
      </c>
      <c r="C244" s="7" t="s">
        <v>23</v>
      </c>
      <c r="D244" s="131">
        <v>14</v>
      </c>
      <c r="E244" s="131">
        <v>26</v>
      </c>
      <c r="F244" s="167" t="s">
        <v>847</v>
      </c>
      <c r="G244" s="168" t="s">
        <v>3890</v>
      </c>
      <c r="H244" s="167" t="s">
        <v>847</v>
      </c>
      <c r="I244" s="168" t="s">
        <v>3890</v>
      </c>
      <c r="J244" s="167" t="s">
        <v>848</v>
      </c>
      <c r="K244" s="167" t="s">
        <v>847</v>
      </c>
      <c r="L244" s="167" t="s">
        <v>848</v>
      </c>
      <c r="M244" s="167" t="s">
        <v>848</v>
      </c>
      <c r="N244" s="167" t="s">
        <v>847</v>
      </c>
    </row>
    <row r="245" spans="1:14" ht="13.8" thickBot="1" x14ac:dyDescent="0.3">
      <c r="A245" s="7" t="s">
        <v>94</v>
      </c>
      <c r="B245" s="1" t="s">
        <v>93</v>
      </c>
      <c r="C245" s="7" t="s">
        <v>23</v>
      </c>
      <c r="D245" s="131">
        <v>12</v>
      </c>
      <c r="E245" s="131">
        <v>22</v>
      </c>
      <c r="F245" s="167" t="s">
        <v>847</v>
      </c>
      <c r="G245" s="167" t="s">
        <v>1368</v>
      </c>
      <c r="H245" s="167" t="s">
        <v>847</v>
      </c>
      <c r="I245" s="167" t="s">
        <v>1368</v>
      </c>
      <c r="J245" s="167" t="s">
        <v>847</v>
      </c>
      <c r="K245" s="167" t="s">
        <v>847</v>
      </c>
      <c r="L245" s="167" t="s">
        <v>848</v>
      </c>
      <c r="M245" s="167" t="s">
        <v>847</v>
      </c>
      <c r="N245" s="167" t="s">
        <v>847</v>
      </c>
    </row>
    <row r="246" spans="1:14" ht="13.8" thickBot="1" x14ac:dyDescent="0.3">
      <c r="A246" s="7" t="s">
        <v>104</v>
      </c>
      <c r="B246" s="1" t="s">
        <v>103</v>
      </c>
      <c r="C246" s="7" t="s">
        <v>23</v>
      </c>
      <c r="D246" s="131">
        <v>10</v>
      </c>
      <c r="E246" s="131">
        <v>23</v>
      </c>
      <c r="F246" s="167" t="s">
        <v>847</v>
      </c>
      <c r="G246" s="167" t="s">
        <v>1371</v>
      </c>
      <c r="H246" s="167" t="s">
        <v>847</v>
      </c>
      <c r="I246" s="167" t="s">
        <v>1372</v>
      </c>
      <c r="J246" s="167" t="s">
        <v>848</v>
      </c>
      <c r="K246" s="167" t="s">
        <v>847</v>
      </c>
      <c r="L246" s="167" t="s">
        <v>848</v>
      </c>
      <c r="M246" s="167" t="s">
        <v>847</v>
      </c>
      <c r="N246" s="167" t="s">
        <v>847</v>
      </c>
    </row>
    <row r="247" spans="1:14" ht="13.8" thickBot="1" x14ac:dyDescent="0.3">
      <c r="A247" s="7" t="s">
        <v>116</v>
      </c>
      <c r="B247" s="1" t="s">
        <v>115</v>
      </c>
      <c r="C247" s="7" t="s">
        <v>23</v>
      </c>
      <c r="D247" s="131">
        <v>20</v>
      </c>
      <c r="E247" s="131">
        <v>32</v>
      </c>
      <c r="F247" s="167" t="s">
        <v>847</v>
      </c>
      <c r="G247" s="167" t="s">
        <v>1348</v>
      </c>
      <c r="H247" s="167" t="s">
        <v>847</v>
      </c>
      <c r="I247" s="167" t="s">
        <v>1348</v>
      </c>
      <c r="J247" s="167" t="s">
        <v>847</v>
      </c>
      <c r="K247" s="167" t="s">
        <v>847</v>
      </c>
      <c r="L247" s="167" t="s">
        <v>848</v>
      </c>
      <c r="M247" s="167" t="s">
        <v>847</v>
      </c>
      <c r="N247" s="167" t="s">
        <v>847</v>
      </c>
    </row>
    <row r="248" spans="1:14" ht="13.8" thickBot="1" x14ac:dyDescent="0.3">
      <c r="A248" s="7" t="s">
        <v>118</v>
      </c>
      <c r="B248" s="1" t="s">
        <v>117</v>
      </c>
      <c r="C248" s="7" t="s">
        <v>23</v>
      </c>
      <c r="D248" s="131">
        <v>5</v>
      </c>
      <c r="E248" s="131">
        <v>30</v>
      </c>
      <c r="F248" s="167" t="s">
        <v>847</v>
      </c>
      <c r="G248" s="167" t="s">
        <v>1362</v>
      </c>
      <c r="H248" s="167" t="s">
        <v>847</v>
      </c>
      <c r="I248" s="167" t="s">
        <v>1362</v>
      </c>
      <c r="J248" s="167" t="s">
        <v>847</v>
      </c>
      <c r="K248" s="167" t="s">
        <v>847</v>
      </c>
      <c r="L248" s="167" t="s">
        <v>848</v>
      </c>
      <c r="M248" s="167" t="s">
        <v>847</v>
      </c>
      <c r="N248" s="167" t="s">
        <v>847</v>
      </c>
    </row>
    <row r="249" spans="1:14" ht="13.8" thickBot="1" x14ac:dyDescent="0.3">
      <c r="A249" s="7" t="s">
        <v>122</v>
      </c>
      <c r="B249" s="1" t="s">
        <v>121</v>
      </c>
      <c r="C249" s="7" t="s">
        <v>23</v>
      </c>
      <c r="D249" s="131">
        <v>9</v>
      </c>
      <c r="E249" s="131">
        <v>12</v>
      </c>
      <c r="F249" s="167" t="s">
        <v>847</v>
      </c>
      <c r="G249" s="167" t="s">
        <v>1378</v>
      </c>
      <c r="H249" s="167" t="s">
        <v>847</v>
      </c>
      <c r="I249" s="167" t="s">
        <v>1378</v>
      </c>
      <c r="J249" s="167" t="s">
        <v>847</v>
      </c>
      <c r="K249" s="167" t="s">
        <v>847</v>
      </c>
      <c r="L249" s="167" t="s">
        <v>848</v>
      </c>
      <c r="M249" s="167" t="s">
        <v>848</v>
      </c>
      <c r="N249" s="167" t="s">
        <v>847</v>
      </c>
    </row>
    <row r="250" spans="1:14" ht="13.8" thickBot="1" x14ac:dyDescent="0.3">
      <c r="A250" s="7" t="s">
        <v>158</v>
      </c>
      <c r="B250" s="1" t="s">
        <v>157</v>
      </c>
      <c r="C250" s="7" t="s">
        <v>23</v>
      </c>
      <c r="D250" s="131">
        <v>9</v>
      </c>
      <c r="E250" s="131">
        <v>20</v>
      </c>
      <c r="F250" s="167" t="s">
        <v>847</v>
      </c>
      <c r="G250" s="167" t="s">
        <v>1363</v>
      </c>
      <c r="H250" s="167" t="s">
        <v>847</v>
      </c>
      <c r="I250" s="167" t="s">
        <v>1363</v>
      </c>
      <c r="J250" s="167" t="s">
        <v>847</v>
      </c>
      <c r="K250" s="167" t="s">
        <v>847</v>
      </c>
      <c r="L250" s="167" t="s">
        <v>848</v>
      </c>
      <c r="M250" s="167" t="s">
        <v>848</v>
      </c>
      <c r="N250" s="167" t="s">
        <v>847</v>
      </c>
    </row>
    <row r="251" spans="1:14" ht="13.8" thickBot="1" x14ac:dyDescent="0.3">
      <c r="A251" s="7" t="s">
        <v>162</v>
      </c>
      <c r="B251" s="1" t="s">
        <v>161</v>
      </c>
      <c r="C251" s="7" t="s">
        <v>23</v>
      </c>
      <c r="D251" s="131">
        <v>16</v>
      </c>
      <c r="E251" s="131">
        <v>20</v>
      </c>
      <c r="F251" s="167" t="s">
        <v>847</v>
      </c>
      <c r="G251" s="167" t="s">
        <v>1363</v>
      </c>
      <c r="H251" s="167" t="s">
        <v>847</v>
      </c>
      <c r="I251" s="167" t="s">
        <v>1363</v>
      </c>
      <c r="J251" s="167" t="s">
        <v>847</v>
      </c>
      <c r="K251" s="167" t="s">
        <v>847</v>
      </c>
      <c r="L251" s="167" t="s">
        <v>848</v>
      </c>
      <c r="M251" s="167" t="s">
        <v>848</v>
      </c>
      <c r="N251" s="167" t="s">
        <v>847</v>
      </c>
    </row>
    <row r="252" spans="1:14" ht="13.8" thickBot="1" x14ac:dyDescent="0.3">
      <c r="A252" s="7" t="s">
        <v>166</v>
      </c>
      <c r="B252" s="1" t="s">
        <v>165</v>
      </c>
      <c r="C252" s="7" t="s">
        <v>23</v>
      </c>
      <c r="D252" s="131">
        <v>12</v>
      </c>
      <c r="E252" s="131">
        <v>21</v>
      </c>
      <c r="F252" s="167" t="s">
        <v>847</v>
      </c>
      <c r="G252" s="167" t="s">
        <v>1348</v>
      </c>
      <c r="H252" s="167" t="s">
        <v>847</v>
      </c>
      <c r="I252" s="167" t="s">
        <v>1348</v>
      </c>
      <c r="J252" s="167" t="s">
        <v>847</v>
      </c>
      <c r="K252" s="167" t="s">
        <v>847</v>
      </c>
      <c r="L252" s="167" t="s">
        <v>847</v>
      </c>
      <c r="M252" s="167" t="s">
        <v>847</v>
      </c>
      <c r="N252" s="167" t="s">
        <v>847</v>
      </c>
    </row>
    <row r="253" spans="1:14" ht="13.8" thickBot="1" x14ac:dyDescent="0.3">
      <c r="A253" s="7" t="s">
        <v>168</v>
      </c>
      <c r="B253" s="1" t="s">
        <v>167</v>
      </c>
      <c r="C253" s="7" t="s">
        <v>23</v>
      </c>
      <c r="D253" s="131">
        <v>27</v>
      </c>
      <c r="E253" s="131">
        <v>44</v>
      </c>
      <c r="F253" s="167" t="s">
        <v>847</v>
      </c>
      <c r="G253" s="167" t="s">
        <v>1362</v>
      </c>
      <c r="H253" s="167" t="s">
        <v>847</v>
      </c>
      <c r="I253" s="167" t="s">
        <v>1362</v>
      </c>
      <c r="J253" s="167" t="s">
        <v>847</v>
      </c>
      <c r="K253" s="167" t="s">
        <v>847</v>
      </c>
      <c r="L253" s="167" t="s">
        <v>847</v>
      </c>
      <c r="M253" s="167" t="s">
        <v>847</v>
      </c>
      <c r="N253" s="167" t="s">
        <v>847</v>
      </c>
    </row>
    <row r="254" spans="1:14" ht="13.8" thickBot="1" x14ac:dyDescent="0.3">
      <c r="A254" s="7" t="s">
        <v>182</v>
      </c>
      <c r="B254" s="1" t="s">
        <v>181</v>
      </c>
      <c r="C254" s="7" t="s">
        <v>23</v>
      </c>
      <c r="D254" s="131">
        <v>6</v>
      </c>
      <c r="E254" s="131">
        <v>17</v>
      </c>
      <c r="F254" s="167" t="s">
        <v>847</v>
      </c>
      <c r="G254" s="167" t="s">
        <v>1392</v>
      </c>
      <c r="H254" s="167" t="s">
        <v>847</v>
      </c>
      <c r="I254" s="167" t="s">
        <v>1392</v>
      </c>
      <c r="J254" s="167" t="s">
        <v>847</v>
      </c>
      <c r="K254" s="167" t="s">
        <v>847</v>
      </c>
      <c r="L254" s="167" t="s">
        <v>848</v>
      </c>
      <c r="M254" s="167" t="s">
        <v>848</v>
      </c>
      <c r="N254" s="167" t="s">
        <v>847</v>
      </c>
    </row>
    <row r="255" spans="1:14" ht="13.8" thickBot="1" x14ac:dyDescent="0.3">
      <c r="A255" s="7" t="s">
        <v>192</v>
      </c>
      <c r="B255" s="1" t="s">
        <v>191</v>
      </c>
      <c r="C255" s="7" t="s">
        <v>23</v>
      </c>
      <c r="D255" s="131">
        <v>14</v>
      </c>
      <c r="E255" s="131">
        <v>25</v>
      </c>
      <c r="F255" s="167" t="s">
        <v>847</v>
      </c>
      <c r="G255" s="167" t="s">
        <v>1350</v>
      </c>
      <c r="H255" s="167" t="s">
        <v>847</v>
      </c>
      <c r="I255" s="167" t="s">
        <v>1350</v>
      </c>
      <c r="J255" s="167" t="s">
        <v>847</v>
      </c>
      <c r="K255" s="167" t="s">
        <v>847</v>
      </c>
      <c r="L255" s="167" t="s">
        <v>847</v>
      </c>
      <c r="M255" s="167" t="s">
        <v>848</v>
      </c>
      <c r="N255" s="167" t="s">
        <v>847</v>
      </c>
    </row>
    <row r="256" spans="1:14" ht="13.8" thickBot="1" x14ac:dyDescent="0.3">
      <c r="A256" s="7" t="s">
        <v>198</v>
      </c>
      <c r="B256" s="1" t="s">
        <v>197</v>
      </c>
      <c r="C256" s="7" t="s">
        <v>23</v>
      </c>
      <c r="D256" s="131">
        <v>12</v>
      </c>
      <c r="E256" s="131">
        <v>42</v>
      </c>
      <c r="F256" s="167" t="s">
        <v>847</v>
      </c>
      <c r="G256" s="167" t="s">
        <v>1396</v>
      </c>
      <c r="H256" s="167" t="s">
        <v>847</v>
      </c>
      <c r="I256" s="167" t="s">
        <v>1396</v>
      </c>
      <c r="J256" s="167" t="s">
        <v>847</v>
      </c>
      <c r="K256" s="167" t="s">
        <v>847</v>
      </c>
      <c r="L256" s="167" t="s">
        <v>848</v>
      </c>
      <c r="M256" s="167" t="s">
        <v>847</v>
      </c>
      <c r="N256" s="167" t="s">
        <v>847</v>
      </c>
    </row>
    <row r="257" spans="1:14" ht="13.8" thickBot="1" x14ac:dyDescent="0.3">
      <c r="A257" s="7" t="s">
        <v>228</v>
      </c>
      <c r="B257" s="1" t="s">
        <v>227</v>
      </c>
      <c r="C257" s="7" t="s">
        <v>23</v>
      </c>
      <c r="D257" s="131">
        <v>18</v>
      </c>
      <c r="E257" s="131">
        <v>24</v>
      </c>
      <c r="F257" s="167" t="s">
        <v>847</v>
      </c>
      <c r="G257" s="167" t="s">
        <v>1405</v>
      </c>
      <c r="H257" s="167" t="s">
        <v>847</v>
      </c>
      <c r="I257" s="167" t="s">
        <v>1406</v>
      </c>
      <c r="J257" s="167" t="s">
        <v>847</v>
      </c>
      <c r="K257" s="167" t="s">
        <v>847</v>
      </c>
      <c r="L257" s="167" t="s">
        <v>848</v>
      </c>
      <c r="M257" s="167" t="s">
        <v>847</v>
      </c>
      <c r="N257" s="167" t="s">
        <v>847</v>
      </c>
    </row>
    <row r="258" spans="1:14" ht="13.8" thickBot="1" x14ac:dyDescent="0.3">
      <c r="A258" s="7" t="s">
        <v>236</v>
      </c>
      <c r="B258" s="1" t="s">
        <v>235</v>
      </c>
      <c r="C258" s="7" t="s">
        <v>23</v>
      </c>
      <c r="D258" s="131">
        <v>6</v>
      </c>
      <c r="E258" s="131">
        <v>16</v>
      </c>
      <c r="F258" s="167" t="s">
        <v>847</v>
      </c>
      <c r="G258" s="167" t="s">
        <v>1342</v>
      </c>
      <c r="H258" s="167" t="s">
        <v>847</v>
      </c>
      <c r="I258" s="167" t="s">
        <v>1342</v>
      </c>
      <c r="J258" s="167" t="s">
        <v>847</v>
      </c>
      <c r="K258" s="167" t="s">
        <v>847</v>
      </c>
      <c r="L258" s="167" t="s">
        <v>848</v>
      </c>
      <c r="M258" s="167" t="s">
        <v>848</v>
      </c>
      <c r="N258" s="167" t="s">
        <v>847</v>
      </c>
    </row>
    <row r="259" spans="1:14" ht="13.8" thickBot="1" x14ac:dyDescent="0.3">
      <c r="A259" s="7" t="s">
        <v>246</v>
      </c>
      <c r="B259" s="1" t="s">
        <v>245</v>
      </c>
      <c r="C259" s="7" t="s">
        <v>23</v>
      </c>
      <c r="D259" s="131">
        <v>6</v>
      </c>
      <c r="E259" s="131">
        <v>11</v>
      </c>
      <c r="F259" s="167" t="s">
        <v>847</v>
      </c>
      <c r="G259" s="167" t="s">
        <v>1363</v>
      </c>
      <c r="H259" s="167" t="s">
        <v>847</v>
      </c>
      <c r="I259" s="167" t="s">
        <v>1363</v>
      </c>
      <c r="J259" s="167" t="s">
        <v>847</v>
      </c>
      <c r="K259" s="167" t="s">
        <v>847</v>
      </c>
      <c r="L259" s="167" t="s">
        <v>848</v>
      </c>
      <c r="M259" s="167" t="s">
        <v>848</v>
      </c>
      <c r="N259" s="167" t="s">
        <v>847</v>
      </c>
    </row>
    <row r="260" spans="1:14" ht="13.8" thickBot="1" x14ac:dyDescent="0.3">
      <c r="A260" s="7" t="s">
        <v>262</v>
      </c>
      <c r="B260" s="1" t="s">
        <v>261</v>
      </c>
      <c r="C260" s="7" t="s">
        <v>23</v>
      </c>
      <c r="D260" s="131">
        <v>13</v>
      </c>
      <c r="E260" s="131">
        <v>32</v>
      </c>
      <c r="F260" s="167" t="s">
        <v>847</v>
      </c>
      <c r="G260" s="167" t="s">
        <v>1343</v>
      </c>
      <c r="H260" s="167" t="s">
        <v>847</v>
      </c>
      <c r="I260" s="167" t="s">
        <v>1343</v>
      </c>
      <c r="J260" s="167" t="s">
        <v>847</v>
      </c>
      <c r="K260" s="167" t="s">
        <v>847</v>
      </c>
      <c r="L260" s="167" t="s">
        <v>848</v>
      </c>
      <c r="M260" s="167" t="s">
        <v>847</v>
      </c>
      <c r="N260" s="167" t="s">
        <v>847</v>
      </c>
    </row>
    <row r="261" spans="1:14" ht="13.8" thickBot="1" x14ac:dyDescent="0.3">
      <c r="A261" s="7" t="s">
        <v>270</v>
      </c>
      <c r="B261" s="1" t="s">
        <v>269</v>
      </c>
      <c r="C261" s="7" t="s">
        <v>23</v>
      </c>
      <c r="D261" s="131">
        <v>7</v>
      </c>
      <c r="E261" s="131">
        <v>10</v>
      </c>
      <c r="F261" s="167" t="s">
        <v>847</v>
      </c>
      <c r="G261" s="167" t="s">
        <v>1349</v>
      </c>
      <c r="H261" s="167" t="s">
        <v>847</v>
      </c>
      <c r="I261" s="167" t="s">
        <v>1349</v>
      </c>
      <c r="J261" s="167" t="s">
        <v>847</v>
      </c>
      <c r="K261" s="167" t="s">
        <v>847</v>
      </c>
      <c r="L261" s="167" t="s">
        <v>848</v>
      </c>
      <c r="M261" s="167" t="s">
        <v>847</v>
      </c>
      <c r="N261" s="167" t="s">
        <v>847</v>
      </c>
    </row>
    <row r="262" spans="1:14" ht="13.8" thickBot="1" x14ac:dyDescent="0.3">
      <c r="A262" s="7" t="s">
        <v>272</v>
      </c>
      <c r="B262" s="1" t="s">
        <v>271</v>
      </c>
      <c r="C262" s="7" t="s">
        <v>23</v>
      </c>
      <c r="D262" s="131">
        <v>17</v>
      </c>
      <c r="E262" s="131">
        <v>40</v>
      </c>
      <c r="F262" s="167" t="s">
        <v>847</v>
      </c>
      <c r="G262" s="167" t="s">
        <v>1362</v>
      </c>
      <c r="H262" s="167" t="s">
        <v>847</v>
      </c>
      <c r="I262" s="167" t="s">
        <v>1362</v>
      </c>
      <c r="J262" s="167" t="s">
        <v>847</v>
      </c>
      <c r="K262" s="167" t="s">
        <v>847</v>
      </c>
      <c r="L262" s="167" t="s">
        <v>847</v>
      </c>
      <c r="M262" s="167" t="s">
        <v>847</v>
      </c>
      <c r="N262" s="167" t="s">
        <v>847</v>
      </c>
    </row>
    <row r="263" spans="1:14" ht="13.8" thickBot="1" x14ac:dyDescent="0.3">
      <c r="A263" s="7" t="s">
        <v>276</v>
      </c>
      <c r="B263" s="1" t="s">
        <v>275</v>
      </c>
      <c r="C263" s="7" t="s">
        <v>23</v>
      </c>
      <c r="D263" s="131">
        <v>13</v>
      </c>
      <c r="E263" s="131">
        <v>26</v>
      </c>
      <c r="F263" s="167" t="s">
        <v>847</v>
      </c>
      <c r="G263" s="167" t="s">
        <v>1414</v>
      </c>
      <c r="H263" s="167" t="s">
        <v>847</v>
      </c>
      <c r="I263" s="167" t="s">
        <v>1415</v>
      </c>
      <c r="J263" s="167" t="s">
        <v>847</v>
      </c>
      <c r="K263" s="167" t="s">
        <v>847</v>
      </c>
      <c r="L263" s="167" t="s">
        <v>847</v>
      </c>
      <c r="M263" s="167" t="s">
        <v>847</v>
      </c>
      <c r="N263" s="167" t="s">
        <v>847</v>
      </c>
    </row>
    <row r="264" spans="1:14" ht="13.8" thickBot="1" x14ac:dyDescent="0.3">
      <c r="A264" s="7" t="s">
        <v>278</v>
      </c>
      <c r="B264" s="1" t="s">
        <v>277</v>
      </c>
      <c r="C264" s="7" t="s">
        <v>23</v>
      </c>
      <c r="D264" s="131">
        <v>8</v>
      </c>
      <c r="E264" s="131">
        <v>15</v>
      </c>
      <c r="F264" s="167" t="s">
        <v>847</v>
      </c>
      <c r="G264" s="167" t="s">
        <v>1416</v>
      </c>
      <c r="H264" s="167" t="s">
        <v>847</v>
      </c>
      <c r="I264" s="167" t="s">
        <v>1417</v>
      </c>
      <c r="J264" s="167" t="s">
        <v>847</v>
      </c>
      <c r="K264" s="167" t="s">
        <v>847</v>
      </c>
      <c r="L264" s="167" t="s">
        <v>848</v>
      </c>
      <c r="M264" s="167" t="s">
        <v>847</v>
      </c>
      <c r="N264" s="167" t="s">
        <v>847</v>
      </c>
    </row>
    <row r="265" spans="1:14" ht="13.8" thickBot="1" x14ac:dyDescent="0.3">
      <c r="A265" s="7" t="s">
        <v>284</v>
      </c>
      <c r="B265" s="1" t="s">
        <v>283</v>
      </c>
      <c r="C265" s="7" t="s">
        <v>23</v>
      </c>
      <c r="D265" s="131">
        <v>11</v>
      </c>
      <c r="E265" s="131">
        <v>15</v>
      </c>
      <c r="F265" s="167" t="s">
        <v>847</v>
      </c>
      <c r="G265" s="167" t="s">
        <v>1402</v>
      </c>
      <c r="H265" s="167" t="s">
        <v>847</v>
      </c>
      <c r="I265" s="167" t="s">
        <v>1402</v>
      </c>
      <c r="J265" s="167" t="s">
        <v>847</v>
      </c>
      <c r="K265" s="167" t="s">
        <v>847</v>
      </c>
      <c r="L265" s="167" t="s">
        <v>848</v>
      </c>
      <c r="M265" s="167" t="s">
        <v>847</v>
      </c>
      <c r="N265" s="167" t="s">
        <v>847</v>
      </c>
    </row>
    <row r="266" spans="1:14" ht="13.8" thickBot="1" x14ac:dyDescent="0.3">
      <c r="A266" s="7" t="s">
        <v>290</v>
      </c>
      <c r="B266" s="1" t="s">
        <v>289</v>
      </c>
      <c r="C266" s="7" t="s">
        <v>23</v>
      </c>
      <c r="D266" s="131">
        <v>10</v>
      </c>
      <c r="E266" s="131">
        <v>10</v>
      </c>
      <c r="F266" s="167" t="s">
        <v>847</v>
      </c>
      <c r="G266" s="167" t="s">
        <v>1356</v>
      </c>
      <c r="H266" s="167" t="s">
        <v>847</v>
      </c>
      <c r="I266" s="167" t="s">
        <v>1356</v>
      </c>
      <c r="J266" s="167" t="s">
        <v>847</v>
      </c>
      <c r="K266" s="167" t="s">
        <v>847</v>
      </c>
      <c r="L266" s="167" t="s">
        <v>848</v>
      </c>
      <c r="M266" s="167" t="s">
        <v>847</v>
      </c>
      <c r="N266" s="167" t="s">
        <v>847</v>
      </c>
    </row>
    <row r="267" spans="1:14" ht="13.8" thickBot="1" x14ac:dyDescent="0.3">
      <c r="A267" s="7" t="s">
        <v>294</v>
      </c>
      <c r="B267" s="1" t="s">
        <v>293</v>
      </c>
      <c r="C267" s="7" t="s">
        <v>23</v>
      </c>
      <c r="D267" s="131">
        <v>20</v>
      </c>
      <c r="E267" s="131">
        <v>43</v>
      </c>
      <c r="F267" s="167" t="s">
        <v>847</v>
      </c>
      <c r="G267" s="167" t="s">
        <v>1420</v>
      </c>
      <c r="H267" s="167" t="s">
        <v>847</v>
      </c>
      <c r="I267" s="167" t="s">
        <v>1420</v>
      </c>
      <c r="J267" s="167" t="s">
        <v>847</v>
      </c>
      <c r="K267" s="167" t="s">
        <v>847</v>
      </c>
      <c r="L267" s="167" t="s">
        <v>848</v>
      </c>
      <c r="M267" s="167" t="s">
        <v>847</v>
      </c>
      <c r="N267" s="167" t="s">
        <v>847</v>
      </c>
    </row>
    <row r="268" spans="1:14" ht="13.8" thickBot="1" x14ac:dyDescent="0.3">
      <c r="A268" s="7" t="s">
        <v>312</v>
      </c>
      <c r="B268" s="1" t="s">
        <v>311</v>
      </c>
      <c r="C268" s="7" t="s">
        <v>23</v>
      </c>
      <c r="D268" s="131">
        <v>10</v>
      </c>
      <c r="E268" s="131">
        <v>46</v>
      </c>
      <c r="F268" s="167" t="s">
        <v>847</v>
      </c>
      <c r="G268" s="167" t="s">
        <v>1348</v>
      </c>
      <c r="H268" s="167" t="s">
        <v>847</v>
      </c>
      <c r="I268" s="167" t="s">
        <v>1348</v>
      </c>
      <c r="J268" s="167" t="s">
        <v>847</v>
      </c>
      <c r="K268" s="167" t="s">
        <v>847</v>
      </c>
      <c r="L268" s="167" t="s">
        <v>848</v>
      </c>
      <c r="M268" s="167" t="s">
        <v>847</v>
      </c>
      <c r="N268" s="167" t="s">
        <v>847</v>
      </c>
    </row>
    <row r="269" spans="1:14" ht="13.8" thickBot="1" x14ac:dyDescent="0.3">
      <c r="A269" s="7" t="s">
        <v>320</v>
      </c>
      <c r="B269" s="1" t="s">
        <v>319</v>
      </c>
      <c r="C269" s="7" t="s">
        <v>23</v>
      </c>
      <c r="D269" s="131">
        <v>16</v>
      </c>
      <c r="E269" s="131">
        <v>22</v>
      </c>
      <c r="F269" s="167" t="s">
        <v>847</v>
      </c>
      <c r="G269" s="167" t="s">
        <v>1339</v>
      </c>
      <c r="H269" s="167" t="s">
        <v>847</v>
      </c>
      <c r="I269" s="167" t="s">
        <v>1339</v>
      </c>
      <c r="J269" s="167" t="s">
        <v>847</v>
      </c>
      <c r="K269" s="167" t="s">
        <v>847</v>
      </c>
      <c r="L269" s="167" t="s">
        <v>848</v>
      </c>
      <c r="M269" s="167" t="s">
        <v>848</v>
      </c>
      <c r="N269" s="167" t="s">
        <v>847</v>
      </c>
    </row>
    <row r="270" spans="1:14" ht="13.8" thickBot="1" x14ac:dyDescent="0.3">
      <c r="A270" s="7" t="s">
        <v>330</v>
      </c>
      <c r="B270" s="1" t="s">
        <v>329</v>
      </c>
      <c r="C270" s="7" t="s">
        <v>23</v>
      </c>
      <c r="D270" s="131">
        <v>10</v>
      </c>
      <c r="E270" s="131">
        <v>18</v>
      </c>
      <c r="F270" s="167" t="s">
        <v>847</v>
      </c>
      <c r="G270" s="167" t="s">
        <v>1430</v>
      </c>
      <c r="H270" s="167" t="s">
        <v>847</v>
      </c>
      <c r="I270" s="167" t="s">
        <v>1430</v>
      </c>
      <c r="J270" s="167" t="s">
        <v>847</v>
      </c>
      <c r="K270" s="167" t="s">
        <v>847</v>
      </c>
      <c r="L270" s="167" t="s">
        <v>848</v>
      </c>
      <c r="M270" s="167" t="s">
        <v>848</v>
      </c>
      <c r="N270" s="167" t="s">
        <v>847</v>
      </c>
    </row>
    <row r="271" spans="1:14" ht="13.8" thickBot="1" x14ac:dyDescent="0.3">
      <c r="A271" s="7" t="s">
        <v>332</v>
      </c>
      <c r="B271" s="1" t="s">
        <v>331</v>
      </c>
      <c r="C271" s="7" t="s">
        <v>23</v>
      </c>
      <c r="D271" s="131">
        <v>10</v>
      </c>
      <c r="E271" s="131">
        <v>36</v>
      </c>
      <c r="F271" s="167" t="s">
        <v>847</v>
      </c>
      <c r="G271" s="167" t="s">
        <v>1431</v>
      </c>
      <c r="H271" s="167" t="s">
        <v>847</v>
      </c>
      <c r="I271" s="167" t="s">
        <v>1431</v>
      </c>
      <c r="J271" s="167" t="s">
        <v>847</v>
      </c>
      <c r="K271" s="167" t="s">
        <v>847</v>
      </c>
      <c r="L271" s="167" t="s">
        <v>848</v>
      </c>
      <c r="M271" s="167" t="s">
        <v>847</v>
      </c>
      <c r="N271" s="167" t="s">
        <v>847</v>
      </c>
    </row>
    <row r="272" spans="1:14" ht="13.8" thickBot="1" x14ac:dyDescent="0.3">
      <c r="A272" s="7" t="s">
        <v>338</v>
      </c>
      <c r="B272" s="1" t="s">
        <v>337</v>
      </c>
      <c r="C272" s="7" t="s">
        <v>23</v>
      </c>
      <c r="D272" s="131">
        <v>13</v>
      </c>
      <c r="E272" s="131">
        <v>30</v>
      </c>
      <c r="F272" s="167" t="s">
        <v>847</v>
      </c>
      <c r="G272" s="167" t="s">
        <v>1339</v>
      </c>
      <c r="H272" s="167" t="s">
        <v>847</v>
      </c>
      <c r="I272" s="167" t="s">
        <v>1340</v>
      </c>
      <c r="J272" s="167" t="s">
        <v>847</v>
      </c>
      <c r="K272" s="167" t="s">
        <v>847</v>
      </c>
      <c r="L272" s="167" t="s">
        <v>848</v>
      </c>
      <c r="M272" s="167" t="s">
        <v>847</v>
      </c>
      <c r="N272" s="167" t="s">
        <v>847</v>
      </c>
    </row>
    <row r="273" spans="1:14" ht="13.8" thickBot="1" x14ac:dyDescent="0.3">
      <c r="A273" s="7" t="s">
        <v>342</v>
      </c>
      <c r="B273" s="1" t="s">
        <v>341</v>
      </c>
      <c r="C273" s="7" t="s">
        <v>23</v>
      </c>
      <c r="D273" s="131">
        <v>5</v>
      </c>
      <c r="E273" s="131">
        <v>7</v>
      </c>
      <c r="F273" s="167" t="s">
        <v>847</v>
      </c>
      <c r="G273" s="167" t="s">
        <v>1361</v>
      </c>
      <c r="H273" s="167" t="s">
        <v>847</v>
      </c>
      <c r="I273" s="167" t="s">
        <v>1361</v>
      </c>
      <c r="J273" s="167" t="s">
        <v>847</v>
      </c>
      <c r="K273" s="167" t="s">
        <v>847</v>
      </c>
      <c r="L273" s="167" t="s">
        <v>848</v>
      </c>
      <c r="M273" s="167" t="s">
        <v>848</v>
      </c>
      <c r="N273" s="167" t="s">
        <v>847</v>
      </c>
    </row>
    <row r="274" spans="1:14" ht="13.8" thickBot="1" x14ac:dyDescent="0.3">
      <c r="A274" s="7" t="s">
        <v>348</v>
      </c>
      <c r="B274" s="1" t="s">
        <v>347</v>
      </c>
      <c r="C274" s="7" t="s">
        <v>23</v>
      </c>
      <c r="D274" s="131">
        <v>8</v>
      </c>
      <c r="E274" s="131">
        <v>20</v>
      </c>
      <c r="F274" s="167" t="s">
        <v>847</v>
      </c>
      <c r="G274" s="167" t="s">
        <v>1354</v>
      </c>
      <c r="H274" s="167" t="s">
        <v>847</v>
      </c>
      <c r="I274" s="167" t="s">
        <v>1354</v>
      </c>
      <c r="J274" s="167" t="s">
        <v>847</v>
      </c>
      <c r="K274" s="167" t="s">
        <v>847</v>
      </c>
      <c r="L274" s="167" t="s">
        <v>847</v>
      </c>
      <c r="M274" s="167" t="s">
        <v>847</v>
      </c>
      <c r="N274" s="167" t="s">
        <v>847</v>
      </c>
    </row>
    <row r="275" spans="1:14" ht="13.8" thickBot="1" x14ac:dyDescent="0.3">
      <c r="A275" s="7" t="s">
        <v>350</v>
      </c>
      <c r="B275" s="1" t="s">
        <v>349</v>
      </c>
      <c r="C275" s="7" t="s">
        <v>23</v>
      </c>
      <c r="D275" s="131">
        <v>9</v>
      </c>
      <c r="E275" s="131">
        <v>21</v>
      </c>
      <c r="F275" s="167" t="s">
        <v>847</v>
      </c>
      <c r="G275" s="167" t="s">
        <v>1339</v>
      </c>
      <c r="H275" s="167" t="s">
        <v>847</v>
      </c>
      <c r="I275" s="167" t="s">
        <v>1384</v>
      </c>
      <c r="J275" s="167" t="s">
        <v>847</v>
      </c>
      <c r="K275" s="167" t="s">
        <v>847</v>
      </c>
      <c r="L275" s="167" t="s">
        <v>848</v>
      </c>
      <c r="M275" s="167" t="s">
        <v>847</v>
      </c>
      <c r="N275" s="167" t="s">
        <v>847</v>
      </c>
    </row>
    <row r="276" spans="1:14" ht="13.8" thickBot="1" x14ac:dyDescent="0.3">
      <c r="A276" s="7" t="s">
        <v>358</v>
      </c>
      <c r="B276" s="1" t="s">
        <v>357</v>
      </c>
      <c r="C276" s="7" t="s">
        <v>23</v>
      </c>
      <c r="D276" s="131">
        <v>21</v>
      </c>
      <c r="E276" s="131">
        <v>38</v>
      </c>
      <c r="F276" s="167" t="s">
        <v>847</v>
      </c>
      <c r="G276" s="167" t="s">
        <v>1436</v>
      </c>
      <c r="H276" s="167" t="s">
        <v>847</v>
      </c>
      <c r="I276" s="167" t="s">
        <v>1436</v>
      </c>
      <c r="J276" s="167" t="s">
        <v>847</v>
      </c>
      <c r="K276" s="167" t="s">
        <v>847</v>
      </c>
      <c r="L276" s="167" t="s">
        <v>848</v>
      </c>
      <c r="M276" s="167" t="s">
        <v>847</v>
      </c>
      <c r="N276" s="167" t="s">
        <v>847</v>
      </c>
    </row>
    <row r="277" spans="1:14" ht="13.8" thickBot="1" x14ac:dyDescent="0.3">
      <c r="A277" s="7" t="s">
        <v>362</v>
      </c>
      <c r="B277" s="1" t="s">
        <v>361</v>
      </c>
      <c r="C277" s="7" t="s">
        <v>23</v>
      </c>
      <c r="D277" s="131">
        <v>7</v>
      </c>
      <c r="E277" s="131">
        <v>25</v>
      </c>
      <c r="F277" s="167" t="s">
        <v>847</v>
      </c>
      <c r="G277" s="167" t="s">
        <v>1361</v>
      </c>
      <c r="H277" s="167" t="s">
        <v>847</v>
      </c>
      <c r="I277" s="167" t="s">
        <v>1361</v>
      </c>
      <c r="J277" s="167" t="s">
        <v>847</v>
      </c>
      <c r="K277" s="167" t="s">
        <v>847</v>
      </c>
      <c r="L277" s="167" t="s">
        <v>848</v>
      </c>
      <c r="M277" s="167" t="s">
        <v>848</v>
      </c>
      <c r="N277" s="167" t="s">
        <v>847</v>
      </c>
    </row>
    <row r="278" spans="1:14" ht="13.8" thickBot="1" x14ac:dyDescent="0.3">
      <c r="A278" s="7" t="s">
        <v>370</v>
      </c>
      <c r="B278" s="1" t="s">
        <v>369</v>
      </c>
      <c r="C278" s="7" t="s">
        <v>23</v>
      </c>
      <c r="D278" s="131">
        <v>11</v>
      </c>
      <c r="E278" s="131">
        <v>24</v>
      </c>
      <c r="F278" s="167" t="s">
        <v>847</v>
      </c>
      <c r="G278" s="167" t="s">
        <v>1349</v>
      </c>
      <c r="H278" s="167" t="s">
        <v>847</v>
      </c>
      <c r="I278" s="167" t="s">
        <v>1349</v>
      </c>
      <c r="J278" s="167" t="s">
        <v>847</v>
      </c>
      <c r="K278" s="167" t="s">
        <v>847</v>
      </c>
      <c r="L278" s="167" t="s">
        <v>848</v>
      </c>
      <c r="M278" s="167" t="s">
        <v>848</v>
      </c>
      <c r="N278" s="167" t="s">
        <v>847</v>
      </c>
    </row>
    <row r="279" spans="1:14" ht="13.8" thickBot="1" x14ac:dyDescent="0.3">
      <c r="A279" s="7" t="s">
        <v>372</v>
      </c>
      <c r="B279" s="1" t="s">
        <v>371</v>
      </c>
      <c r="C279" s="7" t="s">
        <v>23</v>
      </c>
      <c r="D279" s="131">
        <v>11</v>
      </c>
      <c r="E279" s="131">
        <v>19</v>
      </c>
      <c r="F279" s="167" t="s">
        <v>847</v>
      </c>
      <c r="G279" s="167" t="s">
        <v>1438</v>
      </c>
      <c r="H279" s="167" t="s">
        <v>847</v>
      </c>
      <c r="I279" s="167" t="s">
        <v>1438</v>
      </c>
      <c r="J279" s="167" t="s">
        <v>847</v>
      </c>
      <c r="K279" s="167" t="s">
        <v>847</v>
      </c>
      <c r="L279" s="167" t="s">
        <v>847</v>
      </c>
      <c r="M279" s="167" t="s">
        <v>847</v>
      </c>
      <c r="N279" s="167" t="s">
        <v>847</v>
      </c>
    </row>
    <row r="280" spans="1:14" ht="13.8" thickBot="1" x14ac:dyDescent="0.3">
      <c r="A280" s="7" t="s">
        <v>386</v>
      </c>
      <c r="B280" s="1" t="s">
        <v>385</v>
      </c>
      <c r="C280" s="7" t="s">
        <v>23</v>
      </c>
      <c r="D280" s="131">
        <v>9</v>
      </c>
      <c r="E280" s="131">
        <v>9</v>
      </c>
      <c r="F280" s="167" t="s">
        <v>847</v>
      </c>
      <c r="G280" s="167" t="s">
        <v>1442</v>
      </c>
      <c r="H280" s="167" t="s">
        <v>847</v>
      </c>
      <c r="I280" s="167" t="s">
        <v>1443</v>
      </c>
      <c r="J280" s="167" t="s">
        <v>847</v>
      </c>
      <c r="K280" s="167" t="s">
        <v>847</v>
      </c>
      <c r="L280" s="167" t="s">
        <v>848</v>
      </c>
      <c r="M280" s="167" t="s">
        <v>847</v>
      </c>
      <c r="N280" s="167" t="s">
        <v>847</v>
      </c>
    </row>
    <row r="281" spans="1:14" ht="13.8" thickBot="1" x14ac:dyDescent="0.3">
      <c r="A281" s="7" t="s">
        <v>392</v>
      </c>
      <c r="B281" s="1" t="s">
        <v>391</v>
      </c>
      <c r="C281" s="7" t="s">
        <v>23</v>
      </c>
      <c r="D281" s="131">
        <v>4</v>
      </c>
      <c r="E281" s="131">
        <v>21</v>
      </c>
      <c r="F281" s="167" t="s">
        <v>847</v>
      </c>
      <c r="G281" s="167" t="s">
        <v>1339</v>
      </c>
      <c r="H281" s="167" t="s">
        <v>847</v>
      </c>
      <c r="I281" s="167" t="s">
        <v>1339</v>
      </c>
      <c r="J281" s="167" t="s">
        <v>847</v>
      </c>
      <c r="K281" s="167" t="s">
        <v>847</v>
      </c>
      <c r="L281" s="167" t="s">
        <v>848</v>
      </c>
      <c r="M281" s="167" t="s">
        <v>847</v>
      </c>
      <c r="N281" s="167" t="s">
        <v>847</v>
      </c>
    </row>
    <row r="282" spans="1:14" ht="13.8" thickBot="1" x14ac:dyDescent="0.3">
      <c r="A282" s="7" t="s">
        <v>406</v>
      </c>
      <c r="B282" s="1" t="s">
        <v>405</v>
      </c>
      <c r="C282" s="7" t="s">
        <v>23</v>
      </c>
      <c r="D282" s="131">
        <v>6</v>
      </c>
      <c r="E282" s="131">
        <v>13</v>
      </c>
      <c r="F282" s="167" t="s">
        <v>847</v>
      </c>
      <c r="G282" s="167" t="s">
        <v>1449</v>
      </c>
      <c r="H282" s="167" t="s">
        <v>847</v>
      </c>
      <c r="I282" s="167" t="s">
        <v>1449</v>
      </c>
      <c r="J282" s="167" t="s">
        <v>847</v>
      </c>
      <c r="K282" s="167" t="s">
        <v>847</v>
      </c>
      <c r="L282" s="167" t="s">
        <v>848</v>
      </c>
      <c r="M282" s="167" t="s">
        <v>847</v>
      </c>
      <c r="N282" s="167" t="s">
        <v>847</v>
      </c>
    </row>
    <row r="283" spans="1:14" ht="13.8" thickBot="1" x14ac:dyDescent="0.3">
      <c r="A283" s="7" t="s">
        <v>425</v>
      </c>
      <c r="B283" s="1" t="s">
        <v>424</v>
      </c>
      <c r="C283" s="7" t="s">
        <v>23</v>
      </c>
      <c r="D283" s="131">
        <v>5</v>
      </c>
      <c r="E283" s="131">
        <v>18</v>
      </c>
      <c r="F283" s="167" t="s">
        <v>847</v>
      </c>
      <c r="G283" s="167" t="s">
        <v>1368</v>
      </c>
      <c r="H283" s="167" t="s">
        <v>847</v>
      </c>
      <c r="I283" s="167" t="s">
        <v>1368</v>
      </c>
      <c r="J283" s="167" t="s">
        <v>847</v>
      </c>
      <c r="K283" s="167" t="s">
        <v>847</v>
      </c>
      <c r="L283" s="167" t="s">
        <v>848</v>
      </c>
      <c r="M283" s="167" t="s">
        <v>847</v>
      </c>
      <c r="N283" s="167" t="s">
        <v>847</v>
      </c>
    </row>
    <row r="284" spans="1:14" ht="13.8" thickBot="1" x14ac:dyDescent="0.3">
      <c r="A284" s="7" t="s">
        <v>441</v>
      </c>
      <c r="B284" s="1" t="s">
        <v>440</v>
      </c>
      <c r="C284" s="7" t="s">
        <v>23</v>
      </c>
      <c r="D284" s="131">
        <v>20</v>
      </c>
      <c r="E284" s="131">
        <v>38</v>
      </c>
      <c r="F284" s="167" t="s">
        <v>847</v>
      </c>
      <c r="G284" s="167" t="s">
        <v>1458</v>
      </c>
      <c r="H284" s="167" t="s">
        <v>847</v>
      </c>
      <c r="I284" s="167" t="s">
        <v>1459</v>
      </c>
      <c r="J284" s="167" t="s">
        <v>847</v>
      </c>
      <c r="K284" s="167" t="s">
        <v>847</v>
      </c>
      <c r="L284" s="167" t="s">
        <v>848</v>
      </c>
      <c r="M284" s="167" t="s">
        <v>847</v>
      </c>
      <c r="N284" s="167" t="s">
        <v>847</v>
      </c>
    </row>
    <row r="285" spans="1:14" ht="13.8" thickBot="1" x14ac:dyDescent="0.3">
      <c r="A285" s="7" t="s">
        <v>453</v>
      </c>
      <c r="B285" s="1" t="s">
        <v>452</v>
      </c>
      <c r="C285" s="7" t="s">
        <v>23</v>
      </c>
      <c r="D285" s="131">
        <v>9</v>
      </c>
      <c r="E285" s="131">
        <v>29</v>
      </c>
      <c r="F285" s="167" t="s">
        <v>847</v>
      </c>
      <c r="G285" s="167" t="s">
        <v>1339</v>
      </c>
      <c r="H285" s="167" t="s">
        <v>847</v>
      </c>
      <c r="I285" s="167" t="s">
        <v>1339</v>
      </c>
      <c r="J285" s="167" t="s">
        <v>847</v>
      </c>
      <c r="K285" s="167" t="s">
        <v>847</v>
      </c>
      <c r="L285" s="167" t="s">
        <v>848</v>
      </c>
      <c r="M285" s="167" t="s">
        <v>847</v>
      </c>
      <c r="N285" s="167" t="s">
        <v>847</v>
      </c>
    </row>
    <row r="286" spans="1:14" ht="13.8" thickBot="1" x14ac:dyDescent="0.3">
      <c r="A286" s="7" t="s">
        <v>459</v>
      </c>
      <c r="B286" s="1" t="s">
        <v>458</v>
      </c>
      <c r="C286" s="7" t="s">
        <v>23</v>
      </c>
      <c r="D286" s="131">
        <v>8</v>
      </c>
      <c r="E286" s="131">
        <v>16</v>
      </c>
      <c r="F286" s="167" t="s">
        <v>847</v>
      </c>
      <c r="G286" s="167" t="s">
        <v>1460</v>
      </c>
      <c r="H286" s="167" t="s">
        <v>847</v>
      </c>
      <c r="I286" s="167" t="s">
        <v>1460</v>
      </c>
      <c r="J286" s="167" t="s">
        <v>847</v>
      </c>
      <c r="K286" s="167" t="s">
        <v>847</v>
      </c>
      <c r="L286" s="167" t="s">
        <v>848</v>
      </c>
      <c r="M286" s="167" t="s">
        <v>847</v>
      </c>
      <c r="N286" s="167" t="s">
        <v>847</v>
      </c>
    </row>
    <row r="287" spans="1:14" ht="13.8" thickBot="1" x14ac:dyDescent="0.3">
      <c r="A287" s="7" t="s">
        <v>473</v>
      </c>
      <c r="B287" s="1" t="s">
        <v>472</v>
      </c>
      <c r="C287" s="7" t="s">
        <v>23</v>
      </c>
      <c r="D287" s="131">
        <v>27</v>
      </c>
      <c r="E287" s="131">
        <v>60</v>
      </c>
      <c r="F287" s="167" t="s">
        <v>847</v>
      </c>
      <c r="G287" s="168" t="s">
        <v>3890</v>
      </c>
      <c r="H287" s="167" t="s">
        <v>847</v>
      </c>
      <c r="I287" s="168" t="s">
        <v>3890</v>
      </c>
      <c r="J287" s="167" t="s">
        <v>847</v>
      </c>
      <c r="K287" s="167" t="s">
        <v>847</v>
      </c>
      <c r="L287" s="167" t="s">
        <v>847</v>
      </c>
      <c r="M287" s="167" t="s">
        <v>848</v>
      </c>
      <c r="N287" s="167" t="s">
        <v>847</v>
      </c>
    </row>
    <row r="288" spans="1:14" ht="13.8" thickBot="1" x14ac:dyDescent="0.3">
      <c r="A288" s="7" t="s">
        <v>484</v>
      </c>
      <c r="B288" s="1" t="s">
        <v>483</v>
      </c>
      <c r="C288" s="7" t="s">
        <v>23</v>
      </c>
      <c r="D288" s="131">
        <v>18</v>
      </c>
      <c r="E288" s="131">
        <v>29</v>
      </c>
      <c r="F288" s="167" t="s">
        <v>847</v>
      </c>
      <c r="G288" s="167" t="s">
        <v>1465</v>
      </c>
      <c r="H288" s="167" t="s">
        <v>847</v>
      </c>
      <c r="I288" s="167" t="s">
        <v>1465</v>
      </c>
      <c r="J288" s="167" t="s">
        <v>847</v>
      </c>
      <c r="K288" s="167" t="s">
        <v>847</v>
      </c>
      <c r="L288" s="167" t="s">
        <v>848</v>
      </c>
      <c r="M288" s="167" t="s">
        <v>848</v>
      </c>
      <c r="N288" s="167" t="s">
        <v>847</v>
      </c>
    </row>
    <row r="289" spans="1:14" ht="13.8" thickBot="1" x14ac:dyDescent="0.3">
      <c r="A289" s="7" t="s">
        <v>488</v>
      </c>
      <c r="B289" s="1" t="s">
        <v>487</v>
      </c>
      <c r="C289" s="7" t="s">
        <v>23</v>
      </c>
      <c r="D289" s="131">
        <v>12</v>
      </c>
      <c r="E289" s="131">
        <v>33</v>
      </c>
      <c r="F289" s="167" t="s">
        <v>847</v>
      </c>
      <c r="G289" s="167" t="s">
        <v>1466</v>
      </c>
      <c r="H289" s="167" t="s">
        <v>847</v>
      </c>
      <c r="I289" s="167" t="s">
        <v>1466</v>
      </c>
      <c r="J289" s="167" t="s">
        <v>847</v>
      </c>
      <c r="K289" s="167" t="s">
        <v>847</v>
      </c>
      <c r="L289" s="167" t="s">
        <v>848</v>
      </c>
      <c r="M289" s="167" t="s">
        <v>847</v>
      </c>
      <c r="N289" s="167" t="s">
        <v>847</v>
      </c>
    </row>
    <row r="290" spans="1:14" ht="13.8" thickBot="1" x14ac:dyDescent="0.3">
      <c r="A290" s="7" t="s">
        <v>499</v>
      </c>
      <c r="B290" s="1" t="s">
        <v>498</v>
      </c>
      <c r="C290" s="7" t="s">
        <v>23</v>
      </c>
      <c r="D290" s="131">
        <v>6</v>
      </c>
      <c r="E290" s="131">
        <v>21</v>
      </c>
      <c r="F290" s="167" t="s">
        <v>847</v>
      </c>
      <c r="G290" s="167" t="s">
        <v>1362</v>
      </c>
      <c r="H290" s="167" t="s">
        <v>847</v>
      </c>
      <c r="I290" s="167" t="s">
        <v>1362</v>
      </c>
      <c r="J290" s="167" t="s">
        <v>847</v>
      </c>
      <c r="K290" s="167" t="s">
        <v>847</v>
      </c>
      <c r="L290" s="167" t="s">
        <v>848</v>
      </c>
      <c r="M290" s="167" t="s">
        <v>847</v>
      </c>
      <c r="N290" s="167" t="s">
        <v>847</v>
      </c>
    </row>
    <row r="291" spans="1:14" ht="13.8" thickBot="1" x14ac:dyDescent="0.3">
      <c r="A291" s="7" t="s">
        <v>503</v>
      </c>
      <c r="B291" s="1" t="s">
        <v>502</v>
      </c>
      <c r="C291" s="7" t="s">
        <v>23</v>
      </c>
      <c r="D291" s="131">
        <v>8</v>
      </c>
      <c r="E291" s="131">
        <v>18</v>
      </c>
      <c r="F291" s="167" t="s">
        <v>847</v>
      </c>
      <c r="G291" s="167" t="s">
        <v>1472</v>
      </c>
      <c r="H291" s="167" t="s">
        <v>847</v>
      </c>
      <c r="I291" s="167" t="s">
        <v>1472</v>
      </c>
      <c r="J291" s="167" t="s">
        <v>847</v>
      </c>
      <c r="K291" s="167" t="s">
        <v>847</v>
      </c>
      <c r="L291" s="167" t="s">
        <v>848</v>
      </c>
      <c r="M291" s="167" t="s">
        <v>848</v>
      </c>
      <c r="N291" s="167" t="s">
        <v>847</v>
      </c>
    </row>
    <row r="292" spans="1:14" ht="13.8" thickBot="1" x14ac:dyDescent="0.3">
      <c r="A292" s="7" t="s">
        <v>505</v>
      </c>
      <c r="B292" s="1" t="s">
        <v>504</v>
      </c>
      <c r="C292" s="7" t="s">
        <v>23</v>
      </c>
      <c r="D292" s="131">
        <v>28</v>
      </c>
      <c r="E292" s="131">
        <v>25</v>
      </c>
      <c r="F292" s="167" t="s">
        <v>847</v>
      </c>
      <c r="G292" s="167" t="s">
        <v>1339</v>
      </c>
      <c r="H292" s="167" t="s">
        <v>847</v>
      </c>
      <c r="I292" s="167" t="s">
        <v>1348</v>
      </c>
      <c r="J292" s="167" t="s">
        <v>847</v>
      </c>
      <c r="K292" s="167" t="s">
        <v>847</v>
      </c>
      <c r="L292" s="167" t="s">
        <v>847</v>
      </c>
      <c r="M292" s="167" t="s">
        <v>847</v>
      </c>
      <c r="N292" s="167" t="s">
        <v>847</v>
      </c>
    </row>
    <row r="293" spans="1:14" ht="13.8" thickBot="1" x14ac:dyDescent="0.3">
      <c r="A293" s="7" t="s">
        <v>509</v>
      </c>
      <c r="B293" s="1" t="s">
        <v>508</v>
      </c>
      <c r="C293" s="7" t="s">
        <v>23</v>
      </c>
      <c r="D293" s="131">
        <v>4</v>
      </c>
      <c r="E293" s="131">
        <v>19</v>
      </c>
      <c r="F293" s="167" t="s">
        <v>847</v>
      </c>
      <c r="G293" s="167" t="s">
        <v>1473</v>
      </c>
      <c r="H293" s="167" t="s">
        <v>847</v>
      </c>
      <c r="I293" s="167" t="s">
        <v>1474</v>
      </c>
      <c r="J293" s="167" t="s">
        <v>847</v>
      </c>
      <c r="K293" s="167" t="s">
        <v>847</v>
      </c>
      <c r="L293" s="167" t="s">
        <v>848</v>
      </c>
      <c r="M293" s="167" t="s">
        <v>847</v>
      </c>
      <c r="N293" s="167" t="s">
        <v>847</v>
      </c>
    </row>
    <row r="294" spans="1:14" ht="13.8" thickBot="1" x14ac:dyDescent="0.3">
      <c r="A294" s="7" t="s">
        <v>519</v>
      </c>
      <c r="B294" s="1" t="s">
        <v>518</v>
      </c>
      <c r="C294" s="7" t="s">
        <v>23</v>
      </c>
      <c r="D294" s="131">
        <v>6</v>
      </c>
      <c r="E294" s="131">
        <v>14</v>
      </c>
      <c r="F294" s="167" t="s">
        <v>847</v>
      </c>
      <c r="G294" s="167" t="s">
        <v>1362</v>
      </c>
      <c r="H294" s="167" t="s">
        <v>847</v>
      </c>
      <c r="I294" s="167" t="s">
        <v>1348</v>
      </c>
      <c r="J294" s="167" t="s">
        <v>847</v>
      </c>
      <c r="K294" s="167" t="s">
        <v>847</v>
      </c>
      <c r="L294" s="167" t="s">
        <v>848</v>
      </c>
      <c r="M294" s="167" t="s">
        <v>847</v>
      </c>
      <c r="N294" s="167" t="s">
        <v>847</v>
      </c>
    </row>
    <row r="295" spans="1:14" ht="13.8" thickBot="1" x14ac:dyDescent="0.3">
      <c r="A295" s="7" t="s">
        <v>533</v>
      </c>
      <c r="B295" s="1" t="s">
        <v>532</v>
      </c>
      <c r="C295" s="7" t="s">
        <v>23</v>
      </c>
      <c r="D295" s="131">
        <v>20</v>
      </c>
      <c r="E295" s="131">
        <v>38</v>
      </c>
      <c r="F295" s="167" t="s">
        <v>847</v>
      </c>
      <c r="G295" s="167" t="s">
        <v>1364</v>
      </c>
      <c r="H295" s="167" t="s">
        <v>847</v>
      </c>
      <c r="I295" s="167" t="s">
        <v>1364</v>
      </c>
      <c r="J295" s="167" t="s">
        <v>848</v>
      </c>
      <c r="K295" s="167" t="s">
        <v>847</v>
      </c>
      <c r="L295" s="167" t="s">
        <v>848</v>
      </c>
      <c r="M295" s="167" t="s">
        <v>847</v>
      </c>
      <c r="N295" s="167" t="s">
        <v>847</v>
      </c>
    </row>
    <row r="296" spans="1:14" ht="13.8" thickBot="1" x14ac:dyDescent="0.3">
      <c r="A296" s="7" t="s">
        <v>551</v>
      </c>
      <c r="B296" s="1" t="s">
        <v>550</v>
      </c>
      <c r="C296" s="7" t="s">
        <v>23</v>
      </c>
      <c r="D296" s="131">
        <v>7</v>
      </c>
      <c r="E296" s="131">
        <v>19</v>
      </c>
      <c r="F296" s="167" t="s">
        <v>848</v>
      </c>
      <c r="G296" s="168" t="s">
        <v>3890</v>
      </c>
      <c r="H296" s="167" t="s">
        <v>848</v>
      </c>
      <c r="I296" s="168" t="s">
        <v>3890</v>
      </c>
      <c r="J296" s="167" t="s">
        <v>848</v>
      </c>
      <c r="K296" s="167" t="s">
        <v>848</v>
      </c>
      <c r="L296" s="167" t="s">
        <v>848</v>
      </c>
      <c r="M296" s="167" t="s">
        <v>848</v>
      </c>
      <c r="N296" s="167" t="s">
        <v>847</v>
      </c>
    </row>
    <row r="297" spans="1:14" ht="13.8" thickBot="1" x14ac:dyDescent="0.3">
      <c r="A297" s="7" t="s">
        <v>561</v>
      </c>
      <c r="B297" s="1" t="s">
        <v>560</v>
      </c>
      <c r="C297" s="7" t="s">
        <v>23</v>
      </c>
      <c r="D297" s="131">
        <v>27</v>
      </c>
      <c r="E297" s="131">
        <v>77</v>
      </c>
      <c r="F297" s="167" t="s">
        <v>847</v>
      </c>
      <c r="G297" s="167" t="s">
        <v>1444</v>
      </c>
      <c r="H297" s="167" t="s">
        <v>847</v>
      </c>
      <c r="I297" s="167" t="s">
        <v>1444</v>
      </c>
      <c r="J297" s="167" t="s">
        <v>847</v>
      </c>
      <c r="K297" s="167" t="s">
        <v>847</v>
      </c>
      <c r="L297" s="167" t="s">
        <v>848</v>
      </c>
      <c r="M297" s="167" t="s">
        <v>848</v>
      </c>
      <c r="N297" s="167" t="s">
        <v>847</v>
      </c>
    </row>
    <row r="298" spans="1:14" ht="13.8" thickBot="1" x14ac:dyDescent="0.3">
      <c r="A298" s="7" t="s">
        <v>563</v>
      </c>
      <c r="B298" s="1" t="s">
        <v>562</v>
      </c>
      <c r="C298" s="7" t="s">
        <v>23</v>
      </c>
      <c r="D298" s="131">
        <v>17</v>
      </c>
      <c r="E298" s="131">
        <v>31</v>
      </c>
      <c r="F298" s="167" t="s">
        <v>847</v>
      </c>
      <c r="G298" s="167" t="s">
        <v>1483</v>
      </c>
      <c r="H298" s="167" t="s">
        <v>847</v>
      </c>
      <c r="I298" s="167" t="s">
        <v>1483</v>
      </c>
      <c r="J298" s="167" t="s">
        <v>847</v>
      </c>
      <c r="K298" s="167" t="s">
        <v>847</v>
      </c>
      <c r="L298" s="167" t="s">
        <v>847</v>
      </c>
      <c r="M298" s="167" t="s">
        <v>848</v>
      </c>
      <c r="N298" s="167" t="s">
        <v>847</v>
      </c>
    </row>
    <row r="299" spans="1:14" ht="13.8" thickBot="1" x14ac:dyDescent="0.3">
      <c r="A299" s="7" t="s">
        <v>567</v>
      </c>
      <c r="B299" s="1" t="s">
        <v>566</v>
      </c>
      <c r="C299" s="7" t="s">
        <v>23</v>
      </c>
      <c r="D299" s="131">
        <v>24</v>
      </c>
      <c r="E299" s="131">
        <v>46</v>
      </c>
      <c r="F299" s="167" t="s">
        <v>847</v>
      </c>
      <c r="G299" s="167" t="s">
        <v>1484</v>
      </c>
      <c r="H299" s="167" t="s">
        <v>847</v>
      </c>
      <c r="I299" s="167" t="s">
        <v>1485</v>
      </c>
      <c r="J299" s="167" t="s">
        <v>847</v>
      </c>
      <c r="K299" s="167" t="s">
        <v>847</v>
      </c>
      <c r="L299" s="167" t="s">
        <v>847</v>
      </c>
      <c r="M299" s="167" t="s">
        <v>847</v>
      </c>
      <c r="N299" s="167" t="s">
        <v>847</v>
      </c>
    </row>
    <row r="300" spans="1:14" ht="13.8" thickBot="1" x14ac:dyDescent="0.3">
      <c r="A300" s="7" t="s">
        <v>575</v>
      </c>
      <c r="B300" s="1" t="s">
        <v>574</v>
      </c>
      <c r="C300" s="7" t="s">
        <v>23</v>
      </c>
      <c r="D300" s="131">
        <v>17</v>
      </c>
      <c r="E300" s="131">
        <v>23</v>
      </c>
      <c r="F300" s="167" t="s">
        <v>847</v>
      </c>
      <c r="G300" s="167" t="s">
        <v>1363</v>
      </c>
      <c r="H300" s="167" t="s">
        <v>847</v>
      </c>
      <c r="I300" s="167" t="s">
        <v>1363</v>
      </c>
      <c r="J300" s="167" t="s">
        <v>847</v>
      </c>
      <c r="K300" s="167" t="s">
        <v>847</v>
      </c>
      <c r="L300" s="167" t="s">
        <v>847</v>
      </c>
      <c r="M300" s="167" t="s">
        <v>848</v>
      </c>
      <c r="N300" s="167" t="s">
        <v>847</v>
      </c>
    </row>
    <row r="301" spans="1:14" ht="13.8" thickBot="1" x14ac:dyDescent="0.3">
      <c r="A301" s="7" t="s">
        <v>585</v>
      </c>
      <c r="B301" s="1" t="s">
        <v>584</v>
      </c>
      <c r="C301" s="7" t="s">
        <v>23</v>
      </c>
      <c r="D301" s="131">
        <v>14</v>
      </c>
      <c r="E301" s="131">
        <v>21</v>
      </c>
      <c r="F301" s="167" t="s">
        <v>847</v>
      </c>
      <c r="G301" s="167" t="s">
        <v>1339</v>
      </c>
      <c r="H301" s="167" t="s">
        <v>847</v>
      </c>
      <c r="I301" s="167" t="s">
        <v>1386</v>
      </c>
      <c r="J301" s="167" t="s">
        <v>847</v>
      </c>
      <c r="K301" s="167" t="s">
        <v>847</v>
      </c>
      <c r="L301" s="167" t="s">
        <v>847</v>
      </c>
      <c r="M301" s="167" t="s">
        <v>847</v>
      </c>
      <c r="N301" s="167" t="s">
        <v>847</v>
      </c>
    </row>
    <row r="302" spans="1:14" ht="13.8" thickBot="1" x14ac:dyDescent="0.3">
      <c r="A302" s="7" t="s">
        <v>601</v>
      </c>
      <c r="B302" s="1" t="s">
        <v>600</v>
      </c>
      <c r="C302" s="7" t="s">
        <v>23</v>
      </c>
      <c r="D302" s="131">
        <v>11</v>
      </c>
      <c r="E302" s="131">
        <v>19</v>
      </c>
      <c r="F302" s="167" t="s">
        <v>847</v>
      </c>
      <c r="G302" s="167" t="s">
        <v>1489</v>
      </c>
      <c r="H302" s="167" t="s">
        <v>847</v>
      </c>
      <c r="I302" s="167" t="s">
        <v>1489</v>
      </c>
      <c r="J302" s="167" t="s">
        <v>847</v>
      </c>
      <c r="K302" s="167" t="s">
        <v>847</v>
      </c>
      <c r="L302" s="167" t="s">
        <v>848</v>
      </c>
      <c r="M302" s="167" t="s">
        <v>847</v>
      </c>
      <c r="N302" s="167" t="s">
        <v>847</v>
      </c>
    </row>
    <row r="303" spans="1:14" ht="13.8" thickBot="1" x14ac:dyDescent="0.3">
      <c r="A303" s="7" t="s">
        <v>603</v>
      </c>
      <c r="B303" s="1" t="s">
        <v>602</v>
      </c>
      <c r="C303" s="7" t="s">
        <v>23</v>
      </c>
      <c r="D303" s="131">
        <v>7</v>
      </c>
      <c r="E303" s="131">
        <v>21</v>
      </c>
      <c r="F303" s="167" t="s">
        <v>847</v>
      </c>
      <c r="G303" s="167" t="s">
        <v>1346</v>
      </c>
      <c r="H303" s="167" t="s">
        <v>847</v>
      </c>
      <c r="I303" s="167" t="s">
        <v>1346</v>
      </c>
      <c r="J303" s="167" t="s">
        <v>847</v>
      </c>
      <c r="K303" s="167" t="s">
        <v>847</v>
      </c>
      <c r="L303" s="167" t="s">
        <v>848</v>
      </c>
      <c r="M303" s="167" t="s">
        <v>848</v>
      </c>
      <c r="N303" s="167" t="s">
        <v>847</v>
      </c>
    </row>
    <row r="304" spans="1:14" ht="13.8" thickBot="1" x14ac:dyDescent="0.3">
      <c r="A304" s="7" t="s">
        <v>607</v>
      </c>
      <c r="B304" s="1" t="s">
        <v>606</v>
      </c>
      <c r="C304" s="7" t="s">
        <v>23</v>
      </c>
      <c r="D304" s="131">
        <v>20</v>
      </c>
      <c r="E304" s="131">
        <v>48</v>
      </c>
      <c r="F304" s="167" t="s">
        <v>847</v>
      </c>
      <c r="G304" s="167" t="s">
        <v>1405</v>
      </c>
      <c r="H304" s="167" t="s">
        <v>847</v>
      </c>
      <c r="I304" s="167" t="s">
        <v>1490</v>
      </c>
      <c r="J304" s="167" t="s">
        <v>847</v>
      </c>
      <c r="K304" s="167" t="s">
        <v>847</v>
      </c>
      <c r="L304" s="167" t="s">
        <v>848</v>
      </c>
      <c r="M304" s="167" t="s">
        <v>847</v>
      </c>
      <c r="N304" s="167" t="s">
        <v>847</v>
      </c>
    </row>
    <row r="305" spans="1:14" ht="13.8" thickBot="1" x14ac:dyDescent="0.3">
      <c r="A305" s="7" t="s">
        <v>641</v>
      </c>
      <c r="B305" s="1" t="s">
        <v>640</v>
      </c>
      <c r="C305" s="7" t="s">
        <v>23</v>
      </c>
      <c r="D305" s="131">
        <v>4</v>
      </c>
      <c r="E305" s="131">
        <v>8</v>
      </c>
      <c r="F305" s="167" t="s">
        <v>847</v>
      </c>
      <c r="G305" s="167" t="s">
        <v>1374</v>
      </c>
      <c r="H305" s="167" t="s">
        <v>847</v>
      </c>
      <c r="I305" s="167" t="s">
        <v>1374</v>
      </c>
      <c r="J305" s="167" t="s">
        <v>847</v>
      </c>
      <c r="K305" s="167" t="s">
        <v>847</v>
      </c>
      <c r="L305" s="167" t="s">
        <v>848</v>
      </c>
      <c r="M305" s="167" t="s">
        <v>847</v>
      </c>
      <c r="N305" s="167" t="s">
        <v>847</v>
      </c>
    </row>
    <row r="306" spans="1:14" ht="13.8" thickBot="1" x14ac:dyDescent="0.3">
      <c r="A306" s="7" t="s">
        <v>669</v>
      </c>
      <c r="B306" s="1" t="s">
        <v>668</v>
      </c>
      <c r="C306" s="7" t="s">
        <v>23</v>
      </c>
      <c r="D306" s="131">
        <v>20</v>
      </c>
      <c r="E306" s="131">
        <v>47</v>
      </c>
      <c r="F306" s="167" t="s">
        <v>847</v>
      </c>
      <c r="G306" s="167" t="s">
        <v>1405</v>
      </c>
      <c r="H306" s="167" t="s">
        <v>847</v>
      </c>
      <c r="I306" s="167" t="s">
        <v>1405</v>
      </c>
      <c r="J306" s="167" t="s">
        <v>847</v>
      </c>
      <c r="K306" s="167" t="s">
        <v>847</v>
      </c>
      <c r="L306" s="167" t="s">
        <v>847</v>
      </c>
      <c r="M306" s="167" t="s">
        <v>847</v>
      </c>
      <c r="N306" s="167" t="s">
        <v>847</v>
      </c>
    </row>
    <row r="307" spans="1:14" ht="13.8" thickBot="1" x14ac:dyDescent="0.3">
      <c r="A307" s="7" t="s">
        <v>711</v>
      </c>
      <c r="B307" s="1" t="s">
        <v>710</v>
      </c>
      <c r="C307" s="7" t="s">
        <v>23</v>
      </c>
      <c r="D307" s="131">
        <v>27</v>
      </c>
      <c r="E307" s="131">
        <v>60</v>
      </c>
      <c r="F307" s="167" t="s">
        <v>847</v>
      </c>
      <c r="G307" s="167" t="s">
        <v>1419</v>
      </c>
      <c r="H307" s="167" t="s">
        <v>847</v>
      </c>
      <c r="I307" s="167" t="s">
        <v>1349</v>
      </c>
      <c r="J307" s="167" t="s">
        <v>847</v>
      </c>
      <c r="K307" s="167" t="s">
        <v>847</v>
      </c>
      <c r="L307" s="167" t="s">
        <v>847</v>
      </c>
      <c r="M307" s="167" t="s">
        <v>847</v>
      </c>
      <c r="N307" s="167" t="s">
        <v>847</v>
      </c>
    </row>
    <row r="308" spans="1:14" ht="13.8" thickBot="1" x14ac:dyDescent="0.3">
      <c r="A308" s="7" t="s">
        <v>713</v>
      </c>
      <c r="B308" s="1" t="s">
        <v>712</v>
      </c>
      <c r="C308" s="7" t="s">
        <v>23</v>
      </c>
      <c r="D308" s="131">
        <v>9</v>
      </c>
      <c r="E308" s="131">
        <v>13</v>
      </c>
      <c r="F308" s="167" t="s">
        <v>847</v>
      </c>
      <c r="G308" s="167" t="s">
        <v>1343</v>
      </c>
      <c r="H308" s="167" t="s">
        <v>847</v>
      </c>
      <c r="I308" s="167" t="s">
        <v>1343</v>
      </c>
      <c r="J308" s="167" t="s">
        <v>847</v>
      </c>
      <c r="K308" s="167" t="s">
        <v>847</v>
      </c>
      <c r="L308" s="167" t="s">
        <v>848</v>
      </c>
      <c r="M308" s="167" t="s">
        <v>847</v>
      </c>
      <c r="N308" s="167" t="s">
        <v>847</v>
      </c>
    </row>
    <row r="309" spans="1:14" ht="13.8" thickBot="1" x14ac:dyDescent="0.3">
      <c r="A309" s="7" t="s">
        <v>719</v>
      </c>
      <c r="B309" s="1" t="s">
        <v>718</v>
      </c>
      <c r="C309" s="7" t="s">
        <v>23</v>
      </c>
      <c r="D309" s="131">
        <v>12</v>
      </c>
      <c r="E309" s="131">
        <v>22</v>
      </c>
      <c r="F309" s="167" t="s">
        <v>847</v>
      </c>
      <c r="G309" s="167" t="s">
        <v>1346</v>
      </c>
      <c r="H309" s="167" t="s">
        <v>847</v>
      </c>
      <c r="I309" s="167" t="s">
        <v>1346</v>
      </c>
      <c r="J309" s="167" t="s">
        <v>847</v>
      </c>
      <c r="K309" s="167" t="s">
        <v>847</v>
      </c>
      <c r="L309" s="167" t="s">
        <v>848</v>
      </c>
      <c r="M309" s="167" t="s">
        <v>848</v>
      </c>
      <c r="N309" s="167" t="s">
        <v>847</v>
      </c>
    </row>
    <row r="310" spans="1:14" ht="13.8" thickBot="1" x14ac:dyDescent="0.3">
      <c r="A310" s="7" t="s">
        <v>737</v>
      </c>
      <c r="B310" s="1" t="s">
        <v>736</v>
      </c>
      <c r="C310" s="7" t="s">
        <v>23</v>
      </c>
      <c r="D310" s="131">
        <v>13</v>
      </c>
      <c r="E310" s="131">
        <v>20</v>
      </c>
      <c r="F310" s="167" t="s">
        <v>847</v>
      </c>
      <c r="G310" s="167" t="s">
        <v>1461</v>
      </c>
      <c r="H310" s="167" t="s">
        <v>847</v>
      </c>
      <c r="I310" s="167" t="s">
        <v>1461</v>
      </c>
      <c r="J310" s="167" t="s">
        <v>847</v>
      </c>
      <c r="K310" s="167" t="s">
        <v>847</v>
      </c>
      <c r="L310" s="167" t="s">
        <v>848</v>
      </c>
      <c r="M310" s="167" t="s">
        <v>848</v>
      </c>
      <c r="N310" s="167" t="s">
        <v>847</v>
      </c>
    </row>
    <row r="311" spans="1:14" ht="13.8" thickBot="1" x14ac:dyDescent="0.3">
      <c r="A311" s="7" t="s">
        <v>749</v>
      </c>
      <c r="B311" s="1" t="s">
        <v>748</v>
      </c>
      <c r="C311" s="7" t="s">
        <v>23</v>
      </c>
      <c r="D311" s="131">
        <v>3</v>
      </c>
      <c r="E311" s="131">
        <v>44</v>
      </c>
      <c r="F311" s="167" t="s">
        <v>847</v>
      </c>
      <c r="G311" s="167" t="s">
        <v>1344</v>
      </c>
      <c r="H311" s="167" t="s">
        <v>847</v>
      </c>
      <c r="I311" s="167" t="s">
        <v>1344</v>
      </c>
      <c r="J311" s="167" t="s">
        <v>847</v>
      </c>
      <c r="K311" s="167" t="s">
        <v>847</v>
      </c>
      <c r="L311" s="167" t="s">
        <v>848</v>
      </c>
      <c r="M311" s="167" t="s">
        <v>847</v>
      </c>
      <c r="N311" s="167" t="s">
        <v>847</v>
      </c>
    </row>
    <row r="312" spans="1:14" ht="13.8" thickBot="1" x14ac:dyDescent="0.3">
      <c r="A312" s="7" t="s">
        <v>753</v>
      </c>
      <c r="B312" s="1" t="s">
        <v>752</v>
      </c>
      <c r="C312" s="7" t="s">
        <v>23</v>
      </c>
      <c r="D312" s="131">
        <v>8</v>
      </c>
      <c r="E312" s="131">
        <v>18</v>
      </c>
      <c r="F312" s="167" t="s">
        <v>847</v>
      </c>
      <c r="G312" s="167" t="s">
        <v>1516</v>
      </c>
      <c r="H312" s="167" t="s">
        <v>847</v>
      </c>
      <c r="I312" s="167" t="s">
        <v>1516</v>
      </c>
      <c r="J312" s="167" t="s">
        <v>847</v>
      </c>
      <c r="K312" s="167" t="s">
        <v>847</v>
      </c>
      <c r="L312" s="167" t="s">
        <v>848</v>
      </c>
      <c r="M312" s="167" t="s">
        <v>848</v>
      </c>
      <c r="N312" s="167" t="s">
        <v>847</v>
      </c>
    </row>
    <row r="313" spans="1:14" ht="13.8" thickBot="1" x14ac:dyDescent="0.3">
      <c r="A313" s="7" t="s">
        <v>773</v>
      </c>
      <c r="B313" s="1" t="s">
        <v>772</v>
      </c>
      <c r="C313" s="7" t="s">
        <v>23</v>
      </c>
      <c r="D313" s="131">
        <v>6</v>
      </c>
      <c r="E313" s="131">
        <v>10</v>
      </c>
      <c r="F313" s="167" t="s">
        <v>847</v>
      </c>
      <c r="G313" s="167" t="s">
        <v>1434</v>
      </c>
      <c r="H313" s="167" t="s">
        <v>847</v>
      </c>
      <c r="I313" s="167" t="s">
        <v>1434</v>
      </c>
      <c r="J313" s="167" t="s">
        <v>847</v>
      </c>
      <c r="K313" s="167" t="s">
        <v>847</v>
      </c>
      <c r="L313" s="167" t="s">
        <v>848</v>
      </c>
      <c r="M313" s="167" t="s">
        <v>848</v>
      </c>
      <c r="N313" s="167" t="s">
        <v>847</v>
      </c>
    </row>
    <row r="314" spans="1:14" ht="13.8" thickBot="1" x14ac:dyDescent="0.3">
      <c r="A314" s="7" t="s">
        <v>793</v>
      </c>
      <c r="B314" s="1" t="s">
        <v>792</v>
      </c>
      <c r="C314" s="7" t="s">
        <v>23</v>
      </c>
      <c r="D314" s="131">
        <v>13</v>
      </c>
      <c r="E314" s="131">
        <v>24</v>
      </c>
      <c r="F314" s="167" t="s">
        <v>847</v>
      </c>
      <c r="G314" s="167" t="s">
        <v>1339</v>
      </c>
      <c r="H314" s="167" t="s">
        <v>847</v>
      </c>
      <c r="I314" s="167" t="s">
        <v>1339</v>
      </c>
      <c r="J314" s="167" t="s">
        <v>847</v>
      </c>
      <c r="K314" s="167" t="s">
        <v>847</v>
      </c>
      <c r="L314" s="167" t="s">
        <v>848</v>
      </c>
      <c r="M314" s="167" t="s">
        <v>847</v>
      </c>
      <c r="N314" s="167" t="s">
        <v>847</v>
      </c>
    </row>
    <row r="315" spans="1:14" ht="13.8" thickBot="1" x14ac:dyDescent="0.3">
      <c r="A315" s="7" t="s">
        <v>819</v>
      </c>
      <c r="B315" s="1" t="s">
        <v>818</v>
      </c>
      <c r="C315" s="7" t="s">
        <v>23</v>
      </c>
      <c r="D315" s="131">
        <v>14</v>
      </c>
      <c r="E315" s="131">
        <v>27</v>
      </c>
      <c r="F315" s="167" t="s">
        <v>847</v>
      </c>
      <c r="G315" s="167" t="s">
        <v>1368</v>
      </c>
      <c r="H315" s="167" t="s">
        <v>847</v>
      </c>
      <c r="I315" s="167" t="s">
        <v>1368</v>
      </c>
      <c r="J315" s="167" t="s">
        <v>847</v>
      </c>
      <c r="K315" s="167" t="s">
        <v>847</v>
      </c>
      <c r="L315" s="167" t="s">
        <v>848</v>
      </c>
      <c r="M315" s="167" t="s">
        <v>847</v>
      </c>
      <c r="N315" s="167" t="s">
        <v>847</v>
      </c>
    </row>
    <row r="316" spans="1:14" x14ac:dyDescent="0.25">
      <c r="A316" s="7"/>
      <c r="B316" s="81" t="s">
        <v>3881</v>
      </c>
      <c r="C316" s="82"/>
      <c r="D316" s="169">
        <f>SUM(D239:D315)</f>
        <v>954</v>
      </c>
      <c r="E316" s="169">
        <f t="shared" ref="E316" si="6">SUM(E239:E315)</f>
        <v>2013</v>
      </c>
      <c r="F316" s="170">
        <f>76/77</f>
        <v>0.98701298701298701</v>
      </c>
      <c r="G316" s="169"/>
      <c r="H316" s="170">
        <f>76/77</f>
        <v>0.98701298701298701</v>
      </c>
      <c r="I316" s="169"/>
      <c r="J316" s="170">
        <f>72/77</f>
        <v>0.93506493506493504</v>
      </c>
      <c r="K316" s="170">
        <f>76/77</f>
        <v>0.98701298701298701</v>
      </c>
      <c r="L316" s="170">
        <f>17/77</f>
        <v>0.22077922077922077</v>
      </c>
      <c r="M316" s="170">
        <f>50/77</f>
        <v>0.64935064935064934</v>
      </c>
      <c r="N316" s="170">
        <v>1</v>
      </c>
    </row>
    <row r="317" spans="1:14" ht="13.8" thickBot="1" x14ac:dyDescent="0.3">
      <c r="A317" s="7"/>
      <c r="B317" s="83" t="s">
        <v>3882</v>
      </c>
      <c r="C317" s="84"/>
      <c r="D317" s="171">
        <f>AVERAGE(D239:D315)</f>
        <v>12.38961038961039</v>
      </c>
      <c r="E317" s="171">
        <f t="shared" ref="E317" si="7">AVERAGE(E239:E315)</f>
        <v>26.142857142857142</v>
      </c>
      <c r="F317" s="171"/>
      <c r="G317" s="171"/>
      <c r="H317" s="171"/>
      <c r="I317" s="171"/>
      <c r="J317" s="171"/>
      <c r="K317" s="171"/>
      <c r="L317" s="171"/>
      <c r="M317" s="171"/>
      <c r="N317" s="171"/>
    </row>
    <row r="318" spans="1:14" ht="13.8" thickBot="1" x14ac:dyDescent="0.3">
      <c r="A318" s="7"/>
      <c r="B318" s="1"/>
      <c r="C318" s="7"/>
      <c r="D318" s="131"/>
      <c r="E318" s="131"/>
      <c r="F318" s="167"/>
      <c r="G318" s="167"/>
      <c r="H318" s="167"/>
      <c r="I318" s="167"/>
      <c r="J318" s="167"/>
      <c r="K318" s="167"/>
      <c r="L318" s="167"/>
      <c r="M318" s="167"/>
      <c r="N318" s="167"/>
    </row>
    <row r="319" spans="1:14" ht="13.8" thickBot="1" x14ac:dyDescent="0.3">
      <c r="A319" s="7" t="s">
        <v>39</v>
      </c>
      <c r="B319" s="1" t="s">
        <v>38</v>
      </c>
      <c r="C319" s="7" t="s">
        <v>40</v>
      </c>
      <c r="D319" s="131">
        <v>17</v>
      </c>
      <c r="E319" s="131">
        <v>27</v>
      </c>
      <c r="F319" s="167" t="s">
        <v>847</v>
      </c>
      <c r="G319" s="167" t="s">
        <v>1348</v>
      </c>
      <c r="H319" s="167" t="s">
        <v>847</v>
      </c>
      <c r="I319" s="167" t="s">
        <v>1348</v>
      </c>
      <c r="J319" s="167" t="s">
        <v>847</v>
      </c>
      <c r="K319" s="167" t="s">
        <v>847</v>
      </c>
      <c r="L319" s="167" t="s">
        <v>848</v>
      </c>
      <c r="M319" s="167" t="s">
        <v>847</v>
      </c>
      <c r="N319" s="167" t="s">
        <v>847</v>
      </c>
    </row>
    <row r="320" spans="1:14" ht="13.8" thickBot="1" x14ac:dyDescent="0.3">
      <c r="A320" s="7" t="s">
        <v>42</v>
      </c>
      <c r="B320" s="1" t="s">
        <v>41</v>
      </c>
      <c r="C320" s="7" t="s">
        <v>40</v>
      </c>
      <c r="D320" s="131">
        <v>6</v>
      </c>
      <c r="E320" s="131">
        <v>9</v>
      </c>
      <c r="F320" s="167" t="s">
        <v>847</v>
      </c>
      <c r="G320" s="167" t="s">
        <v>1349</v>
      </c>
      <c r="H320" s="167" t="s">
        <v>847</v>
      </c>
      <c r="I320" s="167" t="s">
        <v>1349</v>
      </c>
      <c r="J320" s="167" t="s">
        <v>847</v>
      </c>
      <c r="K320" s="167" t="s">
        <v>847</v>
      </c>
      <c r="L320" s="167" t="s">
        <v>848</v>
      </c>
      <c r="M320" s="167" t="s">
        <v>847</v>
      </c>
      <c r="N320" s="167" t="s">
        <v>847</v>
      </c>
    </row>
    <row r="321" spans="1:14" ht="13.8" thickBot="1" x14ac:dyDescent="0.3">
      <c r="A321" s="7" t="s">
        <v>50</v>
      </c>
      <c r="B321" s="1" t="s">
        <v>49</v>
      </c>
      <c r="C321" s="7" t="s">
        <v>40</v>
      </c>
      <c r="D321" s="131">
        <v>18</v>
      </c>
      <c r="E321" s="131">
        <v>49</v>
      </c>
      <c r="F321" s="167" t="s">
        <v>847</v>
      </c>
      <c r="G321" s="167" t="s">
        <v>1339</v>
      </c>
      <c r="H321" s="167" t="s">
        <v>847</v>
      </c>
      <c r="I321" s="167" t="s">
        <v>1339</v>
      </c>
      <c r="J321" s="167" t="s">
        <v>847</v>
      </c>
      <c r="K321" s="167" t="s">
        <v>847</v>
      </c>
      <c r="L321" s="167" t="s">
        <v>848</v>
      </c>
      <c r="M321" s="167" t="s">
        <v>847</v>
      </c>
      <c r="N321" s="167" t="s">
        <v>847</v>
      </c>
    </row>
    <row r="322" spans="1:14" ht="13.8" thickBot="1" x14ac:dyDescent="0.3">
      <c r="A322" s="7" t="s">
        <v>73</v>
      </c>
      <c r="B322" s="1" t="s">
        <v>72</v>
      </c>
      <c r="C322" s="7" t="s">
        <v>40</v>
      </c>
      <c r="D322" s="131">
        <v>48</v>
      </c>
      <c r="E322" s="131">
        <v>57</v>
      </c>
      <c r="F322" s="167" t="s">
        <v>847</v>
      </c>
      <c r="G322" s="167" t="s">
        <v>1339</v>
      </c>
      <c r="H322" s="167" t="s">
        <v>847</v>
      </c>
      <c r="I322" s="167" t="s">
        <v>1339</v>
      </c>
      <c r="J322" s="167" t="s">
        <v>847</v>
      </c>
      <c r="K322" s="167" t="s">
        <v>847</v>
      </c>
      <c r="L322" s="167" t="s">
        <v>847</v>
      </c>
      <c r="M322" s="167" t="s">
        <v>848</v>
      </c>
      <c r="N322" s="167" t="s">
        <v>847</v>
      </c>
    </row>
    <row r="323" spans="1:14" ht="13.8" thickBot="1" x14ac:dyDescent="0.3">
      <c r="A323" s="7" t="s">
        <v>83</v>
      </c>
      <c r="B323" s="1" t="s">
        <v>82</v>
      </c>
      <c r="C323" s="7" t="s">
        <v>40</v>
      </c>
      <c r="D323" s="131">
        <v>13</v>
      </c>
      <c r="E323" s="131">
        <v>25</v>
      </c>
      <c r="F323" s="167" t="s">
        <v>847</v>
      </c>
      <c r="G323" s="167" t="s">
        <v>1368</v>
      </c>
      <c r="H323" s="167" t="s">
        <v>847</v>
      </c>
      <c r="I323" s="167" t="s">
        <v>1368</v>
      </c>
      <c r="J323" s="167" t="s">
        <v>847</v>
      </c>
      <c r="K323" s="167" t="s">
        <v>847</v>
      </c>
      <c r="L323" s="167" t="s">
        <v>848</v>
      </c>
      <c r="M323" s="167" t="s">
        <v>847</v>
      </c>
      <c r="N323" s="167" t="s">
        <v>847</v>
      </c>
    </row>
    <row r="324" spans="1:14" ht="13.8" thickBot="1" x14ac:dyDescent="0.3">
      <c r="A324" s="7" t="s">
        <v>108</v>
      </c>
      <c r="B324" s="1" t="s">
        <v>107</v>
      </c>
      <c r="C324" s="7" t="s">
        <v>40</v>
      </c>
      <c r="D324" s="131">
        <v>90</v>
      </c>
      <c r="E324" s="131">
        <v>58</v>
      </c>
      <c r="F324" s="167" t="s">
        <v>847</v>
      </c>
      <c r="G324" s="167" t="s">
        <v>1373</v>
      </c>
      <c r="H324" s="167" t="s">
        <v>847</v>
      </c>
      <c r="I324" s="167" t="s">
        <v>1373</v>
      </c>
      <c r="J324" s="167" t="s">
        <v>847</v>
      </c>
      <c r="K324" s="167" t="s">
        <v>847</v>
      </c>
      <c r="L324" s="167" t="s">
        <v>847</v>
      </c>
      <c r="M324" s="167" t="s">
        <v>848</v>
      </c>
      <c r="N324" s="167" t="s">
        <v>847</v>
      </c>
    </row>
    <row r="325" spans="1:14" ht="13.8" thickBot="1" x14ac:dyDescent="0.3">
      <c r="A325" s="7" t="s">
        <v>114</v>
      </c>
      <c r="B325" s="1" t="s">
        <v>113</v>
      </c>
      <c r="C325" s="7" t="s">
        <v>40</v>
      </c>
      <c r="D325" s="131">
        <v>44</v>
      </c>
      <c r="E325" s="131">
        <v>76</v>
      </c>
      <c r="F325" s="167" t="s">
        <v>847</v>
      </c>
      <c r="G325" s="167" t="s">
        <v>1376</v>
      </c>
      <c r="H325" s="167" t="s">
        <v>847</v>
      </c>
      <c r="I325" s="167" t="s">
        <v>1376</v>
      </c>
      <c r="J325" s="167" t="s">
        <v>847</v>
      </c>
      <c r="K325" s="167" t="s">
        <v>847</v>
      </c>
      <c r="L325" s="167" t="s">
        <v>848</v>
      </c>
      <c r="M325" s="167" t="s">
        <v>847</v>
      </c>
      <c r="N325" s="167" t="s">
        <v>847</v>
      </c>
    </row>
    <row r="326" spans="1:14" ht="13.8" thickBot="1" x14ac:dyDescent="0.3">
      <c r="A326" s="7" t="s">
        <v>124</v>
      </c>
      <c r="B326" s="1" t="s">
        <v>123</v>
      </c>
      <c r="C326" s="7" t="s">
        <v>40</v>
      </c>
      <c r="D326" s="131">
        <v>30</v>
      </c>
      <c r="E326" s="131">
        <v>40</v>
      </c>
      <c r="F326" s="167" t="s">
        <v>847</v>
      </c>
      <c r="G326" s="167" t="s">
        <v>1362</v>
      </c>
      <c r="H326" s="167" t="s">
        <v>847</v>
      </c>
      <c r="I326" s="167" t="s">
        <v>1362</v>
      </c>
      <c r="J326" s="167" t="s">
        <v>847</v>
      </c>
      <c r="K326" s="167" t="s">
        <v>847</v>
      </c>
      <c r="L326" s="167" t="s">
        <v>848</v>
      </c>
      <c r="M326" s="167" t="s">
        <v>847</v>
      </c>
      <c r="N326" s="167" t="s">
        <v>847</v>
      </c>
    </row>
    <row r="327" spans="1:14" ht="13.8" thickBot="1" x14ac:dyDescent="0.3">
      <c r="A327" s="7" t="s">
        <v>134</v>
      </c>
      <c r="B327" s="1" t="s">
        <v>133</v>
      </c>
      <c r="C327" s="7" t="s">
        <v>40</v>
      </c>
      <c r="D327" s="172">
        <v>20</v>
      </c>
      <c r="E327" s="172">
        <v>61</v>
      </c>
      <c r="F327" s="167" t="s">
        <v>847</v>
      </c>
      <c r="G327" s="167" t="s">
        <v>1363</v>
      </c>
      <c r="H327" s="167" t="s">
        <v>847</v>
      </c>
      <c r="I327" s="167" t="s">
        <v>1363</v>
      </c>
      <c r="J327" s="167" t="s">
        <v>847</v>
      </c>
      <c r="K327" s="167" t="s">
        <v>847</v>
      </c>
      <c r="L327" s="167" t="s">
        <v>848</v>
      </c>
      <c r="M327" s="167" t="s">
        <v>848</v>
      </c>
      <c r="N327" s="167" t="s">
        <v>847</v>
      </c>
    </row>
    <row r="328" spans="1:14" ht="13.8" thickBot="1" x14ac:dyDescent="0.3">
      <c r="A328" s="7" t="s">
        <v>150</v>
      </c>
      <c r="B328" s="1" t="s">
        <v>149</v>
      </c>
      <c r="C328" s="7" t="s">
        <v>40</v>
      </c>
      <c r="D328" s="131">
        <v>20</v>
      </c>
      <c r="E328" s="131">
        <v>58</v>
      </c>
      <c r="F328" s="167" t="s">
        <v>847</v>
      </c>
      <c r="G328" s="167" t="s">
        <v>1339</v>
      </c>
      <c r="H328" s="167" t="s">
        <v>847</v>
      </c>
      <c r="I328" s="167" t="s">
        <v>1339</v>
      </c>
      <c r="J328" s="167" t="s">
        <v>847</v>
      </c>
      <c r="K328" s="167" t="s">
        <v>847</v>
      </c>
      <c r="L328" s="167" t="s">
        <v>848</v>
      </c>
      <c r="M328" s="167" t="s">
        <v>848</v>
      </c>
      <c r="N328" s="167" t="s">
        <v>847</v>
      </c>
    </row>
    <row r="329" spans="1:14" ht="13.8" thickBot="1" x14ac:dyDescent="0.3">
      <c r="A329" s="7" t="s">
        <v>170</v>
      </c>
      <c r="B329" s="1" t="s">
        <v>169</v>
      </c>
      <c r="C329" s="7" t="s">
        <v>40</v>
      </c>
      <c r="D329" s="131">
        <v>19</v>
      </c>
      <c r="E329" s="131">
        <v>20</v>
      </c>
      <c r="F329" s="167" t="s">
        <v>847</v>
      </c>
      <c r="G329" s="167" t="s">
        <v>1387</v>
      </c>
      <c r="H329" s="167" t="s">
        <v>847</v>
      </c>
      <c r="I329" s="167" t="s">
        <v>1387</v>
      </c>
      <c r="J329" s="167" t="s">
        <v>847</v>
      </c>
      <c r="K329" s="167" t="s">
        <v>847</v>
      </c>
      <c r="L329" s="167" t="s">
        <v>848</v>
      </c>
      <c r="M329" s="167" t="s">
        <v>847</v>
      </c>
      <c r="N329" s="167" t="s">
        <v>847</v>
      </c>
    </row>
    <row r="330" spans="1:14" ht="13.8" thickBot="1" x14ac:dyDescent="0.3">
      <c r="A330" s="7" t="s">
        <v>174</v>
      </c>
      <c r="B330" s="1" t="s">
        <v>173</v>
      </c>
      <c r="C330" s="7" t="s">
        <v>40</v>
      </c>
      <c r="D330" s="131">
        <v>27</v>
      </c>
      <c r="E330" s="131">
        <v>50</v>
      </c>
      <c r="F330" s="167" t="s">
        <v>847</v>
      </c>
      <c r="G330" s="167" t="s">
        <v>1388</v>
      </c>
      <c r="H330" s="167" t="s">
        <v>847</v>
      </c>
      <c r="I330" s="167" t="s">
        <v>1388</v>
      </c>
      <c r="J330" s="167" t="s">
        <v>847</v>
      </c>
      <c r="K330" s="167" t="s">
        <v>847</v>
      </c>
      <c r="L330" s="167" t="s">
        <v>847</v>
      </c>
      <c r="M330" s="167" t="s">
        <v>848</v>
      </c>
      <c r="N330" s="167" t="s">
        <v>847</v>
      </c>
    </row>
    <row r="331" spans="1:14" ht="13.8" thickBot="1" x14ac:dyDescent="0.3">
      <c r="A331" s="7" t="s">
        <v>188</v>
      </c>
      <c r="B331" s="1" t="s">
        <v>187</v>
      </c>
      <c r="C331" s="7" t="s">
        <v>40</v>
      </c>
      <c r="D331" s="131">
        <v>18</v>
      </c>
      <c r="E331" s="131">
        <v>35</v>
      </c>
      <c r="F331" s="167" t="s">
        <v>847</v>
      </c>
      <c r="G331" s="167" t="s">
        <v>1393</v>
      </c>
      <c r="H331" s="167" t="s">
        <v>847</v>
      </c>
      <c r="I331" s="167" t="s">
        <v>1393</v>
      </c>
      <c r="J331" s="167" t="s">
        <v>847</v>
      </c>
      <c r="K331" s="167" t="s">
        <v>847</v>
      </c>
      <c r="L331" s="167" t="s">
        <v>847</v>
      </c>
      <c r="M331" s="167" t="s">
        <v>847</v>
      </c>
      <c r="N331" s="167" t="s">
        <v>847</v>
      </c>
    </row>
    <row r="332" spans="1:14" ht="13.8" thickBot="1" x14ac:dyDescent="0.3">
      <c r="A332" s="7" t="s">
        <v>190</v>
      </c>
      <c r="B332" s="1" t="s">
        <v>189</v>
      </c>
      <c r="C332" s="7" t="s">
        <v>40</v>
      </c>
      <c r="D332" s="131">
        <v>13</v>
      </c>
      <c r="E332" s="131">
        <v>52</v>
      </c>
      <c r="F332" s="167" t="s">
        <v>847</v>
      </c>
      <c r="G332" s="167" t="s">
        <v>1340</v>
      </c>
      <c r="H332" s="167" t="s">
        <v>847</v>
      </c>
      <c r="I332" s="167" t="s">
        <v>1362</v>
      </c>
      <c r="J332" s="167" t="s">
        <v>847</v>
      </c>
      <c r="K332" s="167" t="s">
        <v>847</v>
      </c>
      <c r="L332" s="167" t="s">
        <v>848</v>
      </c>
      <c r="M332" s="167" t="s">
        <v>847</v>
      </c>
      <c r="N332" s="167" t="s">
        <v>847</v>
      </c>
    </row>
    <row r="333" spans="1:14" ht="13.8" thickBot="1" x14ac:dyDescent="0.3">
      <c r="A333" s="7" t="s">
        <v>200</v>
      </c>
      <c r="B333" s="1" t="s">
        <v>199</v>
      </c>
      <c r="C333" s="7" t="s">
        <v>40</v>
      </c>
      <c r="D333" s="131">
        <v>25</v>
      </c>
      <c r="E333" s="131">
        <v>40</v>
      </c>
      <c r="F333" s="167" t="s">
        <v>847</v>
      </c>
      <c r="G333" s="167" t="s">
        <v>1368</v>
      </c>
      <c r="H333" s="167" t="s">
        <v>847</v>
      </c>
      <c r="I333" s="167" t="s">
        <v>1368</v>
      </c>
      <c r="J333" s="167" t="s">
        <v>847</v>
      </c>
      <c r="K333" s="167" t="s">
        <v>847</v>
      </c>
      <c r="L333" s="167" t="s">
        <v>847</v>
      </c>
      <c r="M333" s="167" t="s">
        <v>847</v>
      </c>
      <c r="N333" s="167" t="s">
        <v>847</v>
      </c>
    </row>
    <row r="334" spans="1:14" ht="13.8" thickBot="1" x14ac:dyDescent="0.3">
      <c r="A334" s="7" t="s">
        <v>218</v>
      </c>
      <c r="B334" s="1" t="s">
        <v>217</v>
      </c>
      <c r="C334" s="7" t="s">
        <v>40</v>
      </c>
      <c r="D334" s="131">
        <v>17</v>
      </c>
      <c r="E334" s="131">
        <v>35</v>
      </c>
      <c r="F334" s="167" t="s">
        <v>847</v>
      </c>
      <c r="G334" s="167" t="s">
        <v>1343</v>
      </c>
      <c r="H334" s="167" t="s">
        <v>847</v>
      </c>
      <c r="I334" s="167" t="s">
        <v>1343</v>
      </c>
      <c r="J334" s="167" t="s">
        <v>847</v>
      </c>
      <c r="K334" s="167" t="s">
        <v>847</v>
      </c>
      <c r="L334" s="167" t="s">
        <v>847</v>
      </c>
      <c r="M334" s="167" t="s">
        <v>847</v>
      </c>
      <c r="N334" s="167" t="s">
        <v>847</v>
      </c>
    </row>
    <row r="335" spans="1:14" ht="13.8" thickBot="1" x14ac:dyDescent="0.3">
      <c r="A335" s="7" t="s">
        <v>226</v>
      </c>
      <c r="B335" s="1" t="s">
        <v>225</v>
      </c>
      <c r="C335" s="7" t="s">
        <v>40</v>
      </c>
      <c r="D335" s="131">
        <v>17</v>
      </c>
      <c r="E335" s="131">
        <v>12</v>
      </c>
      <c r="F335" s="167" t="s">
        <v>847</v>
      </c>
      <c r="G335" s="167" t="s">
        <v>1404</v>
      </c>
      <c r="H335" s="167" t="s">
        <v>847</v>
      </c>
      <c r="I335" s="167" t="s">
        <v>1404</v>
      </c>
      <c r="J335" s="167" t="s">
        <v>847</v>
      </c>
      <c r="K335" s="167" t="s">
        <v>847</v>
      </c>
      <c r="L335" s="167" t="s">
        <v>847</v>
      </c>
      <c r="M335" s="167" t="s">
        <v>848</v>
      </c>
      <c r="N335" s="167" t="s">
        <v>847</v>
      </c>
    </row>
    <row r="336" spans="1:14" ht="13.8" thickBot="1" x14ac:dyDescent="0.3">
      <c r="A336" s="7" t="s">
        <v>230</v>
      </c>
      <c r="B336" s="1" t="s">
        <v>229</v>
      </c>
      <c r="C336" s="7" t="s">
        <v>40</v>
      </c>
      <c r="D336" s="131">
        <v>20</v>
      </c>
      <c r="E336" s="131">
        <v>36</v>
      </c>
      <c r="F336" s="167" t="s">
        <v>847</v>
      </c>
      <c r="G336" s="167" t="s">
        <v>1343</v>
      </c>
      <c r="H336" s="167" t="s">
        <v>847</v>
      </c>
      <c r="I336" s="167" t="s">
        <v>1343</v>
      </c>
      <c r="J336" s="167" t="s">
        <v>847</v>
      </c>
      <c r="K336" s="167" t="s">
        <v>847</v>
      </c>
      <c r="L336" s="167" t="s">
        <v>848</v>
      </c>
      <c r="M336" s="167" t="s">
        <v>847</v>
      </c>
      <c r="N336" s="167" t="s">
        <v>847</v>
      </c>
    </row>
    <row r="337" spans="1:14" ht="13.8" thickBot="1" x14ac:dyDescent="0.3">
      <c r="A337" s="7" t="s">
        <v>242</v>
      </c>
      <c r="B337" s="1" t="s">
        <v>241</v>
      </c>
      <c r="C337" s="7" t="s">
        <v>40</v>
      </c>
      <c r="D337" s="131">
        <v>20</v>
      </c>
      <c r="E337" s="131">
        <v>35</v>
      </c>
      <c r="F337" s="167" t="s">
        <v>847</v>
      </c>
      <c r="G337" s="167" t="s">
        <v>1409</v>
      </c>
      <c r="H337" s="167" t="s">
        <v>847</v>
      </c>
      <c r="I337" s="167" t="s">
        <v>1373</v>
      </c>
      <c r="J337" s="167" t="s">
        <v>847</v>
      </c>
      <c r="K337" s="167" t="s">
        <v>847</v>
      </c>
      <c r="L337" s="167" t="s">
        <v>847</v>
      </c>
      <c r="M337" s="167" t="s">
        <v>848</v>
      </c>
      <c r="N337" s="167" t="s">
        <v>847</v>
      </c>
    </row>
    <row r="338" spans="1:14" ht="13.8" thickBot="1" x14ac:dyDescent="0.3">
      <c r="A338" s="7" t="s">
        <v>244</v>
      </c>
      <c r="B338" s="1" t="s">
        <v>243</v>
      </c>
      <c r="C338" s="7" t="s">
        <v>40</v>
      </c>
      <c r="D338" s="131">
        <v>8</v>
      </c>
      <c r="E338" s="131">
        <v>15</v>
      </c>
      <c r="F338" s="167" t="s">
        <v>847</v>
      </c>
      <c r="G338" s="167" t="s">
        <v>1348</v>
      </c>
      <c r="H338" s="167" t="s">
        <v>847</v>
      </c>
      <c r="I338" s="167" t="s">
        <v>1348</v>
      </c>
      <c r="J338" s="167" t="s">
        <v>847</v>
      </c>
      <c r="K338" s="167" t="s">
        <v>847</v>
      </c>
      <c r="L338" s="167" t="s">
        <v>848</v>
      </c>
      <c r="M338" s="167" t="s">
        <v>847</v>
      </c>
      <c r="N338" s="167" t="s">
        <v>847</v>
      </c>
    </row>
    <row r="339" spans="1:14" ht="13.8" thickBot="1" x14ac:dyDescent="0.3">
      <c r="A339" s="7" t="s">
        <v>300</v>
      </c>
      <c r="B339" s="1" t="s">
        <v>299</v>
      </c>
      <c r="C339" s="7" t="s">
        <v>40</v>
      </c>
      <c r="D339" s="131">
        <v>9</v>
      </c>
      <c r="E339" s="131">
        <v>16</v>
      </c>
      <c r="F339" s="167" t="s">
        <v>847</v>
      </c>
      <c r="G339" s="167" t="s">
        <v>1362</v>
      </c>
      <c r="H339" s="167" t="s">
        <v>847</v>
      </c>
      <c r="I339" s="167" t="s">
        <v>1362</v>
      </c>
      <c r="J339" s="167" t="s">
        <v>847</v>
      </c>
      <c r="K339" s="167" t="s">
        <v>847</v>
      </c>
      <c r="L339" s="167" t="s">
        <v>848</v>
      </c>
      <c r="M339" s="167" t="s">
        <v>847</v>
      </c>
      <c r="N339" s="167" t="s">
        <v>847</v>
      </c>
    </row>
    <row r="340" spans="1:14" ht="13.8" thickBot="1" x14ac:dyDescent="0.3">
      <c r="A340" s="7" t="s">
        <v>308</v>
      </c>
      <c r="B340" s="1" t="s">
        <v>307</v>
      </c>
      <c r="C340" s="7" t="s">
        <v>40</v>
      </c>
      <c r="D340" s="131">
        <v>36</v>
      </c>
      <c r="E340" s="131">
        <v>30</v>
      </c>
      <c r="F340" s="167" t="s">
        <v>847</v>
      </c>
      <c r="G340" s="167" t="s">
        <v>1423</v>
      </c>
      <c r="H340" s="167" t="s">
        <v>847</v>
      </c>
      <c r="I340" s="167" t="s">
        <v>1423</v>
      </c>
      <c r="J340" s="167" t="s">
        <v>847</v>
      </c>
      <c r="K340" s="167" t="s">
        <v>847</v>
      </c>
      <c r="L340" s="167" t="s">
        <v>848</v>
      </c>
      <c r="M340" s="167" t="s">
        <v>847</v>
      </c>
      <c r="N340" s="167" t="s">
        <v>847</v>
      </c>
    </row>
    <row r="341" spans="1:14" ht="13.8" thickBot="1" x14ac:dyDescent="0.3">
      <c r="A341" s="7" t="s">
        <v>328</v>
      </c>
      <c r="B341" s="1" t="s">
        <v>327</v>
      </c>
      <c r="C341" s="7" t="s">
        <v>40</v>
      </c>
      <c r="D341" s="131">
        <v>26</v>
      </c>
      <c r="E341" s="131">
        <v>78</v>
      </c>
      <c r="F341" s="167" t="s">
        <v>847</v>
      </c>
      <c r="G341" s="167" t="s">
        <v>1429</v>
      </c>
      <c r="H341" s="167" t="s">
        <v>847</v>
      </c>
      <c r="I341" s="167" t="s">
        <v>1429</v>
      </c>
      <c r="J341" s="167" t="s">
        <v>847</v>
      </c>
      <c r="K341" s="167" t="s">
        <v>847</v>
      </c>
      <c r="L341" s="167" t="s">
        <v>847</v>
      </c>
      <c r="M341" s="167" t="s">
        <v>847</v>
      </c>
      <c r="N341" s="167" t="s">
        <v>847</v>
      </c>
    </row>
    <row r="342" spans="1:14" ht="13.8" thickBot="1" x14ac:dyDescent="0.3">
      <c r="A342" s="7" t="s">
        <v>388</v>
      </c>
      <c r="B342" s="1" t="s">
        <v>387</v>
      </c>
      <c r="C342" s="7" t="s">
        <v>40</v>
      </c>
      <c r="D342" s="131">
        <v>23</v>
      </c>
      <c r="E342" s="131">
        <v>63</v>
      </c>
      <c r="F342" s="167" t="s">
        <v>847</v>
      </c>
      <c r="G342" s="167" t="s">
        <v>1444</v>
      </c>
      <c r="H342" s="167" t="s">
        <v>847</v>
      </c>
      <c r="I342" s="167" t="s">
        <v>1445</v>
      </c>
      <c r="J342" s="167" t="s">
        <v>847</v>
      </c>
      <c r="K342" s="167" t="s">
        <v>847</v>
      </c>
      <c r="L342" s="167" t="s">
        <v>848</v>
      </c>
      <c r="M342" s="167" t="s">
        <v>847</v>
      </c>
      <c r="N342" s="167" t="s">
        <v>847</v>
      </c>
    </row>
    <row r="343" spans="1:14" ht="13.8" thickBot="1" x14ac:dyDescent="0.3">
      <c r="A343" s="7" t="s">
        <v>433</v>
      </c>
      <c r="B343" s="1" t="s">
        <v>432</v>
      </c>
      <c r="C343" s="7" t="s">
        <v>40</v>
      </c>
      <c r="D343" s="131">
        <v>21</v>
      </c>
      <c r="E343" s="131">
        <v>31</v>
      </c>
      <c r="F343" s="167" t="s">
        <v>847</v>
      </c>
      <c r="G343" s="167" t="s">
        <v>1341</v>
      </c>
      <c r="H343" s="167" t="s">
        <v>847</v>
      </c>
      <c r="I343" s="167" t="s">
        <v>1341</v>
      </c>
      <c r="J343" s="167" t="s">
        <v>847</v>
      </c>
      <c r="K343" s="167" t="s">
        <v>847</v>
      </c>
      <c r="L343" s="167" t="s">
        <v>848</v>
      </c>
      <c r="M343" s="167" t="s">
        <v>848</v>
      </c>
      <c r="N343" s="167" t="s">
        <v>847</v>
      </c>
    </row>
    <row r="344" spans="1:14" ht="13.8" thickBot="1" x14ac:dyDescent="0.3">
      <c r="A344" s="7" t="s">
        <v>439</v>
      </c>
      <c r="B344" s="1" t="s">
        <v>438</v>
      </c>
      <c r="C344" s="7" t="s">
        <v>40</v>
      </c>
      <c r="D344" s="131">
        <v>6</v>
      </c>
      <c r="E344" s="131">
        <v>12</v>
      </c>
      <c r="F344" s="167" t="s">
        <v>847</v>
      </c>
      <c r="G344" s="167" t="s">
        <v>1339</v>
      </c>
      <c r="H344" s="167" t="s">
        <v>847</v>
      </c>
      <c r="I344" s="167" t="s">
        <v>1339</v>
      </c>
      <c r="J344" s="167" t="s">
        <v>847</v>
      </c>
      <c r="K344" s="167" t="s">
        <v>847</v>
      </c>
      <c r="L344" s="167" t="s">
        <v>848</v>
      </c>
      <c r="M344" s="167" t="s">
        <v>847</v>
      </c>
      <c r="N344" s="167" t="s">
        <v>847</v>
      </c>
    </row>
    <row r="345" spans="1:14" ht="13.8" thickBot="1" x14ac:dyDescent="0.3">
      <c r="A345" s="7" t="s">
        <v>449</v>
      </c>
      <c r="B345" s="1" t="s">
        <v>448</v>
      </c>
      <c r="C345" s="7" t="s">
        <v>40</v>
      </c>
      <c r="D345" s="131">
        <v>50</v>
      </c>
      <c r="E345" s="131">
        <v>64</v>
      </c>
      <c r="F345" s="167" t="s">
        <v>847</v>
      </c>
      <c r="G345" s="167" t="s">
        <v>1354</v>
      </c>
      <c r="H345" s="167" t="s">
        <v>847</v>
      </c>
      <c r="I345" s="167" t="s">
        <v>1354</v>
      </c>
      <c r="J345" s="167" t="s">
        <v>847</v>
      </c>
      <c r="K345" s="167" t="s">
        <v>847</v>
      </c>
      <c r="L345" s="167" t="s">
        <v>847</v>
      </c>
      <c r="M345" s="167" t="s">
        <v>847</v>
      </c>
      <c r="N345" s="167" t="s">
        <v>847</v>
      </c>
    </row>
    <row r="346" spans="1:14" ht="13.8" thickBot="1" x14ac:dyDescent="0.3">
      <c r="A346" s="7" t="s">
        <v>465</v>
      </c>
      <c r="B346" s="1" t="s">
        <v>464</v>
      </c>
      <c r="C346" s="7" t="s">
        <v>40</v>
      </c>
      <c r="D346" s="131">
        <v>12</v>
      </c>
      <c r="E346" s="131">
        <v>22</v>
      </c>
      <c r="F346" s="167" t="s">
        <v>847</v>
      </c>
      <c r="G346" s="167" t="s">
        <v>1405</v>
      </c>
      <c r="H346" s="167" t="s">
        <v>847</v>
      </c>
      <c r="I346" s="167" t="s">
        <v>1463</v>
      </c>
      <c r="J346" s="167" t="s">
        <v>847</v>
      </c>
      <c r="K346" s="167" t="s">
        <v>847</v>
      </c>
      <c r="L346" s="167" t="s">
        <v>847</v>
      </c>
      <c r="M346" s="167" t="s">
        <v>847</v>
      </c>
      <c r="N346" s="167" t="s">
        <v>847</v>
      </c>
    </row>
    <row r="347" spans="1:14" ht="13.8" thickBot="1" x14ac:dyDescent="0.3">
      <c r="A347" s="7" t="s">
        <v>486</v>
      </c>
      <c r="B347" s="1" t="s">
        <v>485</v>
      </c>
      <c r="C347" s="7" t="s">
        <v>40</v>
      </c>
      <c r="D347" s="131">
        <v>26</v>
      </c>
      <c r="E347" s="131">
        <v>40</v>
      </c>
      <c r="F347" s="167" t="s">
        <v>847</v>
      </c>
      <c r="G347" s="167" t="s">
        <v>1447</v>
      </c>
      <c r="H347" s="167" t="s">
        <v>847</v>
      </c>
      <c r="I347" s="167" t="s">
        <v>1447</v>
      </c>
      <c r="J347" s="167" t="s">
        <v>847</v>
      </c>
      <c r="K347" s="167" t="s">
        <v>847</v>
      </c>
      <c r="L347" s="167" t="s">
        <v>848</v>
      </c>
      <c r="M347" s="167" t="s">
        <v>848</v>
      </c>
      <c r="N347" s="167" t="s">
        <v>847</v>
      </c>
    </row>
    <row r="348" spans="1:14" ht="13.8" thickBot="1" x14ac:dyDescent="0.3">
      <c r="A348" s="7" t="s">
        <v>541</v>
      </c>
      <c r="B348" s="1" t="s">
        <v>540</v>
      </c>
      <c r="C348" s="7" t="s">
        <v>40</v>
      </c>
      <c r="D348" s="131">
        <v>33</v>
      </c>
      <c r="E348" s="131">
        <v>29</v>
      </c>
      <c r="F348" s="167" t="s">
        <v>847</v>
      </c>
      <c r="G348" s="167" t="s">
        <v>1348</v>
      </c>
      <c r="H348" s="167" t="s">
        <v>847</v>
      </c>
      <c r="I348" s="167" t="s">
        <v>1478</v>
      </c>
      <c r="J348" s="167" t="s">
        <v>847</v>
      </c>
      <c r="K348" s="167" t="s">
        <v>847</v>
      </c>
      <c r="L348" s="167" t="s">
        <v>847</v>
      </c>
      <c r="M348" s="167" t="s">
        <v>847</v>
      </c>
      <c r="N348" s="167" t="s">
        <v>847</v>
      </c>
    </row>
    <row r="349" spans="1:14" ht="13.8" thickBot="1" x14ac:dyDescent="0.3">
      <c r="A349" s="7" t="s">
        <v>547</v>
      </c>
      <c r="B349" s="1" t="s">
        <v>546</v>
      </c>
      <c r="C349" s="7" t="s">
        <v>40</v>
      </c>
      <c r="D349" s="131">
        <v>13</v>
      </c>
      <c r="E349" s="131">
        <v>27</v>
      </c>
      <c r="F349" s="167" t="s">
        <v>847</v>
      </c>
      <c r="G349" s="167" t="s">
        <v>1479</v>
      </c>
      <c r="H349" s="167" t="s">
        <v>847</v>
      </c>
      <c r="I349" s="167" t="s">
        <v>1480</v>
      </c>
      <c r="J349" s="167" t="s">
        <v>847</v>
      </c>
      <c r="K349" s="167" t="s">
        <v>847</v>
      </c>
      <c r="L349" s="167" t="s">
        <v>847</v>
      </c>
      <c r="M349" s="167" t="s">
        <v>847</v>
      </c>
      <c r="N349" s="167" t="s">
        <v>847</v>
      </c>
    </row>
    <row r="350" spans="1:14" ht="13.8" thickBot="1" x14ac:dyDescent="0.3">
      <c r="A350" s="7" t="s">
        <v>555</v>
      </c>
      <c r="B350" s="1" t="s">
        <v>554</v>
      </c>
      <c r="C350" s="7" t="s">
        <v>40</v>
      </c>
      <c r="D350" s="131">
        <v>46</v>
      </c>
      <c r="E350" s="131">
        <v>62</v>
      </c>
      <c r="F350" s="167" t="s">
        <v>847</v>
      </c>
      <c r="G350" s="167" t="s">
        <v>1482</v>
      </c>
      <c r="H350" s="167" t="s">
        <v>847</v>
      </c>
      <c r="I350" s="167" t="s">
        <v>1482</v>
      </c>
      <c r="J350" s="167" t="s">
        <v>847</v>
      </c>
      <c r="K350" s="167" t="s">
        <v>847</v>
      </c>
      <c r="L350" s="167" t="s">
        <v>847</v>
      </c>
      <c r="M350" s="167" t="s">
        <v>848</v>
      </c>
      <c r="N350" s="167" t="s">
        <v>847</v>
      </c>
    </row>
    <row r="351" spans="1:14" ht="13.8" thickBot="1" x14ac:dyDescent="0.3">
      <c r="A351" s="7" t="s">
        <v>583</v>
      </c>
      <c r="B351" s="1" t="s">
        <v>582</v>
      </c>
      <c r="C351" s="7" t="s">
        <v>40</v>
      </c>
      <c r="D351" s="131">
        <v>30</v>
      </c>
      <c r="E351" s="131">
        <v>57</v>
      </c>
      <c r="F351" s="167" t="s">
        <v>847</v>
      </c>
      <c r="G351" s="167" t="s">
        <v>1339</v>
      </c>
      <c r="H351" s="167" t="s">
        <v>847</v>
      </c>
      <c r="I351" s="167" t="s">
        <v>1339</v>
      </c>
      <c r="J351" s="167" t="s">
        <v>847</v>
      </c>
      <c r="K351" s="167" t="s">
        <v>847</v>
      </c>
      <c r="L351" s="167" t="s">
        <v>848</v>
      </c>
      <c r="M351" s="167" t="s">
        <v>847</v>
      </c>
      <c r="N351" s="167" t="s">
        <v>847</v>
      </c>
    </row>
    <row r="352" spans="1:14" ht="13.8" thickBot="1" x14ac:dyDescent="0.3">
      <c r="A352" s="7" t="s">
        <v>593</v>
      </c>
      <c r="B352" s="1" t="s">
        <v>592</v>
      </c>
      <c r="C352" s="7" t="s">
        <v>40</v>
      </c>
      <c r="D352" s="131">
        <v>67</v>
      </c>
      <c r="E352" s="131">
        <v>96</v>
      </c>
      <c r="F352" s="167" t="s">
        <v>847</v>
      </c>
      <c r="G352" s="167" t="s">
        <v>1368</v>
      </c>
      <c r="H352" s="167" t="s">
        <v>847</v>
      </c>
      <c r="I352" s="167" t="s">
        <v>1368</v>
      </c>
      <c r="J352" s="167" t="s">
        <v>847</v>
      </c>
      <c r="K352" s="167" t="s">
        <v>847</v>
      </c>
      <c r="L352" s="167" t="s">
        <v>847</v>
      </c>
      <c r="M352" s="167" t="s">
        <v>848</v>
      </c>
      <c r="N352" s="167" t="s">
        <v>847</v>
      </c>
    </row>
    <row r="353" spans="1:14" ht="13.8" thickBot="1" x14ac:dyDescent="0.3">
      <c r="A353" s="7" t="s">
        <v>621</v>
      </c>
      <c r="B353" s="1" t="s">
        <v>620</v>
      </c>
      <c r="C353" s="7" t="s">
        <v>40</v>
      </c>
      <c r="D353" s="131">
        <v>28</v>
      </c>
      <c r="E353" s="131">
        <v>46</v>
      </c>
      <c r="F353" s="167" t="s">
        <v>847</v>
      </c>
      <c r="G353" s="167" t="s">
        <v>1348</v>
      </c>
      <c r="H353" s="167" t="s">
        <v>847</v>
      </c>
      <c r="I353" s="167" t="s">
        <v>1348</v>
      </c>
      <c r="J353" s="167" t="s">
        <v>847</v>
      </c>
      <c r="K353" s="167" t="s">
        <v>847</v>
      </c>
      <c r="L353" s="167" t="s">
        <v>847</v>
      </c>
      <c r="M353" s="167" t="s">
        <v>847</v>
      </c>
      <c r="N353" s="167" t="s">
        <v>847</v>
      </c>
    </row>
    <row r="354" spans="1:14" ht="13.8" thickBot="1" x14ac:dyDescent="0.3">
      <c r="A354" s="7" t="s">
        <v>645</v>
      </c>
      <c r="B354" s="1" t="s">
        <v>644</v>
      </c>
      <c r="C354" s="7" t="s">
        <v>40</v>
      </c>
      <c r="D354" s="131">
        <v>28</v>
      </c>
      <c r="E354" s="131">
        <v>38</v>
      </c>
      <c r="F354" s="167" t="s">
        <v>847</v>
      </c>
      <c r="G354" s="167" t="s">
        <v>1339</v>
      </c>
      <c r="H354" s="167" t="s">
        <v>847</v>
      </c>
      <c r="I354" s="167" t="s">
        <v>1339</v>
      </c>
      <c r="J354" s="167" t="s">
        <v>847</v>
      </c>
      <c r="K354" s="167" t="s">
        <v>847</v>
      </c>
      <c r="L354" s="167" t="s">
        <v>847</v>
      </c>
      <c r="M354" s="167" t="s">
        <v>847</v>
      </c>
      <c r="N354" s="167" t="s">
        <v>847</v>
      </c>
    </row>
    <row r="355" spans="1:14" ht="13.8" thickBot="1" x14ac:dyDescent="0.3">
      <c r="A355" s="7" t="s">
        <v>647</v>
      </c>
      <c r="B355" s="1" t="s">
        <v>646</v>
      </c>
      <c r="C355" s="7" t="s">
        <v>40</v>
      </c>
      <c r="D355" s="131">
        <v>8</v>
      </c>
      <c r="E355" s="131">
        <v>17</v>
      </c>
      <c r="F355" s="167" t="s">
        <v>847</v>
      </c>
      <c r="G355" s="167" t="s">
        <v>1343</v>
      </c>
      <c r="H355" s="167" t="s">
        <v>847</v>
      </c>
      <c r="I355" s="167" t="s">
        <v>1343</v>
      </c>
      <c r="J355" s="167" t="s">
        <v>847</v>
      </c>
      <c r="K355" s="167" t="s">
        <v>847</v>
      </c>
      <c r="L355" s="167" t="s">
        <v>848</v>
      </c>
      <c r="M355" s="167" t="s">
        <v>847</v>
      </c>
      <c r="N355" s="167" t="s">
        <v>847</v>
      </c>
    </row>
    <row r="356" spans="1:14" ht="13.8" thickBot="1" x14ac:dyDescent="0.3">
      <c r="A356" s="7" t="s">
        <v>651</v>
      </c>
      <c r="B356" s="1" t="s">
        <v>650</v>
      </c>
      <c r="C356" s="7" t="s">
        <v>40</v>
      </c>
      <c r="D356" s="131">
        <v>23</v>
      </c>
      <c r="E356" s="131">
        <v>34</v>
      </c>
      <c r="F356" s="167" t="s">
        <v>847</v>
      </c>
      <c r="G356" s="167" t="s">
        <v>1362</v>
      </c>
      <c r="H356" s="167" t="s">
        <v>847</v>
      </c>
      <c r="I356" s="167" t="s">
        <v>1497</v>
      </c>
      <c r="J356" s="167" t="s">
        <v>847</v>
      </c>
      <c r="K356" s="167" t="s">
        <v>847</v>
      </c>
      <c r="L356" s="167" t="s">
        <v>848</v>
      </c>
      <c r="M356" s="167" t="s">
        <v>847</v>
      </c>
      <c r="N356" s="167" t="s">
        <v>847</v>
      </c>
    </row>
    <row r="357" spans="1:14" ht="13.8" thickBot="1" x14ac:dyDescent="0.3">
      <c r="A357" s="7" t="s">
        <v>671</v>
      </c>
      <c r="B357" s="1" t="s">
        <v>670</v>
      </c>
      <c r="C357" s="7" t="s">
        <v>40</v>
      </c>
      <c r="D357" s="131">
        <v>22</v>
      </c>
      <c r="E357" s="131">
        <v>50</v>
      </c>
      <c r="F357" s="167" t="s">
        <v>847</v>
      </c>
      <c r="G357" s="167" t="s">
        <v>1341</v>
      </c>
      <c r="H357" s="167" t="s">
        <v>847</v>
      </c>
      <c r="I357" s="167" t="s">
        <v>1341</v>
      </c>
      <c r="J357" s="167" t="s">
        <v>847</v>
      </c>
      <c r="K357" s="167" t="s">
        <v>847</v>
      </c>
      <c r="L357" s="167" t="s">
        <v>848</v>
      </c>
      <c r="M357" s="167" t="s">
        <v>848</v>
      </c>
      <c r="N357" s="167" t="s">
        <v>847</v>
      </c>
    </row>
    <row r="358" spans="1:14" ht="13.8" thickBot="1" x14ac:dyDescent="0.3">
      <c r="A358" s="7" t="s">
        <v>695</v>
      </c>
      <c r="B358" s="1" t="s">
        <v>694</v>
      </c>
      <c r="C358" s="7" t="s">
        <v>40</v>
      </c>
      <c r="D358" s="131">
        <v>13</v>
      </c>
      <c r="E358" s="131">
        <v>27</v>
      </c>
      <c r="F358" s="167" t="s">
        <v>847</v>
      </c>
      <c r="G358" s="167" t="s">
        <v>1509</v>
      </c>
      <c r="H358" s="167" t="s">
        <v>847</v>
      </c>
      <c r="I358" s="167" t="s">
        <v>1509</v>
      </c>
      <c r="J358" s="167" t="s">
        <v>848</v>
      </c>
      <c r="K358" s="167" t="s">
        <v>847</v>
      </c>
      <c r="L358" s="167" t="s">
        <v>848</v>
      </c>
      <c r="M358" s="167" t="s">
        <v>848</v>
      </c>
      <c r="N358" s="167" t="s">
        <v>847</v>
      </c>
    </row>
    <row r="359" spans="1:14" ht="13.8" thickBot="1" x14ac:dyDescent="0.3">
      <c r="A359" s="7" t="s">
        <v>705</v>
      </c>
      <c r="B359" s="1" t="s">
        <v>704</v>
      </c>
      <c r="C359" s="7" t="s">
        <v>40</v>
      </c>
      <c r="D359" s="131">
        <v>9</v>
      </c>
      <c r="E359" s="131">
        <v>14</v>
      </c>
      <c r="F359" s="167" t="s">
        <v>847</v>
      </c>
      <c r="G359" s="167" t="s">
        <v>1511</v>
      </c>
      <c r="H359" s="167" t="s">
        <v>847</v>
      </c>
      <c r="I359" s="167" t="s">
        <v>1512</v>
      </c>
      <c r="J359" s="167" t="s">
        <v>847</v>
      </c>
      <c r="K359" s="167" t="s">
        <v>847</v>
      </c>
      <c r="L359" s="167" t="s">
        <v>848</v>
      </c>
      <c r="M359" s="167" t="s">
        <v>847</v>
      </c>
      <c r="N359" s="167" t="s">
        <v>847</v>
      </c>
    </row>
    <row r="360" spans="1:14" ht="13.8" thickBot="1" x14ac:dyDescent="0.3">
      <c r="A360" s="7" t="s">
        <v>723</v>
      </c>
      <c r="B360" s="1" t="s">
        <v>722</v>
      </c>
      <c r="C360" s="7" t="s">
        <v>40</v>
      </c>
      <c r="D360" s="131">
        <v>27</v>
      </c>
      <c r="E360" s="131">
        <v>86</v>
      </c>
      <c r="F360" s="167" t="s">
        <v>847</v>
      </c>
      <c r="G360" s="167" t="s">
        <v>1348</v>
      </c>
      <c r="H360" s="167" t="s">
        <v>847</v>
      </c>
      <c r="I360" s="167" t="s">
        <v>1348</v>
      </c>
      <c r="J360" s="167" t="s">
        <v>847</v>
      </c>
      <c r="K360" s="167" t="s">
        <v>847</v>
      </c>
      <c r="L360" s="167" t="s">
        <v>848</v>
      </c>
      <c r="M360" s="167" t="s">
        <v>847</v>
      </c>
      <c r="N360" s="167" t="s">
        <v>847</v>
      </c>
    </row>
    <row r="361" spans="1:14" ht="13.8" thickBot="1" x14ac:dyDescent="0.3">
      <c r="A361" s="7" t="s">
        <v>767</v>
      </c>
      <c r="B361" s="1" t="s">
        <v>766</v>
      </c>
      <c r="C361" s="7" t="s">
        <v>40</v>
      </c>
      <c r="D361" s="131">
        <v>36</v>
      </c>
      <c r="E361" s="131">
        <v>100</v>
      </c>
      <c r="F361" s="167" t="s">
        <v>847</v>
      </c>
      <c r="G361" s="167" t="s">
        <v>1377</v>
      </c>
      <c r="H361" s="167" t="s">
        <v>847</v>
      </c>
      <c r="I361" s="167" t="s">
        <v>1377</v>
      </c>
      <c r="J361" s="167" t="s">
        <v>847</v>
      </c>
      <c r="K361" s="167" t="s">
        <v>847</v>
      </c>
      <c r="L361" s="167" t="s">
        <v>848</v>
      </c>
      <c r="M361" s="167" t="s">
        <v>847</v>
      </c>
      <c r="N361" s="167" t="s">
        <v>847</v>
      </c>
    </row>
    <row r="362" spans="1:14" ht="13.8" thickBot="1" x14ac:dyDescent="0.3">
      <c r="A362" s="7" t="s">
        <v>807</v>
      </c>
      <c r="B362" s="1" t="s">
        <v>806</v>
      </c>
      <c r="C362" s="7" t="s">
        <v>40</v>
      </c>
      <c r="D362" s="131">
        <v>13</v>
      </c>
      <c r="E362" s="131">
        <v>18</v>
      </c>
      <c r="F362" s="167" t="s">
        <v>847</v>
      </c>
      <c r="G362" s="167" t="s">
        <v>1511</v>
      </c>
      <c r="H362" s="167" t="s">
        <v>847</v>
      </c>
      <c r="I362" s="167" t="s">
        <v>1511</v>
      </c>
      <c r="J362" s="167" t="s">
        <v>847</v>
      </c>
      <c r="K362" s="167" t="s">
        <v>847</v>
      </c>
      <c r="L362" s="167" t="s">
        <v>847</v>
      </c>
      <c r="M362" s="167" t="s">
        <v>847</v>
      </c>
      <c r="N362" s="167" t="s">
        <v>847</v>
      </c>
    </row>
    <row r="363" spans="1:14" x14ac:dyDescent="0.25">
      <c r="A363" s="7"/>
      <c r="B363" s="81" t="s">
        <v>3883</v>
      </c>
      <c r="C363" s="82"/>
      <c r="D363" s="169">
        <f>SUM(D319:D362)</f>
        <v>1095</v>
      </c>
      <c r="E363" s="169">
        <f t="shared" ref="E363" si="8">SUM(E319:E362)</f>
        <v>1847</v>
      </c>
      <c r="F363" s="170">
        <v>1</v>
      </c>
      <c r="G363" s="169"/>
      <c r="H363" s="170">
        <v>1</v>
      </c>
      <c r="I363" s="169"/>
      <c r="J363" s="170">
        <f>43/44</f>
        <v>0.97727272727272729</v>
      </c>
      <c r="K363" s="170">
        <v>1</v>
      </c>
      <c r="L363" s="170">
        <f>18/44</f>
        <v>0.40909090909090912</v>
      </c>
      <c r="M363" s="170">
        <f>31/44</f>
        <v>0.70454545454545459</v>
      </c>
      <c r="N363" s="170">
        <v>1</v>
      </c>
    </row>
    <row r="364" spans="1:14" ht="13.8" thickBot="1" x14ac:dyDescent="0.3">
      <c r="A364" s="7"/>
      <c r="B364" s="83" t="s">
        <v>3884</v>
      </c>
      <c r="C364" s="84"/>
      <c r="D364" s="171">
        <f>AVERAGE(D319:D362)</f>
        <v>24.886363636363637</v>
      </c>
      <c r="E364" s="171">
        <f t="shared" ref="E364" si="9">AVERAGE(E319:E362)</f>
        <v>41.977272727272727</v>
      </c>
      <c r="F364" s="171"/>
      <c r="G364" s="171"/>
      <c r="H364" s="171"/>
      <c r="I364" s="171"/>
      <c r="J364" s="171"/>
      <c r="K364" s="171"/>
      <c r="L364" s="171"/>
      <c r="M364" s="171"/>
      <c r="N364" s="171"/>
    </row>
    <row r="365" spans="1:14" ht="13.8" thickBot="1" x14ac:dyDescent="0.3">
      <c r="A365" s="7"/>
      <c r="B365" s="1"/>
      <c r="C365" s="7"/>
      <c r="D365" s="131"/>
      <c r="E365" s="131"/>
      <c r="F365" s="167"/>
      <c r="G365" s="167"/>
      <c r="H365" s="167"/>
      <c r="I365" s="167"/>
      <c r="J365" s="167"/>
      <c r="K365" s="167"/>
      <c r="L365" s="167"/>
      <c r="M365" s="167"/>
      <c r="N365" s="167"/>
    </row>
    <row r="366" spans="1:14" ht="13.8" thickBot="1" x14ac:dyDescent="0.3">
      <c r="A366" s="7" t="s">
        <v>54</v>
      </c>
      <c r="B366" s="1" t="s">
        <v>53</v>
      </c>
      <c r="C366" s="7" t="s">
        <v>55</v>
      </c>
      <c r="D366" s="131">
        <v>118</v>
      </c>
      <c r="E366" s="131">
        <v>203</v>
      </c>
      <c r="F366" s="167" t="s">
        <v>847</v>
      </c>
      <c r="G366" s="167" t="s">
        <v>1354</v>
      </c>
      <c r="H366" s="167" t="s">
        <v>847</v>
      </c>
      <c r="I366" s="167" t="s">
        <v>1355</v>
      </c>
      <c r="J366" s="167" t="s">
        <v>847</v>
      </c>
      <c r="K366" s="167" t="s">
        <v>847</v>
      </c>
      <c r="L366" s="167" t="s">
        <v>847</v>
      </c>
      <c r="M366" s="167" t="s">
        <v>848</v>
      </c>
      <c r="N366" s="167" t="s">
        <v>847</v>
      </c>
    </row>
    <row r="367" spans="1:14" ht="13.8" thickBot="1" x14ac:dyDescent="0.3">
      <c r="A367" s="7" t="s">
        <v>77</v>
      </c>
      <c r="B367" s="1" t="s">
        <v>76</v>
      </c>
      <c r="C367" s="7" t="s">
        <v>55</v>
      </c>
      <c r="D367" s="131">
        <v>72</v>
      </c>
      <c r="E367" s="131">
        <v>106</v>
      </c>
      <c r="F367" s="167" t="s">
        <v>847</v>
      </c>
      <c r="G367" s="168" t="s">
        <v>3890</v>
      </c>
      <c r="H367" s="167" t="s">
        <v>847</v>
      </c>
      <c r="I367" s="168" t="s">
        <v>3890</v>
      </c>
      <c r="J367" s="167" t="s">
        <v>847</v>
      </c>
      <c r="K367" s="167" t="s">
        <v>847</v>
      </c>
      <c r="L367" s="176" t="s">
        <v>848</v>
      </c>
      <c r="M367" s="167" t="s">
        <v>847</v>
      </c>
      <c r="N367" s="167" t="s">
        <v>847</v>
      </c>
    </row>
    <row r="368" spans="1:14" ht="13.8" thickBot="1" x14ac:dyDescent="0.3">
      <c r="A368" s="7" t="s">
        <v>140</v>
      </c>
      <c r="B368" s="1" t="s">
        <v>139</v>
      </c>
      <c r="C368" s="7" t="s">
        <v>55</v>
      </c>
      <c r="D368" s="131">
        <v>97</v>
      </c>
      <c r="E368" s="131">
        <v>130</v>
      </c>
      <c r="F368" s="167" t="s">
        <v>847</v>
      </c>
      <c r="G368" s="167" t="s">
        <v>1349</v>
      </c>
      <c r="H368" s="167" t="s">
        <v>847</v>
      </c>
      <c r="I368" s="167" t="s">
        <v>1349</v>
      </c>
      <c r="J368" s="167" t="s">
        <v>847</v>
      </c>
      <c r="K368" s="167" t="s">
        <v>847</v>
      </c>
      <c r="L368" s="167" t="s">
        <v>847</v>
      </c>
      <c r="M368" s="167" t="s">
        <v>848</v>
      </c>
      <c r="N368" s="167" t="s">
        <v>847</v>
      </c>
    </row>
    <row r="369" spans="1:14" ht="13.8" thickBot="1" x14ac:dyDescent="0.3">
      <c r="A369" s="7" t="s">
        <v>142</v>
      </c>
      <c r="B369" s="1" t="s">
        <v>141</v>
      </c>
      <c r="C369" s="7" t="s">
        <v>55</v>
      </c>
      <c r="D369" s="131">
        <v>152</v>
      </c>
      <c r="E369" s="131">
        <v>303</v>
      </c>
      <c r="F369" s="167" t="s">
        <v>847</v>
      </c>
      <c r="G369" s="167" t="s">
        <v>1381</v>
      </c>
      <c r="H369" s="167" t="s">
        <v>847</v>
      </c>
      <c r="I369" s="167" t="s">
        <v>1344</v>
      </c>
      <c r="J369" s="167" t="s">
        <v>847</v>
      </c>
      <c r="K369" s="167" t="s">
        <v>847</v>
      </c>
      <c r="L369" s="167" t="s">
        <v>847</v>
      </c>
      <c r="M369" s="167" t="s">
        <v>848</v>
      </c>
      <c r="N369" s="167" t="s">
        <v>847</v>
      </c>
    </row>
    <row r="370" spans="1:14" ht="13.8" thickBot="1" x14ac:dyDescent="0.3">
      <c r="A370" s="7" t="s">
        <v>172</v>
      </c>
      <c r="B370" s="1" t="s">
        <v>171</v>
      </c>
      <c r="C370" s="7" t="s">
        <v>55</v>
      </c>
      <c r="D370" s="131">
        <v>41</v>
      </c>
      <c r="E370" s="131">
        <v>132</v>
      </c>
      <c r="F370" s="167" t="s">
        <v>847</v>
      </c>
      <c r="G370" s="167" t="s">
        <v>1377</v>
      </c>
      <c r="H370" s="167" t="s">
        <v>847</v>
      </c>
      <c r="I370" s="167" t="s">
        <v>1377</v>
      </c>
      <c r="J370" s="167" t="s">
        <v>847</v>
      </c>
      <c r="K370" s="167" t="s">
        <v>847</v>
      </c>
      <c r="L370" s="167" t="s">
        <v>847</v>
      </c>
      <c r="M370" s="167" t="s">
        <v>847</v>
      </c>
      <c r="N370" s="167" t="s">
        <v>847</v>
      </c>
    </row>
    <row r="371" spans="1:14" ht="13.8" thickBot="1" x14ac:dyDescent="0.3">
      <c r="A371" s="7" t="s">
        <v>178</v>
      </c>
      <c r="B371" s="1" t="s">
        <v>177</v>
      </c>
      <c r="C371" s="7" t="s">
        <v>55</v>
      </c>
      <c r="D371" s="131">
        <v>87</v>
      </c>
      <c r="E371" s="131">
        <v>100</v>
      </c>
      <c r="F371" s="167" t="s">
        <v>847</v>
      </c>
      <c r="G371" s="167" t="s">
        <v>1390</v>
      </c>
      <c r="H371" s="167" t="s">
        <v>847</v>
      </c>
      <c r="I371" s="167" t="s">
        <v>1390</v>
      </c>
      <c r="J371" s="167" t="s">
        <v>847</v>
      </c>
      <c r="K371" s="167" t="s">
        <v>847</v>
      </c>
      <c r="L371" s="167" t="s">
        <v>847</v>
      </c>
      <c r="M371" s="167" t="s">
        <v>848</v>
      </c>
      <c r="N371" s="167" t="s">
        <v>847</v>
      </c>
    </row>
    <row r="372" spans="1:14" ht="13.8" thickBot="1" x14ac:dyDescent="0.3">
      <c r="A372" s="7" t="s">
        <v>212</v>
      </c>
      <c r="B372" s="1" t="s">
        <v>211</v>
      </c>
      <c r="C372" s="7" t="s">
        <v>55</v>
      </c>
      <c r="D372" s="131">
        <v>39</v>
      </c>
      <c r="E372" s="131">
        <v>66</v>
      </c>
      <c r="F372" s="167" t="s">
        <v>847</v>
      </c>
      <c r="G372" s="167" t="s">
        <v>1368</v>
      </c>
      <c r="H372" s="167" t="s">
        <v>847</v>
      </c>
      <c r="I372" s="167" t="s">
        <v>1398</v>
      </c>
      <c r="J372" s="167" t="s">
        <v>847</v>
      </c>
      <c r="K372" s="167" t="s">
        <v>847</v>
      </c>
      <c r="L372" s="167" t="s">
        <v>848</v>
      </c>
      <c r="M372" s="167" t="s">
        <v>847</v>
      </c>
      <c r="N372" s="167" t="s">
        <v>847</v>
      </c>
    </row>
    <row r="373" spans="1:14" ht="13.8" thickBot="1" x14ac:dyDescent="0.3">
      <c r="A373" s="7" t="s">
        <v>214</v>
      </c>
      <c r="B373" s="1" t="s">
        <v>213</v>
      </c>
      <c r="C373" s="7" t="s">
        <v>55</v>
      </c>
      <c r="D373" s="131">
        <v>76</v>
      </c>
      <c r="E373" s="131">
        <v>94</v>
      </c>
      <c r="F373" s="167" t="s">
        <v>847</v>
      </c>
      <c r="G373" s="167" t="s">
        <v>1399</v>
      </c>
      <c r="H373" s="167" t="s">
        <v>847</v>
      </c>
      <c r="I373" s="167" t="s">
        <v>1339</v>
      </c>
      <c r="J373" s="167" t="s">
        <v>847</v>
      </c>
      <c r="K373" s="167" t="s">
        <v>847</v>
      </c>
      <c r="L373" s="167" t="s">
        <v>847</v>
      </c>
      <c r="M373" s="167" t="s">
        <v>848</v>
      </c>
      <c r="N373" s="167" t="s">
        <v>847</v>
      </c>
    </row>
    <row r="374" spans="1:14" ht="13.8" thickBot="1" x14ac:dyDescent="0.3">
      <c r="A374" s="7" t="s">
        <v>224</v>
      </c>
      <c r="B374" s="1" t="s">
        <v>223</v>
      </c>
      <c r="C374" s="7" t="s">
        <v>55</v>
      </c>
      <c r="D374" s="131">
        <v>350</v>
      </c>
      <c r="E374" s="131">
        <v>716</v>
      </c>
      <c r="F374" s="167" t="s">
        <v>847</v>
      </c>
      <c r="G374" s="167" t="s">
        <v>1343</v>
      </c>
      <c r="H374" s="167" t="s">
        <v>847</v>
      </c>
      <c r="I374" s="167" t="s">
        <v>1343</v>
      </c>
      <c r="J374" s="167" t="s">
        <v>847</v>
      </c>
      <c r="K374" s="167" t="s">
        <v>847</v>
      </c>
      <c r="L374" s="167" t="s">
        <v>848</v>
      </c>
      <c r="M374" s="167" t="s">
        <v>848</v>
      </c>
      <c r="N374" s="167" t="s">
        <v>847</v>
      </c>
    </row>
    <row r="375" spans="1:14" ht="13.8" thickBot="1" x14ac:dyDescent="0.3">
      <c r="A375" s="7" t="s">
        <v>268</v>
      </c>
      <c r="B375" s="1" t="s">
        <v>267</v>
      </c>
      <c r="C375" s="7" t="s">
        <v>55</v>
      </c>
      <c r="D375" s="131">
        <v>98</v>
      </c>
      <c r="E375" s="131">
        <v>138</v>
      </c>
      <c r="F375" s="167" t="s">
        <v>847</v>
      </c>
      <c r="G375" s="167" t="s">
        <v>1413</v>
      </c>
      <c r="H375" s="167" t="s">
        <v>847</v>
      </c>
      <c r="I375" s="167" t="s">
        <v>1413</v>
      </c>
      <c r="J375" s="167" t="s">
        <v>847</v>
      </c>
      <c r="K375" s="167" t="s">
        <v>847</v>
      </c>
      <c r="L375" s="167" t="s">
        <v>847</v>
      </c>
      <c r="M375" s="167" t="s">
        <v>848</v>
      </c>
      <c r="N375" s="167" t="s">
        <v>847</v>
      </c>
    </row>
    <row r="376" spans="1:14" ht="13.8" thickBot="1" x14ac:dyDescent="0.3">
      <c r="A376" s="7" t="s">
        <v>280</v>
      </c>
      <c r="B376" s="1" t="s">
        <v>279</v>
      </c>
      <c r="C376" s="7" t="s">
        <v>55</v>
      </c>
      <c r="D376" s="131">
        <v>60</v>
      </c>
      <c r="E376" s="131">
        <v>107</v>
      </c>
      <c r="F376" s="167" t="s">
        <v>847</v>
      </c>
      <c r="G376" s="167" t="s">
        <v>1418</v>
      </c>
      <c r="H376" s="167" t="s">
        <v>847</v>
      </c>
      <c r="I376" s="167" t="s">
        <v>1418</v>
      </c>
      <c r="J376" s="167" t="s">
        <v>848</v>
      </c>
      <c r="K376" s="167" t="s">
        <v>847</v>
      </c>
      <c r="L376" s="167" t="s">
        <v>848</v>
      </c>
      <c r="M376" s="167" t="s">
        <v>848</v>
      </c>
      <c r="N376" s="167" t="s">
        <v>847</v>
      </c>
    </row>
    <row r="377" spans="1:14" ht="13.8" thickBot="1" x14ac:dyDescent="0.3">
      <c r="A377" s="7" t="s">
        <v>304</v>
      </c>
      <c r="B377" s="1" t="s">
        <v>303</v>
      </c>
      <c r="C377" s="7" t="s">
        <v>55</v>
      </c>
      <c r="D377" s="131">
        <v>82</v>
      </c>
      <c r="E377" s="131">
        <v>238</v>
      </c>
      <c r="F377" s="167" t="s">
        <v>847</v>
      </c>
      <c r="G377" s="167" t="s">
        <v>1373</v>
      </c>
      <c r="H377" s="167" t="s">
        <v>847</v>
      </c>
      <c r="I377" s="167" t="s">
        <v>1373</v>
      </c>
      <c r="J377" s="167" t="s">
        <v>847</v>
      </c>
      <c r="K377" s="167" t="s">
        <v>847</v>
      </c>
      <c r="L377" s="167" t="s">
        <v>847</v>
      </c>
      <c r="M377" s="167" t="s">
        <v>848</v>
      </c>
      <c r="N377" s="167" t="s">
        <v>847</v>
      </c>
    </row>
    <row r="378" spans="1:14" ht="13.8" thickBot="1" x14ac:dyDescent="0.3">
      <c r="A378" s="7" t="s">
        <v>318</v>
      </c>
      <c r="B378" s="1" t="s">
        <v>317</v>
      </c>
      <c r="C378" s="7" t="s">
        <v>55</v>
      </c>
      <c r="D378" s="131">
        <v>41</v>
      </c>
      <c r="E378" s="131">
        <v>53</v>
      </c>
      <c r="F378" s="167" t="s">
        <v>847</v>
      </c>
      <c r="G378" s="167" t="s">
        <v>1348</v>
      </c>
      <c r="H378" s="167" t="s">
        <v>847</v>
      </c>
      <c r="I378" s="167" t="s">
        <v>1348</v>
      </c>
      <c r="J378" s="167" t="s">
        <v>847</v>
      </c>
      <c r="K378" s="167" t="s">
        <v>847</v>
      </c>
      <c r="L378" s="167" t="s">
        <v>847</v>
      </c>
      <c r="M378" s="167" t="s">
        <v>847</v>
      </c>
      <c r="N378" s="167" t="s">
        <v>847</v>
      </c>
    </row>
    <row r="379" spans="1:14" ht="13.8" thickBot="1" x14ac:dyDescent="0.3">
      <c r="A379" s="7" t="s">
        <v>322</v>
      </c>
      <c r="B379" s="1" t="s">
        <v>321</v>
      </c>
      <c r="C379" s="7" t="s">
        <v>55</v>
      </c>
      <c r="D379" s="131">
        <v>142</v>
      </c>
      <c r="E379" s="131">
        <v>171</v>
      </c>
      <c r="F379" s="167" t="s">
        <v>847</v>
      </c>
      <c r="G379" s="167" t="s">
        <v>1376</v>
      </c>
      <c r="H379" s="167" t="s">
        <v>847</v>
      </c>
      <c r="I379" s="167" t="s">
        <v>1376</v>
      </c>
      <c r="J379" s="167" t="s">
        <v>847</v>
      </c>
      <c r="K379" s="167" t="s">
        <v>847</v>
      </c>
      <c r="L379" s="167" t="s">
        <v>847</v>
      </c>
      <c r="M379" s="167" t="s">
        <v>848</v>
      </c>
      <c r="N379" s="167" t="s">
        <v>847</v>
      </c>
    </row>
    <row r="380" spans="1:14" ht="13.8" thickBot="1" x14ac:dyDescent="0.3">
      <c r="A380" s="7" t="s">
        <v>326</v>
      </c>
      <c r="B380" s="1" t="s">
        <v>325</v>
      </c>
      <c r="C380" s="7" t="s">
        <v>55</v>
      </c>
      <c r="D380" s="131">
        <v>55</v>
      </c>
      <c r="E380" s="131">
        <v>76</v>
      </c>
      <c r="F380" s="167" t="s">
        <v>847</v>
      </c>
      <c r="G380" s="167" t="s">
        <v>1420</v>
      </c>
      <c r="H380" s="167" t="s">
        <v>847</v>
      </c>
      <c r="I380" s="167" t="s">
        <v>1420</v>
      </c>
      <c r="J380" s="167" t="s">
        <v>847</v>
      </c>
      <c r="K380" s="167" t="s">
        <v>847</v>
      </c>
      <c r="L380" s="167" t="s">
        <v>847</v>
      </c>
      <c r="M380" s="167" t="s">
        <v>847</v>
      </c>
      <c r="N380" s="167" t="s">
        <v>847</v>
      </c>
    </row>
    <row r="381" spans="1:14" ht="13.8" thickBot="1" x14ac:dyDescent="0.3">
      <c r="A381" s="7" t="s">
        <v>354</v>
      </c>
      <c r="B381" s="1" t="s">
        <v>353</v>
      </c>
      <c r="C381" s="7" t="s">
        <v>55</v>
      </c>
      <c r="D381" s="131">
        <v>67</v>
      </c>
      <c r="E381" s="131">
        <v>94</v>
      </c>
      <c r="F381" s="167" t="s">
        <v>847</v>
      </c>
      <c r="G381" s="167" t="s">
        <v>1414</v>
      </c>
      <c r="H381" s="167" t="s">
        <v>847</v>
      </c>
      <c r="I381" s="167" t="s">
        <v>1354</v>
      </c>
      <c r="J381" s="167" t="s">
        <v>847</v>
      </c>
      <c r="K381" s="167" t="s">
        <v>847</v>
      </c>
      <c r="L381" s="167" t="s">
        <v>847</v>
      </c>
      <c r="M381" s="167" t="s">
        <v>847</v>
      </c>
      <c r="N381" s="167" t="s">
        <v>847</v>
      </c>
    </row>
    <row r="382" spans="1:14" ht="13.8" thickBot="1" x14ac:dyDescent="0.3">
      <c r="A382" s="7" t="s">
        <v>376</v>
      </c>
      <c r="B382" s="1" t="s">
        <v>375</v>
      </c>
      <c r="C382" s="7" t="s">
        <v>55</v>
      </c>
      <c r="D382" s="131">
        <v>43</v>
      </c>
      <c r="E382" s="131">
        <v>59</v>
      </c>
      <c r="F382" s="167" t="s">
        <v>847</v>
      </c>
      <c r="G382" s="167" t="s">
        <v>1420</v>
      </c>
      <c r="H382" s="167" t="s">
        <v>847</v>
      </c>
      <c r="I382" s="167" t="s">
        <v>1420</v>
      </c>
      <c r="J382" s="167" t="s">
        <v>847</v>
      </c>
      <c r="K382" s="167" t="s">
        <v>847</v>
      </c>
      <c r="L382" s="167" t="s">
        <v>847</v>
      </c>
      <c r="M382" s="167" t="s">
        <v>848</v>
      </c>
      <c r="N382" s="167" t="s">
        <v>847</v>
      </c>
    </row>
    <row r="383" spans="1:14" ht="13.8" thickBot="1" x14ac:dyDescent="0.3">
      <c r="A383" s="7" t="s">
        <v>396</v>
      </c>
      <c r="B383" s="1" t="s">
        <v>395</v>
      </c>
      <c r="C383" s="7" t="s">
        <v>55</v>
      </c>
      <c r="D383" s="131">
        <v>114</v>
      </c>
      <c r="E383" s="131">
        <v>187</v>
      </c>
      <c r="F383" s="167" t="s">
        <v>847</v>
      </c>
      <c r="G383" s="167" t="s">
        <v>1339</v>
      </c>
      <c r="H383" s="167" t="s">
        <v>847</v>
      </c>
      <c r="I383" s="167" t="s">
        <v>1339</v>
      </c>
      <c r="J383" s="167" t="s">
        <v>847</v>
      </c>
      <c r="K383" s="167" t="s">
        <v>847</v>
      </c>
      <c r="L383" s="167" t="s">
        <v>847</v>
      </c>
      <c r="M383" s="167" t="s">
        <v>847</v>
      </c>
      <c r="N383" s="167" t="s">
        <v>847</v>
      </c>
    </row>
    <row r="384" spans="1:14" ht="13.8" thickBot="1" x14ac:dyDescent="0.3">
      <c r="A384" s="7" t="s">
        <v>404</v>
      </c>
      <c r="B384" s="1" t="s">
        <v>403</v>
      </c>
      <c r="C384" s="7" t="s">
        <v>55</v>
      </c>
      <c r="D384" s="131">
        <v>133</v>
      </c>
      <c r="E384" s="131">
        <v>104</v>
      </c>
      <c r="F384" s="167" t="s">
        <v>847</v>
      </c>
      <c r="G384" s="167" t="s">
        <v>1348</v>
      </c>
      <c r="H384" s="167" t="s">
        <v>847</v>
      </c>
      <c r="I384" s="167" t="s">
        <v>1348</v>
      </c>
      <c r="J384" s="167" t="s">
        <v>847</v>
      </c>
      <c r="K384" s="167" t="s">
        <v>847</v>
      </c>
      <c r="L384" s="167" t="s">
        <v>847</v>
      </c>
      <c r="M384" s="167" t="s">
        <v>848</v>
      </c>
      <c r="N384" s="167" t="s">
        <v>847</v>
      </c>
    </row>
    <row r="385" spans="1:14" ht="13.8" thickBot="1" x14ac:dyDescent="0.3">
      <c r="A385" s="7" t="s">
        <v>408</v>
      </c>
      <c r="B385" s="1" t="s">
        <v>407</v>
      </c>
      <c r="C385" s="7" t="s">
        <v>55</v>
      </c>
      <c r="D385" s="131">
        <v>319</v>
      </c>
      <c r="E385" s="131">
        <v>326</v>
      </c>
      <c r="F385" s="167" t="s">
        <v>847</v>
      </c>
      <c r="G385" s="167" t="s">
        <v>1420</v>
      </c>
      <c r="H385" s="167" t="s">
        <v>847</v>
      </c>
      <c r="I385" s="167" t="s">
        <v>1450</v>
      </c>
      <c r="J385" s="167" t="s">
        <v>847</v>
      </c>
      <c r="K385" s="167" t="s">
        <v>847</v>
      </c>
      <c r="L385" s="167" t="s">
        <v>847</v>
      </c>
      <c r="M385" s="167" t="s">
        <v>847</v>
      </c>
      <c r="N385" s="167" t="s">
        <v>847</v>
      </c>
    </row>
    <row r="386" spans="1:14" ht="13.8" thickBot="1" x14ac:dyDescent="0.3">
      <c r="A386" s="7" t="s">
        <v>418</v>
      </c>
      <c r="B386" s="1" t="s">
        <v>417</v>
      </c>
      <c r="C386" s="7" t="s">
        <v>55</v>
      </c>
      <c r="D386" s="131">
        <v>23</v>
      </c>
      <c r="E386" s="131">
        <v>38</v>
      </c>
      <c r="F386" s="167" t="s">
        <v>847</v>
      </c>
      <c r="G386" s="167" t="s">
        <v>1339</v>
      </c>
      <c r="H386" s="167" t="s">
        <v>847</v>
      </c>
      <c r="I386" s="167" t="s">
        <v>1339</v>
      </c>
      <c r="J386" s="167" t="s">
        <v>847</v>
      </c>
      <c r="K386" s="167" t="s">
        <v>847</v>
      </c>
      <c r="L386" s="167" t="s">
        <v>847</v>
      </c>
      <c r="M386" s="167" t="s">
        <v>847</v>
      </c>
      <c r="N386" s="167" t="s">
        <v>847</v>
      </c>
    </row>
    <row r="387" spans="1:14" ht="13.8" thickBot="1" x14ac:dyDescent="0.3">
      <c r="A387" s="7" t="s">
        <v>445</v>
      </c>
      <c r="B387" s="1" t="s">
        <v>444</v>
      </c>
      <c r="C387" s="7" t="s">
        <v>55</v>
      </c>
      <c r="D387" s="131">
        <v>54</v>
      </c>
      <c r="E387" s="131">
        <v>65</v>
      </c>
      <c r="F387" s="167" t="s">
        <v>847</v>
      </c>
      <c r="G387" s="167" t="s">
        <v>1345</v>
      </c>
      <c r="H387" s="167" t="s">
        <v>847</v>
      </c>
      <c r="I387" s="167" t="s">
        <v>1345</v>
      </c>
      <c r="J387" s="167" t="s">
        <v>847</v>
      </c>
      <c r="K387" s="167" t="s">
        <v>847</v>
      </c>
      <c r="L387" s="167" t="s">
        <v>847</v>
      </c>
      <c r="M387" s="167" t="s">
        <v>847</v>
      </c>
      <c r="N387" s="167" t="s">
        <v>847</v>
      </c>
    </row>
    <row r="388" spans="1:14" ht="13.8" thickBot="1" x14ac:dyDescent="0.3">
      <c r="A388" s="7" t="s">
        <v>511</v>
      </c>
      <c r="B388" s="1" t="s">
        <v>510</v>
      </c>
      <c r="C388" s="7" t="s">
        <v>55</v>
      </c>
      <c r="D388" s="131">
        <v>80</v>
      </c>
      <c r="E388" s="131">
        <v>176</v>
      </c>
      <c r="F388" s="167" t="s">
        <v>847</v>
      </c>
      <c r="G388" s="167" t="s">
        <v>1438</v>
      </c>
      <c r="H388" s="167" t="s">
        <v>847</v>
      </c>
      <c r="I388" s="167" t="s">
        <v>1438</v>
      </c>
      <c r="J388" s="167" t="s">
        <v>847</v>
      </c>
      <c r="K388" s="167" t="s">
        <v>847</v>
      </c>
      <c r="L388" s="167" t="s">
        <v>847</v>
      </c>
      <c r="M388" s="167" t="s">
        <v>848</v>
      </c>
      <c r="N388" s="167" t="s">
        <v>847</v>
      </c>
    </row>
    <row r="389" spans="1:14" ht="13.8" thickBot="1" x14ac:dyDescent="0.3">
      <c r="A389" s="7" t="s">
        <v>525</v>
      </c>
      <c r="B389" s="1" t="s">
        <v>524</v>
      </c>
      <c r="C389" s="7" t="s">
        <v>55</v>
      </c>
      <c r="D389" s="131">
        <v>47</v>
      </c>
      <c r="E389" s="131">
        <v>75</v>
      </c>
      <c r="F389" s="167" t="s">
        <v>847</v>
      </c>
      <c r="G389" s="167" t="s">
        <v>1354</v>
      </c>
      <c r="H389" s="167" t="s">
        <v>847</v>
      </c>
      <c r="I389" s="167" t="s">
        <v>1354</v>
      </c>
      <c r="J389" s="167" t="s">
        <v>847</v>
      </c>
      <c r="K389" s="167" t="s">
        <v>847</v>
      </c>
      <c r="L389" s="167" t="s">
        <v>847</v>
      </c>
      <c r="M389" s="167" t="s">
        <v>847</v>
      </c>
      <c r="N389" s="167" t="s">
        <v>847</v>
      </c>
    </row>
    <row r="390" spans="1:14" ht="13.8" thickBot="1" x14ac:dyDescent="0.3">
      <c r="A390" s="7" t="s">
        <v>545</v>
      </c>
      <c r="B390" s="1" t="s">
        <v>544</v>
      </c>
      <c r="C390" s="7" t="s">
        <v>55</v>
      </c>
      <c r="D390" s="131">
        <v>72</v>
      </c>
      <c r="E390" s="131">
        <v>99</v>
      </c>
      <c r="F390" s="167" t="s">
        <v>847</v>
      </c>
      <c r="G390" s="167" t="s">
        <v>1362</v>
      </c>
      <c r="H390" s="167" t="s">
        <v>847</v>
      </c>
      <c r="I390" s="167" t="s">
        <v>1362</v>
      </c>
      <c r="J390" s="167" t="s">
        <v>847</v>
      </c>
      <c r="K390" s="167" t="s">
        <v>847</v>
      </c>
      <c r="L390" s="167" t="s">
        <v>847</v>
      </c>
      <c r="M390" s="167" t="s">
        <v>847</v>
      </c>
      <c r="N390" s="167" t="s">
        <v>847</v>
      </c>
    </row>
    <row r="391" spans="1:14" ht="13.8" thickBot="1" x14ac:dyDescent="0.3">
      <c r="A391" s="7" t="s">
        <v>595</v>
      </c>
      <c r="B391" s="1" t="s">
        <v>594</v>
      </c>
      <c r="C391" s="7" t="s">
        <v>55</v>
      </c>
      <c r="D391" s="131">
        <v>16</v>
      </c>
      <c r="E391" s="131">
        <v>61</v>
      </c>
      <c r="F391" s="167" t="s">
        <v>847</v>
      </c>
      <c r="G391" s="167" t="s">
        <v>1488</v>
      </c>
      <c r="H391" s="167" t="s">
        <v>847</v>
      </c>
      <c r="I391" s="167" t="s">
        <v>1362</v>
      </c>
      <c r="J391" s="167" t="s">
        <v>847</v>
      </c>
      <c r="K391" s="167" t="s">
        <v>847</v>
      </c>
      <c r="L391" s="167" t="s">
        <v>848</v>
      </c>
      <c r="M391" s="167" t="s">
        <v>847</v>
      </c>
      <c r="N391" s="167" t="s">
        <v>847</v>
      </c>
    </row>
    <row r="392" spans="1:14" ht="13.8" thickBot="1" x14ac:dyDescent="0.3">
      <c r="A392" s="7" t="s">
        <v>599</v>
      </c>
      <c r="B392" s="1" t="s">
        <v>598</v>
      </c>
      <c r="C392" s="7" t="s">
        <v>55</v>
      </c>
      <c r="D392" s="131">
        <v>50</v>
      </c>
      <c r="E392" s="131">
        <v>76</v>
      </c>
      <c r="F392" s="167" t="s">
        <v>847</v>
      </c>
      <c r="G392" s="167" t="s">
        <v>1339</v>
      </c>
      <c r="H392" s="167" t="s">
        <v>847</v>
      </c>
      <c r="I392" s="167" t="s">
        <v>1339</v>
      </c>
      <c r="J392" s="167" t="s">
        <v>847</v>
      </c>
      <c r="K392" s="167" t="s">
        <v>847</v>
      </c>
      <c r="L392" s="167" t="s">
        <v>847</v>
      </c>
      <c r="M392" s="167" t="s">
        <v>848</v>
      </c>
      <c r="N392" s="167" t="s">
        <v>847</v>
      </c>
    </row>
    <row r="393" spans="1:14" ht="13.8" thickBot="1" x14ac:dyDescent="0.3">
      <c r="A393" s="7" t="s">
        <v>609</v>
      </c>
      <c r="B393" s="1" t="s">
        <v>608</v>
      </c>
      <c r="C393" s="7" t="s">
        <v>55</v>
      </c>
      <c r="D393" s="131">
        <v>64</v>
      </c>
      <c r="E393" s="131">
        <v>103</v>
      </c>
      <c r="F393" s="167" t="s">
        <v>847</v>
      </c>
      <c r="G393" s="167" t="s">
        <v>1339</v>
      </c>
      <c r="H393" s="167" t="s">
        <v>847</v>
      </c>
      <c r="I393" s="167" t="s">
        <v>1339</v>
      </c>
      <c r="J393" s="167" t="s">
        <v>847</v>
      </c>
      <c r="K393" s="167" t="s">
        <v>847</v>
      </c>
      <c r="L393" s="167" t="s">
        <v>847</v>
      </c>
      <c r="M393" s="167" t="s">
        <v>847</v>
      </c>
      <c r="N393" s="167" t="s">
        <v>847</v>
      </c>
    </row>
    <row r="394" spans="1:14" ht="13.8" thickBot="1" x14ac:dyDescent="0.3">
      <c r="A394" s="7" t="s">
        <v>643</v>
      </c>
      <c r="B394" s="1" t="s">
        <v>642</v>
      </c>
      <c r="C394" s="7" t="s">
        <v>55</v>
      </c>
      <c r="D394" s="131">
        <v>80</v>
      </c>
      <c r="E394" s="131">
        <v>79</v>
      </c>
      <c r="F394" s="167" t="s">
        <v>847</v>
      </c>
      <c r="G394" s="167" t="s">
        <v>1420</v>
      </c>
      <c r="H394" s="167" t="s">
        <v>847</v>
      </c>
      <c r="I394" s="167" t="s">
        <v>1420</v>
      </c>
      <c r="J394" s="167" t="s">
        <v>847</v>
      </c>
      <c r="K394" s="167" t="s">
        <v>847</v>
      </c>
      <c r="L394" s="167" t="s">
        <v>847</v>
      </c>
      <c r="M394" s="167" t="s">
        <v>848</v>
      </c>
      <c r="N394" s="167" t="s">
        <v>847</v>
      </c>
    </row>
    <row r="395" spans="1:14" ht="13.8" thickBot="1" x14ac:dyDescent="0.3">
      <c r="A395" s="7" t="s">
        <v>653</v>
      </c>
      <c r="B395" s="1" t="s">
        <v>652</v>
      </c>
      <c r="C395" s="7" t="s">
        <v>55</v>
      </c>
      <c r="D395" s="131">
        <v>29</v>
      </c>
      <c r="E395" s="131">
        <v>37</v>
      </c>
      <c r="F395" s="167" t="s">
        <v>847</v>
      </c>
      <c r="G395" s="167" t="s">
        <v>1362</v>
      </c>
      <c r="H395" s="167" t="s">
        <v>847</v>
      </c>
      <c r="I395" s="167" t="s">
        <v>1362</v>
      </c>
      <c r="J395" s="167" t="s">
        <v>847</v>
      </c>
      <c r="K395" s="167" t="s">
        <v>847</v>
      </c>
      <c r="L395" s="167" t="s">
        <v>847</v>
      </c>
      <c r="M395" s="167" t="s">
        <v>847</v>
      </c>
      <c r="N395" s="167" t="s">
        <v>847</v>
      </c>
    </row>
    <row r="396" spans="1:14" ht="13.8" thickBot="1" x14ac:dyDescent="0.3">
      <c r="A396" s="7" t="s">
        <v>661</v>
      </c>
      <c r="B396" s="1" t="s">
        <v>660</v>
      </c>
      <c r="C396" s="7" t="s">
        <v>55</v>
      </c>
      <c r="D396" s="131">
        <v>100</v>
      </c>
      <c r="E396" s="131">
        <v>192</v>
      </c>
      <c r="F396" s="167" t="s">
        <v>847</v>
      </c>
      <c r="G396" s="167" t="s">
        <v>1408</v>
      </c>
      <c r="H396" s="167" t="s">
        <v>847</v>
      </c>
      <c r="I396" s="167" t="s">
        <v>1408</v>
      </c>
      <c r="J396" s="167" t="s">
        <v>848</v>
      </c>
      <c r="K396" s="167" t="s">
        <v>847</v>
      </c>
      <c r="L396" s="167" t="s">
        <v>848</v>
      </c>
      <c r="M396" s="167" t="s">
        <v>848</v>
      </c>
      <c r="N396" s="167" t="s">
        <v>847</v>
      </c>
    </row>
    <row r="397" spans="1:14" ht="13.8" thickBot="1" x14ac:dyDescent="0.3">
      <c r="A397" s="7" t="s">
        <v>663</v>
      </c>
      <c r="B397" s="1" t="s">
        <v>662</v>
      </c>
      <c r="C397" s="7" t="s">
        <v>55</v>
      </c>
      <c r="D397" s="131">
        <v>25</v>
      </c>
      <c r="E397" s="131">
        <v>29</v>
      </c>
      <c r="F397" s="167" t="s">
        <v>847</v>
      </c>
      <c r="G397" s="167" t="s">
        <v>1348</v>
      </c>
      <c r="H397" s="167" t="s">
        <v>847</v>
      </c>
      <c r="I397" s="167" t="s">
        <v>1500</v>
      </c>
      <c r="J397" s="167" t="s">
        <v>847</v>
      </c>
      <c r="K397" s="167" t="s">
        <v>847</v>
      </c>
      <c r="L397" s="167" t="s">
        <v>847</v>
      </c>
      <c r="M397" s="167" t="s">
        <v>847</v>
      </c>
      <c r="N397" s="167" t="s">
        <v>847</v>
      </c>
    </row>
    <row r="398" spans="1:14" ht="13.8" thickBot="1" x14ac:dyDescent="0.3">
      <c r="A398" s="7" t="s">
        <v>691</v>
      </c>
      <c r="B398" s="1" t="s">
        <v>690</v>
      </c>
      <c r="C398" s="7" t="s">
        <v>55</v>
      </c>
      <c r="D398" s="131">
        <v>18</v>
      </c>
      <c r="E398" s="131">
        <v>27</v>
      </c>
      <c r="F398" s="167" t="s">
        <v>847</v>
      </c>
      <c r="G398" s="167" t="s">
        <v>1405</v>
      </c>
      <c r="H398" s="167" t="s">
        <v>847</v>
      </c>
      <c r="I398" s="167" t="s">
        <v>1405</v>
      </c>
      <c r="J398" s="167" t="s">
        <v>847</v>
      </c>
      <c r="K398" s="167" t="s">
        <v>847</v>
      </c>
      <c r="L398" s="167" t="s">
        <v>848</v>
      </c>
      <c r="M398" s="167" t="s">
        <v>847</v>
      </c>
      <c r="N398" s="167" t="s">
        <v>847</v>
      </c>
    </row>
    <row r="399" spans="1:14" ht="13.8" thickBot="1" x14ac:dyDescent="0.3">
      <c r="A399" s="7" t="s">
        <v>703</v>
      </c>
      <c r="B399" s="1" t="s">
        <v>702</v>
      </c>
      <c r="C399" s="7" t="s">
        <v>55</v>
      </c>
      <c r="D399" s="131">
        <v>90</v>
      </c>
      <c r="E399" s="131">
        <v>151</v>
      </c>
      <c r="F399" s="167" t="s">
        <v>847</v>
      </c>
      <c r="G399" s="167" t="s">
        <v>1413</v>
      </c>
      <c r="H399" s="167" t="s">
        <v>847</v>
      </c>
      <c r="I399" s="167" t="s">
        <v>1413</v>
      </c>
      <c r="J399" s="167" t="s">
        <v>847</v>
      </c>
      <c r="K399" s="167" t="s">
        <v>847</v>
      </c>
      <c r="L399" s="167" t="s">
        <v>847</v>
      </c>
      <c r="M399" s="167" t="s">
        <v>847</v>
      </c>
      <c r="N399" s="167" t="s">
        <v>847</v>
      </c>
    </row>
    <row r="400" spans="1:14" ht="13.8" thickBot="1" x14ac:dyDescent="0.3">
      <c r="A400" s="7" t="s">
        <v>717</v>
      </c>
      <c r="B400" s="1" t="s">
        <v>716</v>
      </c>
      <c r="C400" s="7" t="s">
        <v>55</v>
      </c>
      <c r="D400" s="131">
        <v>32</v>
      </c>
      <c r="E400" s="131">
        <v>66</v>
      </c>
      <c r="F400" s="167" t="s">
        <v>847</v>
      </c>
      <c r="G400" s="167" t="s">
        <v>1339</v>
      </c>
      <c r="H400" s="167" t="s">
        <v>847</v>
      </c>
      <c r="I400" s="167" t="s">
        <v>1339</v>
      </c>
      <c r="J400" s="167" t="s">
        <v>847</v>
      </c>
      <c r="K400" s="167" t="s">
        <v>847</v>
      </c>
      <c r="L400" s="167" t="s">
        <v>848</v>
      </c>
      <c r="M400" s="167" t="s">
        <v>847</v>
      </c>
      <c r="N400" s="167" t="s">
        <v>847</v>
      </c>
    </row>
    <row r="401" spans="1:14" ht="13.8" thickBot="1" x14ac:dyDescent="0.3">
      <c r="A401" s="7" t="s">
        <v>733</v>
      </c>
      <c r="B401" s="1" t="s">
        <v>732</v>
      </c>
      <c r="C401" s="7" t="s">
        <v>55</v>
      </c>
      <c r="D401" s="131">
        <v>13</v>
      </c>
      <c r="E401" s="131">
        <v>23</v>
      </c>
      <c r="F401" s="167" t="s">
        <v>847</v>
      </c>
      <c r="G401" s="167" t="s">
        <v>1339</v>
      </c>
      <c r="H401" s="167" t="s">
        <v>847</v>
      </c>
      <c r="I401" s="167" t="s">
        <v>1339</v>
      </c>
      <c r="J401" s="167" t="s">
        <v>847</v>
      </c>
      <c r="K401" s="167" t="s">
        <v>847</v>
      </c>
      <c r="L401" s="167" t="s">
        <v>848</v>
      </c>
      <c r="M401" s="167" t="s">
        <v>847</v>
      </c>
      <c r="N401" s="167" t="s">
        <v>847</v>
      </c>
    </row>
    <row r="402" spans="1:14" ht="13.8" thickBot="1" x14ac:dyDescent="0.3">
      <c r="A402" s="7" t="s">
        <v>759</v>
      </c>
      <c r="B402" s="1" t="s">
        <v>758</v>
      </c>
      <c r="C402" s="7" t="s">
        <v>55</v>
      </c>
      <c r="D402" s="131">
        <v>64</v>
      </c>
      <c r="E402" s="131">
        <v>79</v>
      </c>
      <c r="F402" s="167" t="s">
        <v>847</v>
      </c>
      <c r="G402" s="167" t="s">
        <v>1376</v>
      </c>
      <c r="H402" s="167" t="s">
        <v>847</v>
      </c>
      <c r="I402" s="167" t="s">
        <v>1376</v>
      </c>
      <c r="J402" s="167" t="s">
        <v>847</v>
      </c>
      <c r="K402" s="167" t="s">
        <v>847</v>
      </c>
      <c r="L402" s="167" t="s">
        <v>847</v>
      </c>
      <c r="M402" s="167" t="s">
        <v>847</v>
      </c>
      <c r="N402" s="167" t="s">
        <v>847</v>
      </c>
    </row>
    <row r="403" spans="1:14" ht="13.8" thickBot="1" x14ac:dyDescent="0.3">
      <c r="A403" s="7" t="s">
        <v>761</v>
      </c>
      <c r="B403" s="1" t="s">
        <v>760</v>
      </c>
      <c r="C403" s="7" t="s">
        <v>55</v>
      </c>
      <c r="D403" s="131">
        <v>16</v>
      </c>
      <c r="E403" s="131">
        <v>41</v>
      </c>
      <c r="F403" s="167" t="s">
        <v>847</v>
      </c>
      <c r="G403" s="167" t="s">
        <v>1343</v>
      </c>
      <c r="H403" s="167" t="s">
        <v>847</v>
      </c>
      <c r="I403" s="167" t="s">
        <v>1343</v>
      </c>
      <c r="J403" s="167" t="s">
        <v>847</v>
      </c>
      <c r="K403" s="167" t="s">
        <v>847</v>
      </c>
      <c r="L403" s="167" t="s">
        <v>847</v>
      </c>
      <c r="M403" s="167" t="s">
        <v>847</v>
      </c>
      <c r="N403" s="167" t="s">
        <v>847</v>
      </c>
    </row>
    <row r="404" spans="1:14" ht="13.8" thickBot="1" x14ac:dyDescent="0.3">
      <c r="A404" s="7" t="s">
        <v>763</v>
      </c>
      <c r="B404" s="1" t="s">
        <v>762</v>
      </c>
      <c r="C404" s="7" t="s">
        <v>55</v>
      </c>
      <c r="D404" s="131">
        <v>60</v>
      </c>
      <c r="E404" s="131">
        <v>35</v>
      </c>
      <c r="F404" s="167" t="s">
        <v>847</v>
      </c>
      <c r="G404" s="167" t="s">
        <v>1341</v>
      </c>
      <c r="H404" s="167" t="s">
        <v>847</v>
      </c>
      <c r="I404" s="167" t="s">
        <v>1341</v>
      </c>
      <c r="J404" s="167" t="s">
        <v>847</v>
      </c>
      <c r="K404" s="167" t="s">
        <v>847</v>
      </c>
      <c r="L404" s="167" t="s">
        <v>847</v>
      </c>
      <c r="M404" s="167" t="s">
        <v>848</v>
      </c>
      <c r="N404" s="167" t="s">
        <v>847</v>
      </c>
    </row>
    <row r="405" spans="1:14" ht="13.8" thickBot="1" x14ac:dyDescent="0.3">
      <c r="A405" s="7" t="s">
        <v>785</v>
      </c>
      <c r="B405" s="1" t="s">
        <v>784</v>
      </c>
      <c r="C405" s="7" t="s">
        <v>55</v>
      </c>
      <c r="D405" s="131">
        <v>46</v>
      </c>
      <c r="E405" s="131">
        <v>109</v>
      </c>
      <c r="F405" s="167" t="s">
        <v>847</v>
      </c>
      <c r="G405" s="167" t="s">
        <v>1339</v>
      </c>
      <c r="H405" s="167" t="s">
        <v>847</v>
      </c>
      <c r="I405" s="167" t="s">
        <v>1339</v>
      </c>
      <c r="J405" s="167" t="s">
        <v>847</v>
      </c>
      <c r="K405" s="167" t="s">
        <v>847</v>
      </c>
      <c r="L405" s="167" t="s">
        <v>847</v>
      </c>
      <c r="M405" s="167" t="s">
        <v>847</v>
      </c>
      <c r="N405" s="167" t="s">
        <v>847</v>
      </c>
    </row>
    <row r="406" spans="1:14" ht="13.8" thickBot="1" x14ac:dyDescent="0.3">
      <c r="A406" s="7" t="s">
        <v>787</v>
      </c>
      <c r="B406" s="1" t="s">
        <v>786</v>
      </c>
      <c r="C406" s="7" t="s">
        <v>55</v>
      </c>
      <c r="D406" s="131">
        <v>22</v>
      </c>
      <c r="E406" s="131">
        <v>58</v>
      </c>
      <c r="F406" s="167" t="s">
        <v>847</v>
      </c>
      <c r="G406" s="167" t="s">
        <v>1339</v>
      </c>
      <c r="H406" s="167" t="s">
        <v>847</v>
      </c>
      <c r="I406" s="167" t="s">
        <v>1339</v>
      </c>
      <c r="J406" s="167" t="s">
        <v>847</v>
      </c>
      <c r="K406" s="167" t="s">
        <v>847</v>
      </c>
      <c r="L406" s="167" t="s">
        <v>847</v>
      </c>
      <c r="M406" s="167" t="s">
        <v>847</v>
      </c>
      <c r="N406" s="167" t="s">
        <v>847</v>
      </c>
    </row>
    <row r="407" spans="1:14" ht="13.8" thickBot="1" x14ac:dyDescent="0.3">
      <c r="A407" s="7" t="s">
        <v>795</v>
      </c>
      <c r="B407" s="1" t="s">
        <v>794</v>
      </c>
      <c r="C407" s="7" t="s">
        <v>55</v>
      </c>
      <c r="D407" s="131">
        <v>69</v>
      </c>
      <c r="E407" s="131">
        <v>161</v>
      </c>
      <c r="F407" s="167" t="s">
        <v>847</v>
      </c>
      <c r="G407" s="167" t="s">
        <v>1420</v>
      </c>
      <c r="H407" s="167" t="s">
        <v>847</v>
      </c>
      <c r="I407" s="167" t="s">
        <v>1420</v>
      </c>
      <c r="J407" s="167" t="s">
        <v>847</v>
      </c>
      <c r="K407" s="167" t="s">
        <v>847</v>
      </c>
      <c r="L407" s="167" t="s">
        <v>847</v>
      </c>
      <c r="M407" s="167" t="s">
        <v>848</v>
      </c>
      <c r="N407" s="167" t="s">
        <v>847</v>
      </c>
    </row>
    <row r="408" spans="1:14" ht="13.8" thickBot="1" x14ac:dyDescent="0.3">
      <c r="A408" s="7" t="s">
        <v>815</v>
      </c>
      <c r="B408" s="1" t="s">
        <v>814</v>
      </c>
      <c r="C408" s="7" t="s">
        <v>55</v>
      </c>
      <c r="D408" s="131">
        <v>90</v>
      </c>
      <c r="E408" s="131">
        <v>133</v>
      </c>
      <c r="F408" s="167" t="s">
        <v>847</v>
      </c>
      <c r="G408" s="167" t="s">
        <v>1339</v>
      </c>
      <c r="H408" s="167" t="s">
        <v>847</v>
      </c>
      <c r="I408" s="167" t="s">
        <v>1339</v>
      </c>
      <c r="J408" s="167" t="s">
        <v>848</v>
      </c>
      <c r="K408" s="167" t="s">
        <v>847</v>
      </c>
      <c r="L408" s="167" t="s">
        <v>847</v>
      </c>
      <c r="M408" s="167" t="s">
        <v>848</v>
      </c>
      <c r="N408" s="167" t="s">
        <v>847</v>
      </c>
    </row>
    <row r="409" spans="1:14" ht="13.8" thickBot="1" x14ac:dyDescent="0.3">
      <c r="A409" s="7" t="s">
        <v>817</v>
      </c>
      <c r="B409" s="1" t="s">
        <v>816</v>
      </c>
      <c r="C409" s="7" t="s">
        <v>55</v>
      </c>
      <c r="D409" s="131">
        <v>58</v>
      </c>
      <c r="E409" s="131">
        <v>104</v>
      </c>
      <c r="F409" s="167" t="s">
        <v>847</v>
      </c>
      <c r="G409" s="167" t="s">
        <v>1349</v>
      </c>
      <c r="H409" s="167" t="s">
        <v>847</v>
      </c>
      <c r="I409" s="167" t="s">
        <v>1349</v>
      </c>
      <c r="J409" s="167" t="s">
        <v>847</v>
      </c>
      <c r="K409" s="167" t="s">
        <v>847</v>
      </c>
      <c r="L409" s="167" t="s">
        <v>847</v>
      </c>
      <c r="M409" s="167" t="s">
        <v>848</v>
      </c>
      <c r="N409" s="167" t="s">
        <v>847</v>
      </c>
    </row>
    <row r="410" spans="1:14" ht="13.8" thickBot="1" x14ac:dyDescent="0.3">
      <c r="A410" s="7" t="s">
        <v>823</v>
      </c>
      <c r="B410" s="1" t="s">
        <v>822</v>
      </c>
      <c r="C410" s="7" t="s">
        <v>55</v>
      </c>
      <c r="D410" s="131">
        <v>62</v>
      </c>
      <c r="E410" s="131">
        <v>112</v>
      </c>
      <c r="F410" s="167" t="s">
        <v>847</v>
      </c>
      <c r="G410" s="167" t="s">
        <v>1444</v>
      </c>
      <c r="H410" s="167" t="s">
        <v>847</v>
      </c>
      <c r="I410" s="167" t="s">
        <v>1444</v>
      </c>
      <c r="J410" s="167" t="s">
        <v>847</v>
      </c>
      <c r="K410" s="167" t="s">
        <v>847</v>
      </c>
      <c r="L410" s="167" t="s">
        <v>847</v>
      </c>
      <c r="M410" s="167" t="s">
        <v>848</v>
      </c>
      <c r="N410" s="167" t="s">
        <v>847</v>
      </c>
    </row>
    <row r="411" spans="1:14" x14ac:dyDescent="0.25">
      <c r="B411" s="61" t="s">
        <v>3885</v>
      </c>
      <c r="C411" s="124"/>
      <c r="D411" s="173">
        <f>SUM(D366:D410)</f>
        <v>3466</v>
      </c>
      <c r="E411" s="173">
        <f t="shared" ref="E411" si="10">SUM(E366:E410)</f>
        <v>5532</v>
      </c>
      <c r="F411" s="175">
        <v>1</v>
      </c>
      <c r="G411" s="175"/>
      <c r="H411" s="175">
        <v>1</v>
      </c>
      <c r="I411" s="175"/>
      <c r="J411" s="175">
        <f>42/45</f>
        <v>0.93333333333333335</v>
      </c>
      <c r="K411" s="175">
        <v>1</v>
      </c>
      <c r="L411" s="175">
        <f>36/45</f>
        <v>0.8</v>
      </c>
      <c r="M411" s="175">
        <f>24/45</f>
        <v>0.53333333333333333</v>
      </c>
      <c r="N411" s="175">
        <v>1</v>
      </c>
    </row>
    <row r="412" spans="1:14" ht="13.8" thickBot="1" x14ac:dyDescent="0.3">
      <c r="B412" s="66" t="s">
        <v>3886</v>
      </c>
      <c r="C412" s="127"/>
      <c r="D412" s="174">
        <f>AVERAGE(D366:D410)</f>
        <v>77.022222222222226</v>
      </c>
      <c r="E412" s="174">
        <f t="shared" ref="E412" si="11">AVERAGE(E366:E410)</f>
        <v>122.93333333333334</v>
      </c>
      <c r="F412" s="174"/>
      <c r="G412" s="174"/>
      <c r="H412" s="174"/>
      <c r="I412" s="174"/>
      <c r="J412" s="174"/>
      <c r="K412" s="174"/>
      <c r="L412" s="174"/>
      <c r="M412" s="174"/>
      <c r="N412" s="174"/>
    </row>
  </sheetData>
  <sortState ref="A4:N410">
    <sortCondition ref="C4:C410"/>
    <sortCondition ref="B4:B410"/>
  </sortState>
  <hyperlinks>
    <hyperlink ref="G1" location="'Table of Contents'!A1" display="Return to Table of Contents"/>
  </hyperlink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X395"/>
  <sheetViews>
    <sheetView zoomScale="75" zoomScaleNormal="75" workbookViewId="0">
      <pane ySplit="3" topLeftCell="A4" activePane="bottomLeft" state="frozen"/>
      <selection pane="bottomLeft" activeCell="G1" sqref="G1"/>
    </sheetView>
  </sheetViews>
  <sheetFormatPr defaultRowHeight="13.2" x14ac:dyDescent="0.25"/>
  <cols>
    <col min="2" max="2" width="46.5546875" bestFit="1" customWidth="1"/>
    <col min="3" max="3" width="26.77734375" bestFit="1" customWidth="1"/>
    <col min="4" max="4" width="14" bestFit="1" customWidth="1"/>
    <col min="5" max="5" width="25.88671875" bestFit="1" customWidth="1"/>
    <col min="7" max="7" width="12" style="177" bestFit="1" customWidth="1"/>
    <col min="8" max="8" width="27.6640625" style="178" bestFit="1" customWidth="1"/>
    <col min="9" max="9" width="10.44140625" style="177" bestFit="1" customWidth="1"/>
    <col min="10" max="10" width="15.6640625" bestFit="1" customWidth="1"/>
    <col min="11" max="11" width="10.6640625" bestFit="1" customWidth="1"/>
    <col min="12" max="12" width="12.109375" bestFit="1" customWidth="1"/>
    <col min="13" max="13" width="8.77734375" style="177" customWidth="1"/>
    <col min="14" max="14" width="15.44140625" customWidth="1"/>
    <col min="15" max="15" width="11.88671875" style="177" customWidth="1"/>
    <col min="16" max="16" width="13.21875" customWidth="1"/>
    <col min="17" max="17" width="12.77734375" customWidth="1"/>
    <col min="18" max="18" width="12" customWidth="1"/>
    <col min="19" max="19" width="8.88671875" style="177"/>
    <col min="20" max="20" width="13.44140625" customWidth="1"/>
    <col min="21" max="21" width="11.5546875" style="177" customWidth="1"/>
    <col min="22" max="22" width="16.44140625" customWidth="1"/>
  </cols>
  <sheetData>
    <row r="1" spans="1:24" ht="18" x14ac:dyDescent="0.35">
      <c r="B1" s="56" t="s">
        <v>3874</v>
      </c>
      <c r="D1" s="55" t="s">
        <v>3099</v>
      </c>
      <c r="G1" s="14" t="s">
        <v>3107</v>
      </c>
      <c r="H1"/>
      <c r="I1"/>
      <c r="J1" s="58"/>
      <c r="K1" s="58"/>
      <c r="L1" s="58"/>
      <c r="M1" s="58"/>
      <c r="O1"/>
      <c r="S1"/>
      <c r="T1" s="138"/>
      <c r="U1"/>
    </row>
    <row r="2" spans="1:24" ht="13.8" thickBot="1" x14ac:dyDescent="0.3"/>
    <row r="3" spans="1:24" s="6" customFormat="1" ht="79.8" thickBot="1" x14ac:dyDescent="0.3">
      <c r="A3" s="5" t="s">
        <v>1</v>
      </c>
      <c r="B3" s="5" t="s">
        <v>0</v>
      </c>
      <c r="C3" s="180" t="s">
        <v>4</v>
      </c>
      <c r="D3" s="180" t="s">
        <v>1527</v>
      </c>
      <c r="E3" s="180" t="s">
        <v>1528</v>
      </c>
      <c r="F3" s="180" t="s">
        <v>1529</v>
      </c>
      <c r="G3" s="181" t="s">
        <v>1530</v>
      </c>
      <c r="H3" s="182" t="s">
        <v>1531</v>
      </c>
      <c r="I3" s="181" t="s">
        <v>1532</v>
      </c>
      <c r="J3" s="180" t="s">
        <v>1533</v>
      </c>
      <c r="K3" s="180" t="s">
        <v>1534</v>
      </c>
      <c r="L3" s="180" t="s">
        <v>1535</v>
      </c>
      <c r="M3" s="181" t="s">
        <v>1536</v>
      </c>
      <c r="N3" s="180" t="s">
        <v>1537</v>
      </c>
      <c r="O3" s="181" t="s">
        <v>1538</v>
      </c>
      <c r="P3" s="180" t="s">
        <v>1539</v>
      </c>
      <c r="Q3" s="180" t="s">
        <v>1540</v>
      </c>
      <c r="R3" s="180" t="s">
        <v>1541</v>
      </c>
      <c r="S3" s="181" t="s">
        <v>1542</v>
      </c>
      <c r="T3" s="180" t="s">
        <v>1543</v>
      </c>
      <c r="U3" s="181" t="s">
        <v>1544</v>
      </c>
      <c r="V3" s="180" t="s">
        <v>1545</v>
      </c>
      <c r="W3" s="180" t="s">
        <v>1546</v>
      </c>
      <c r="X3" s="180" t="s">
        <v>1547</v>
      </c>
    </row>
    <row r="4" spans="1:24" ht="13.8" thickBot="1" x14ac:dyDescent="0.3">
      <c r="A4" s="7" t="s">
        <v>34</v>
      </c>
      <c r="B4" s="179" t="s">
        <v>33</v>
      </c>
      <c r="C4" s="183" t="s">
        <v>35</v>
      </c>
      <c r="D4" s="183" t="s">
        <v>1581</v>
      </c>
      <c r="E4" s="183" t="s">
        <v>1582</v>
      </c>
      <c r="F4" s="183" t="s">
        <v>1558</v>
      </c>
      <c r="G4" s="184">
        <v>1.1000000000000001</v>
      </c>
      <c r="H4" s="185" t="s">
        <v>1583</v>
      </c>
      <c r="I4" s="184">
        <v>1</v>
      </c>
      <c r="J4" s="186" t="s">
        <v>1584</v>
      </c>
      <c r="K4" s="183" t="s">
        <v>848</v>
      </c>
      <c r="L4" s="183" t="s">
        <v>1561</v>
      </c>
      <c r="M4" s="187" t="s">
        <v>13</v>
      </c>
      <c r="N4" s="183" t="s">
        <v>13</v>
      </c>
      <c r="O4" s="187" t="s">
        <v>13</v>
      </c>
      <c r="P4" s="183" t="s">
        <v>13</v>
      </c>
      <c r="Q4" s="183" t="s">
        <v>848</v>
      </c>
      <c r="R4" s="183" t="s">
        <v>13</v>
      </c>
      <c r="S4" s="187" t="s">
        <v>13</v>
      </c>
      <c r="T4" s="183" t="s">
        <v>13</v>
      </c>
      <c r="U4" s="187" t="s">
        <v>13</v>
      </c>
      <c r="V4" s="183" t="s">
        <v>13</v>
      </c>
      <c r="W4" s="183" t="s">
        <v>848</v>
      </c>
      <c r="X4" s="183" t="s">
        <v>13</v>
      </c>
    </row>
    <row r="5" spans="1:24" ht="13.8" thickBot="1" x14ac:dyDescent="0.3">
      <c r="A5" s="7" t="s">
        <v>59</v>
      </c>
      <c r="B5" s="179" t="s">
        <v>58</v>
      </c>
      <c r="C5" s="183" t="s">
        <v>35</v>
      </c>
      <c r="D5" s="183" t="s">
        <v>1595</v>
      </c>
      <c r="E5" s="183" t="s">
        <v>1621</v>
      </c>
      <c r="F5" s="183" t="s">
        <v>1558</v>
      </c>
      <c r="G5" s="184">
        <v>0.5</v>
      </c>
      <c r="H5" s="185" t="s">
        <v>1622</v>
      </c>
      <c r="I5" s="184">
        <v>0.5</v>
      </c>
      <c r="J5" s="186" t="s">
        <v>1623</v>
      </c>
      <c r="K5" s="183" t="s">
        <v>848</v>
      </c>
      <c r="L5" s="183" t="s">
        <v>1561</v>
      </c>
      <c r="M5" s="187" t="s">
        <v>13</v>
      </c>
      <c r="N5" s="183" t="s">
        <v>13</v>
      </c>
      <c r="O5" s="187" t="s">
        <v>13</v>
      </c>
      <c r="P5" s="183" t="s">
        <v>13</v>
      </c>
      <c r="Q5" s="183" t="s">
        <v>848</v>
      </c>
      <c r="R5" s="183" t="s">
        <v>13</v>
      </c>
      <c r="S5" s="187" t="s">
        <v>13</v>
      </c>
      <c r="T5" s="183" t="s">
        <v>13</v>
      </c>
      <c r="U5" s="187" t="s">
        <v>13</v>
      </c>
      <c r="V5" s="183" t="s">
        <v>13</v>
      </c>
      <c r="W5" s="183" t="s">
        <v>848</v>
      </c>
      <c r="X5" s="183" t="s">
        <v>13</v>
      </c>
    </row>
    <row r="6" spans="1:24" ht="13.8" thickBot="1" x14ac:dyDescent="0.3">
      <c r="A6" s="7" t="s">
        <v>79</v>
      </c>
      <c r="B6" s="179" t="s">
        <v>78</v>
      </c>
      <c r="C6" s="183" t="s">
        <v>35</v>
      </c>
      <c r="D6" s="183" t="s">
        <v>1646</v>
      </c>
      <c r="E6" s="183" t="s">
        <v>1647</v>
      </c>
      <c r="F6" s="183" t="s">
        <v>1558</v>
      </c>
      <c r="G6" s="184">
        <v>0.98640000000000005</v>
      </c>
      <c r="H6" s="185" t="s">
        <v>1648</v>
      </c>
      <c r="I6" s="184">
        <v>0.98640000000000005</v>
      </c>
      <c r="J6" s="186" t="s">
        <v>1649</v>
      </c>
      <c r="K6" s="183" t="s">
        <v>848</v>
      </c>
      <c r="L6" s="183" t="s">
        <v>1561</v>
      </c>
      <c r="M6" s="187" t="s">
        <v>13</v>
      </c>
      <c r="N6" s="183" t="s">
        <v>13</v>
      </c>
      <c r="O6" s="187" t="s">
        <v>13</v>
      </c>
      <c r="P6" s="183" t="s">
        <v>13</v>
      </c>
      <c r="Q6" s="183" t="s">
        <v>848</v>
      </c>
      <c r="R6" s="183" t="s">
        <v>13</v>
      </c>
      <c r="S6" s="187" t="s">
        <v>13</v>
      </c>
      <c r="T6" s="183" t="s">
        <v>13</v>
      </c>
      <c r="U6" s="187" t="s">
        <v>13</v>
      </c>
      <c r="V6" s="183" t="s">
        <v>13</v>
      </c>
      <c r="W6" s="183" t="s">
        <v>848</v>
      </c>
      <c r="X6" s="183" t="s">
        <v>13</v>
      </c>
    </row>
    <row r="7" spans="1:24" ht="13.8" thickBot="1" x14ac:dyDescent="0.3">
      <c r="A7" s="7" t="s">
        <v>81</v>
      </c>
      <c r="B7" s="179" t="s">
        <v>80</v>
      </c>
      <c r="C7" s="183" t="s">
        <v>35</v>
      </c>
      <c r="D7" s="183" t="s">
        <v>1581</v>
      </c>
      <c r="E7" s="183" t="s">
        <v>1650</v>
      </c>
      <c r="F7" s="183" t="s">
        <v>1558</v>
      </c>
      <c r="G7" s="184">
        <v>0.4</v>
      </c>
      <c r="H7" s="185" t="s">
        <v>1651</v>
      </c>
      <c r="I7" s="184">
        <v>0.33950000000000002</v>
      </c>
      <c r="J7" s="183" t="s">
        <v>13</v>
      </c>
      <c r="K7" s="183" t="s">
        <v>847</v>
      </c>
      <c r="L7" s="183" t="s">
        <v>1561</v>
      </c>
      <c r="M7" s="184">
        <v>0</v>
      </c>
      <c r="N7" s="183" t="s">
        <v>13</v>
      </c>
      <c r="O7" s="184">
        <v>0</v>
      </c>
      <c r="P7" s="183" t="s">
        <v>13</v>
      </c>
      <c r="Q7" s="183" t="s">
        <v>848</v>
      </c>
      <c r="R7" s="183" t="s">
        <v>13</v>
      </c>
      <c r="S7" s="184">
        <v>0</v>
      </c>
      <c r="T7" s="183" t="s">
        <v>13</v>
      </c>
      <c r="U7" s="184">
        <v>0</v>
      </c>
      <c r="V7" s="183" t="s">
        <v>13</v>
      </c>
      <c r="W7" s="183" t="s">
        <v>848</v>
      </c>
      <c r="X7" s="183" t="s">
        <v>13</v>
      </c>
    </row>
    <row r="8" spans="1:24" ht="13.8" thickBot="1" x14ac:dyDescent="0.3">
      <c r="A8" s="7" t="s">
        <v>85</v>
      </c>
      <c r="B8" s="179" t="s">
        <v>84</v>
      </c>
      <c r="C8" s="183" t="s">
        <v>35</v>
      </c>
      <c r="D8" s="183" t="s">
        <v>1655</v>
      </c>
      <c r="E8" s="183" t="s">
        <v>1656</v>
      </c>
      <c r="F8" s="183" t="s">
        <v>1528</v>
      </c>
      <c r="G8" s="184" t="s">
        <v>834</v>
      </c>
      <c r="H8" s="188" t="s">
        <v>834</v>
      </c>
      <c r="I8" s="184" t="s">
        <v>834</v>
      </c>
      <c r="J8" s="189" t="s">
        <v>834</v>
      </c>
      <c r="K8" s="189" t="s">
        <v>834</v>
      </c>
      <c r="L8" s="189" t="s">
        <v>834</v>
      </c>
      <c r="M8" s="184" t="s">
        <v>834</v>
      </c>
      <c r="N8" s="189" t="s">
        <v>834</v>
      </c>
      <c r="O8" s="184" t="s">
        <v>834</v>
      </c>
      <c r="P8" s="189" t="s">
        <v>834</v>
      </c>
      <c r="Q8" s="189" t="s">
        <v>834</v>
      </c>
      <c r="R8" s="189" t="s">
        <v>834</v>
      </c>
      <c r="S8" s="184" t="s">
        <v>834</v>
      </c>
      <c r="T8" s="189" t="s">
        <v>834</v>
      </c>
      <c r="U8" s="184" t="s">
        <v>834</v>
      </c>
      <c r="V8" s="189" t="s">
        <v>834</v>
      </c>
      <c r="W8" s="189" t="s">
        <v>834</v>
      </c>
      <c r="X8" s="189" t="s">
        <v>834</v>
      </c>
    </row>
    <row r="9" spans="1:24" ht="13.8" thickBot="1" x14ac:dyDescent="0.3">
      <c r="A9" s="7" t="s">
        <v>89</v>
      </c>
      <c r="B9" s="179" t="s">
        <v>88</v>
      </c>
      <c r="C9" s="183" t="s">
        <v>35</v>
      </c>
      <c r="D9" s="183" t="s">
        <v>1659</v>
      </c>
      <c r="E9" s="183" t="s">
        <v>1660</v>
      </c>
      <c r="F9" s="183" t="s">
        <v>1558</v>
      </c>
      <c r="G9" s="184">
        <v>0.75</v>
      </c>
      <c r="H9" s="185" t="s">
        <v>1661</v>
      </c>
      <c r="I9" s="184">
        <v>0.6</v>
      </c>
      <c r="J9" s="183" t="s">
        <v>13</v>
      </c>
      <c r="K9" s="183" t="s">
        <v>847</v>
      </c>
      <c r="L9" s="183" t="s">
        <v>1601</v>
      </c>
      <c r="M9" s="187" t="s">
        <v>13</v>
      </c>
      <c r="N9" s="183" t="s">
        <v>13</v>
      </c>
      <c r="O9" s="187" t="s">
        <v>13</v>
      </c>
      <c r="P9" s="183" t="s">
        <v>13</v>
      </c>
      <c r="Q9" s="183" t="s">
        <v>848</v>
      </c>
      <c r="R9" s="183" t="s">
        <v>13</v>
      </c>
      <c r="S9" s="187" t="s">
        <v>13</v>
      </c>
      <c r="T9" s="183" t="s">
        <v>13</v>
      </c>
      <c r="U9" s="187" t="s">
        <v>13</v>
      </c>
      <c r="V9" s="183" t="s">
        <v>13</v>
      </c>
      <c r="W9" s="183" t="s">
        <v>848</v>
      </c>
      <c r="X9" s="183" t="s">
        <v>13</v>
      </c>
    </row>
    <row r="10" spans="1:24" ht="13.8" thickBot="1" x14ac:dyDescent="0.3">
      <c r="A10" s="7" t="s">
        <v>92</v>
      </c>
      <c r="B10" s="179" t="s">
        <v>91</v>
      </c>
      <c r="C10" s="183" t="s">
        <v>35</v>
      </c>
      <c r="D10" s="183" t="s">
        <v>1659</v>
      </c>
      <c r="E10" s="183" t="s">
        <v>1662</v>
      </c>
      <c r="F10" s="183" t="s">
        <v>1663</v>
      </c>
      <c r="G10" s="184">
        <v>0.6</v>
      </c>
      <c r="H10" s="185" t="s">
        <v>1664</v>
      </c>
      <c r="I10" s="184">
        <v>0.6</v>
      </c>
      <c r="J10" s="186" t="s">
        <v>1665</v>
      </c>
      <c r="K10" s="183" t="s">
        <v>848</v>
      </c>
      <c r="L10" s="183" t="s">
        <v>1561</v>
      </c>
      <c r="M10" s="187" t="s">
        <v>13</v>
      </c>
      <c r="N10" s="183" t="s">
        <v>13</v>
      </c>
      <c r="O10" s="187" t="s">
        <v>13</v>
      </c>
      <c r="P10" s="183" t="s">
        <v>13</v>
      </c>
      <c r="Q10" s="183" t="s">
        <v>848</v>
      </c>
      <c r="R10" s="183" t="s">
        <v>13</v>
      </c>
      <c r="S10" s="187" t="s">
        <v>13</v>
      </c>
      <c r="T10" s="183" t="s">
        <v>13</v>
      </c>
      <c r="U10" s="187" t="s">
        <v>13</v>
      </c>
      <c r="V10" s="183" t="s">
        <v>13</v>
      </c>
      <c r="W10" s="183" t="s">
        <v>848</v>
      </c>
      <c r="X10" s="183" t="s">
        <v>13</v>
      </c>
    </row>
    <row r="11" spans="1:24" ht="13.8" thickBot="1" x14ac:dyDescent="0.3">
      <c r="A11" s="7" t="s">
        <v>100</v>
      </c>
      <c r="B11" s="179" t="s">
        <v>99</v>
      </c>
      <c r="C11" s="183" t="s">
        <v>35</v>
      </c>
      <c r="D11" s="183" t="s">
        <v>1659</v>
      </c>
      <c r="E11" s="183" t="s">
        <v>1672</v>
      </c>
      <c r="F11" s="183" t="s">
        <v>1558</v>
      </c>
      <c r="G11" s="184">
        <v>0.35</v>
      </c>
      <c r="H11" s="185" t="s">
        <v>1673</v>
      </c>
      <c r="I11" s="184">
        <v>0.35</v>
      </c>
      <c r="J11" s="186" t="s">
        <v>1674</v>
      </c>
      <c r="K11" s="183" t="s">
        <v>848</v>
      </c>
      <c r="L11" s="183" t="s">
        <v>1561</v>
      </c>
      <c r="M11" s="187" t="s">
        <v>13</v>
      </c>
      <c r="N11" s="183" t="s">
        <v>13</v>
      </c>
      <c r="O11" s="187" t="s">
        <v>13</v>
      </c>
      <c r="P11" s="183" t="s">
        <v>13</v>
      </c>
      <c r="Q11" s="183" t="s">
        <v>848</v>
      </c>
      <c r="R11" s="183" t="s">
        <v>13</v>
      </c>
      <c r="S11" s="187" t="s">
        <v>13</v>
      </c>
      <c r="T11" s="183" t="s">
        <v>13</v>
      </c>
      <c r="U11" s="187" t="s">
        <v>13</v>
      </c>
      <c r="V11" s="183" t="s">
        <v>13</v>
      </c>
      <c r="W11" s="183" t="s">
        <v>848</v>
      </c>
      <c r="X11" s="183" t="s">
        <v>13</v>
      </c>
    </row>
    <row r="12" spans="1:24" ht="13.8" thickBot="1" x14ac:dyDescent="0.3">
      <c r="A12" s="7" t="s">
        <v>132</v>
      </c>
      <c r="B12" s="179" t="s">
        <v>131</v>
      </c>
      <c r="C12" s="183" t="s">
        <v>35</v>
      </c>
      <c r="D12" s="183" t="s">
        <v>1726</v>
      </c>
      <c r="E12" s="183" t="s">
        <v>1727</v>
      </c>
      <c r="F12" s="183" t="s">
        <v>1528</v>
      </c>
      <c r="G12" s="190" t="s">
        <v>834</v>
      </c>
      <c r="H12" s="191" t="s">
        <v>834</v>
      </c>
      <c r="I12" s="190" t="s">
        <v>834</v>
      </c>
      <c r="J12" s="192" t="s">
        <v>834</v>
      </c>
      <c r="K12" s="192" t="s">
        <v>834</v>
      </c>
      <c r="L12" s="192" t="s">
        <v>834</v>
      </c>
      <c r="M12" s="190" t="s">
        <v>834</v>
      </c>
      <c r="N12" s="192" t="s">
        <v>834</v>
      </c>
      <c r="O12" s="190" t="s">
        <v>834</v>
      </c>
      <c r="P12" s="192" t="s">
        <v>834</v>
      </c>
      <c r="Q12" s="192" t="s">
        <v>834</v>
      </c>
      <c r="R12" s="192" t="s">
        <v>834</v>
      </c>
      <c r="S12" s="190" t="s">
        <v>834</v>
      </c>
      <c r="T12" s="192" t="s">
        <v>834</v>
      </c>
      <c r="U12" s="190" t="s">
        <v>834</v>
      </c>
      <c r="V12" s="192" t="s">
        <v>834</v>
      </c>
      <c r="W12" s="192" t="s">
        <v>834</v>
      </c>
      <c r="X12" s="192" t="s">
        <v>834</v>
      </c>
    </row>
    <row r="13" spans="1:24" ht="13.8" thickBot="1" x14ac:dyDescent="0.3">
      <c r="A13" s="7" t="s">
        <v>146</v>
      </c>
      <c r="B13" s="179" t="s">
        <v>145</v>
      </c>
      <c r="C13" s="183" t="s">
        <v>35</v>
      </c>
      <c r="D13" s="183" t="s">
        <v>1744</v>
      </c>
      <c r="E13" s="183" t="s">
        <v>1745</v>
      </c>
      <c r="F13" s="183" t="s">
        <v>1528</v>
      </c>
      <c r="G13" s="184">
        <v>0.5</v>
      </c>
      <c r="H13" s="185" t="s">
        <v>1746</v>
      </c>
      <c r="I13" s="184">
        <v>0.5</v>
      </c>
      <c r="J13" s="186" t="s">
        <v>1747</v>
      </c>
      <c r="K13" s="183" t="s">
        <v>848</v>
      </c>
      <c r="L13" s="183" t="s">
        <v>13</v>
      </c>
      <c r="M13" s="184">
        <v>0</v>
      </c>
      <c r="N13" s="183" t="s">
        <v>13</v>
      </c>
      <c r="O13" s="184">
        <v>0</v>
      </c>
      <c r="P13" s="183" t="s">
        <v>13</v>
      </c>
      <c r="Q13" s="183" t="s">
        <v>848</v>
      </c>
      <c r="R13" s="183" t="s">
        <v>13</v>
      </c>
      <c r="S13" s="184">
        <v>0</v>
      </c>
      <c r="T13" s="183" t="s">
        <v>13</v>
      </c>
      <c r="U13" s="184">
        <v>0</v>
      </c>
      <c r="V13" s="183" t="s">
        <v>13</v>
      </c>
      <c r="W13" s="183" t="s">
        <v>848</v>
      </c>
      <c r="X13" s="183" t="s">
        <v>13</v>
      </c>
    </row>
    <row r="14" spans="1:24" ht="13.8" thickBot="1" x14ac:dyDescent="0.3">
      <c r="A14" s="7" t="s">
        <v>156</v>
      </c>
      <c r="B14" s="179" t="s">
        <v>155</v>
      </c>
      <c r="C14" s="183" t="s">
        <v>35</v>
      </c>
      <c r="D14" s="183" t="s">
        <v>1581</v>
      </c>
      <c r="E14" s="183" t="s">
        <v>1760</v>
      </c>
      <c r="F14" s="183" t="s">
        <v>1558</v>
      </c>
      <c r="G14" s="184">
        <v>1</v>
      </c>
      <c r="H14" s="185" t="s">
        <v>1761</v>
      </c>
      <c r="I14" s="184">
        <v>0.35</v>
      </c>
      <c r="J14" s="186" t="s">
        <v>1762</v>
      </c>
      <c r="K14" s="183" t="s">
        <v>848</v>
      </c>
      <c r="L14" s="183" t="s">
        <v>1561</v>
      </c>
      <c r="M14" s="184">
        <v>0</v>
      </c>
      <c r="N14" s="183" t="s">
        <v>13</v>
      </c>
      <c r="O14" s="184">
        <v>0</v>
      </c>
      <c r="P14" s="183" t="s">
        <v>13</v>
      </c>
      <c r="Q14" s="183" t="s">
        <v>848</v>
      </c>
      <c r="R14" s="183" t="s">
        <v>13</v>
      </c>
      <c r="S14" s="184">
        <v>0</v>
      </c>
      <c r="T14" s="183" t="s">
        <v>13</v>
      </c>
      <c r="U14" s="184">
        <v>0</v>
      </c>
      <c r="V14" s="183" t="s">
        <v>13</v>
      </c>
      <c r="W14" s="183" t="s">
        <v>848</v>
      </c>
      <c r="X14" s="183" t="s">
        <v>13</v>
      </c>
    </row>
    <row r="15" spans="1:24" ht="13.8" thickBot="1" x14ac:dyDescent="0.3">
      <c r="A15" s="7" t="s">
        <v>164</v>
      </c>
      <c r="B15" s="179" t="s">
        <v>163</v>
      </c>
      <c r="C15" s="183" t="s">
        <v>35</v>
      </c>
      <c r="D15" s="183" t="s">
        <v>1775</v>
      </c>
      <c r="E15" s="183" t="s">
        <v>1776</v>
      </c>
      <c r="F15" s="183" t="s">
        <v>1528</v>
      </c>
      <c r="G15" s="184">
        <v>0.25</v>
      </c>
      <c r="H15" s="185" t="s">
        <v>1777</v>
      </c>
      <c r="I15" s="184">
        <v>0.25</v>
      </c>
      <c r="J15" s="186" t="s">
        <v>1702</v>
      </c>
      <c r="K15" s="183" t="s">
        <v>848</v>
      </c>
      <c r="L15" s="183" t="s">
        <v>1601</v>
      </c>
      <c r="M15" s="187" t="s">
        <v>13</v>
      </c>
      <c r="N15" s="183" t="s">
        <v>13</v>
      </c>
      <c r="O15" s="187" t="s">
        <v>13</v>
      </c>
      <c r="P15" s="183" t="s">
        <v>13</v>
      </c>
      <c r="Q15" s="183" t="s">
        <v>848</v>
      </c>
      <c r="R15" s="183" t="s">
        <v>13</v>
      </c>
      <c r="S15" s="187" t="s">
        <v>13</v>
      </c>
      <c r="T15" s="183" t="s">
        <v>13</v>
      </c>
      <c r="U15" s="187" t="s">
        <v>13</v>
      </c>
      <c r="V15" s="183" t="s">
        <v>13</v>
      </c>
      <c r="W15" s="183" t="s">
        <v>848</v>
      </c>
      <c r="X15" s="183" t="s">
        <v>13</v>
      </c>
    </row>
    <row r="16" spans="1:24" ht="13.8" thickBot="1" x14ac:dyDescent="0.3">
      <c r="A16" s="7" t="s">
        <v>176</v>
      </c>
      <c r="B16" s="179" t="s">
        <v>175</v>
      </c>
      <c r="C16" s="183" t="s">
        <v>35</v>
      </c>
      <c r="D16" s="183" t="s">
        <v>1556</v>
      </c>
      <c r="E16" s="183" t="s">
        <v>1707</v>
      </c>
      <c r="F16" s="183" t="s">
        <v>1528</v>
      </c>
      <c r="G16" s="184">
        <v>1</v>
      </c>
      <c r="H16" s="185" t="s">
        <v>1794</v>
      </c>
      <c r="I16" s="184">
        <v>0.84550000000000003</v>
      </c>
      <c r="J16" s="183" t="s">
        <v>13</v>
      </c>
      <c r="K16" s="183" t="s">
        <v>847</v>
      </c>
      <c r="L16" s="183" t="s">
        <v>1561</v>
      </c>
      <c r="M16" s="187" t="s">
        <v>13</v>
      </c>
      <c r="N16" s="183" t="s">
        <v>13</v>
      </c>
      <c r="O16" s="187" t="s">
        <v>13</v>
      </c>
      <c r="P16" s="183" t="s">
        <v>13</v>
      </c>
      <c r="Q16" s="183" t="s">
        <v>848</v>
      </c>
      <c r="R16" s="183" t="s">
        <v>13</v>
      </c>
      <c r="S16" s="187" t="s">
        <v>13</v>
      </c>
      <c r="T16" s="183" t="s">
        <v>13</v>
      </c>
      <c r="U16" s="187" t="s">
        <v>13</v>
      </c>
      <c r="V16" s="183" t="s">
        <v>13</v>
      </c>
      <c r="W16" s="183" t="s">
        <v>848</v>
      </c>
      <c r="X16" s="183" t="s">
        <v>13</v>
      </c>
    </row>
    <row r="17" spans="1:24" ht="13.8" thickBot="1" x14ac:dyDescent="0.3">
      <c r="A17" s="7" t="s">
        <v>184</v>
      </c>
      <c r="B17" s="179" t="s">
        <v>183</v>
      </c>
      <c r="C17" s="183" t="s">
        <v>35</v>
      </c>
      <c r="D17" s="183" t="s">
        <v>1726</v>
      </c>
      <c r="E17" s="183" t="s">
        <v>1801</v>
      </c>
      <c r="F17" s="183" t="s">
        <v>1528</v>
      </c>
      <c r="G17" s="184">
        <v>1</v>
      </c>
      <c r="H17" s="185" t="s">
        <v>1795</v>
      </c>
      <c r="I17" s="184">
        <v>0.89439999999999997</v>
      </c>
      <c r="J17" s="186" t="s">
        <v>1802</v>
      </c>
      <c r="K17" s="183" t="s">
        <v>848</v>
      </c>
      <c r="L17" s="183" t="s">
        <v>1561</v>
      </c>
      <c r="M17" s="184">
        <v>0.89439999999999997</v>
      </c>
      <c r="N17" s="186" t="s">
        <v>1803</v>
      </c>
      <c r="O17" s="184">
        <v>0.75</v>
      </c>
      <c r="P17" s="186" t="s">
        <v>1804</v>
      </c>
      <c r="Q17" s="183" t="s">
        <v>848</v>
      </c>
      <c r="R17" s="183" t="s">
        <v>1680</v>
      </c>
      <c r="S17" s="187" t="s">
        <v>13</v>
      </c>
      <c r="T17" s="183" t="s">
        <v>13</v>
      </c>
      <c r="U17" s="187" t="s">
        <v>13</v>
      </c>
      <c r="V17" s="183" t="s">
        <v>13</v>
      </c>
      <c r="W17" s="183" t="s">
        <v>848</v>
      </c>
      <c r="X17" s="183" t="s">
        <v>13</v>
      </c>
    </row>
    <row r="18" spans="1:24" ht="13.8" thickBot="1" x14ac:dyDescent="0.3">
      <c r="A18" s="7" t="s">
        <v>186</v>
      </c>
      <c r="B18" s="179" t="s">
        <v>185</v>
      </c>
      <c r="C18" s="183" t="s">
        <v>35</v>
      </c>
      <c r="D18" s="183" t="s">
        <v>1724</v>
      </c>
      <c r="E18" s="183" t="s">
        <v>1805</v>
      </c>
      <c r="F18" s="183" t="s">
        <v>1528</v>
      </c>
      <c r="G18" s="184">
        <v>1</v>
      </c>
      <c r="H18" s="185" t="s">
        <v>1806</v>
      </c>
      <c r="I18" s="184">
        <v>1</v>
      </c>
      <c r="J18" s="186" t="s">
        <v>1807</v>
      </c>
      <c r="K18" s="183" t="s">
        <v>848</v>
      </c>
      <c r="L18" s="183" t="s">
        <v>1553</v>
      </c>
      <c r="M18" s="187" t="s">
        <v>13</v>
      </c>
      <c r="N18" s="183" t="s">
        <v>13</v>
      </c>
      <c r="O18" s="187" t="s">
        <v>13</v>
      </c>
      <c r="P18" s="183" t="s">
        <v>13</v>
      </c>
      <c r="Q18" s="183" t="s">
        <v>848</v>
      </c>
      <c r="R18" s="183" t="s">
        <v>13</v>
      </c>
      <c r="S18" s="187" t="s">
        <v>13</v>
      </c>
      <c r="T18" s="183" t="s">
        <v>13</v>
      </c>
      <c r="U18" s="187" t="s">
        <v>13</v>
      </c>
      <c r="V18" s="183" t="s">
        <v>13</v>
      </c>
      <c r="W18" s="183" t="s">
        <v>848</v>
      </c>
      <c r="X18" s="183" t="s">
        <v>13</v>
      </c>
    </row>
    <row r="19" spans="1:24" ht="13.8" thickBot="1" x14ac:dyDescent="0.3">
      <c r="A19" s="7" t="s">
        <v>202</v>
      </c>
      <c r="B19" s="179" t="s">
        <v>201</v>
      </c>
      <c r="C19" s="183" t="s">
        <v>35</v>
      </c>
      <c r="D19" s="183" t="s">
        <v>1646</v>
      </c>
      <c r="E19" s="183" t="s">
        <v>1829</v>
      </c>
      <c r="F19" s="183" t="s">
        <v>1558</v>
      </c>
      <c r="G19" s="184">
        <v>0.3</v>
      </c>
      <c r="H19" s="185" t="s">
        <v>1826</v>
      </c>
      <c r="I19" s="184">
        <v>0.29770000000000002</v>
      </c>
      <c r="J19" s="186" t="s">
        <v>1669</v>
      </c>
      <c r="K19" s="183" t="s">
        <v>848</v>
      </c>
      <c r="L19" s="183" t="s">
        <v>1561</v>
      </c>
      <c r="M19" s="184">
        <v>0.3</v>
      </c>
      <c r="N19" s="186" t="s">
        <v>1826</v>
      </c>
      <c r="O19" s="184">
        <v>0.29770000000000002</v>
      </c>
      <c r="P19" s="186" t="s">
        <v>1669</v>
      </c>
      <c r="Q19" s="183" t="s">
        <v>848</v>
      </c>
      <c r="R19" s="183" t="s">
        <v>1561</v>
      </c>
      <c r="S19" s="187" t="s">
        <v>13</v>
      </c>
      <c r="T19" s="183" t="s">
        <v>13</v>
      </c>
      <c r="U19" s="187" t="s">
        <v>13</v>
      </c>
      <c r="V19" s="183" t="s">
        <v>13</v>
      </c>
      <c r="W19" s="183" t="s">
        <v>848</v>
      </c>
      <c r="X19" s="183" t="s">
        <v>13</v>
      </c>
    </row>
    <row r="20" spans="1:24" ht="13.8" thickBot="1" x14ac:dyDescent="0.3">
      <c r="A20" s="7" t="s">
        <v>204</v>
      </c>
      <c r="B20" s="179" t="s">
        <v>203</v>
      </c>
      <c r="C20" s="183" t="s">
        <v>35</v>
      </c>
      <c r="D20" s="183" t="s">
        <v>1830</v>
      </c>
      <c r="E20" s="183" t="s">
        <v>1831</v>
      </c>
      <c r="F20" s="183" t="s">
        <v>1528</v>
      </c>
      <c r="G20" s="184">
        <v>0.4</v>
      </c>
      <c r="H20" s="185" t="s">
        <v>1832</v>
      </c>
      <c r="I20" s="184">
        <v>0.4</v>
      </c>
      <c r="J20" s="186" t="s">
        <v>1833</v>
      </c>
      <c r="K20" s="183" t="s">
        <v>848</v>
      </c>
      <c r="L20" s="183" t="s">
        <v>1561</v>
      </c>
      <c r="M20" s="184">
        <v>0</v>
      </c>
      <c r="N20" s="183" t="s">
        <v>13</v>
      </c>
      <c r="O20" s="184">
        <v>0</v>
      </c>
      <c r="P20" s="183" t="s">
        <v>13</v>
      </c>
      <c r="Q20" s="183" t="s">
        <v>848</v>
      </c>
      <c r="R20" s="183" t="s">
        <v>13</v>
      </c>
      <c r="S20" s="184">
        <v>0</v>
      </c>
      <c r="T20" s="183" t="s">
        <v>13</v>
      </c>
      <c r="U20" s="184">
        <v>0</v>
      </c>
      <c r="V20" s="183" t="s">
        <v>13</v>
      </c>
      <c r="W20" s="183" t="s">
        <v>848</v>
      </c>
      <c r="X20" s="183" t="s">
        <v>13</v>
      </c>
    </row>
    <row r="21" spans="1:24" ht="13.8" thickBot="1" x14ac:dyDescent="0.3">
      <c r="A21" s="7" t="s">
        <v>206</v>
      </c>
      <c r="B21" s="179" t="s">
        <v>205</v>
      </c>
      <c r="C21" s="183" t="s">
        <v>35</v>
      </c>
      <c r="D21" s="183" t="s">
        <v>1834</v>
      </c>
      <c r="E21" s="183" t="s">
        <v>1835</v>
      </c>
      <c r="F21" s="183" t="s">
        <v>1558</v>
      </c>
      <c r="G21" s="184">
        <v>1</v>
      </c>
      <c r="H21" s="185" t="s">
        <v>1559</v>
      </c>
      <c r="I21" s="184">
        <v>1</v>
      </c>
      <c r="J21" s="186" t="s">
        <v>1836</v>
      </c>
      <c r="K21" s="183" t="s">
        <v>848</v>
      </c>
      <c r="L21" s="183" t="s">
        <v>1837</v>
      </c>
      <c r="M21" s="187" t="s">
        <v>13</v>
      </c>
      <c r="N21" s="183" t="s">
        <v>13</v>
      </c>
      <c r="O21" s="187" t="s">
        <v>13</v>
      </c>
      <c r="P21" s="183" t="s">
        <v>13</v>
      </c>
      <c r="Q21" s="183" t="s">
        <v>848</v>
      </c>
      <c r="R21" s="183" t="s">
        <v>1837</v>
      </c>
      <c r="S21" s="187" t="s">
        <v>13</v>
      </c>
      <c r="T21" s="183" t="s">
        <v>13</v>
      </c>
      <c r="U21" s="187" t="s">
        <v>13</v>
      </c>
      <c r="V21" s="183" t="s">
        <v>13</v>
      </c>
      <c r="W21" s="183" t="s">
        <v>848</v>
      </c>
      <c r="X21" s="183" t="s">
        <v>13</v>
      </c>
    </row>
    <row r="22" spans="1:24" ht="13.8" thickBot="1" x14ac:dyDescent="0.3">
      <c r="A22" s="7" t="s">
        <v>208</v>
      </c>
      <c r="B22" s="179" t="s">
        <v>207</v>
      </c>
      <c r="C22" s="183" t="s">
        <v>35</v>
      </c>
      <c r="D22" s="183" t="s">
        <v>1574</v>
      </c>
      <c r="E22" s="183" t="s">
        <v>1838</v>
      </c>
      <c r="F22" s="183" t="s">
        <v>1528</v>
      </c>
      <c r="G22" s="184">
        <v>0.5</v>
      </c>
      <c r="H22" s="185" t="s">
        <v>1839</v>
      </c>
      <c r="I22" s="184">
        <v>0.5</v>
      </c>
      <c r="J22" s="186" t="s">
        <v>1840</v>
      </c>
      <c r="K22" s="183" t="s">
        <v>848</v>
      </c>
      <c r="L22" s="183" t="s">
        <v>1561</v>
      </c>
      <c r="M22" s="184">
        <v>0.5</v>
      </c>
      <c r="N22" s="186" t="s">
        <v>1841</v>
      </c>
      <c r="O22" s="184">
        <v>0.5</v>
      </c>
      <c r="P22" s="186" t="s">
        <v>1842</v>
      </c>
      <c r="Q22" s="183" t="s">
        <v>848</v>
      </c>
      <c r="R22" s="183" t="s">
        <v>1601</v>
      </c>
      <c r="S22" s="184">
        <v>0</v>
      </c>
      <c r="T22" s="183" t="s">
        <v>13</v>
      </c>
      <c r="U22" s="184">
        <v>0</v>
      </c>
      <c r="V22" s="183" t="s">
        <v>13</v>
      </c>
      <c r="W22" s="183" t="s">
        <v>848</v>
      </c>
      <c r="X22" s="183" t="s">
        <v>13</v>
      </c>
    </row>
    <row r="23" spans="1:24" ht="13.8" thickBot="1" x14ac:dyDescent="0.3">
      <c r="A23" s="7" t="s">
        <v>210</v>
      </c>
      <c r="B23" s="179" t="s">
        <v>209</v>
      </c>
      <c r="C23" s="183" t="s">
        <v>35</v>
      </c>
      <c r="D23" s="183" t="s">
        <v>1659</v>
      </c>
      <c r="E23" s="183" t="s">
        <v>1662</v>
      </c>
      <c r="F23" s="183" t="s">
        <v>1528</v>
      </c>
      <c r="G23" s="184">
        <v>0.3</v>
      </c>
      <c r="H23" s="185" t="s">
        <v>1843</v>
      </c>
      <c r="I23" s="184">
        <v>0.3</v>
      </c>
      <c r="J23" s="186" t="s">
        <v>1844</v>
      </c>
      <c r="K23" s="183" t="s">
        <v>848</v>
      </c>
      <c r="L23" s="183" t="s">
        <v>1561</v>
      </c>
      <c r="M23" s="187" t="s">
        <v>13</v>
      </c>
      <c r="N23" s="183" t="s">
        <v>13</v>
      </c>
      <c r="O23" s="187" t="s">
        <v>13</v>
      </c>
      <c r="P23" s="183" t="s">
        <v>13</v>
      </c>
      <c r="Q23" s="183" t="s">
        <v>848</v>
      </c>
      <c r="R23" s="183" t="s">
        <v>13</v>
      </c>
      <c r="S23" s="187" t="s">
        <v>13</v>
      </c>
      <c r="T23" s="183" t="s">
        <v>13</v>
      </c>
      <c r="U23" s="187" t="s">
        <v>13</v>
      </c>
      <c r="V23" s="183" t="s">
        <v>13</v>
      </c>
      <c r="W23" s="183" t="s">
        <v>848</v>
      </c>
      <c r="X23" s="183" t="s">
        <v>13</v>
      </c>
    </row>
    <row r="24" spans="1:24" ht="13.8" thickBot="1" x14ac:dyDescent="0.3">
      <c r="A24" s="7" t="s">
        <v>222</v>
      </c>
      <c r="B24" s="179" t="s">
        <v>221</v>
      </c>
      <c r="C24" s="183" t="s">
        <v>35</v>
      </c>
      <c r="D24" s="183" t="s">
        <v>1859</v>
      </c>
      <c r="E24" s="183" t="s">
        <v>1860</v>
      </c>
      <c r="F24" s="183" t="s">
        <v>1732</v>
      </c>
      <c r="G24" s="184">
        <v>0.25</v>
      </c>
      <c r="H24" s="185" t="s">
        <v>1746</v>
      </c>
      <c r="I24" s="184">
        <v>0.25</v>
      </c>
      <c r="J24" s="186" t="s">
        <v>1774</v>
      </c>
      <c r="K24" s="183" t="s">
        <v>848</v>
      </c>
      <c r="L24" s="183" t="s">
        <v>1601</v>
      </c>
      <c r="M24" s="187" t="s">
        <v>13</v>
      </c>
      <c r="N24" s="183" t="s">
        <v>13</v>
      </c>
      <c r="O24" s="187" t="s">
        <v>13</v>
      </c>
      <c r="P24" s="183" t="s">
        <v>13</v>
      </c>
      <c r="Q24" s="183" t="s">
        <v>848</v>
      </c>
      <c r="R24" s="183" t="s">
        <v>13</v>
      </c>
      <c r="S24" s="187" t="s">
        <v>13</v>
      </c>
      <c r="T24" s="183" t="s">
        <v>13</v>
      </c>
      <c r="U24" s="187" t="s">
        <v>13</v>
      </c>
      <c r="V24" s="183" t="s">
        <v>13</v>
      </c>
      <c r="W24" s="183" t="s">
        <v>848</v>
      </c>
      <c r="X24" s="183" t="s">
        <v>13</v>
      </c>
    </row>
    <row r="25" spans="1:24" ht="13.8" thickBot="1" x14ac:dyDescent="0.3">
      <c r="A25" s="7" t="s">
        <v>258</v>
      </c>
      <c r="B25" s="179" t="s">
        <v>257</v>
      </c>
      <c r="C25" s="183" t="s">
        <v>35</v>
      </c>
      <c r="D25" s="183" t="s">
        <v>1562</v>
      </c>
      <c r="E25" s="183" t="s">
        <v>1903</v>
      </c>
      <c r="F25" s="183" t="s">
        <v>1528</v>
      </c>
      <c r="G25" s="184">
        <v>0.2</v>
      </c>
      <c r="H25" s="185" t="s">
        <v>1904</v>
      </c>
      <c r="I25" s="184">
        <v>0.2</v>
      </c>
      <c r="J25" s="186" t="s">
        <v>1905</v>
      </c>
      <c r="K25" s="183" t="s">
        <v>848</v>
      </c>
      <c r="L25" s="183" t="s">
        <v>1601</v>
      </c>
      <c r="M25" s="184">
        <v>0</v>
      </c>
      <c r="N25" s="186" t="s">
        <v>936</v>
      </c>
      <c r="O25" s="184">
        <v>0</v>
      </c>
      <c r="P25" s="186" t="s">
        <v>936</v>
      </c>
      <c r="Q25" s="183" t="s">
        <v>848</v>
      </c>
      <c r="R25" s="183" t="s">
        <v>936</v>
      </c>
      <c r="S25" s="184">
        <v>0</v>
      </c>
      <c r="T25" s="186" t="s">
        <v>936</v>
      </c>
      <c r="U25" s="184">
        <v>0</v>
      </c>
      <c r="V25" s="186" t="s">
        <v>936</v>
      </c>
      <c r="W25" s="183" t="s">
        <v>848</v>
      </c>
      <c r="X25" s="183" t="s">
        <v>936</v>
      </c>
    </row>
    <row r="26" spans="1:24" ht="13.8" thickBot="1" x14ac:dyDescent="0.3">
      <c r="A26" s="7" t="s">
        <v>260</v>
      </c>
      <c r="B26" s="179" t="s">
        <v>259</v>
      </c>
      <c r="C26" s="183" t="s">
        <v>35</v>
      </c>
      <c r="D26" s="183" t="s">
        <v>1707</v>
      </c>
      <c r="E26" s="183" t="s">
        <v>1906</v>
      </c>
      <c r="F26" s="183" t="s">
        <v>1558</v>
      </c>
      <c r="G26" s="184">
        <v>1</v>
      </c>
      <c r="H26" s="185" t="s">
        <v>1907</v>
      </c>
      <c r="I26" s="184">
        <v>0.98509999999999998</v>
      </c>
      <c r="J26" s="186" t="s">
        <v>1602</v>
      </c>
      <c r="K26" s="183" t="s">
        <v>847</v>
      </c>
      <c r="L26" s="183" t="s">
        <v>1561</v>
      </c>
      <c r="M26" s="187" t="s">
        <v>13</v>
      </c>
      <c r="N26" s="183" t="s">
        <v>13</v>
      </c>
      <c r="O26" s="187" t="s">
        <v>13</v>
      </c>
      <c r="P26" s="183" t="s">
        <v>13</v>
      </c>
      <c r="Q26" s="183" t="s">
        <v>848</v>
      </c>
      <c r="R26" s="183" t="s">
        <v>13</v>
      </c>
      <c r="S26" s="187" t="s">
        <v>13</v>
      </c>
      <c r="T26" s="183" t="s">
        <v>13</v>
      </c>
      <c r="U26" s="187" t="s">
        <v>13</v>
      </c>
      <c r="V26" s="183" t="s">
        <v>13</v>
      </c>
      <c r="W26" s="183" t="s">
        <v>848</v>
      </c>
      <c r="X26" s="183" t="s">
        <v>13</v>
      </c>
    </row>
    <row r="27" spans="1:24" ht="13.8" thickBot="1" x14ac:dyDescent="0.3">
      <c r="A27" s="7" t="s">
        <v>266</v>
      </c>
      <c r="B27" s="179" t="s">
        <v>265</v>
      </c>
      <c r="C27" s="183" t="s">
        <v>35</v>
      </c>
      <c r="D27" s="183" t="s">
        <v>1724</v>
      </c>
      <c r="E27" s="183" t="s">
        <v>1913</v>
      </c>
      <c r="F27" s="183" t="s">
        <v>1558</v>
      </c>
      <c r="G27" s="184">
        <v>0.5</v>
      </c>
      <c r="H27" s="185" t="s">
        <v>1914</v>
      </c>
      <c r="I27" s="184">
        <v>0.49</v>
      </c>
      <c r="J27" s="186" t="s">
        <v>1915</v>
      </c>
      <c r="K27" s="183" t="s">
        <v>847</v>
      </c>
      <c r="L27" s="183" t="s">
        <v>1601</v>
      </c>
      <c r="M27" s="184">
        <v>0.3</v>
      </c>
      <c r="N27" s="186" t="s">
        <v>1916</v>
      </c>
      <c r="O27" s="184">
        <v>0.28999999999999998</v>
      </c>
      <c r="P27" s="183" t="s">
        <v>13</v>
      </c>
      <c r="Q27" s="183" t="s">
        <v>847</v>
      </c>
      <c r="R27" s="183" t="s">
        <v>1601</v>
      </c>
      <c r="S27" s="187" t="s">
        <v>13</v>
      </c>
      <c r="T27" s="183" t="s">
        <v>13</v>
      </c>
      <c r="U27" s="187" t="s">
        <v>13</v>
      </c>
      <c r="V27" s="183" t="s">
        <v>13</v>
      </c>
      <c r="W27" s="183" t="s">
        <v>848</v>
      </c>
      <c r="X27" s="183" t="s">
        <v>13</v>
      </c>
    </row>
    <row r="28" spans="1:24" ht="13.8" thickBot="1" x14ac:dyDescent="0.3">
      <c r="A28" s="7" t="s">
        <v>274</v>
      </c>
      <c r="B28" s="179" t="s">
        <v>273</v>
      </c>
      <c r="C28" s="183" t="s">
        <v>35</v>
      </c>
      <c r="D28" s="183" t="s">
        <v>1928</v>
      </c>
      <c r="E28" s="183" t="s">
        <v>1929</v>
      </c>
      <c r="F28" s="183" t="s">
        <v>1528</v>
      </c>
      <c r="G28" s="190" t="s">
        <v>834</v>
      </c>
      <c r="H28" s="191" t="s">
        <v>834</v>
      </c>
      <c r="I28" s="190" t="s">
        <v>834</v>
      </c>
      <c r="J28" s="192" t="s">
        <v>834</v>
      </c>
      <c r="K28" s="192" t="s">
        <v>834</v>
      </c>
      <c r="L28" s="192" t="s">
        <v>834</v>
      </c>
      <c r="M28" s="190" t="s">
        <v>834</v>
      </c>
      <c r="N28" s="192" t="s">
        <v>834</v>
      </c>
      <c r="O28" s="190" t="s">
        <v>834</v>
      </c>
      <c r="P28" s="192" t="s">
        <v>834</v>
      </c>
      <c r="Q28" s="192" t="s">
        <v>834</v>
      </c>
      <c r="R28" s="192" t="s">
        <v>834</v>
      </c>
      <c r="S28" s="190" t="s">
        <v>834</v>
      </c>
      <c r="T28" s="192" t="s">
        <v>834</v>
      </c>
      <c r="U28" s="190" t="s">
        <v>834</v>
      </c>
      <c r="V28" s="192" t="s">
        <v>834</v>
      </c>
      <c r="W28" s="192" t="s">
        <v>834</v>
      </c>
      <c r="X28" s="192" t="s">
        <v>834</v>
      </c>
    </row>
    <row r="29" spans="1:24" ht="13.8" thickBot="1" x14ac:dyDescent="0.3">
      <c r="A29" s="7" t="s">
        <v>288</v>
      </c>
      <c r="B29" s="179" t="s">
        <v>287</v>
      </c>
      <c r="C29" s="183" t="s">
        <v>35</v>
      </c>
      <c r="D29" s="183" t="s">
        <v>1549</v>
      </c>
      <c r="E29" s="183" t="s">
        <v>1952</v>
      </c>
      <c r="F29" s="183" t="s">
        <v>1663</v>
      </c>
      <c r="G29" s="184">
        <v>1</v>
      </c>
      <c r="H29" s="185" t="s">
        <v>1953</v>
      </c>
      <c r="I29" s="184">
        <v>9.6389999999999993</v>
      </c>
      <c r="J29" s="186" t="s">
        <v>1602</v>
      </c>
      <c r="K29" s="183" t="s">
        <v>847</v>
      </c>
      <c r="L29" s="183" t="s">
        <v>1601</v>
      </c>
      <c r="M29" s="187" t="s">
        <v>13</v>
      </c>
      <c r="N29" s="183" t="s">
        <v>13</v>
      </c>
      <c r="O29" s="187" t="s">
        <v>13</v>
      </c>
      <c r="P29" s="183" t="s">
        <v>13</v>
      </c>
      <c r="Q29" s="183" t="s">
        <v>848</v>
      </c>
      <c r="R29" s="183" t="s">
        <v>13</v>
      </c>
      <c r="S29" s="187" t="s">
        <v>13</v>
      </c>
      <c r="T29" s="183" t="s">
        <v>13</v>
      </c>
      <c r="U29" s="187" t="s">
        <v>13</v>
      </c>
      <c r="V29" s="183" t="s">
        <v>13</v>
      </c>
      <c r="W29" s="183" t="s">
        <v>848</v>
      </c>
      <c r="X29" s="183" t="s">
        <v>13</v>
      </c>
    </row>
    <row r="30" spans="1:24" ht="13.8" thickBot="1" x14ac:dyDescent="0.3">
      <c r="A30" s="7" t="s">
        <v>298</v>
      </c>
      <c r="B30" s="179" t="s">
        <v>297</v>
      </c>
      <c r="C30" s="183" t="s">
        <v>35</v>
      </c>
      <c r="D30" s="183" t="s">
        <v>1657</v>
      </c>
      <c r="E30" s="183" t="s">
        <v>1962</v>
      </c>
      <c r="F30" s="183" t="s">
        <v>1528</v>
      </c>
      <c r="G30" s="184">
        <v>1</v>
      </c>
      <c r="H30" s="185" t="s">
        <v>1963</v>
      </c>
      <c r="I30" s="184">
        <v>0.98809999999999998</v>
      </c>
      <c r="J30" s="186" t="s">
        <v>1964</v>
      </c>
      <c r="K30" s="183" t="s">
        <v>848</v>
      </c>
      <c r="L30" s="183" t="s">
        <v>1578</v>
      </c>
      <c r="M30" s="184">
        <v>0.3</v>
      </c>
      <c r="N30" s="186" t="s">
        <v>1965</v>
      </c>
      <c r="O30" s="184">
        <v>0.19389999999999999</v>
      </c>
      <c r="P30" s="186" t="s">
        <v>936</v>
      </c>
      <c r="Q30" s="183" t="s">
        <v>847</v>
      </c>
      <c r="R30" s="183" t="s">
        <v>1578</v>
      </c>
      <c r="S30" s="187" t="s">
        <v>13</v>
      </c>
      <c r="T30" s="183" t="s">
        <v>13</v>
      </c>
      <c r="U30" s="187" t="s">
        <v>13</v>
      </c>
      <c r="V30" s="183" t="s">
        <v>13</v>
      </c>
      <c r="W30" s="183" t="s">
        <v>848</v>
      </c>
      <c r="X30" s="183" t="s">
        <v>13</v>
      </c>
    </row>
    <row r="31" spans="1:24" ht="13.8" thickBot="1" x14ac:dyDescent="0.3">
      <c r="A31" s="7" t="s">
        <v>306</v>
      </c>
      <c r="B31" s="179" t="s">
        <v>305</v>
      </c>
      <c r="C31" s="183" t="s">
        <v>35</v>
      </c>
      <c r="D31" s="183" t="s">
        <v>1857</v>
      </c>
      <c r="E31" s="183" t="s">
        <v>1974</v>
      </c>
      <c r="F31" s="183" t="s">
        <v>1528</v>
      </c>
      <c r="G31" s="184" t="s">
        <v>834</v>
      </c>
      <c r="H31" s="188" t="s">
        <v>834</v>
      </c>
      <c r="I31" s="184" t="s">
        <v>834</v>
      </c>
      <c r="J31" s="184" t="s">
        <v>834</v>
      </c>
      <c r="K31" s="184" t="s">
        <v>834</v>
      </c>
      <c r="L31" s="184" t="s">
        <v>834</v>
      </c>
      <c r="M31" s="184" t="s">
        <v>834</v>
      </c>
      <c r="N31" s="184" t="s">
        <v>834</v>
      </c>
      <c r="O31" s="184" t="s">
        <v>834</v>
      </c>
      <c r="P31" s="184" t="s">
        <v>834</v>
      </c>
      <c r="Q31" s="184" t="s">
        <v>834</v>
      </c>
      <c r="R31" s="184" t="s">
        <v>834</v>
      </c>
      <c r="S31" s="184" t="s">
        <v>834</v>
      </c>
      <c r="T31" s="184" t="s">
        <v>834</v>
      </c>
      <c r="U31" s="184" t="s">
        <v>834</v>
      </c>
      <c r="V31" s="184" t="s">
        <v>834</v>
      </c>
      <c r="W31" s="184" t="s">
        <v>834</v>
      </c>
      <c r="X31" s="184" t="s">
        <v>834</v>
      </c>
    </row>
    <row r="32" spans="1:24" ht="13.8" thickBot="1" x14ac:dyDescent="0.3">
      <c r="A32" s="7" t="s">
        <v>314</v>
      </c>
      <c r="B32" s="179" t="s">
        <v>313</v>
      </c>
      <c r="C32" s="183" t="s">
        <v>35</v>
      </c>
      <c r="D32" s="183" t="s">
        <v>1979</v>
      </c>
      <c r="E32" s="183" t="s">
        <v>1980</v>
      </c>
      <c r="F32" s="183" t="s">
        <v>1558</v>
      </c>
      <c r="G32" s="184">
        <v>0.28000000000000003</v>
      </c>
      <c r="H32" s="185" t="s">
        <v>1981</v>
      </c>
      <c r="I32" s="184">
        <v>0.28000000000000003</v>
      </c>
      <c r="J32" s="186" t="s">
        <v>1982</v>
      </c>
      <c r="K32" s="183" t="s">
        <v>848</v>
      </c>
      <c r="L32" s="183" t="s">
        <v>1601</v>
      </c>
      <c r="M32" s="187" t="s">
        <v>13</v>
      </c>
      <c r="N32" s="183" t="s">
        <v>13</v>
      </c>
      <c r="O32" s="187" t="s">
        <v>13</v>
      </c>
      <c r="P32" s="183" t="s">
        <v>13</v>
      </c>
      <c r="Q32" s="183" t="s">
        <v>848</v>
      </c>
      <c r="R32" s="183" t="s">
        <v>13</v>
      </c>
      <c r="S32" s="187" t="s">
        <v>13</v>
      </c>
      <c r="T32" s="183" t="s">
        <v>13</v>
      </c>
      <c r="U32" s="187" t="s">
        <v>13</v>
      </c>
      <c r="V32" s="183" t="s">
        <v>13</v>
      </c>
      <c r="W32" s="183" t="s">
        <v>848</v>
      </c>
      <c r="X32" s="183" t="s">
        <v>13</v>
      </c>
    </row>
    <row r="33" spans="1:24" ht="13.8" thickBot="1" x14ac:dyDescent="0.3">
      <c r="A33" s="7" t="s">
        <v>316</v>
      </c>
      <c r="B33" s="179" t="s">
        <v>315</v>
      </c>
      <c r="C33" s="183" t="s">
        <v>35</v>
      </c>
      <c r="D33" s="183" t="s">
        <v>1603</v>
      </c>
      <c r="E33" s="183" t="s">
        <v>1983</v>
      </c>
      <c r="F33" s="183" t="s">
        <v>1528</v>
      </c>
      <c r="G33" s="184">
        <v>0.9</v>
      </c>
      <c r="H33" s="185" t="s">
        <v>1984</v>
      </c>
      <c r="I33" s="184">
        <v>0.9</v>
      </c>
      <c r="J33" s="186" t="s">
        <v>1985</v>
      </c>
      <c r="K33" s="183" t="s">
        <v>848</v>
      </c>
      <c r="L33" s="183" t="s">
        <v>1553</v>
      </c>
      <c r="M33" s="184">
        <v>0</v>
      </c>
      <c r="N33" s="186" t="s">
        <v>936</v>
      </c>
      <c r="O33" s="184">
        <v>0</v>
      </c>
      <c r="P33" s="186" t="s">
        <v>936</v>
      </c>
      <c r="Q33" s="183" t="s">
        <v>848</v>
      </c>
      <c r="R33" s="183" t="s">
        <v>936</v>
      </c>
      <c r="S33" s="184">
        <v>0</v>
      </c>
      <c r="T33" s="186" t="s">
        <v>936</v>
      </c>
      <c r="U33" s="184">
        <v>0</v>
      </c>
      <c r="V33" s="186" t="s">
        <v>936</v>
      </c>
      <c r="W33" s="183" t="s">
        <v>848</v>
      </c>
      <c r="X33" s="183" t="s">
        <v>936</v>
      </c>
    </row>
    <row r="34" spans="1:24" ht="13.8" thickBot="1" x14ac:dyDescent="0.3">
      <c r="A34" s="7" t="s">
        <v>366</v>
      </c>
      <c r="B34" s="179" t="s">
        <v>365</v>
      </c>
      <c r="C34" s="183" t="s">
        <v>35</v>
      </c>
      <c r="D34" s="183" t="s">
        <v>1570</v>
      </c>
      <c r="E34" s="183" t="s">
        <v>2058</v>
      </c>
      <c r="F34" s="183" t="s">
        <v>1663</v>
      </c>
      <c r="G34" s="184">
        <v>1</v>
      </c>
      <c r="H34" s="185" t="s">
        <v>1863</v>
      </c>
      <c r="I34" s="184">
        <v>1</v>
      </c>
      <c r="J34" s="186" t="s">
        <v>1751</v>
      </c>
      <c r="K34" s="183" t="s">
        <v>848</v>
      </c>
      <c r="L34" s="183" t="s">
        <v>1561</v>
      </c>
      <c r="M34" s="187" t="s">
        <v>13</v>
      </c>
      <c r="N34" s="183" t="s">
        <v>13</v>
      </c>
      <c r="O34" s="187" t="s">
        <v>13</v>
      </c>
      <c r="P34" s="183" t="s">
        <v>13</v>
      </c>
      <c r="Q34" s="183" t="s">
        <v>848</v>
      </c>
      <c r="R34" s="183" t="s">
        <v>13</v>
      </c>
      <c r="S34" s="187" t="s">
        <v>13</v>
      </c>
      <c r="T34" s="183" t="s">
        <v>13</v>
      </c>
      <c r="U34" s="187" t="s">
        <v>13</v>
      </c>
      <c r="V34" s="183" t="s">
        <v>13</v>
      </c>
      <c r="W34" s="183" t="s">
        <v>848</v>
      </c>
      <c r="X34" s="183" t="s">
        <v>13</v>
      </c>
    </row>
    <row r="35" spans="1:24" ht="13.8" thickBot="1" x14ac:dyDescent="0.3">
      <c r="A35" s="7" t="s">
        <v>382</v>
      </c>
      <c r="B35" s="179" t="s">
        <v>381</v>
      </c>
      <c r="C35" s="183" t="s">
        <v>35</v>
      </c>
      <c r="D35" s="183" t="s">
        <v>1778</v>
      </c>
      <c r="E35" s="183" t="s">
        <v>2072</v>
      </c>
      <c r="F35" s="183" t="s">
        <v>1528</v>
      </c>
      <c r="G35" s="184">
        <v>0.3</v>
      </c>
      <c r="H35" s="185" t="s">
        <v>2073</v>
      </c>
      <c r="I35" s="184">
        <v>0.29649999999999999</v>
      </c>
      <c r="J35" s="183" t="s">
        <v>13</v>
      </c>
      <c r="K35" s="183" t="s">
        <v>847</v>
      </c>
      <c r="L35" s="183" t="s">
        <v>1561</v>
      </c>
      <c r="M35" s="184">
        <v>0</v>
      </c>
      <c r="N35" s="186" t="s">
        <v>936</v>
      </c>
      <c r="O35" s="184">
        <v>0</v>
      </c>
      <c r="P35" s="186" t="s">
        <v>936</v>
      </c>
      <c r="Q35" s="183" t="s">
        <v>848</v>
      </c>
      <c r="R35" s="183" t="s">
        <v>936</v>
      </c>
      <c r="S35" s="184">
        <v>0</v>
      </c>
      <c r="T35" s="186" t="s">
        <v>936</v>
      </c>
      <c r="U35" s="184">
        <v>0</v>
      </c>
      <c r="V35" s="186" t="s">
        <v>936</v>
      </c>
      <c r="W35" s="183" t="s">
        <v>848</v>
      </c>
      <c r="X35" s="183" t="s">
        <v>936</v>
      </c>
    </row>
    <row r="36" spans="1:24" ht="13.8" thickBot="1" x14ac:dyDescent="0.3">
      <c r="A36" s="7" t="s">
        <v>414</v>
      </c>
      <c r="B36" s="179" t="s">
        <v>413</v>
      </c>
      <c r="C36" s="183" t="s">
        <v>35</v>
      </c>
      <c r="D36" s="183" t="s">
        <v>1730</v>
      </c>
      <c r="E36" s="183" t="s">
        <v>2107</v>
      </c>
      <c r="F36" s="183" t="s">
        <v>1732</v>
      </c>
      <c r="G36" s="184" t="s">
        <v>834</v>
      </c>
      <c r="H36" s="188" t="s">
        <v>834</v>
      </c>
      <c r="I36" s="184" t="s">
        <v>834</v>
      </c>
      <c r="J36" s="184" t="s">
        <v>834</v>
      </c>
      <c r="K36" s="184" t="s">
        <v>834</v>
      </c>
      <c r="L36" s="184" t="s">
        <v>834</v>
      </c>
      <c r="M36" s="184" t="s">
        <v>834</v>
      </c>
      <c r="N36" s="184" t="s">
        <v>834</v>
      </c>
      <c r="O36" s="184" t="s">
        <v>834</v>
      </c>
      <c r="P36" s="184" t="s">
        <v>834</v>
      </c>
      <c r="Q36" s="184" t="s">
        <v>834</v>
      </c>
      <c r="R36" s="184" t="s">
        <v>834</v>
      </c>
      <c r="S36" s="184" t="s">
        <v>834</v>
      </c>
      <c r="T36" s="184" t="s">
        <v>834</v>
      </c>
      <c r="U36" s="184" t="s">
        <v>834</v>
      </c>
      <c r="V36" s="184" t="s">
        <v>834</v>
      </c>
      <c r="W36" s="184" t="s">
        <v>834</v>
      </c>
      <c r="X36" s="184" t="s">
        <v>834</v>
      </c>
    </row>
    <row r="37" spans="1:24" ht="13.8" thickBot="1" x14ac:dyDescent="0.3">
      <c r="A37" s="7" t="s">
        <v>420</v>
      </c>
      <c r="B37" s="179" t="s">
        <v>419</v>
      </c>
      <c r="C37" s="183" t="s">
        <v>35</v>
      </c>
      <c r="D37" s="183" t="s">
        <v>1629</v>
      </c>
      <c r="E37" s="183" t="s">
        <v>2113</v>
      </c>
      <c r="F37" s="183" t="s">
        <v>1663</v>
      </c>
      <c r="G37" s="184" t="s">
        <v>834</v>
      </c>
      <c r="H37" s="184" t="s">
        <v>834</v>
      </c>
      <c r="I37" s="184" t="s">
        <v>834</v>
      </c>
      <c r="J37" s="184" t="s">
        <v>834</v>
      </c>
      <c r="K37" s="184" t="s">
        <v>834</v>
      </c>
      <c r="L37" s="184" t="s">
        <v>834</v>
      </c>
      <c r="M37" s="184" t="s">
        <v>834</v>
      </c>
      <c r="N37" s="184" t="s">
        <v>834</v>
      </c>
      <c r="O37" s="184" t="s">
        <v>834</v>
      </c>
      <c r="P37" s="184" t="s">
        <v>834</v>
      </c>
      <c r="Q37" s="184" t="s">
        <v>834</v>
      </c>
      <c r="R37" s="184" t="s">
        <v>834</v>
      </c>
      <c r="S37" s="184" t="s">
        <v>834</v>
      </c>
      <c r="T37" s="184" t="s">
        <v>834</v>
      </c>
      <c r="U37" s="184" t="s">
        <v>834</v>
      </c>
      <c r="V37" s="184" t="s">
        <v>834</v>
      </c>
      <c r="W37" s="184" t="s">
        <v>834</v>
      </c>
      <c r="X37" s="184" t="s">
        <v>834</v>
      </c>
    </row>
    <row r="38" spans="1:24" ht="13.8" thickBot="1" x14ac:dyDescent="0.3">
      <c r="A38" s="7" t="s">
        <v>422</v>
      </c>
      <c r="B38" s="179" t="s">
        <v>421</v>
      </c>
      <c r="C38" s="183" t="s">
        <v>35</v>
      </c>
      <c r="D38" s="183" t="s">
        <v>2031</v>
      </c>
      <c r="E38" s="183" t="s">
        <v>2114</v>
      </c>
      <c r="F38" s="183" t="s">
        <v>1663</v>
      </c>
      <c r="G38" s="184">
        <v>1</v>
      </c>
      <c r="H38" s="185" t="s">
        <v>2115</v>
      </c>
      <c r="I38" s="184">
        <v>0.91</v>
      </c>
      <c r="J38" s="183" t="s">
        <v>13</v>
      </c>
      <c r="K38" s="183" t="s">
        <v>847</v>
      </c>
      <c r="L38" s="183" t="s">
        <v>1561</v>
      </c>
      <c r="M38" s="187" t="s">
        <v>13</v>
      </c>
      <c r="N38" s="183" t="s">
        <v>13</v>
      </c>
      <c r="O38" s="187" t="s">
        <v>13</v>
      </c>
      <c r="P38" s="183" t="s">
        <v>13</v>
      </c>
      <c r="Q38" s="183" t="s">
        <v>848</v>
      </c>
      <c r="R38" s="183" t="s">
        <v>13</v>
      </c>
      <c r="S38" s="187" t="s">
        <v>13</v>
      </c>
      <c r="T38" s="183" t="s">
        <v>13</v>
      </c>
      <c r="U38" s="187" t="s">
        <v>13</v>
      </c>
      <c r="V38" s="183" t="s">
        <v>13</v>
      </c>
      <c r="W38" s="183" t="s">
        <v>848</v>
      </c>
      <c r="X38" s="183" t="s">
        <v>13</v>
      </c>
    </row>
    <row r="39" spans="1:24" ht="13.8" thickBot="1" x14ac:dyDescent="0.3">
      <c r="A39" s="7" t="s">
        <v>427</v>
      </c>
      <c r="B39" s="179" t="s">
        <v>426</v>
      </c>
      <c r="C39" s="183" t="s">
        <v>35</v>
      </c>
      <c r="D39" s="183" t="s">
        <v>1979</v>
      </c>
      <c r="E39" s="183" t="s">
        <v>1979</v>
      </c>
      <c r="F39" s="183" t="s">
        <v>1528</v>
      </c>
      <c r="G39" s="184" t="s">
        <v>834</v>
      </c>
      <c r="H39" s="188" t="s">
        <v>834</v>
      </c>
      <c r="I39" s="184" t="s">
        <v>834</v>
      </c>
      <c r="J39" s="184" t="s">
        <v>834</v>
      </c>
      <c r="K39" s="184" t="s">
        <v>834</v>
      </c>
      <c r="L39" s="184" t="s">
        <v>834</v>
      </c>
      <c r="M39" s="184" t="s">
        <v>834</v>
      </c>
      <c r="N39" s="184" t="s">
        <v>834</v>
      </c>
      <c r="O39" s="184" t="s">
        <v>834</v>
      </c>
      <c r="P39" s="184" t="s">
        <v>834</v>
      </c>
      <c r="Q39" s="184" t="s">
        <v>834</v>
      </c>
      <c r="R39" s="184" t="s">
        <v>834</v>
      </c>
      <c r="S39" s="184" t="s">
        <v>834</v>
      </c>
      <c r="T39" s="184" t="s">
        <v>834</v>
      </c>
      <c r="U39" s="184" t="s">
        <v>834</v>
      </c>
      <c r="V39" s="184" t="s">
        <v>834</v>
      </c>
      <c r="W39" s="184" t="s">
        <v>834</v>
      </c>
      <c r="X39" s="184" t="s">
        <v>834</v>
      </c>
    </row>
    <row r="40" spans="1:24" ht="13.8" thickBot="1" x14ac:dyDescent="0.3">
      <c r="A40" s="7" t="s">
        <v>437</v>
      </c>
      <c r="B40" s="179" t="s">
        <v>436</v>
      </c>
      <c r="C40" s="183" t="s">
        <v>35</v>
      </c>
      <c r="D40" s="183" t="s">
        <v>1909</v>
      </c>
      <c r="E40" s="183" t="s">
        <v>2127</v>
      </c>
      <c r="F40" s="183" t="s">
        <v>1558</v>
      </c>
      <c r="G40" s="184" t="s">
        <v>834</v>
      </c>
      <c r="H40" s="188" t="s">
        <v>834</v>
      </c>
      <c r="I40" s="184" t="s">
        <v>834</v>
      </c>
      <c r="J40" s="184" t="s">
        <v>834</v>
      </c>
      <c r="K40" s="184" t="s">
        <v>834</v>
      </c>
      <c r="L40" s="184" t="s">
        <v>834</v>
      </c>
      <c r="M40" s="184" t="s">
        <v>834</v>
      </c>
      <c r="N40" s="184" t="s">
        <v>834</v>
      </c>
      <c r="O40" s="184" t="s">
        <v>834</v>
      </c>
      <c r="P40" s="184" t="s">
        <v>834</v>
      </c>
      <c r="Q40" s="184" t="s">
        <v>834</v>
      </c>
      <c r="R40" s="184" t="s">
        <v>834</v>
      </c>
      <c r="S40" s="184" t="s">
        <v>834</v>
      </c>
      <c r="T40" s="184" t="s">
        <v>834</v>
      </c>
      <c r="U40" s="184" t="s">
        <v>834</v>
      </c>
      <c r="V40" s="184" t="s">
        <v>834</v>
      </c>
      <c r="W40" s="184" t="s">
        <v>834</v>
      </c>
      <c r="X40" s="184" t="s">
        <v>834</v>
      </c>
    </row>
    <row r="41" spans="1:24" ht="13.8" thickBot="1" x14ac:dyDescent="0.3">
      <c r="A41" s="7" t="s">
        <v>443</v>
      </c>
      <c r="B41" s="179" t="s">
        <v>442</v>
      </c>
      <c r="C41" s="183" t="s">
        <v>35</v>
      </c>
      <c r="D41" s="183" t="s">
        <v>1733</v>
      </c>
      <c r="E41" s="183" t="s">
        <v>2135</v>
      </c>
      <c r="F41" s="183" t="s">
        <v>1558</v>
      </c>
      <c r="G41" s="184">
        <v>0.99750000000000005</v>
      </c>
      <c r="H41" s="185" t="s">
        <v>2136</v>
      </c>
      <c r="I41" s="184">
        <v>1</v>
      </c>
      <c r="J41" s="186" t="s">
        <v>936</v>
      </c>
      <c r="K41" s="183" t="s">
        <v>847</v>
      </c>
      <c r="L41" s="183" t="s">
        <v>13</v>
      </c>
      <c r="M41" s="187" t="s">
        <v>13</v>
      </c>
      <c r="N41" s="183" t="s">
        <v>13</v>
      </c>
      <c r="O41" s="187" t="s">
        <v>13</v>
      </c>
      <c r="P41" s="183" t="s">
        <v>13</v>
      </c>
      <c r="Q41" s="183" t="s">
        <v>847</v>
      </c>
      <c r="R41" s="183" t="s">
        <v>13</v>
      </c>
      <c r="S41" s="187" t="s">
        <v>13</v>
      </c>
      <c r="T41" s="183" t="s">
        <v>13</v>
      </c>
      <c r="U41" s="187" t="s">
        <v>13</v>
      </c>
      <c r="V41" s="183" t="s">
        <v>13</v>
      </c>
      <c r="W41" s="183" t="s">
        <v>847</v>
      </c>
      <c r="X41" s="183" t="s">
        <v>1601</v>
      </c>
    </row>
    <row r="42" spans="1:24" ht="13.8" thickBot="1" x14ac:dyDescent="0.3">
      <c r="A42" s="7" t="s">
        <v>455</v>
      </c>
      <c r="B42" s="179" t="s">
        <v>454</v>
      </c>
      <c r="C42" s="183" t="s">
        <v>35</v>
      </c>
      <c r="D42" s="183" t="s">
        <v>1610</v>
      </c>
      <c r="E42" s="183" t="s">
        <v>2147</v>
      </c>
      <c r="F42" s="183" t="s">
        <v>1558</v>
      </c>
      <c r="G42" s="184">
        <v>1</v>
      </c>
      <c r="H42" s="185" t="s">
        <v>1795</v>
      </c>
      <c r="I42" s="184">
        <v>0.93389999999999995</v>
      </c>
      <c r="J42" s="186" t="s">
        <v>1632</v>
      </c>
      <c r="K42" s="183" t="s">
        <v>848</v>
      </c>
      <c r="L42" s="183" t="s">
        <v>1561</v>
      </c>
      <c r="M42" s="187" t="s">
        <v>13</v>
      </c>
      <c r="N42" s="183" t="s">
        <v>13</v>
      </c>
      <c r="O42" s="187" t="s">
        <v>13</v>
      </c>
      <c r="P42" s="183" t="s">
        <v>13</v>
      </c>
      <c r="Q42" s="183" t="s">
        <v>848</v>
      </c>
      <c r="R42" s="183" t="s">
        <v>13</v>
      </c>
      <c r="S42" s="187" t="s">
        <v>13</v>
      </c>
      <c r="T42" s="183" t="s">
        <v>13</v>
      </c>
      <c r="U42" s="187" t="s">
        <v>13</v>
      </c>
      <c r="V42" s="183" t="s">
        <v>13</v>
      </c>
      <c r="W42" s="183" t="s">
        <v>848</v>
      </c>
      <c r="X42" s="183" t="s">
        <v>13</v>
      </c>
    </row>
    <row r="43" spans="1:24" ht="13.8" thickBot="1" x14ac:dyDescent="0.3">
      <c r="A43" s="7" t="s">
        <v>461</v>
      </c>
      <c r="B43" s="179" t="s">
        <v>460</v>
      </c>
      <c r="C43" s="183" t="s">
        <v>35</v>
      </c>
      <c r="D43" s="183" t="s">
        <v>2152</v>
      </c>
      <c r="E43" s="183" t="s">
        <v>2153</v>
      </c>
      <c r="F43" s="183" t="s">
        <v>1592</v>
      </c>
      <c r="G43" s="184" t="s">
        <v>834</v>
      </c>
      <c r="H43" s="184" t="s">
        <v>834</v>
      </c>
      <c r="I43" s="184" t="s">
        <v>834</v>
      </c>
      <c r="J43" s="184" t="s">
        <v>834</v>
      </c>
      <c r="K43" s="184" t="s">
        <v>834</v>
      </c>
      <c r="L43" s="184" t="s">
        <v>834</v>
      </c>
      <c r="M43" s="184" t="s">
        <v>834</v>
      </c>
      <c r="N43" s="184" t="s">
        <v>834</v>
      </c>
      <c r="O43" s="184" t="s">
        <v>834</v>
      </c>
      <c r="P43" s="184" t="s">
        <v>834</v>
      </c>
      <c r="Q43" s="184" t="s">
        <v>834</v>
      </c>
      <c r="R43" s="184" t="s">
        <v>834</v>
      </c>
      <c r="S43" s="184" t="s">
        <v>834</v>
      </c>
      <c r="T43" s="184" t="s">
        <v>834</v>
      </c>
      <c r="U43" s="184" t="s">
        <v>834</v>
      </c>
      <c r="V43" s="184" t="s">
        <v>834</v>
      </c>
      <c r="W43" s="184" t="s">
        <v>834</v>
      </c>
      <c r="X43" s="184" t="s">
        <v>834</v>
      </c>
    </row>
    <row r="44" spans="1:24" ht="13.8" thickBot="1" x14ac:dyDescent="0.3">
      <c r="A44" s="7" t="s">
        <v>477</v>
      </c>
      <c r="B44" s="179" t="s">
        <v>476</v>
      </c>
      <c r="C44" s="183" t="s">
        <v>35</v>
      </c>
      <c r="D44" s="183" t="s">
        <v>1707</v>
      </c>
      <c r="E44" s="183" t="s">
        <v>2165</v>
      </c>
      <c r="F44" s="183" t="s">
        <v>1663</v>
      </c>
      <c r="G44" s="184">
        <v>1</v>
      </c>
      <c r="H44" s="185" t="s">
        <v>2166</v>
      </c>
      <c r="I44" s="184">
        <v>0.89049999999999996</v>
      </c>
      <c r="J44" s="183" t="s">
        <v>13</v>
      </c>
      <c r="K44" s="183" t="s">
        <v>847</v>
      </c>
      <c r="L44" s="183" t="s">
        <v>1561</v>
      </c>
      <c r="M44" s="184">
        <v>0</v>
      </c>
      <c r="N44" s="186" t="s">
        <v>936</v>
      </c>
      <c r="O44" s="184">
        <v>0</v>
      </c>
      <c r="P44" s="186" t="s">
        <v>936</v>
      </c>
      <c r="Q44" s="183" t="s">
        <v>848</v>
      </c>
      <c r="R44" s="183" t="s">
        <v>13</v>
      </c>
      <c r="S44" s="184">
        <v>0</v>
      </c>
      <c r="T44" s="186" t="s">
        <v>936</v>
      </c>
      <c r="U44" s="184">
        <v>0</v>
      </c>
      <c r="V44" s="186" t="s">
        <v>936</v>
      </c>
      <c r="W44" s="183" t="s">
        <v>848</v>
      </c>
      <c r="X44" s="183" t="s">
        <v>13</v>
      </c>
    </row>
    <row r="45" spans="1:24" ht="13.8" thickBot="1" x14ac:dyDescent="0.3">
      <c r="A45" s="7" t="s">
        <v>494</v>
      </c>
      <c r="B45" s="179" t="s">
        <v>493</v>
      </c>
      <c r="C45" s="183" t="s">
        <v>35</v>
      </c>
      <c r="D45" s="183" t="s">
        <v>1744</v>
      </c>
      <c r="E45" s="183" t="s">
        <v>2182</v>
      </c>
      <c r="F45" s="183" t="s">
        <v>1528</v>
      </c>
      <c r="G45" s="184" t="s">
        <v>834</v>
      </c>
      <c r="H45" s="184" t="s">
        <v>834</v>
      </c>
      <c r="I45" s="184" t="s">
        <v>834</v>
      </c>
      <c r="J45" s="184" t="s">
        <v>834</v>
      </c>
      <c r="K45" s="184" t="s">
        <v>834</v>
      </c>
      <c r="L45" s="184" t="s">
        <v>834</v>
      </c>
      <c r="M45" s="184" t="s">
        <v>834</v>
      </c>
      <c r="N45" s="184" t="s">
        <v>834</v>
      </c>
      <c r="O45" s="184" t="s">
        <v>834</v>
      </c>
      <c r="P45" s="184" t="s">
        <v>834</v>
      </c>
      <c r="Q45" s="184" t="s">
        <v>834</v>
      </c>
      <c r="R45" s="184" t="s">
        <v>834</v>
      </c>
      <c r="S45" s="184" t="s">
        <v>834</v>
      </c>
      <c r="T45" s="184" t="s">
        <v>834</v>
      </c>
      <c r="U45" s="184" t="s">
        <v>834</v>
      </c>
      <c r="V45" s="184" t="s">
        <v>834</v>
      </c>
      <c r="W45" s="184" t="s">
        <v>834</v>
      </c>
      <c r="X45" s="184" t="s">
        <v>834</v>
      </c>
    </row>
    <row r="46" spans="1:24" ht="13.8" thickBot="1" x14ac:dyDescent="0.3">
      <c r="A46" s="7" t="s">
        <v>501</v>
      </c>
      <c r="B46" s="179" t="s">
        <v>500</v>
      </c>
      <c r="C46" s="183" t="s">
        <v>35</v>
      </c>
      <c r="D46" s="183" t="s">
        <v>1699</v>
      </c>
      <c r="E46" s="183" t="s">
        <v>2187</v>
      </c>
      <c r="F46" s="183" t="s">
        <v>1558</v>
      </c>
      <c r="G46" s="184">
        <v>0.6</v>
      </c>
      <c r="H46" s="185" t="s">
        <v>2188</v>
      </c>
      <c r="I46" s="184">
        <v>0.59950000000000003</v>
      </c>
      <c r="J46" s="186" t="s">
        <v>1843</v>
      </c>
      <c r="K46" s="183" t="s">
        <v>848</v>
      </c>
      <c r="L46" s="183" t="s">
        <v>1561</v>
      </c>
      <c r="M46" s="187" t="s">
        <v>13</v>
      </c>
      <c r="N46" s="183" t="s">
        <v>13</v>
      </c>
      <c r="O46" s="187" t="s">
        <v>13</v>
      </c>
      <c r="P46" s="183" t="s">
        <v>13</v>
      </c>
      <c r="Q46" s="183" t="s">
        <v>848</v>
      </c>
      <c r="R46" s="183" t="s">
        <v>13</v>
      </c>
      <c r="S46" s="187" t="s">
        <v>13</v>
      </c>
      <c r="T46" s="183" t="s">
        <v>13</v>
      </c>
      <c r="U46" s="187" t="s">
        <v>13</v>
      </c>
      <c r="V46" s="183" t="s">
        <v>13</v>
      </c>
      <c r="W46" s="183" t="s">
        <v>848</v>
      </c>
      <c r="X46" s="183" t="s">
        <v>13</v>
      </c>
    </row>
    <row r="47" spans="1:24" ht="13.8" thickBot="1" x14ac:dyDescent="0.3">
      <c r="A47" s="7" t="s">
        <v>521</v>
      </c>
      <c r="B47" s="179" t="s">
        <v>520</v>
      </c>
      <c r="C47" s="183" t="s">
        <v>35</v>
      </c>
      <c r="D47" s="183" t="s">
        <v>1655</v>
      </c>
      <c r="E47" s="183" t="s">
        <v>2211</v>
      </c>
      <c r="F47" s="183" t="s">
        <v>1558</v>
      </c>
      <c r="G47" s="187">
        <v>1</v>
      </c>
      <c r="H47" s="193">
        <v>33817</v>
      </c>
      <c r="I47" s="187">
        <v>0.84830000000000005</v>
      </c>
      <c r="J47" s="183" t="s">
        <v>13</v>
      </c>
      <c r="K47" s="183" t="s">
        <v>847</v>
      </c>
      <c r="L47" s="192" t="s">
        <v>1553</v>
      </c>
      <c r="M47" s="187">
        <v>0.3</v>
      </c>
      <c r="N47" s="194">
        <v>27395</v>
      </c>
      <c r="O47" s="187" t="s">
        <v>13</v>
      </c>
      <c r="P47" s="183" t="s">
        <v>13</v>
      </c>
      <c r="Q47" s="183" t="s">
        <v>847</v>
      </c>
      <c r="R47" s="183" t="s">
        <v>13</v>
      </c>
      <c r="S47" s="187" t="s">
        <v>13</v>
      </c>
      <c r="T47" s="183" t="s">
        <v>13</v>
      </c>
      <c r="U47" s="187" t="s">
        <v>13</v>
      </c>
      <c r="V47" s="183" t="s">
        <v>13</v>
      </c>
      <c r="W47" s="183" t="s">
        <v>848</v>
      </c>
      <c r="X47" s="183" t="s">
        <v>13</v>
      </c>
    </row>
    <row r="48" spans="1:24" ht="13.8" thickBot="1" x14ac:dyDescent="0.3">
      <c r="A48" s="7" t="s">
        <v>537</v>
      </c>
      <c r="B48" s="179" t="s">
        <v>536</v>
      </c>
      <c r="C48" s="183" t="s">
        <v>35</v>
      </c>
      <c r="D48" s="183" t="s">
        <v>1603</v>
      </c>
      <c r="E48" s="183" t="s">
        <v>2227</v>
      </c>
      <c r="F48" s="183" t="s">
        <v>1528</v>
      </c>
      <c r="G48" s="184">
        <v>1</v>
      </c>
      <c r="H48" s="185" t="s">
        <v>1876</v>
      </c>
      <c r="I48" s="184">
        <v>1</v>
      </c>
      <c r="J48" s="186" t="s">
        <v>2228</v>
      </c>
      <c r="K48" s="183" t="s">
        <v>848</v>
      </c>
      <c r="L48" s="183" t="s">
        <v>1601</v>
      </c>
      <c r="M48" s="184">
        <v>0</v>
      </c>
      <c r="N48" s="186" t="s">
        <v>936</v>
      </c>
      <c r="O48" s="184">
        <v>0</v>
      </c>
      <c r="P48" s="186" t="s">
        <v>936</v>
      </c>
      <c r="Q48" s="183" t="s">
        <v>848</v>
      </c>
      <c r="R48" s="183" t="s">
        <v>1493</v>
      </c>
      <c r="S48" s="184">
        <v>0</v>
      </c>
      <c r="T48" s="186" t="s">
        <v>936</v>
      </c>
      <c r="U48" s="184">
        <v>0</v>
      </c>
      <c r="V48" s="186" t="s">
        <v>936</v>
      </c>
      <c r="W48" s="183" t="s">
        <v>848</v>
      </c>
      <c r="X48" s="183" t="s">
        <v>936</v>
      </c>
    </row>
    <row r="49" spans="1:24" ht="13.8" thickBot="1" x14ac:dyDescent="0.3">
      <c r="A49" s="7" t="s">
        <v>549</v>
      </c>
      <c r="B49" s="179" t="s">
        <v>548</v>
      </c>
      <c r="C49" s="183" t="s">
        <v>35</v>
      </c>
      <c r="D49" s="183" t="s">
        <v>1549</v>
      </c>
      <c r="E49" s="183" t="s">
        <v>13</v>
      </c>
      <c r="F49" s="183" t="s">
        <v>1527</v>
      </c>
      <c r="G49" s="190" t="s">
        <v>834</v>
      </c>
      <c r="H49" s="191" t="s">
        <v>834</v>
      </c>
      <c r="I49" s="190" t="s">
        <v>834</v>
      </c>
      <c r="J49" s="190" t="s">
        <v>834</v>
      </c>
      <c r="K49" s="190" t="s">
        <v>834</v>
      </c>
      <c r="L49" s="190" t="s">
        <v>834</v>
      </c>
      <c r="M49" s="190" t="s">
        <v>834</v>
      </c>
      <c r="N49" s="190" t="s">
        <v>834</v>
      </c>
      <c r="O49" s="190" t="s">
        <v>834</v>
      </c>
      <c r="P49" s="190" t="s">
        <v>834</v>
      </c>
      <c r="Q49" s="190" t="s">
        <v>834</v>
      </c>
      <c r="R49" s="190" t="s">
        <v>834</v>
      </c>
      <c r="S49" s="190" t="s">
        <v>834</v>
      </c>
      <c r="T49" s="190" t="s">
        <v>834</v>
      </c>
      <c r="U49" s="190" t="s">
        <v>834</v>
      </c>
      <c r="V49" s="190" t="s">
        <v>834</v>
      </c>
      <c r="W49" s="190" t="s">
        <v>834</v>
      </c>
      <c r="X49" s="190" t="s">
        <v>834</v>
      </c>
    </row>
    <row r="50" spans="1:24" ht="13.8" thickBot="1" x14ac:dyDescent="0.3">
      <c r="A50" s="7" t="s">
        <v>553</v>
      </c>
      <c r="B50" s="179" t="s">
        <v>552</v>
      </c>
      <c r="C50" s="183" t="s">
        <v>35</v>
      </c>
      <c r="D50" s="183" t="s">
        <v>1744</v>
      </c>
      <c r="E50" s="183" t="s">
        <v>1744</v>
      </c>
      <c r="F50" s="183" t="s">
        <v>1528</v>
      </c>
      <c r="G50" s="184">
        <v>0.5</v>
      </c>
      <c r="H50" s="185" t="s">
        <v>2247</v>
      </c>
      <c r="I50" s="184">
        <v>0.5</v>
      </c>
      <c r="J50" s="186" t="s">
        <v>2248</v>
      </c>
      <c r="K50" s="183" t="s">
        <v>848</v>
      </c>
      <c r="L50" s="183" t="s">
        <v>1561</v>
      </c>
      <c r="M50" s="187" t="s">
        <v>13</v>
      </c>
      <c r="N50" s="183" t="s">
        <v>13</v>
      </c>
      <c r="O50" s="187" t="s">
        <v>13</v>
      </c>
      <c r="P50" s="183" t="s">
        <v>13</v>
      </c>
      <c r="Q50" s="183" t="s">
        <v>848</v>
      </c>
      <c r="R50" s="183" t="s">
        <v>13</v>
      </c>
      <c r="S50" s="187" t="s">
        <v>13</v>
      </c>
      <c r="T50" s="183" t="s">
        <v>13</v>
      </c>
      <c r="U50" s="187" t="s">
        <v>13</v>
      </c>
      <c r="V50" s="183" t="s">
        <v>13</v>
      </c>
      <c r="W50" s="183" t="s">
        <v>848</v>
      </c>
      <c r="X50" s="183" t="s">
        <v>13</v>
      </c>
    </row>
    <row r="51" spans="1:24" ht="13.8" thickBot="1" x14ac:dyDescent="0.3">
      <c r="A51" s="7" t="s">
        <v>557</v>
      </c>
      <c r="B51" s="179" t="s">
        <v>556</v>
      </c>
      <c r="C51" s="183" t="s">
        <v>35</v>
      </c>
      <c r="D51" s="183" t="s">
        <v>1730</v>
      </c>
      <c r="E51" s="183" t="s">
        <v>1909</v>
      </c>
      <c r="F51" s="183" t="s">
        <v>1732</v>
      </c>
      <c r="G51" s="184" t="s">
        <v>834</v>
      </c>
      <c r="H51" s="188" t="s">
        <v>834</v>
      </c>
      <c r="I51" s="184" t="s">
        <v>834</v>
      </c>
      <c r="J51" s="184" t="s">
        <v>834</v>
      </c>
      <c r="K51" s="184" t="s">
        <v>834</v>
      </c>
      <c r="L51" s="184" t="s">
        <v>834</v>
      </c>
      <c r="M51" s="184" t="s">
        <v>834</v>
      </c>
      <c r="N51" s="184" t="s">
        <v>834</v>
      </c>
      <c r="O51" s="184" t="s">
        <v>834</v>
      </c>
      <c r="P51" s="184" t="s">
        <v>834</v>
      </c>
      <c r="Q51" s="184" t="s">
        <v>834</v>
      </c>
      <c r="R51" s="184" t="s">
        <v>834</v>
      </c>
      <c r="S51" s="184" t="s">
        <v>834</v>
      </c>
      <c r="T51" s="184" t="s">
        <v>834</v>
      </c>
      <c r="U51" s="184" t="s">
        <v>834</v>
      </c>
      <c r="V51" s="184" t="s">
        <v>834</v>
      </c>
      <c r="W51" s="184" t="s">
        <v>834</v>
      </c>
      <c r="X51" s="184" t="s">
        <v>834</v>
      </c>
    </row>
    <row r="52" spans="1:24" ht="13.8" thickBot="1" x14ac:dyDescent="0.3">
      <c r="A52" s="7" t="s">
        <v>579</v>
      </c>
      <c r="B52" s="179" t="s">
        <v>578</v>
      </c>
      <c r="C52" s="183" t="s">
        <v>35</v>
      </c>
      <c r="D52" s="183" t="s">
        <v>2028</v>
      </c>
      <c r="E52" s="183" t="s">
        <v>2280</v>
      </c>
      <c r="F52" s="183" t="s">
        <v>1528</v>
      </c>
      <c r="G52" s="184">
        <v>1</v>
      </c>
      <c r="H52" s="185" t="s">
        <v>2281</v>
      </c>
      <c r="I52" s="184">
        <v>0.83850000000000002</v>
      </c>
      <c r="J52" s="183" t="s">
        <v>13</v>
      </c>
      <c r="K52" s="183" t="s">
        <v>847</v>
      </c>
      <c r="L52" s="183" t="s">
        <v>1601</v>
      </c>
      <c r="M52" s="184">
        <v>0</v>
      </c>
      <c r="N52" s="183" t="s">
        <v>13</v>
      </c>
      <c r="O52" s="184">
        <v>0</v>
      </c>
      <c r="P52" s="186" t="s">
        <v>936</v>
      </c>
      <c r="Q52" s="183" t="s">
        <v>13</v>
      </c>
      <c r="R52" s="183" t="s">
        <v>13</v>
      </c>
      <c r="S52" s="184">
        <v>0</v>
      </c>
      <c r="T52" s="183" t="s">
        <v>13</v>
      </c>
      <c r="U52" s="187" t="s">
        <v>13</v>
      </c>
      <c r="V52" s="183" t="s">
        <v>13</v>
      </c>
      <c r="W52" s="183" t="s">
        <v>13</v>
      </c>
      <c r="X52" s="183" t="s">
        <v>13</v>
      </c>
    </row>
    <row r="53" spans="1:24" ht="13.8" thickBot="1" x14ac:dyDescent="0.3">
      <c r="A53" s="7" t="s">
        <v>617</v>
      </c>
      <c r="B53" s="179" t="s">
        <v>616</v>
      </c>
      <c r="C53" s="183" t="s">
        <v>35</v>
      </c>
      <c r="D53" s="183" t="s">
        <v>1617</v>
      </c>
      <c r="E53" s="183" t="s">
        <v>2333</v>
      </c>
      <c r="F53" s="183" t="s">
        <v>1528</v>
      </c>
      <c r="G53" s="184">
        <v>0.3</v>
      </c>
      <c r="H53" s="185" t="s">
        <v>2334</v>
      </c>
      <c r="I53" s="184">
        <v>0.3</v>
      </c>
      <c r="J53" s="183" t="s">
        <v>13</v>
      </c>
      <c r="K53" s="183" t="s">
        <v>847</v>
      </c>
      <c r="L53" s="183" t="s">
        <v>1601</v>
      </c>
      <c r="M53" s="184">
        <v>0</v>
      </c>
      <c r="N53" s="186" t="s">
        <v>936</v>
      </c>
      <c r="O53" s="184">
        <v>0</v>
      </c>
      <c r="P53" s="186" t="s">
        <v>936</v>
      </c>
      <c r="Q53" s="183" t="s">
        <v>848</v>
      </c>
      <c r="R53" s="183" t="s">
        <v>936</v>
      </c>
      <c r="S53" s="184">
        <v>0</v>
      </c>
      <c r="T53" s="186" t="s">
        <v>936</v>
      </c>
      <c r="U53" s="184">
        <v>0</v>
      </c>
      <c r="V53" s="186" t="s">
        <v>936</v>
      </c>
      <c r="W53" s="183" t="s">
        <v>848</v>
      </c>
      <c r="X53" s="183" t="s">
        <v>936</v>
      </c>
    </row>
    <row r="54" spans="1:24" ht="13.8" thickBot="1" x14ac:dyDescent="0.3">
      <c r="A54" s="7" t="s">
        <v>627</v>
      </c>
      <c r="B54" s="179" t="s">
        <v>626</v>
      </c>
      <c r="C54" s="183" t="s">
        <v>35</v>
      </c>
      <c r="D54" s="183" t="s">
        <v>1944</v>
      </c>
      <c r="E54" s="183" t="s">
        <v>2343</v>
      </c>
      <c r="F54" s="183" t="s">
        <v>1732</v>
      </c>
      <c r="G54" s="184" t="s">
        <v>834</v>
      </c>
      <c r="H54" s="188" t="s">
        <v>834</v>
      </c>
      <c r="I54" s="184" t="s">
        <v>834</v>
      </c>
      <c r="J54" s="184" t="s">
        <v>834</v>
      </c>
      <c r="K54" s="184" t="s">
        <v>834</v>
      </c>
      <c r="L54" s="184" t="s">
        <v>834</v>
      </c>
      <c r="M54" s="184" t="s">
        <v>834</v>
      </c>
      <c r="N54" s="184" t="s">
        <v>834</v>
      </c>
      <c r="O54" s="184" t="s">
        <v>834</v>
      </c>
      <c r="P54" s="184" t="s">
        <v>834</v>
      </c>
      <c r="Q54" s="184" t="s">
        <v>834</v>
      </c>
      <c r="R54" s="184" t="s">
        <v>834</v>
      </c>
      <c r="S54" s="184" t="s">
        <v>834</v>
      </c>
      <c r="T54" s="184" t="s">
        <v>834</v>
      </c>
      <c r="U54" s="184" t="s">
        <v>834</v>
      </c>
      <c r="V54" s="184" t="s">
        <v>834</v>
      </c>
      <c r="W54" s="184" t="s">
        <v>834</v>
      </c>
      <c r="X54" s="184" t="s">
        <v>834</v>
      </c>
    </row>
    <row r="55" spans="1:24" ht="13.8" thickBot="1" x14ac:dyDescent="0.3">
      <c r="A55" s="7" t="s">
        <v>629</v>
      </c>
      <c r="B55" s="179" t="s">
        <v>628</v>
      </c>
      <c r="C55" s="183" t="s">
        <v>35</v>
      </c>
      <c r="D55" s="183" t="s">
        <v>2060</v>
      </c>
      <c r="E55" s="183" t="s">
        <v>2344</v>
      </c>
      <c r="F55" s="183" t="s">
        <v>1528</v>
      </c>
      <c r="G55" s="184" t="s">
        <v>834</v>
      </c>
      <c r="H55" s="188" t="s">
        <v>834</v>
      </c>
      <c r="I55" s="184" t="s">
        <v>834</v>
      </c>
      <c r="J55" s="184" t="s">
        <v>834</v>
      </c>
      <c r="K55" s="184" t="s">
        <v>834</v>
      </c>
      <c r="L55" s="184" t="s">
        <v>834</v>
      </c>
      <c r="M55" s="184" t="s">
        <v>834</v>
      </c>
      <c r="N55" s="184" t="s">
        <v>834</v>
      </c>
      <c r="O55" s="184" t="s">
        <v>834</v>
      </c>
      <c r="P55" s="184" t="s">
        <v>834</v>
      </c>
      <c r="Q55" s="184" t="s">
        <v>834</v>
      </c>
      <c r="R55" s="184" t="s">
        <v>834</v>
      </c>
      <c r="S55" s="184" t="s">
        <v>834</v>
      </c>
      <c r="T55" s="184" t="s">
        <v>834</v>
      </c>
      <c r="U55" s="184" t="s">
        <v>834</v>
      </c>
      <c r="V55" s="184" t="s">
        <v>834</v>
      </c>
      <c r="W55" s="184" t="s">
        <v>834</v>
      </c>
      <c r="X55" s="184" t="s">
        <v>834</v>
      </c>
    </row>
    <row r="56" spans="1:24" ht="13.8" thickBot="1" x14ac:dyDescent="0.3">
      <c r="A56" s="7" t="s">
        <v>633</v>
      </c>
      <c r="B56" s="179" t="s">
        <v>632</v>
      </c>
      <c r="C56" s="183" t="s">
        <v>35</v>
      </c>
      <c r="D56" s="183" t="s">
        <v>1748</v>
      </c>
      <c r="E56" s="183" t="s">
        <v>2328</v>
      </c>
      <c r="F56" s="183" t="s">
        <v>1528</v>
      </c>
      <c r="G56" s="184">
        <v>0.5</v>
      </c>
      <c r="H56" s="185" t="s">
        <v>1721</v>
      </c>
      <c r="I56" s="184">
        <v>0.5</v>
      </c>
      <c r="J56" s="186" t="s">
        <v>2057</v>
      </c>
      <c r="K56" s="183" t="s">
        <v>848</v>
      </c>
      <c r="L56" s="183" t="s">
        <v>1561</v>
      </c>
      <c r="M56" s="187" t="s">
        <v>13</v>
      </c>
      <c r="N56" s="183" t="s">
        <v>13</v>
      </c>
      <c r="O56" s="187" t="s">
        <v>13</v>
      </c>
      <c r="P56" s="183" t="s">
        <v>13</v>
      </c>
      <c r="Q56" s="183" t="s">
        <v>848</v>
      </c>
      <c r="R56" s="183" t="s">
        <v>13</v>
      </c>
      <c r="S56" s="187" t="s">
        <v>13</v>
      </c>
      <c r="T56" s="183" t="s">
        <v>13</v>
      </c>
      <c r="U56" s="187" t="s">
        <v>13</v>
      </c>
      <c r="V56" s="183" t="s">
        <v>13</v>
      </c>
      <c r="W56" s="183" t="s">
        <v>848</v>
      </c>
      <c r="X56" s="183" t="s">
        <v>13</v>
      </c>
    </row>
    <row r="57" spans="1:24" ht="13.8" thickBot="1" x14ac:dyDescent="0.3">
      <c r="A57" s="7" t="s">
        <v>635</v>
      </c>
      <c r="B57" s="179" t="s">
        <v>634</v>
      </c>
      <c r="C57" s="183" t="s">
        <v>35</v>
      </c>
      <c r="D57" s="183" t="s">
        <v>1944</v>
      </c>
      <c r="E57" s="183" t="s">
        <v>2348</v>
      </c>
      <c r="F57" s="183" t="s">
        <v>1528</v>
      </c>
      <c r="G57" s="184" t="s">
        <v>834</v>
      </c>
      <c r="H57" s="188" t="s">
        <v>834</v>
      </c>
      <c r="I57" s="184" t="s">
        <v>834</v>
      </c>
      <c r="J57" s="184" t="s">
        <v>834</v>
      </c>
      <c r="K57" s="184" t="s">
        <v>834</v>
      </c>
      <c r="L57" s="184" t="s">
        <v>834</v>
      </c>
      <c r="M57" s="184" t="s">
        <v>834</v>
      </c>
      <c r="N57" s="184" t="s">
        <v>834</v>
      </c>
      <c r="O57" s="184" t="s">
        <v>834</v>
      </c>
      <c r="P57" s="184" t="s">
        <v>834</v>
      </c>
      <c r="Q57" s="184" t="s">
        <v>834</v>
      </c>
      <c r="R57" s="184" t="s">
        <v>834</v>
      </c>
      <c r="S57" s="184" t="s">
        <v>834</v>
      </c>
      <c r="T57" s="184" t="s">
        <v>834</v>
      </c>
      <c r="U57" s="184" t="s">
        <v>834</v>
      </c>
      <c r="V57" s="184" t="s">
        <v>834</v>
      </c>
      <c r="W57" s="184" t="s">
        <v>834</v>
      </c>
      <c r="X57" s="184" t="s">
        <v>834</v>
      </c>
    </row>
    <row r="58" spans="1:24" ht="13.8" thickBot="1" x14ac:dyDescent="0.3">
      <c r="A58" s="7" t="s">
        <v>655</v>
      </c>
      <c r="B58" s="179" t="s">
        <v>654</v>
      </c>
      <c r="C58" s="183" t="s">
        <v>35</v>
      </c>
      <c r="D58" s="183" t="s">
        <v>1549</v>
      </c>
      <c r="E58" s="183" t="s">
        <v>2369</v>
      </c>
      <c r="F58" s="183" t="s">
        <v>1528</v>
      </c>
      <c r="G58" s="184">
        <v>1.2834000000000001</v>
      </c>
      <c r="H58" s="185" t="s">
        <v>2370</v>
      </c>
      <c r="I58" s="184">
        <v>1.2834000000000001</v>
      </c>
      <c r="J58" s="186" t="s">
        <v>2371</v>
      </c>
      <c r="K58" s="183" t="s">
        <v>847</v>
      </c>
      <c r="L58" s="183" t="s">
        <v>1601</v>
      </c>
      <c r="M58" s="187" t="s">
        <v>13</v>
      </c>
      <c r="N58" s="186" t="s">
        <v>2372</v>
      </c>
      <c r="O58" s="184">
        <v>0.71660000000000001</v>
      </c>
      <c r="P58" s="183" t="s">
        <v>13</v>
      </c>
      <c r="Q58" s="183" t="s">
        <v>847</v>
      </c>
      <c r="R58" s="183" t="s">
        <v>1553</v>
      </c>
      <c r="S58" s="187" t="s">
        <v>13</v>
      </c>
      <c r="T58" s="183" t="s">
        <v>13</v>
      </c>
      <c r="U58" s="187" t="s">
        <v>13</v>
      </c>
      <c r="V58" s="183" t="s">
        <v>13</v>
      </c>
      <c r="W58" s="183" t="s">
        <v>848</v>
      </c>
      <c r="X58" s="183" t="s">
        <v>13</v>
      </c>
    </row>
    <row r="59" spans="1:24" ht="13.8" thickBot="1" x14ac:dyDescent="0.3">
      <c r="A59" s="7" t="s">
        <v>681</v>
      </c>
      <c r="B59" s="179" t="s">
        <v>680</v>
      </c>
      <c r="C59" s="183" t="s">
        <v>35</v>
      </c>
      <c r="D59" s="183" t="s">
        <v>1629</v>
      </c>
      <c r="E59" s="183" t="s">
        <v>2163</v>
      </c>
      <c r="F59" s="183" t="s">
        <v>1663</v>
      </c>
      <c r="G59" s="184">
        <v>0.5</v>
      </c>
      <c r="H59" s="185" t="s">
        <v>2403</v>
      </c>
      <c r="I59" s="184">
        <v>0.5</v>
      </c>
      <c r="J59" s="183" t="s">
        <v>13</v>
      </c>
      <c r="K59" s="183" t="s">
        <v>847</v>
      </c>
      <c r="L59" s="183" t="s">
        <v>1561</v>
      </c>
      <c r="M59" s="184">
        <v>0.5</v>
      </c>
      <c r="N59" s="186" t="s">
        <v>2404</v>
      </c>
      <c r="O59" s="184">
        <v>0.4597</v>
      </c>
      <c r="P59" s="183" t="s">
        <v>13</v>
      </c>
      <c r="Q59" s="183" t="s">
        <v>847</v>
      </c>
      <c r="R59" s="183" t="s">
        <v>1561</v>
      </c>
      <c r="S59" s="184">
        <v>0.5</v>
      </c>
      <c r="T59" s="186" t="s">
        <v>2405</v>
      </c>
      <c r="U59" s="184">
        <v>0.5</v>
      </c>
      <c r="V59" s="183" t="s">
        <v>13</v>
      </c>
      <c r="W59" s="183" t="s">
        <v>847</v>
      </c>
      <c r="X59" s="183" t="s">
        <v>1561</v>
      </c>
    </row>
    <row r="60" spans="1:24" ht="13.8" thickBot="1" x14ac:dyDescent="0.3">
      <c r="A60" s="7" t="s">
        <v>687</v>
      </c>
      <c r="B60" s="179" t="s">
        <v>686</v>
      </c>
      <c r="C60" s="183" t="s">
        <v>35</v>
      </c>
      <c r="D60" s="183" t="s">
        <v>1595</v>
      </c>
      <c r="E60" s="183" t="s">
        <v>2411</v>
      </c>
      <c r="F60" s="183" t="s">
        <v>1528</v>
      </c>
      <c r="G60" s="184">
        <v>0.5</v>
      </c>
      <c r="H60" s="185" t="s">
        <v>2005</v>
      </c>
      <c r="I60" s="184">
        <v>0.5</v>
      </c>
      <c r="J60" s="186" t="s">
        <v>2412</v>
      </c>
      <c r="K60" s="183" t="s">
        <v>848</v>
      </c>
      <c r="L60" s="183" t="s">
        <v>1561</v>
      </c>
      <c r="M60" s="184">
        <v>0</v>
      </c>
      <c r="N60" s="186" t="s">
        <v>936</v>
      </c>
      <c r="O60" s="184">
        <v>0</v>
      </c>
      <c r="P60" s="186" t="s">
        <v>936</v>
      </c>
      <c r="Q60" s="183" t="s">
        <v>848</v>
      </c>
      <c r="R60" s="183" t="s">
        <v>1677</v>
      </c>
      <c r="S60" s="184">
        <v>0</v>
      </c>
      <c r="T60" s="186" t="s">
        <v>936</v>
      </c>
      <c r="U60" s="184">
        <v>0</v>
      </c>
      <c r="V60" s="186" t="s">
        <v>936</v>
      </c>
      <c r="W60" s="183" t="s">
        <v>848</v>
      </c>
      <c r="X60" s="183" t="s">
        <v>936</v>
      </c>
    </row>
    <row r="61" spans="1:24" ht="13.8" thickBot="1" x14ac:dyDescent="0.3">
      <c r="A61" s="7" t="s">
        <v>697</v>
      </c>
      <c r="B61" s="179" t="s">
        <v>696</v>
      </c>
      <c r="C61" s="183" t="s">
        <v>35</v>
      </c>
      <c r="D61" s="183" t="s">
        <v>1635</v>
      </c>
      <c r="E61" s="183" t="s">
        <v>1708</v>
      </c>
      <c r="F61" s="183" t="s">
        <v>1663</v>
      </c>
      <c r="G61" s="184">
        <v>0.3</v>
      </c>
      <c r="H61" s="185" t="s">
        <v>2418</v>
      </c>
      <c r="I61" s="184">
        <v>0.3</v>
      </c>
      <c r="J61" s="183" t="s">
        <v>13</v>
      </c>
      <c r="K61" s="183" t="s">
        <v>847</v>
      </c>
      <c r="L61" s="183" t="s">
        <v>1553</v>
      </c>
      <c r="M61" s="184">
        <v>1.4</v>
      </c>
      <c r="N61" s="186" t="s">
        <v>2419</v>
      </c>
      <c r="O61" s="184">
        <v>1.4</v>
      </c>
      <c r="P61" s="186" t="s">
        <v>2420</v>
      </c>
      <c r="Q61" s="183" t="s">
        <v>848</v>
      </c>
      <c r="R61" s="183" t="s">
        <v>1553</v>
      </c>
      <c r="S61" s="187" t="s">
        <v>13</v>
      </c>
      <c r="T61" s="183" t="s">
        <v>13</v>
      </c>
      <c r="U61" s="187" t="s">
        <v>13</v>
      </c>
      <c r="V61" s="183" t="s">
        <v>13</v>
      </c>
      <c r="W61" s="183" t="s">
        <v>848</v>
      </c>
      <c r="X61" s="183" t="s">
        <v>13</v>
      </c>
    </row>
    <row r="62" spans="1:24" ht="13.8" thickBot="1" x14ac:dyDescent="0.3">
      <c r="A62" s="7" t="s">
        <v>699</v>
      </c>
      <c r="B62" s="179" t="s">
        <v>698</v>
      </c>
      <c r="C62" s="183" t="s">
        <v>35</v>
      </c>
      <c r="D62" s="183" t="s">
        <v>1657</v>
      </c>
      <c r="E62" s="183" t="s">
        <v>2421</v>
      </c>
      <c r="F62" s="183" t="s">
        <v>1528</v>
      </c>
      <c r="G62" s="184">
        <v>0.4</v>
      </c>
      <c r="H62" s="185" t="s">
        <v>2422</v>
      </c>
      <c r="I62" s="184">
        <v>0.4</v>
      </c>
      <c r="J62" s="186" t="s">
        <v>1881</v>
      </c>
      <c r="K62" s="183" t="s">
        <v>848</v>
      </c>
      <c r="L62" s="183" t="s">
        <v>1553</v>
      </c>
      <c r="M62" s="187" t="s">
        <v>13</v>
      </c>
      <c r="N62" s="183" t="s">
        <v>13</v>
      </c>
      <c r="O62" s="187" t="s">
        <v>13</v>
      </c>
      <c r="P62" s="183" t="s">
        <v>13</v>
      </c>
      <c r="Q62" s="183" t="s">
        <v>848</v>
      </c>
      <c r="R62" s="183" t="s">
        <v>13</v>
      </c>
      <c r="S62" s="187" t="s">
        <v>13</v>
      </c>
      <c r="T62" s="183" t="s">
        <v>13</v>
      </c>
      <c r="U62" s="187" t="s">
        <v>13</v>
      </c>
      <c r="V62" s="183" t="s">
        <v>13</v>
      </c>
      <c r="W62" s="183" t="s">
        <v>848</v>
      </c>
      <c r="X62" s="183" t="s">
        <v>1553</v>
      </c>
    </row>
    <row r="63" spans="1:24" ht="13.8" thickBot="1" x14ac:dyDescent="0.3">
      <c r="A63" s="7" t="s">
        <v>721</v>
      </c>
      <c r="B63" s="179" t="s">
        <v>720</v>
      </c>
      <c r="C63" s="183" t="s">
        <v>35</v>
      </c>
      <c r="D63" s="183" t="s">
        <v>1655</v>
      </c>
      <c r="E63" s="183" t="s">
        <v>2444</v>
      </c>
      <c r="F63" s="183" t="s">
        <v>1558</v>
      </c>
      <c r="G63" s="184">
        <v>0.7</v>
      </c>
      <c r="H63" s="185" t="s">
        <v>1907</v>
      </c>
      <c r="I63" s="184">
        <v>0.65910000000000002</v>
      </c>
      <c r="J63" s="186" t="s">
        <v>2445</v>
      </c>
      <c r="K63" s="183" t="s">
        <v>848</v>
      </c>
      <c r="L63" s="183" t="s">
        <v>1561</v>
      </c>
      <c r="M63" s="184">
        <v>0.6</v>
      </c>
      <c r="N63" s="186" t="s">
        <v>2446</v>
      </c>
      <c r="O63" s="184">
        <v>0.56489999999999996</v>
      </c>
      <c r="P63" s="186" t="s">
        <v>2447</v>
      </c>
      <c r="Q63" s="183" t="s">
        <v>848</v>
      </c>
      <c r="R63" s="183" t="s">
        <v>1561</v>
      </c>
      <c r="S63" s="187" t="s">
        <v>13</v>
      </c>
      <c r="T63" s="183" t="s">
        <v>13</v>
      </c>
      <c r="U63" s="187" t="s">
        <v>13</v>
      </c>
      <c r="V63" s="183" t="s">
        <v>13</v>
      </c>
      <c r="W63" s="183" t="s">
        <v>848</v>
      </c>
      <c r="X63" s="183" t="s">
        <v>13</v>
      </c>
    </row>
    <row r="64" spans="1:24" ht="13.8" thickBot="1" x14ac:dyDescent="0.3">
      <c r="A64" s="7" t="s">
        <v>739</v>
      </c>
      <c r="B64" s="179" t="s">
        <v>738</v>
      </c>
      <c r="C64" s="183" t="s">
        <v>35</v>
      </c>
      <c r="D64" s="183" t="s">
        <v>1570</v>
      </c>
      <c r="E64" s="183" t="s">
        <v>2464</v>
      </c>
      <c r="F64" s="183" t="s">
        <v>1528</v>
      </c>
      <c r="G64" s="184">
        <v>1</v>
      </c>
      <c r="H64" s="185" t="s">
        <v>2465</v>
      </c>
      <c r="I64" s="184">
        <v>0.96020000000000005</v>
      </c>
      <c r="J64" s="186" t="s">
        <v>2466</v>
      </c>
      <c r="K64" s="183" t="s">
        <v>848</v>
      </c>
      <c r="L64" s="183" t="s">
        <v>13</v>
      </c>
      <c r="M64" s="187" t="s">
        <v>13</v>
      </c>
      <c r="N64" s="183" t="s">
        <v>13</v>
      </c>
      <c r="O64" s="187" t="s">
        <v>13</v>
      </c>
      <c r="P64" s="183" t="s">
        <v>13</v>
      </c>
      <c r="Q64" s="183" t="s">
        <v>848</v>
      </c>
      <c r="R64" s="183" t="s">
        <v>13</v>
      </c>
      <c r="S64" s="187" t="s">
        <v>13</v>
      </c>
      <c r="T64" s="183" t="s">
        <v>13</v>
      </c>
      <c r="U64" s="187" t="s">
        <v>13</v>
      </c>
      <c r="V64" s="183" t="s">
        <v>13</v>
      </c>
      <c r="W64" s="183" t="s">
        <v>848</v>
      </c>
      <c r="X64" s="183" t="s">
        <v>13</v>
      </c>
    </row>
    <row r="65" spans="1:24" ht="13.8" thickBot="1" x14ac:dyDescent="0.3">
      <c r="A65" s="7" t="s">
        <v>757</v>
      </c>
      <c r="B65" s="179" t="s">
        <v>756</v>
      </c>
      <c r="C65" s="183" t="s">
        <v>35</v>
      </c>
      <c r="D65" s="183" t="s">
        <v>1778</v>
      </c>
      <c r="E65" s="183" t="s">
        <v>2484</v>
      </c>
      <c r="F65" s="183" t="s">
        <v>1528</v>
      </c>
      <c r="G65" s="190" t="s">
        <v>834</v>
      </c>
      <c r="H65" s="190" t="s">
        <v>834</v>
      </c>
      <c r="I65" s="190" t="s">
        <v>834</v>
      </c>
      <c r="J65" s="190" t="s">
        <v>834</v>
      </c>
      <c r="K65" s="190" t="s">
        <v>834</v>
      </c>
      <c r="L65" s="190" t="s">
        <v>834</v>
      </c>
      <c r="M65" s="190" t="s">
        <v>834</v>
      </c>
      <c r="N65" s="190" t="s">
        <v>834</v>
      </c>
      <c r="O65" s="190" t="s">
        <v>834</v>
      </c>
      <c r="P65" s="190" t="s">
        <v>834</v>
      </c>
      <c r="Q65" s="190" t="s">
        <v>834</v>
      </c>
      <c r="R65" s="190" t="s">
        <v>834</v>
      </c>
      <c r="S65" s="190" t="s">
        <v>834</v>
      </c>
      <c r="T65" s="190" t="s">
        <v>834</v>
      </c>
      <c r="U65" s="190" t="s">
        <v>834</v>
      </c>
      <c r="V65" s="190" t="s">
        <v>834</v>
      </c>
      <c r="W65" s="190" t="s">
        <v>834</v>
      </c>
      <c r="X65" s="190" t="s">
        <v>834</v>
      </c>
    </row>
    <row r="66" spans="1:24" ht="13.8" thickBot="1" x14ac:dyDescent="0.3">
      <c r="A66" s="7" t="s">
        <v>769</v>
      </c>
      <c r="B66" s="179" t="s">
        <v>768</v>
      </c>
      <c r="C66" s="183" t="s">
        <v>35</v>
      </c>
      <c r="D66" s="183" t="s">
        <v>1655</v>
      </c>
      <c r="E66" s="183" t="s">
        <v>2498</v>
      </c>
      <c r="F66" s="183" t="s">
        <v>1528</v>
      </c>
      <c r="G66" s="184">
        <v>0.75</v>
      </c>
      <c r="H66" s="185" t="s">
        <v>2499</v>
      </c>
      <c r="I66" s="184">
        <v>0.75</v>
      </c>
      <c r="J66" s="186" t="s">
        <v>2500</v>
      </c>
      <c r="K66" s="183" t="s">
        <v>848</v>
      </c>
      <c r="L66" s="183" t="s">
        <v>1601</v>
      </c>
      <c r="M66" s="184">
        <v>0.25</v>
      </c>
      <c r="N66" s="186" t="s">
        <v>2501</v>
      </c>
      <c r="O66" s="184">
        <v>0.25</v>
      </c>
      <c r="P66" s="186" t="s">
        <v>2500</v>
      </c>
      <c r="Q66" s="183" t="s">
        <v>848</v>
      </c>
      <c r="R66" s="183" t="s">
        <v>1601</v>
      </c>
      <c r="S66" s="184">
        <v>0</v>
      </c>
      <c r="T66" s="186" t="s">
        <v>936</v>
      </c>
      <c r="U66" s="184">
        <v>0</v>
      </c>
      <c r="V66" s="186" t="s">
        <v>936</v>
      </c>
      <c r="W66" s="183" t="s">
        <v>848</v>
      </c>
      <c r="X66" s="183" t="s">
        <v>1601</v>
      </c>
    </row>
    <row r="67" spans="1:24" ht="13.8" thickBot="1" x14ac:dyDescent="0.3">
      <c r="A67" s="7" t="s">
        <v>775</v>
      </c>
      <c r="B67" s="179" t="s">
        <v>774</v>
      </c>
      <c r="C67" s="183" t="s">
        <v>35</v>
      </c>
      <c r="D67" s="183" t="s">
        <v>1670</v>
      </c>
      <c r="E67" s="183" t="s">
        <v>2507</v>
      </c>
      <c r="F67" s="183" t="s">
        <v>1592</v>
      </c>
      <c r="G67" s="184">
        <v>1</v>
      </c>
      <c r="H67" s="185" t="s">
        <v>2196</v>
      </c>
      <c r="I67" s="184">
        <v>1</v>
      </c>
      <c r="J67" s="183" t="s">
        <v>13</v>
      </c>
      <c r="K67" s="183" t="s">
        <v>848</v>
      </c>
      <c r="L67" s="183" t="s">
        <v>1561</v>
      </c>
      <c r="M67" s="184">
        <v>2</v>
      </c>
      <c r="N67" s="186" t="s">
        <v>1900</v>
      </c>
      <c r="O67" s="184">
        <v>2</v>
      </c>
      <c r="P67" s="186" t="s">
        <v>2508</v>
      </c>
      <c r="Q67" s="183" t="s">
        <v>848</v>
      </c>
      <c r="R67" s="183" t="s">
        <v>1561</v>
      </c>
      <c r="S67" s="187" t="s">
        <v>13</v>
      </c>
      <c r="T67" s="183" t="s">
        <v>13</v>
      </c>
      <c r="U67" s="187" t="s">
        <v>13</v>
      </c>
      <c r="V67" s="183" t="s">
        <v>13</v>
      </c>
      <c r="W67" s="183" t="s">
        <v>848</v>
      </c>
      <c r="X67" s="183" t="s">
        <v>13</v>
      </c>
    </row>
    <row r="68" spans="1:24" ht="13.8" thickBot="1" x14ac:dyDescent="0.3">
      <c r="A68" s="7" t="s">
        <v>777</v>
      </c>
      <c r="B68" s="179" t="s">
        <v>776</v>
      </c>
      <c r="C68" s="183" t="s">
        <v>35</v>
      </c>
      <c r="D68" s="183" t="s">
        <v>1733</v>
      </c>
      <c r="E68" s="183" t="s">
        <v>2509</v>
      </c>
      <c r="F68" s="183" t="s">
        <v>1558</v>
      </c>
      <c r="G68" s="184">
        <v>1</v>
      </c>
      <c r="H68" s="185" t="s">
        <v>2510</v>
      </c>
      <c r="I68" s="184">
        <v>0.99460000000000004</v>
      </c>
      <c r="J68" s="183" t="s">
        <v>13</v>
      </c>
      <c r="K68" s="183" t="s">
        <v>847</v>
      </c>
      <c r="L68" s="183" t="s">
        <v>1561</v>
      </c>
      <c r="M68" s="184">
        <v>0</v>
      </c>
      <c r="N68" s="183" t="s">
        <v>13</v>
      </c>
      <c r="O68" s="184">
        <v>0</v>
      </c>
      <c r="P68" s="183" t="s">
        <v>13</v>
      </c>
      <c r="Q68" s="183" t="s">
        <v>848</v>
      </c>
      <c r="R68" s="183" t="s">
        <v>13</v>
      </c>
      <c r="S68" s="184">
        <v>0</v>
      </c>
      <c r="T68" s="183" t="s">
        <v>13</v>
      </c>
      <c r="U68" s="184">
        <v>0</v>
      </c>
      <c r="V68" s="183" t="s">
        <v>13</v>
      </c>
      <c r="W68" s="183" t="s">
        <v>848</v>
      </c>
      <c r="X68" s="183" t="s">
        <v>13</v>
      </c>
    </row>
    <row r="69" spans="1:24" ht="13.8" thickBot="1" x14ac:dyDescent="0.3">
      <c r="A69" s="7" t="s">
        <v>779</v>
      </c>
      <c r="B69" s="179" t="s">
        <v>778</v>
      </c>
      <c r="C69" s="183" t="s">
        <v>35</v>
      </c>
      <c r="D69" s="183" t="s">
        <v>2028</v>
      </c>
      <c r="E69" s="183" t="s">
        <v>2511</v>
      </c>
      <c r="F69" s="183" t="s">
        <v>1732</v>
      </c>
      <c r="G69" s="190" t="s">
        <v>834</v>
      </c>
      <c r="H69" s="190" t="s">
        <v>834</v>
      </c>
      <c r="I69" s="190" t="s">
        <v>834</v>
      </c>
      <c r="J69" s="190" t="s">
        <v>834</v>
      </c>
      <c r="K69" s="190" t="s">
        <v>834</v>
      </c>
      <c r="L69" s="190" t="s">
        <v>834</v>
      </c>
      <c r="M69" s="190" t="s">
        <v>834</v>
      </c>
      <c r="N69" s="190" t="s">
        <v>834</v>
      </c>
      <c r="O69" s="190" t="s">
        <v>834</v>
      </c>
      <c r="P69" s="190" t="s">
        <v>834</v>
      </c>
      <c r="Q69" s="190" t="s">
        <v>834</v>
      </c>
      <c r="R69" s="190" t="s">
        <v>834</v>
      </c>
      <c r="S69" s="190" t="s">
        <v>834</v>
      </c>
      <c r="T69" s="190" t="s">
        <v>834</v>
      </c>
      <c r="U69" s="190" t="s">
        <v>834</v>
      </c>
      <c r="V69" s="190" t="s">
        <v>834</v>
      </c>
      <c r="W69" s="190" t="s">
        <v>834</v>
      </c>
      <c r="X69" s="190" t="s">
        <v>834</v>
      </c>
    </row>
    <row r="70" spans="1:24" ht="13.8" thickBot="1" x14ac:dyDescent="0.3">
      <c r="A70" s="7" t="s">
        <v>789</v>
      </c>
      <c r="B70" s="179" t="s">
        <v>788</v>
      </c>
      <c r="C70" s="183" t="s">
        <v>35</v>
      </c>
      <c r="D70" s="183" t="s">
        <v>1724</v>
      </c>
      <c r="E70" s="183" t="s">
        <v>2521</v>
      </c>
      <c r="F70" s="183" t="s">
        <v>1528</v>
      </c>
      <c r="G70" s="190" t="s">
        <v>834</v>
      </c>
      <c r="H70" s="190" t="s">
        <v>834</v>
      </c>
      <c r="I70" s="190" t="s">
        <v>834</v>
      </c>
      <c r="J70" s="190" t="s">
        <v>834</v>
      </c>
      <c r="K70" s="190" t="s">
        <v>834</v>
      </c>
      <c r="L70" s="190" t="s">
        <v>834</v>
      </c>
      <c r="M70" s="190" t="s">
        <v>834</v>
      </c>
      <c r="N70" s="190" t="s">
        <v>834</v>
      </c>
      <c r="O70" s="190" t="s">
        <v>834</v>
      </c>
      <c r="P70" s="190" t="s">
        <v>834</v>
      </c>
      <c r="Q70" s="190" t="s">
        <v>834</v>
      </c>
      <c r="R70" s="190" t="s">
        <v>834</v>
      </c>
      <c r="S70" s="190" t="s">
        <v>834</v>
      </c>
      <c r="T70" s="190" t="s">
        <v>834</v>
      </c>
      <c r="U70" s="190" t="s">
        <v>834</v>
      </c>
      <c r="V70" s="190" t="s">
        <v>834</v>
      </c>
      <c r="W70" s="190" t="s">
        <v>834</v>
      </c>
      <c r="X70" s="190" t="s">
        <v>834</v>
      </c>
    </row>
    <row r="71" spans="1:24" ht="13.8" thickBot="1" x14ac:dyDescent="0.3">
      <c r="A71" s="7" t="s">
        <v>801</v>
      </c>
      <c r="B71" s="179" t="s">
        <v>800</v>
      </c>
      <c r="C71" s="183" t="s">
        <v>35</v>
      </c>
      <c r="D71" s="183" t="s">
        <v>1641</v>
      </c>
      <c r="E71" s="183" t="s">
        <v>2533</v>
      </c>
      <c r="F71" s="183" t="s">
        <v>1528</v>
      </c>
      <c r="G71" s="184">
        <v>0.8</v>
      </c>
      <c r="H71" s="185" t="s">
        <v>2442</v>
      </c>
      <c r="I71" s="184">
        <v>0.8</v>
      </c>
      <c r="J71" s="186" t="s">
        <v>2534</v>
      </c>
      <c r="K71" s="183" t="s">
        <v>848</v>
      </c>
      <c r="L71" s="183" t="s">
        <v>1561</v>
      </c>
      <c r="M71" s="184">
        <v>0.43</v>
      </c>
      <c r="N71" s="186" t="s">
        <v>2535</v>
      </c>
      <c r="O71" s="184">
        <v>0.43</v>
      </c>
      <c r="P71" s="186" t="s">
        <v>2536</v>
      </c>
      <c r="Q71" s="183" t="s">
        <v>848</v>
      </c>
      <c r="R71" s="183" t="s">
        <v>1680</v>
      </c>
      <c r="S71" s="184">
        <v>0</v>
      </c>
      <c r="T71" s="186" t="s">
        <v>2442</v>
      </c>
      <c r="U71" s="184">
        <v>0.4</v>
      </c>
      <c r="V71" s="186" t="s">
        <v>2310</v>
      </c>
      <c r="W71" s="183" t="s">
        <v>848</v>
      </c>
      <c r="X71" s="183" t="s">
        <v>1561</v>
      </c>
    </row>
    <row r="72" spans="1:24" ht="13.8" thickBot="1" x14ac:dyDescent="0.3">
      <c r="A72" s="7" t="s">
        <v>813</v>
      </c>
      <c r="B72" s="179" t="s">
        <v>812</v>
      </c>
      <c r="C72" s="183" t="s">
        <v>35</v>
      </c>
      <c r="D72" s="183" t="s">
        <v>1859</v>
      </c>
      <c r="E72" s="183" t="s">
        <v>2550</v>
      </c>
      <c r="F72" s="183" t="s">
        <v>1528</v>
      </c>
      <c r="G72" s="184">
        <v>1.5</v>
      </c>
      <c r="H72" s="185" t="s">
        <v>1907</v>
      </c>
      <c r="I72" s="184">
        <v>0.44950000000000001</v>
      </c>
      <c r="J72" s="186" t="s">
        <v>2551</v>
      </c>
      <c r="K72" s="183" t="s">
        <v>848</v>
      </c>
      <c r="L72" s="183" t="s">
        <v>1561</v>
      </c>
      <c r="M72" s="184">
        <v>0</v>
      </c>
      <c r="N72" s="186" t="s">
        <v>2552</v>
      </c>
      <c r="O72" s="184">
        <v>0</v>
      </c>
      <c r="P72" s="186" t="s">
        <v>2551</v>
      </c>
      <c r="Q72" s="183" t="s">
        <v>848</v>
      </c>
      <c r="R72" s="183" t="s">
        <v>1601</v>
      </c>
      <c r="S72" s="184">
        <v>0</v>
      </c>
      <c r="T72" s="186" t="s">
        <v>936</v>
      </c>
      <c r="U72" s="184">
        <v>0</v>
      </c>
      <c r="V72" s="186" t="s">
        <v>936</v>
      </c>
      <c r="W72" s="183" t="s">
        <v>848</v>
      </c>
      <c r="X72" s="183" t="s">
        <v>936</v>
      </c>
    </row>
    <row r="73" spans="1:24" ht="13.8" thickBot="1" x14ac:dyDescent="0.3">
      <c r="A73" s="7" t="s">
        <v>821</v>
      </c>
      <c r="B73" s="179" t="s">
        <v>820</v>
      </c>
      <c r="C73" s="183" t="s">
        <v>35</v>
      </c>
      <c r="D73" s="183" t="s">
        <v>1778</v>
      </c>
      <c r="E73" s="183" t="s">
        <v>2559</v>
      </c>
      <c r="F73" s="183" t="s">
        <v>1558</v>
      </c>
      <c r="G73" s="187">
        <v>0.75</v>
      </c>
      <c r="H73" s="193">
        <v>35370</v>
      </c>
      <c r="I73" s="187">
        <v>0.62439999999999996</v>
      </c>
      <c r="J73" s="183" t="s">
        <v>13</v>
      </c>
      <c r="K73" s="183" t="s">
        <v>847</v>
      </c>
      <c r="L73" s="192" t="s">
        <v>1561</v>
      </c>
      <c r="M73" s="187" t="s">
        <v>13</v>
      </c>
      <c r="N73" s="183" t="s">
        <v>13</v>
      </c>
      <c r="O73" s="187" t="s">
        <v>13</v>
      </c>
      <c r="P73" s="183" t="s">
        <v>13</v>
      </c>
      <c r="Q73" s="183" t="s">
        <v>848</v>
      </c>
      <c r="R73" s="183" t="s">
        <v>13</v>
      </c>
      <c r="S73" s="187" t="s">
        <v>13</v>
      </c>
      <c r="T73" s="183" t="s">
        <v>13</v>
      </c>
      <c r="U73" s="187" t="s">
        <v>13</v>
      </c>
      <c r="V73" s="183" t="s">
        <v>13</v>
      </c>
      <c r="W73" s="183" t="s">
        <v>848</v>
      </c>
      <c r="X73" s="183" t="s">
        <v>13</v>
      </c>
    </row>
    <row r="74" spans="1:24" ht="13.8" thickBot="1" x14ac:dyDescent="0.3">
      <c r="A74" s="7" t="s">
        <v>15</v>
      </c>
      <c r="B74" s="179" t="s">
        <v>14</v>
      </c>
      <c r="C74" s="231" t="s">
        <v>18</v>
      </c>
      <c r="D74" s="231" t="s">
        <v>1549</v>
      </c>
      <c r="E74" s="231" t="s">
        <v>1550</v>
      </c>
      <c r="F74" s="231" t="s">
        <v>1528</v>
      </c>
      <c r="G74" s="232">
        <v>0.75</v>
      </c>
      <c r="H74" s="233" t="s">
        <v>1551</v>
      </c>
      <c r="I74" s="232">
        <v>0.5696</v>
      </c>
      <c r="J74" s="234" t="s">
        <v>1552</v>
      </c>
      <c r="K74" s="231" t="s">
        <v>847</v>
      </c>
      <c r="L74" s="231" t="s">
        <v>1553</v>
      </c>
      <c r="M74" s="232">
        <v>0.2</v>
      </c>
      <c r="N74" s="234" t="s">
        <v>1554</v>
      </c>
      <c r="O74" s="232">
        <v>0.2</v>
      </c>
      <c r="P74" s="234" t="s">
        <v>1555</v>
      </c>
      <c r="Q74" s="231" t="s">
        <v>848</v>
      </c>
      <c r="R74" s="231" t="s">
        <v>1553</v>
      </c>
      <c r="S74" s="235" t="s">
        <v>13</v>
      </c>
      <c r="T74" s="231" t="s">
        <v>13</v>
      </c>
      <c r="U74" s="235" t="s">
        <v>13</v>
      </c>
      <c r="V74" s="231" t="s">
        <v>13</v>
      </c>
      <c r="W74" s="231" t="s">
        <v>848</v>
      </c>
      <c r="X74" s="231" t="s">
        <v>13</v>
      </c>
    </row>
    <row r="75" spans="1:24" ht="13.8" thickBot="1" x14ac:dyDescent="0.3">
      <c r="A75" s="7" t="s">
        <v>46</v>
      </c>
      <c r="B75" s="179" t="s">
        <v>45</v>
      </c>
      <c r="C75" s="231" t="s">
        <v>18</v>
      </c>
      <c r="D75" s="231" t="s">
        <v>1603</v>
      </c>
      <c r="E75" s="231" t="s">
        <v>1604</v>
      </c>
      <c r="F75" s="231" t="s">
        <v>1558</v>
      </c>
      <c r="G75" s="232">
        <v>1.228</v>
      </c>
      <c r="H75" s="233" t="s">
        <v>1605</v>
      </c>
      <c r="I75" s="232">
        <v>1.25</v>
      </c>
      <c r="J75" s="231" t="s">
        <v>13</v>
      </c>
      <c r="K75" s="231" t="s">
        <v>848</v>
      </c>
      <c r="L75" s="231" t="s">
        <v>13</v>
      </c>
      <c r="M75" s="235" t="s">
        <v>13</v>
      </c>
      <c r="N75" s="231" t="s">
        <v>13</v>
      </c>
      <c r="O75" s="235" t="s">
        <v>13</v>
      </c>
      <c r="P75" s="231" t="s">
        <v>13</v>
      </c>
      <c r="Q75" s="231" t="s">
        <v>848</v>
      </c>
      <c r="R75" s="231" t="s">
        <v>13</v>
      </c>
      <c r="S75" s="235" t="s">
        <v>13</v>
      </c>
      <c r="T75" s="231" t="s">
        <v>13</v>
      </c>
      <c r="U75" s="235" t="s">
        <v>13</v>
      </c>
      <c r="V75" s="231" t="s">
        <v>13</v>
      </c>
      <c r="W75" s="231" t="s">
        <v>848</v>
      </c>
      <c r="X75" s="231" t="s">
        <v>13</v>
      </c>
    </row>
    <row r="76" spans="1:24" ht="13.8" thickBot="1" x14ac:dyDescent="0.3">
      <c r="A76" s="7" t="s">
        <v>57</v>
      </c>
      <c r="B76" s="179" t="s">
        <v>56</v>
      </c>
      <c r="C76" s="231" t="s">
        <v>18</v>
      </c>
      <c r="D76" s="231" t="s">
        <v>1617</v>
      </c>
      <c r="E76" s="231" t="s">
        <v>1618</v>
      </c>
      <c r="F76" s="231" t="s">
        <v>1528</v>
      </c>
      <c r="G76" s="232">
        <v>0.75</v>
      </c>
      <c r="H76" s="233" t="s">
        <v>1619</v>
      </c>
      <c r="I76" s="232">
        <v>0.63360000000000005</v>
      </c>
      <c r="J76" s="234" t="s">
        <v>936</v>
      </c>
      <c r="K76" s="231" t="s">
        <v>847</v>
      </c>
      <c r="L76" s="231" t="s">
        <v>1561</v>
      </c>
      <c r="M76" s="232">
        <v>0.5</v>
      </c>
      <c r="N76" s="234" t="s">
        <v>1620</v>
      </c>
      <c r="O76" s="232">
        <v>0.44919999999999999</v>
      </c>
      <c r="P76" s="234" t="s">
        <v>936</v>
      </c>
      <c r="Q76" s="231" t="s">
        <v>847</v>
      </c>
      <c r="R76" s="231" t="s">
        <v>1561</v>
      </c>
      <c r="S76" s="232">
        <v>0</v>
      </c>
      <c r="T76" s="234" t="s">
        <v>936</v>
      </c>
      <c r="U76" s="232">
        <v>0</v>
      </c>
      <c r="V76" s="234" t="s">
        <v>936</v>
      </c>
      <c r="W76" s="231" t="s">
        <v>848</v>
      </c>
      <c r="X76" s="231" t="s">
        <v>936</v>
      </c>
    </row>
    <row r="77" spans="1:24" ht="13.8" thickBot="1" x14ac:dyDescent="0.3">
      <c r="A77" s="7" t="s">
        <v>61</v>
      </c>
      <c r="B77" s="179" t="s">
        <v>60</v>
      </c>
      <c r="C77" s="231" t="s">
        <v>18</v>
      </c>
      <c r="D77" s="231" t="s">
        <v>1570</v>
      </c>
      <c r="E77" s="231" t="s">
        <v>1624</v>
      </c>
      <c r="F77" s="231" t="s">
        <v>1528</v>
      </c>
      <c r="G77" s="232">
        <v>0.5</v>
      </c>
      <c r="H77" s="233" t="s">
        <v>1625</v>
      </c>
      <c r="I77" s="232">
        <v>0.5</v>
      </c>
      <c r="J77" s="234" t="s">
        <v>1626</v>
      </c>
      <c r="K77" s="231" t="s">
        <v>848</v>
      </c>
      <c r="L77" s="231" t="s">
        <v>1561</v>
      </c>
      <c r="M77" s="232">
        <v>0</v>
      </c>
      <c r="N77" s="231" t="s">
        <v>13</v>
      </c>
      <c r="O77" s="232">
        <v>0</v>
      </c>
      <c r="P77" s="231" t="s">
        <v>13</v>
      </c>
      <c r="Q77" s="231" t="s">
        <v>848</v>
      </c>
      <c r="R77" s="231" t="s">
        <v>13</v>
      </c>
      <c r="S77" s="232">
        <v>0</v>
      </c>
      <c r="T77" s="231" t="s">
        <v>13</v>
      </c>
      <c r="U77" s="232">
        <v>0</v>
      </c>
      <c r="V77" s="231" t="s">
        <v>13</v>
      </c>
      <c r="W77" s="231" t="s">
        <v>848</v>
      </c>
      <c r="X77" s="231" t="s">
        <v>1561</v>
      </c>
    </row>
    <row r="78" spans="1:24" ht="13.8" thickBot="1" x14ac:dyDescent="0.3">
      <c r="A78" s="7" t="s">
        <v>71</v>
      </c>
      <c r="B78" s="179" t="s">
        <v>70</v>
      </c>
      <c r="C78" s="231" t="s">
        <v>18</v>
      </c>
      <c r="D78" s="231" t="s">
        <v>1635</v>
      </c>
      <c r="E78" s="231" t="s">
        <v>1636</v>
      </c>
      <c r="F78" s="231" t="s">
        <v>1558</v>
      </c>
      <c r="G78" s="232">
        <v>0.9</v>
      </c>
      <c r="H78" s="233" t="s">
        <v>1637</v>
      </c>
      <c r="I78" s="232">
        <v>0.9</v>
      </c>
      <c r="J78" s="234" t="s">
        <v>1638</v>
      </c>
      <c r="K78" s="231" t="s">
        <v>847</v>
      </c>
      <c r="L78" s="231" t="s">
        <v>1561</v>
      </c>
      <c r="M78" s="235" t="s">
        <v>13</v>
      </c>
      <c r="N78" s="231" t="s">
        <v>13</v>
      </c>
      <c r="O78" s="235" t="s">
        <v>13</v>
      </c>
      <c r="P78" s="231" t="s">
        <v>13</v>
      </c>
      <c r="Q78" s="231" t="s">
        <v>848</v>
      </c>
      <c r="R78" s="231" t="s">
        <v>13</v>
      </c>
      <c r="S78" s="235" t="s">
        <v>13</v>
      </c>
      <c r="T78" s="231" t="s">
        <v>13</v>
      </c>
      <c r="U78" s="235" t="s">
        <v>13</v>
      </c>
      <c r="V78" s="231" t="s">
        <v>13</v>
      </c>
      <c r="W78" s="231" t="s">
        <v>848</v>
      </c>
      <c r="X78" s="231" t="s">
        <v>13</v>
      </c>
    </row>
    <row r="79" spans="1:24" ht="13.8" thickBot="1" x14ac:dyDescent="0.3">
      <c r="A79" s="7" t="s">
        <v>75</v>
      </c>
      <c r="B79" s="179" t="s">
        <v>74</v>
      </c>
      <c r="C79" s="231" t="s">
        <v>18</v>
      </c>
      <c r="D79" s="231" t="s">
        <v>1641</v>
      </c>
      <c r="E79" s="231" t="s">
        <v>1642</v>
      </c>
      <c r="F79" s="231" t="s">
        <v>1558</v>
      </c>
      <c r="G79" s="232">
        <v>0.99570000000000003</v>
      </c>
      <c r="H79" s="233" t="s">
        <v>1643</v>
      </c>
      <c r="I79" s="232">
        <v>0.99229999999999996</v>
      </c>
      <c r="J79" s="234" t="s">
        <v>1644</v>
      </c>
      <c r="K79" s="231" t="s">
        <v>848</v>
      </c>
      <c r="L79" s="231" t="s">
        <v>1561</v>
      </c>
      <c r="M79" s="235" t="s">
        <v>13</v>
      </c>
      <c r="N79" s="231" t="s">
        <v>13</v>
      </c>
      <c r="O79" s="235" t="s">
        <v>13</v>
      </c>
      <c r="P79" s="231" t="s">
        <v>13</v>
      </c>
      <c r="Q79" s="231" t="s">
        <v>13</v>
      </c>
      <c r="R79" s="231" t="s">
        <v>13</v>
      </c>
      <c r="S79" s="235" t="s">
        <v>13</v>
      </c>
      <c r="T79" s="231" t="s">
        <v>13</v>
      </c>
      <c r="U79" s="235" t="s">
        <v>13</v>
      </c>
      <c r="V79" s="231" t="s">
        <v>13</v>
      </c>
      <c r="W79" s="231" t="s">
        <v>13</v>
      </c>
      <c r="X79" s="231" t="s">
        <v>13</v>
      </c>
    </row>
    <row r="80" spans="1:24" ht="13.8" thickBot="1" x14ac:dyDescent="0.3">
      <c r="A80" s="7" t="s">
        <v>98</v>
      </c>
      <c r="B80" s="179" t="s">
        <v>97</v>
      </c>
      <c r="C80" s="231" t="s">
        <v>18</v>
      </c>
      <c r="D80" s="231" t="s">
        <v>1670</v>
      </c>
      <c r="E80" s="231" t="s">
        <v>1671</v>
      </c>
      <c r="F80" s="231" t="s">
        <v>1592</v>
      </c>
      <c r="G80" s="232" t="s">
        <v>834</v>
      </c>
      <c r="H80" s="232" t="s">
        <v>834</v>
      </c>
      <c r="I80" s="232" t="s">
        <v>834</v>
      </c>
      <c r="J80" s="232" t="s">
        <v>834</v>
      </c>
      <c r="K80" s="232" t="s">
        <v>834</v>
      </c>
      <c r="L80" s="232" t="s">
        <v>834</v>
      </c>
      <c r="M80" s="232" t="s">
        <v>834</v>
      </c>
      <c r="N80" s="232" t="s">
        <v>834</v>
      </c>
      <c r="O80" s="232" t="s">
        <v>834</v>
      </c>
      <c r="P80" s="232" t="s">
        <v>834</v>
      </c>
      <c r="Q80" s="232" t="s">
        <v>834</v>
      </c>
      <c r="R80" s="232" t="s">
        <v>834</v>
      </c>
      <c r="S80" s="232" t="s">
        <v>834</v>
      </c>
      <c r="T80" s="232" t="s">
        <v>834</v>
      </c>
      <c r="U80" s="232" t="s">
        <v>834</v>
      </c>
      <c r="V80" s="232" t="s">
        <v>834</v>
      </c>
      <c r="W80" s="232" t="s">
        <v>834</v>
      </c>
      <c r="X80" s="232" t="s">
        <v>834</v>
      </c>
    </row>
    <row r="81" spans="1:24" ht="13.8" thickBot="1" x14ac:dyDescent="0.3">
      <c r="A81" s="7" t="s">
        <v>120</v>
      </c>
      <c r="B81" s="179" t="s">
        <v>119</v>
      </c>
      <c r="C81" s="231" t="s">
        <v>18</v>
      </c>
      <c r="D81" s="231" t="s">
        <v>1657</v>
      </c>
      <c r="E81" s="231" t="s">
        <v>1703</v>
      </c>
      <c r="F81" s="231" t="s">
        <v>1592</v>
      </c>
      <c r="G81" s="232">
        <v>1</v>
      </c>
      <c r="H81" s="233" t="s">
        <v>1704</v>
      </c>
      <c r="I81" s="232">
        <v>0.73470000000000002</v>
      </c>
      <c r="J81" s="231" t="s">
        <v>13</v>
      </c>
      <c r="K81" s="231" t="s">
        <v>847</v>
      </c>
      <c r="L81" s="231" t="s">
        <v>1553</v>
      </c>
      <c r="M81" s="232">
        <v>1</v>
      </c>
      <c r="N81" s="234" t="s">
        <v>1705</v>
      </c>
      <c r="O81" s="232">
        <v>1</v>
      </c>
      <c r="P81" s="234" t="s">
        <v>1706</v>
      </c>
      <c r="Q81" s="231" t="s">
        <v>848</v>
      </c>
      <c r="R81" s="231" t="s">
        <v>1561</v>
      </c>
      <c r="S81" s="235" t="s">
        <v>13</v>
      </c>
      <c r="T81" s="231" t="s">
        <v>13</v>
      </c>
      <c r="U81" s="235" t="s">
        <v>13</v>
      </c>
      <c r="V81" s="231" t="s">
        <v>13</v>
      </c>
      <c r="W81" s="231" t="s">
        <v>848</v>
      </c>
      <c r="X81" s="231" t="s">
        <v>13</v>
      </c>
    </row>
    <row r="82" spans="1:24" ht="13.8" thickBot="1" x14ac:dyDescent="0.3">
      <c r="A82" s="7" t="s">
        <v>126</v>
      </c>
      <c r="B82" s="179" t="s">
        <v>125</v>
      </c>
      <c r="C82" s="231" t="s">
        <v>18</v>
      </c>
      <c r="D82" s="231" t="s">
        <v>1562</v>
      </c>
      <c r="E82" s="231" t="s">
        <v>1716</v>
      </c>
      <c r="F82" s="231" t="s">
        <v>1592</v>
      </c>
      <c r="G82" s="232">
        <v>0.2</v>
      </c>
      <c r="H82" s="233" t="s">
        <v>1717</v>
      </c>
      <c r="I82" s="232">
        <v>0.02</v>
      </c>
      <c r="J82" s="234" t="s">
        <v>1718</v>
      </c>
      <c r="K82" s="231" t="s">
        <v>848</v>
      </c>
      <c r="L82" s="231" t="s">
        <v>1561</v>
      </c>
      <c r="M82" s="232">
        <v>0</v>
      </c>
      <c r="N82" s="234" t="s">
        <v>1719</v>
      </c>
      <c r="O82" s="232">
        <v>0.2</v>
      </c>
      <c r="P82" s="234" t="s">
        <v>1718</v>
      </c>
      <c r="Q82" s="231" t="s">
        <v>848</v>
      </c>
      <c r="R82" s="231" t="s">
        <v>1561</v>
      </c>
      <c r="S82" s="232">
        <v>0.2</v>
      </c>
      <c r="T82" s="234" t="s">
        <v>1719</v>
      </c>
      <c r="U82" s="232">
        <v>0.2</v>
      </c>
      <c r="V82" s="234" t="s">
        <v>1718</v>
      </c>
      <c r="W82" s="231" t="s">
        <v>848</v>
      </c>
      <c r="X82" s="231" t="s">
        <v>1561</v>
      </c>
    </row>
    <row r="83" spans="1:24" ht="13.8" thickBot="1" x14ac:dyDescent="0.3">
      <c r="A83" s="7" t="s">
        <v>138</v>
      </c>
      <c r="B83" s="179" t="s">
        <v>137</v>
      </c>
      <c r="C83" s="231" t="s">
        <v>18</v>
      </c>
      <c r="D83" s="231" t="s">
        <v>1733</v>
      </c>
      <c r="E83" s="231" t="s">
        <v>1734</v>
      </c>
      <c r="F83" s="231" t="s">
        <v>1528</v>
      </c>
      <c r="G83" s="232">
        <v>0.75</v>
      </c>
      <c r="H83" s="233" t="s">
        <v>1735</v>
      </c>
      <c r="I83" s="232">
        <v>0.75</v>
      </c>
      <c r="J83" s="231" t="s">
        <v>13</v>
      </c>
      <c r="K83" s="231" t="s">
        <v>847</v>
      </c>
      <c r="L83" s="231" t="s">
        <v>1601</v>
      </c>
      <c r="M83" s="235" t="s">
        <v>13</v>
      </c>
      <c r="N83" s="231" t="s">
        <v>13</v>
      </c>
      <c r="O83" s="235" t="s">
        <v>13</v>
      </c>
      <c r="P83" s="231" t="s">
        <v>13</v>
      </c>
      <c r="Q83" s="231" t="s">
        <v>848</v>
      </c>
      <c r="R83" s="231" t="s">
        <v>13</v>
      </c>
      <c r="S83" s="235" t="s">
        <v>13</v>
      </c>
      <c r="T83" s="231" t="s">
        <v>13</v>
      </c>
      <c r="U83" s="235" t="s">
        <v>13</v>
      </c>
      <c r="V83" s="231" t="s">
        <v>13</v>
      </c>
      <c r="W83" s="231" t="s">
        <v>848</v>
      </c>
      <c r="X83" s="231" t="s">
        <v>13</v>
      </c>
    </row>
    <row r="84" spans="1:24" ht="13.8" thickBot="1" x14ac:dyDescent="0.3">
      <c r="A84" s="7" t="s">
        <v>180</v>
      </c>
      <c r="B84" s="179" t="s">
        <v>179</v>
      </c>
      <c r="C84" s="231" t="s">
        <v>18</v>
      </c>
      <c r="D84" s="231" t="s">
        <v>1796</v>
      </c>
      <c r="E84" s="231" t="s">
        <v>1797</v>
      </c>
      <c r="F84" s="231" t="s">
        <v>1558</v>
      </c>
      <c r="G84" s="232">
        <v>1</v>
      </c>
      <c r="H84" s="233" t="s">
        <v>1790</v>
      </c>
      <c r="I84" s="232">
        <v>1</v>
      </c>
      <c r="J84" s="234" t="s">
        <v>1791</v>
      </c>
      <c r="K84" s="231" t="s">
        <v>848</v>
      </c>
      <c r="L84" s="231" t="s">
        <v>1561</v>
      </c>
      <c r="M84" s="232">
        <v>0</v>
      </c>
      <c r="N84" s="231" t="s">
        <v>13</v>
      </c>
      <c r="O84" s="232">
        <v>0</v>
      </c>
      <c r="P84" s="231" t="s">
        <v>13</v>
      </c>
      <c r="Q84" s="231" t="s">
        <v>848</v>
      </c>
      <c r="R84" s="231" t="s">
        <v>13</v>
      </c>
      <c r="S84" s="232">
        <v>0</v>
      </c>
      <c r="T84" s="231" t="s">
        <v>13</v>
      </c>
      <c r="U84" s="232">
        <v>0</v>
      </c>
      <c r="V84" s="231" t="s">
        <v>13</v>
      </c>
      <c r="W84" s="231" t="s">
        <v>848</v>
      </c>
      <c r="X84" s="231" t="s">
        <v>13</v>
      </c>
    </row>
    <row r="85" spans="1:24" ht="13.8" thickBot="1" x14ac:dyDescent="0.3">
      <c r="A85" s="7" t="s">
        <v>194</v>
      </c>
      <c r="B85" s="179" t="s">
        <v>193</v>
      </c>
      <c r="C85" s="231" t="s">
        <v>18</v>
      </c>
      <c r="D85" s="231" t="s">
        <v>1726</v>
      </c>
      <c r="E85" s="231" t="s">
        <v>1817</v>
      </c>
      <c r="F85" s="231" t="s">
        <v>1528</v>
      </c>
      <c r="G85" s="232">
        <v>1</v>
      </c>
      <c r="H85" s="233" t="s">
        <v>1818</v>
      </c>
      <c r="I85" s="232">
        <v>0.94520000000000004</v>
      </c>
      <c r="J85" s="231" t="s">
        <v>13</v>
      </c>
      <c r="K85" s="231" t="s">
        <v>847</v>
      </c>
      <c r="L85" s="231" t="s">
        <v>1561</v>
      </c>
      <c r="M85" s="235" t="s">
        <v>13</v>
      </c>
      <c r="N85" s="231" t="s">
        <v>13</v>
      </c>
      <c r="O85" s="235" t="s">
        <v>13</v>
      </c>
      <c r="P85" s="231" t="s">
        <v>13</v>
      </c>
      <c r="Q85" s="231" t="s">
        <v>848</v>
      </c>
      <c r="R85" s="231" t="s">
        <v>13</v>
      </c>
      <c r="S85" s="235" t="s">
        <v>13</v>
      </c>
      <c r="T85" s="231" t="s">
        <v>13</v>
      </c>
      <c r="U85" s="235" t="s">
        <v>13</v>
      </c>
      <c r="V85" s="231" t="s">
        <v>13</v>
      </c>
      <c r="W85" s="231" t="s">
        <v>848</v>
      </c>
      <c r="X85" s="231" t="s">
        <v>13</v>
      </c>
    </row>
    <row r="86" spans="1:24" ht="13.8" thickBot="1" x14ac:dyDescent="0.3">
      <c r="A86" s="7" t="s">
        <v>216</v>
      </c>
      <c r="B86" s="179" t="s">
        <v>215</v>
      </c>
      <c r="C86" s="231" t="s">
        <v>18</v>
      </c>
      <c r="D86" s="231" t="s">
        <v>1562</v>
      </c>
      <c r="E86" s="231" t="s">
        <v>1853</v>
      </c>
      <c r="F86" s="231" t="s">
        <v>1663</v>
      </c>
      <c r="G86" s="232">
        <v>0.2</v>
      </c>
      <c r="H86" s="233" t="s">
        <v>1854</v>
      </c>
      <c r="I86" s="232">
        <v>0.2</v>
      </c>
      <c r="J86" s="234" t="s">
        <v>1705</v>
      </c>
      <c r="K86" s="231" t="s">
        <v>848</v>
      </c>
      <c r="L86" s="231" t="s">
        <v>1601</v>
      </c>
      <c r="M86" s="235" t="s">
        <v>13</v>
      </c>
      <c r="N86" s="231" t="s">
        <v>13</v>
      </c>
      <c r="O86" s="235" t="s">
        <v>13</v>
      </c>
      <c r="P86" s="231" t="s">
        <v>13</v>
      </c>
      <c r="Q86" s="231" t="s">
        <v>848</v>
      </c>
      <c r="R86" s="231" t="s">
        <v>13</v>
      </c>
      <c r="S86" s="235" t="s">
        <v>13</v>
      </c>
      <c r="T86" s="231" t="s">
        <v>13</v>
      </c>
      <c r="U86" s="235" t="s">
        <v>13</v>
      </c>
      <c r="V86" s="231" t="s">
        <v>13</v>
      </c>
      <c r="W86" s="231" t="s">
        <v>848</v>
      </c>
      <c r="X86" s="231" t="s">
        <v>13</v>
      </c>
    </row>
    <row r="87" spans="1:24" ht="13.8" thickBot="1" x14ac:dyDescent="0.3">
      <c r="A87" s="7" t="s">
        <v>232</v>
      </c>
      <c r="B87" s="179" t="s">
        <v>231</v>
      </c>
      <c r="C87" s="231" t="s">
        <v>18</v>
      </c>
      <c r="D87" s="231" t="s">
        <v>1655</v>
      </c>
      <c r="E87" s="231" t="s">
        <v>1878</v>
      </c>
      <c r="F87" s="231" t="s">
        <v>1528</v>
      </c>
      <c r="G87" s="236" t="s">
        <v>834</v>
      </c>
      <c r="H87" s="236" t="s">
        <v>834</v>
      </c>
      <c r="I87" s="236" t="s">
        <v>834</v>
      </c>
      <c r="J87" s="236" t="s">
        <v>834</v>
      </c>
      <c r="K87" s="236" t="s">
        <v>834</v>
      </c>
      <c r="L87" s="236" t="s">
        <v>834</v>
      </c>
      <c r="M87" s="236" t="s">
        <v>834</v>
      </c>
      <c r="N87" s="236" t="s">
        <v>834</v>
      </c>
      <c r="O87" s="236" t="s">
        <v>834</v>
      </c>
      <c r="P87" s="236" t="s">
        <v>834</v>
      </c>
      <c r="Q87" s="236" t="s">
        <v>834</v>
      </c>
      <c r="R87" s="236" t="s">
        <v>834</v>
      </c>
      <c r="S87" s="236" t="s">
        <v>834</v>
      </c>
      <c r="T87" s="236" t="s">
        <v>834</v>
      </c>
      <c r="U87" s="236" t="s">
        <v>834</v>
      </c>
      <c r="V87" s="236" t="s">
        <v>834</v>
      </c>
      <c r="W87" s="236" t="s">
        <v>834</v>
      </c>
      <c r="X87" s="236" t="s">
        <v>834</v>
      </c>
    </row>
    <row r="88" spans="1:24" ht="13.8" thickBot="1" x14ac:dyDescent="0.3">
      <c r="A88" s="7" t="s">
        <v>238</v>
      </c>
      <c r="B88" s="179" t="s">
        <v>237</v>
      </c>
      <c r="C88" s="231" t="s">
        <v>18</v>
      </c>
      <c r="D88" s="231" t="s">
        <v>1857</v>
      </c>
      <c r="E88" s="231" t="s">
        <v>1884</v>
      </c>
      <c r="F88" s="231" t="s">
        <v>1528</v>
      </c>
      <c r="G88" s="232">
        <v>2.9999999999999997E-4</v>
      </c>
      <c r="H88" s="233" t="s">
        <v>1826</v>
      </c>
      <c r="I88" s="232">
        <v>2.9999999999999997E-4</v>
      </c>
      <c r="J88" s="234" t="s">
        <v>1718</v>
      </c>
      <c r="K88" s="231" t="s">
        <v>848</v>
      </c>
      <c r="L88" s="231" t="s">
        <v>1561</v>
      </c>
      <c r="M88" s="232">
        <v>2.9999999999999997E-4</v>
      </c>
      <c r="N88" s="234" t="s">
        <v>1826</v>
      </c>
      <c r="O88" s="232">
        <v>2.9999999999999997E-4</v>
      </c>
      <c r="P88" s="234" t="s">
        <v>1718</v>
      </c>
      <c r="Q88" s="231" t="s">
        <v>848</v>
      </c>
      <c r="R88" s="231" t="s">
        <v>1561</v>
      </c>
      <c r="S88" s="232">
        <v>0</v>
      </c>
      <c r="T88" s="234" t="s">
        <v>936</v>
      </c>
      <c r="U88" s="232">
        <v>0</v>
      </c>
      <c r="V88" s="234" t="s">
        <v>936</v>
      </c>
      <c r="W88" s="231" t="s">
        <v>848</v>
      </c>
      <c r="X88" s="231" t="s">
        <v>936</v>
      </c>
    </row>
    <row r="89" spans="1:24" ht="13.8" thickBot="1" x14ac:dyDescent="0.3">
      <c r="A89" s="7" t="s">
        <v>240</v>
      </c>
      <c r="B89" s="179" t="s">
        <v>239</v>
      </c>
      <c r="C89" s="231" t="s">
        <v>18</v>
      </c>
      <c r="D89" s="231" t="s">
        <v>1603</v>
      </c>
      <c r="E89" s="231" t="s">
        <v>1885</v>
      </c>
      <c r="F89" s="231" t="s">
        <v>1528</v>
      </c>
      <c r="G89" s="232">
        <v>0.36449999999999999</v>
      </c>
      <c r="H89" s="233" t="s">
        <v>1886</v>
      </c>
      <c r="I89" s="232">
        <v>0.36449999999999999</v>
      </c>
      <c r="J89" s="234" t="s">
        <v>1773</v>
      </c>
      <c r="K89" s="231" t="s">
        <v>847</v>
      </c>
      <c r="L89" s="231" t="s">
        <v>13</v>
      </c>
      <c r="M89" s="232">
        <v>0</v>
      </c>
      <c r="N89" s="234" t="s">
        <v>936</v>
      </c>
      <c r="O89" s="232">
        <v>0</v>
      </c>
      <c r="P89" s="234" t="s">
        <v>936</v>
      </c>
      <c r="Q89" s="231" t="s">
        <v>848</v>
      </c>
      <c r="R89" s="231" t="s">
        <v>936</v>
      </c>
      <c r="S89" s="232">
        <v>0</v>
      </c>
      <c r="T89" s="234" t="s">
        <v>936</v>
      </c>
      <c r="U89" s="232">
        <v>0</v>
      </c>
      <c r="V89" s="234" t="s">
        <v>936</v>
      </c>
      <c r="W89" s="231" t="s">
        <v>848</v>
      </c>
      <c r="X89" s="231" t="s">
        <v>936</v>
      </c>
    </row>
    <row r="90" spans="1:24" ht="13.8" thickBot="1" x14ac:dyDescent="0.3">
      <c r="A90" s="7" t="s">
        <v>254</v>
      </c>
      <c r="B90" s="179" t="s">
        <v>253</v>
      </c>
      <c r="C90" s="231" t="s">
        <v>18</v>
      </c>
      <c r="D90" s="231" t="s">
        <v>1581</v>
      </c>
      <c r="E90" s="231" t="s">
        <v>1901</v>
      </c>
      <c r="F90" s="231" t="s">
        <v>1558</v>
      </c>
      <c r="G90" s="232">
        <v>0.52590000000000003</v>
      </c>
      <c r="H90" s="233" t="s">
        <v>1902</v>
      </c>
      <c r="I90" s="232">
        <v>0.52590000000000003</v>
      </c>
      <c r="J90" s="234" t="s">
        <v>1677</v>
      </c>
      <c r="K90" s="231" t="s">
        <v>847</v>
      </c>
      <c r="L90" s="231" t="s">
        <v>1561</v>
      </c>
      <c r="M90" s="235" t="s">
        <v>13</v>
      </c>
      <c r="N90" s="231" t="s">
        <v>13</v>
      </c>
      <c r="O90" s="235" t="s">
        <v>13</v>
      </c>
      <c r="P90" s="231" t="s">
        <v>13</v>
      </c>
      <c r="Q90" s="231" t="s">
        <v>848</v>
      </c>
      <c r="R90" s="231" t="s">
        <v>13</v>
      </c>
      <c r="S90" s="235" t="s">
        <v>13</v>
      </c>
      <c r="T90" s="231" t="s">
        <v>13</v>
      </c>
      <c r="U90" s="235" t="s">
        <v>13</v>
      </c>
      <c r="V90" s="231" t="s">
        <v>13</v>
      </c>
      <c r="W90" s="231" t="s">
        <v>848</v>
      </c>
      <c r="X90" s="231" t="s">
        <v>13</v>
      </c>
    </row>
    <row r="91" spans="1:24" ht="13.8" thickBot="1" x14ac:dyDescent="0.3">
      <c r="A91" s="7" t="s">
        <v>282</v>
      </c>
      <c r="B91" s="179" t="s">
        <v>281</v>
      </c>
      <c r="C91" s="231" t="s">
        <v>18</v>
      </c>
      <c r="D91" s="231" t="s">
        <v>1944</v>
      </c>
      <c r="E91" s="231" t="s">
        <v>1945</v>
      </c>
      <c r="F91" s="231" t="s">
        <v>1528</v>
      </c>
      <c r="G91" s="232">
        <v>0.5</v>
      </c>
      <c r="H91" s="233" t="s">
        <v>1895</v>
      </c>
      <c r="I91" s="232">
        <v>0.4965</v>
      </c>
      <c r="J91" s="234" t="s">
        <v>1649</v>
      </c>
      <c r="K91" s="231" t="s">
        <v>848</v>
      </c>
      <c r="L91" s="231" t="s">
        <v>1561</v>
      </c>
      <c r="M91" s="232">
        <v>0</v>
      </c>
      <c r="N91" s="231" t="s">
        <v>13</v>
      </c>
      <c r="O91" s="232">
        <v>0</v>
      </c>
      <c r="P91" s="231" t="s">
        <v>13</v>
      </c>
      <c r="Q91" s="231" t="s">
        <v>848</v>
      </c>
      <c r="R91" s="231" t="s">
        <v>13</v>
      </c>
      <c r="S91" s="232">
        <v>0</v>
      </c>
      <c r="T91" s="231" t="s">
        <v>13</v>
      </c>
      <c r="U91" s="232">
        <v>0</v>
      </c>
      <c r="V91" s="231" t="s">
        <v>13</v>
      </c>
      <c r="W91" s="231" t="s">
        <v>848</v>
      </c>
      <c r="X91" s="231" t="s">
        <v>13</v>
      </c>
    </row>
    <row r="92" spans="1:24" ht="13.8" thickBot="1" x14ac:dyDescent="0.3">
      <c r="A92" s="7" t="s">
        <v>292</v>
      </c>
      <c r="B92" s="179" t="s">
        <v>291</v>
      </c>
      <c r="C92" s="231" t="s">
        <v>18</v>
      </c>
      <c r="D92" s="231" t="s">
        <v>1857</v>
      </c>
      <c r="E92" s="231" t="s">
        <v>1955</v>
      </c>
      <c r="F92" s="231" t="s">
        <v>1558</v>
      </c>
      <c r="G92" s="232">
        <v>0.49180000000000001</v>
      </c>
      <c r="H92" s="233" t="s">
        <v>1956</v>
      </c>
      <c r="I92" s="232">
        <v>0.5</v>
      </c>
      <c r="J92" s="234" t="s">
        <v>1573</v>
      </c>
      <c r="K92" s="231" t="s">
        <v>848</v>
      </c>
      <c r="L92" s="231" t="s">
        <v>1561</v>
      </c>
      <c r="M92" s="235" t="s">
        <v>13</v>
      </c>
      <c r="N92" s="231" t="s">
        <v>13</v>
      </c>
      <c r="O92" s="235" t="s">
        <v>13</v>
      </c>
      <c r="P92" s="231" t="s">
        <v>13</v>
      </c>
      <c r="Q92" s="231" t="s">
        <v>848</v>
      </c>
      <c r="R92" s="231" t="s">
        <v>13</v>
      </c>
      <c r="S92" s="235" t="s">
        <v>13</v>
      </c>
      <c r="T92" s="231" t="s">
        <v>13</v>
      </c>
      <c r="U92" s="235" t="s">
        <v>13</v>
      </c>
      <c r="V92" s="231" t="s">
        <v>13</v>
      </c>
      <c r="W92" s="231" t="s">
        <v>848</v>
      </c>
      <c r="X92" s="231" t="s">
        <v>13</v>
      </c>
    </row>
    <row r="93" spans="1:24" ht="13.8" thickBot="1" x14ac:dyDescent="0.3">
      <c r="A93" s="7" t="s">
        <v>334</v>
      </c>
      <c r="B93" s="179" t="s">
        <v>333</v>
      </c>
      <c r="C93" s="231" t="s">
        <v>18</v>
      </c>
      <c r="D93" s="231" t="s">
        <v>1730</v>
      </c>
      <c r="E93" s="231" t="s">
        <v>2013</v>
      </c>
      <c r="F93" s="231" t="s">
        <v>1732</v>
      </c>
      <c r="G93" s="232" t="s">
        <v>834</v>
      </c>
      <c r="H93" s="232" t="s">
        <v>834</v>
      </c>
      <c r="I93" s="232" t="s">
        <v>834</v>
      </c>
      <c r="J93" s="232" t="s">
        <v>834</v>
      </c>
      <c r="K93" s="232" t="s">
        <v>834</v>
      </c>
      <c r="L93" s="232" t="s">
        <v>834</v>
      </c>
      <c r="M93" s="232" t="s">
        <v>834</v>
      </c>
      <c r="N93" s="232" t="s">
        <v>834</v>
      </c>
      <c r="O93" s="232" t="s">
        <v>834</v>
      </c>
      <c r="P93" s="232" t="s">
        <v>834</v>
      </c>
      <c r="Q93" s="232" t="s">
        <v>834</v>
      </c>
      <c r="R93" s="232" t="s">
        <v>834</v>
      </c>
      <c r="S93" s="232" t="s">
        <v>834</v>
      </c>
      <c r="T93" s="232" t="s">
        <v>834</v>
      </c>
      <c r="U93" s="232" t="s">
        <v>834</v>
      </c>
      <c r="V93" s="232" t="s">
        <v>834</v>
      </c>
      <c r="W93" s="232" t="s">
        <v>834</v>
      </c>
      <c r="X93" s="232" t="s">
        <v>834</v>
      </c>
    </row>
    <row r="94" spans="1:24" ht="13.8" thickBot="1" x14ac:dyDescent="0.3">
      <c r="A94" s="7" t="s">
        <v>336</v>
      </c>
      <c r="B94" s="179" t="s">
        <v>335</v>
      </c>
      <c r="C94" s="231" t="s">
        <v>18</v>
      </c>
      <c r="D94" s="231" t="s">
        <v>1635</v>
      </c>
      <c r="E94" s="231" t="s">
        <v>2014</v>
      </c>
      <c r="F94" s="231" t="s">
        <v>1558</v>
      </c>
      <c r="G94" s="232">
        <v>1.6</v>
      </c>
      <c r="H94" s="233" t="s">
        <v>2015</v>
      </c>
      <c r="I94" s="232">
        <v>1.5781000000000001</v>
      </c>
      <c r="J94" s="234" t="s">
        <v>1602</v>
      </c>
      <c r="K94" s="231" t="s">
        <v>847</v>
      </c>
      <c r="L94" s="231" t="s">
        <v>1601</v>
      </c>
      <c r="M94" s="235" t="s">
        <v>13</v>
      </c>
      <c r="N94" s="231" t="s">
        <v>13</v>
      </c>
      <c r="O94" s="235" t="s">
        <v>13</v>
      </c>
      <c r="P94" s="231" t="s">
        <v>13</v>
      </c>
      <c r="Q94" s="231" t="s">
        <v>848</v>
      </c>
      <c r="R94" s="231" t="s">
        <v>13</v>
      </c>
      <c r="S94" s="235" t="s">
        <v>13</v>
      </c>
      <c r="T94" s="231" t="s">
        <v>13</v>
      </c>
      <c r="U94" s="235" t="s">
        <v>13</v>
      </c>
      <c r="V94" s="231" t="s">
        <v>13</v>
      </c>
      <c r="W94" s="231" t="s">
        <v>848</v>
      </c>
      <c r="X94" s="231" t="s">
        <v>13</v>
      </c>
    </row>
    <row r="95" spans="1:24" ht="13.8" thickBot="1" x14ac:dyDescent="0.3">
      <c r="A95" s="7" t="s">
        <v>346</v>
      </c>
      <c r="B95" s="179" t="s">
        <v>345</v>
      </c>
      <c r="C95" s="231" t="s">
        <v>18</v>
      </c>
      <c r="D95" s="231" t="s">
        <v>2031</v>
      </c>
      <c r="E95" s="231" t="s">
        <v>2032</v>
      </c>
      <c r="F95" s="231" t="s">
        <v>1558</v>
      </c>
      <c r="G95" s="232">
        <v>0.85</v>
      </c>
      <c r="H95" s="233" t="s">
        <v>2033</v>
      </c>
      <c r="I95" s="232">
        <v>0.76239999999999997</v>
      </c>
      <c r="J95" s="234" t="s">
        <v>936</v>
      </c>
      <c r="K95" s="231" t="s">
        <v>847</v>
      </c>
      <c r="L95" s="231" t="s">
        <v>1561</v>
      </c>
      <c r="M95" s="232">
        <v>0.85</v>
      </c>
      <c r="N95" s="234" t="s">
        <v>2034</v>
      </c>
      <c r="O95" s="232">
        <v>0.77829999999999999</v>
      </c>
      <c r="P95" s="234" t="s">
        <v>936</v>
      </c>
      <c r="Q95" s="231" t="s">
        <v>847</v>
      </c>
      <c r="R95" s="231" t="s">
        <v>1561</v>
      </c>
      <c r="S95" s="232">
        <v>0</v>
      </c>
      <c r="T95" s="234" t="s">
        <v>936</v>
      </c>
      <c r="U95" s="232">
        <v>0</v>
      </c>
      <c r="V95" s="234" t="s">
        <v>936</v>
      </c>
      <c r="W95" s="231" t="s">
        <v>848</v>
      </c>
      <c r="X95" s="231" t="s">
        <v>936</v>
      </c>
    </row>
    <row r="96" spans="1:24" ht="13.8" thickBot="1" x14ac:dyDescent="0.3">
      <c r="A96" s="7" t="s">
        <v>356</v>
      </c>
      <c r="B96" s="179" t="s">
        <v>355</v>
      </c>
      <c r="C96" s="231" t="s">
        <v>18</v>
      </c>
      <c r="D96" s="231" t="s">
        <v>1830</v>
      </c>
      <c r="E96" s="231" t="s">
        <v>2044</v>
      </c>
      <c r="F96" s="231" t="s">
        <v>1558</v>
      </c>
      <c r="G96" s="232">
        <v>0.75</v>
      </c>
      <c r="H96" s="233" t="s">
        <v>2045</v>
      </c>
      <c r="I96" s="232">
        <v>0.75</v>
      </c>
      <c r="J96" s="234" t="s">
        <v>1613</v>
      </c>
      <c r="K96" s="231" t="s">
        <v>848</v>
      </c>
      <c r="L96" s="231" t="s">
        <v>1601</v>
      </c>
      <c r="M96" s="232">
        <v>0.96</v>
      </c>
      <c r="N96" s="234" t="s">
        <v>2046</v>
      </c>
      <c r="O96" s="232">
        <v>0.96</v>
      </c>
      <c r="P96" s="234" t="s">
        <v>1644</v>
      </c>
      <c r="Q96" s="231" t="s">
        <v>848</v>
      </c>
      <c r="R96" s="231" t="s">
        <v>1680</v>
      </c>
      <c r="S96" s="235" t="s">
        <v>13</v>
      </c>
      <c r="T96" s="231" t="s">
        <v>13</v>
      </c>
      <c r="U96" s="235" t="s">
        <v>13</v>
      </c>
      <c r="V96" s="231" t="s">
        <v>13</v>
      </c>
      <c r="W96" s="231" t="s">
        <v>848</v>
      </c>
      <c r="X96" s="231" t="s">
        <v>13</v>
      </c>
    </row>
    <row r="97" spans="1:24" ht="13.8" thickBot="1" x14ac:dyDescent="0.3">
      <c r="A97" s="7" t="s">
        <v>364</v>
      </c>
      <c r="B97" s="179" t="s">
        <v>363</v>
      </c>
      <c r="C97" s="231" t="s">
        <v>18</v>
      </c>
      <c r="D97" s="231" t="s">
        <v>1748</v>
      </c>
      <c r="E97" s="231" t="s">
        <v>2056</v>
      </c>
      <c r="F97" s="231" t="s">
        <v>1528</v>
      </c>
      <c r="G97" s="232">
        <v>0.5</v>
      </c>
      <c r="H97" s="233" t="s">
        <v>1721</v>
      </c>
      <c r="I97" s="232">
        <v>0.46560000000000001</v>
      </c>
      <c r="J97" s="234" t="s">
        <v>2057</v>
      </c>
      <c r="K97" s="231" t="s">
        <v>848</v>
      </c>
      <c r="L97" s="231" t="s">
        <v>1561</v>
      </c>
      <c r="M97" s="235" t="s">
        <v>13</v>
      </c>
      <c r="N97" s="231" t="s">
        <v>13</v>
      </c>
      <c r="O97" s="235" t="s">
        <v>13</v>
      </c>
      <c r="P97" s="231" t="s">
        <v>13</v>
      </c>
      <c r="Q97" s="231" t="s">
        <v>848</v>
      </c>
      <c r="R97" s="231" t="s">
        <v>13</v>
      </c>
      <c r="S97" s="235" t="s">
        <v>13</v>
      </c>
      <c r="T97" s="231" t="s">
        <v>13</v>
      </c>
      <c r="U97" s="235" t="s">
        <v>13</v>
      </c>
      <c r="V97" s="231" t="s">
        <v>13</v>
      </c>
      <c r="W97" s="231" t="s">
        <v>848</v>
      </c>
      <c r="X97" s="231" t="s">
        <v>13</v>
      </c>
    </row>
    <row r="98" spans="1:24" ht="13.8" thickBot="1" x14ac:dyDescent="0.3">
      <c r="A98" s="7" t="s">
        <v>368</v>
      </c>
      <c r="B98" s="179" t="s">
        <v>367</v>
      </c>
      <c r="C98" s="231" t="s">
        <v>18</v>
      </c>
      <c r="D98" s="231" t="s">
        <v>1585</v>
      </c>
      <c r="E98" s="231" t="s">
        <v>2059</v>
      </c>
      <c r="F98" s="231" t="s">
        <v>1558</v>
      </c>
      <c r="G98" s="232">
        <v>0.6</v>
      </c>
      <c r="H98" s="233" t="s">
        <v>2039</v>
      </c>
      <c r="I98" s="232">
        <v>0.6</v>
      </c>
      <c r="J98" s="231" t="s">
        <v>13</v>
      </c>
      <c r="K98" s="231" t="s">
        <v>847</v>
      </c>
      <c r="L98" s="231" t="s">
        <v>1561</v>
      </c>
      <c r="M98" s="235" t="s">
        <v>13</v>
      </c>
      <c r="N98" s="231" t="s">
        <v>13</v>
      </c>
      <c r="O98" s="235" t="s">
        <v>13</v>
      </c>
      <c r="P98" s="231" t="s">
        <v>13</v>
      </c>
      <c r="Q98" s="231" t="s">
        <v>848</v>
      </c>
      <c r="R98" s="231" t="s">
        <v>13</v>
      </c>
      <c r="S98" s="235" t="s">
        <v>13</v>
      </c>
      <c r="T98" s="231" t="s">
        <v>13</v>
      </c>
      <c r="U98" s="235" t="s">
        <v>13</v>
      </c>
      <c r="V98" s="231" t="s">
        <v>13</v>
      </c>
      <c r="W98" s="231" t="s">
        <v>848</v>
      </c>
      <c r="X98" s="231" t="s">
        <v>13</v>
      </c>
    </row>
    <row r="99" spans="1:24" ht="13.8" thickBot="1" x14ac:dyDescent="0.3">
      <c r="A99" s="7" t="s">
        <v>374</v>
      </c>
      <c r="B99" s="179" t="s">
        <v>373</v>
      </c>
      <c r="C99" s="231" t="s">
        <v>18</v>
      </c>
      <c r="D99" s="231" t="s">
        <v>1595</v>
      </c>
      <c r="E99" s="231" t="s">
        <v>2063</v>
      </c>
      <c r="F99" s="231" t="s">
        <v>1663</v>
      </c>
      <c r="G99" s="232">
        <v>0.5</v>
      </c>
      <c r="H99" s="233" t="s">
        <v>2064</v>
      </c>
      <c r="I99" s="232">
        <v>0.5</v>
      </c>
      <c r="J99" s="234" t="s">
        <v>2065</v>
      </c>
      <c r="K99" s="231" t="s">
        <v>848</v>
      </c>
      <c r="L99" s="231" t="s">
        <v>13</v>
      </c>
      <c r="M99" s="235" t="s">
        <v>13</v>
      </c>
      <c r="N99" s="231" t="s">
        <v>13</v>
      </c>
      <c r="O99" s="235" t="s">
        <v>13</v>
      </c>
      <c r="P99" s="231" t="s">
        <v>13</v>
      </c>
      <c r="Q99" s="231" t="s">
        <v>848</v>
      </c>
      <c r="R99" s="231" t="s">
        <v>13</v>
      </c>
      <c r="S99" s="235" t="s">
        <v>13</v>
      </c>
      <c r="T99" s="231" t="s">
        <v>13</v>
      </c>
      <c r="U99" s="235" t="s">
        <v>13</v>
      </c>
      <c r="V99" s="231" t="s">
        <v>13</v>
      </c>
      <c r="W99" s="231" t="s">
        <v>848</v>
      </c>
      <c r="X99" s="231" t="s">
        <v>13</v>
      </c>
    </row>
    <row r="100" spans="1:24" ht="13.8" thickBot="1" x14ac:dyDescent="0.3">
      <c r="A100" s="7" t="s">
        <v>378</v>
      </c>
      <c r="B100" s="179" t="s">
        <v>377</v>
      </c>
      <c r="C100" s="231" t="s">
        <v>18</v>
      </c>
      <c r="D100" s="231" t="s">
        <v>1556</v>
      </c>
      <c r="E100" s="231" t="s">
        <v>2070</v>
      </c>
      <c r="F100" s="231" t="s">
        <v>1558</v>
      </c>
      <c r="G100" s="232">
        <v>0.75</v>
      </c>
      <c r="H100" s="233" t="s">
        <v>1866</v>
      </c>
      <c r="I100" s="232">
        <v>0.75</v>
      </c>
      <c r="J100" s="234" t="s">
        <v>1804</v>
      </c>
      <c r="K100" s="231" t="s">
        <v>848</v>
      </c>
      <c r="L100" s="231" t="s">
        <v>1553</v>
      </c>
      <c r="M100" s="235" t="s">
        <v>13</v>
      </c>
      <c r="N100" s="231" t="s">
        <v>13</v>
      </c>
      <c r="O100" s="235" t="s">
        <v>13</v>
      </c>
      <c r="P100" s="231" t="s">
        <v>13</v>
      </c>
      <c r="Q100" s="231" t="s">
        <v>848</v>
      </c>
      <c r="R100" s="231" t="s">
        <v>13</v>
      </c>
      <c r="S100" s="235" t="s">
        <v>13</v>
      </c>
      <c r="T100" s="231" t="s">
        <v>13</v>
      </c>
      <c r="U100" s="235" t="s">
        <v>13</v>
      </c>
      <c r="V100" s="231" t="s">
        <v>13</v>
      </c>
      <c r="W100" s="231" t="s">
        <v>848</v>
      </c>
      <c r="X100" s="231" t="s">
        <v>13</v>
      </c>
    </row>
    <row r="101" spans="1:24" ht="13.8" thickBot="1" x14ac:dyDescent="0.3">
      <c r="A101" s="7" t="s">
        <v>384</v>
      </c>
      <c r="B101" s="179" t="s">
        <v>383</v>
      </c>
      <c r="C101" s="231" t="s">
        <v>18</v>
      </c>
      <c r="D101" s="231" t="s">
        <v>1928</v>
      </c>
      <c r="E101" s="231" t="s">
        <v>2074</v>
      </c>
      <c r="F101" s="231" t="s">
        <v>1528</v>
      </c>
      <c r="G101" s="232">
        <v>1.1000000000000001</v>
      </c>
      <c r="H101" s="233" t="s">
        <v>2075</v>
      </c>
      <c r="I101" s="232">
        <v>1.01</v>
      </c>
      <c r="J101" s="234" t="s">
        <v>1669</v>
      </c>
      <c r="K101" s="231" t="s">
        <v>848</v>
      </c>
      <c r="L101" s="231" t="s">
        <v>1601</v>
      </c>
      <c r="M101" s="235" t="s">
        <v>13</v>
      </c>
      <c r="N101" s="231" t="s">
        <v>13</v>
      </c>
      <c r="O101" s="235" t="s">
        <v>13</v>
      </c>
      <c r="P101" s="231" t="s">
        <v>13</v>
      </c>
      <c r="Q101" s="231" t="s">
        <v>848</v>
      </c>
      <c r="R101" s="231" t="s">
        <v>13</v>
      </c>
      <c r="S101" s="235" t="s">
        <v>13</v>
      </c>
      <c r="T101" s="231" t="s">
        <v>13</v>
      </c>
      <c r="U101" s="235" t="s">
        <v>13</v>
      </c>
      <c r="V101" s="231" t="s">
        <v>13</v>
      </c>
      <c r="W101" s="231" t="s">
        <v>848</v>
      </c>
      <c r="X101" s="231" t="s">
        <v>13</v>
      </c>
    </row>
    <row r="102" spans="1:24" ht="13.8" thickBot="1" x14ac:dyDescent="0.3">
      <c r="A102" s="7" t="s">
        <v>390</v>
      </c>
      <c r="B102" s="179" t="s">
        <v>389</v>
      </c>
      <c r="C102" s="231" t="s">
        <v>18</v>
      </c>
      <c r="D102" s="231" t="s">
        <v>1670</v>
      </c>
      <c r="E102" s="231" t="s">
        <v>2080</v>
      </c>
      <c r="F102" s="231" t="s">
        <v>1592</v>
      </c>
      <c r="G102" s="232">
        <v>1</v>
      </c>
      <c r="H102" s="233" t="s">
        <v>2081</v>
      </c>
      <c r="I102" s="232">
        <v>0.96579999999999999</v>
      </c>
      <c r="J102" s="234" t="s">
        <v>2082</v>
      </c>
      <c r="K102" s="231" t="s">
        <v>848</v>
      </c>
      <c r="L102" s="231" t="s">
        <v>1561</v>
      </c>
      <c r="M102" s="235" t="s">
        <v>13</v>
      </c>
      <c r="N102" s="231" t="s">
        <v>13</v>
      </c>
      <c r="O102" s="235" t="s">
        <v>13</v>
      </c>
      <c r="P102" s="231" t="s">
        <v>13</v>
      </c>
      <c r="Q102" s="231" t="s">
        <v>848</v>
      </c>
      <c r="R102" s="231" t="s">
        <v>13</v>
      </c>
      <c r="S102" s="235" t="s">
        <v>13</v>
      </c>
      <c r="T102" s="231" t="s">
        <v>13</v>
      </c>
      <c r="U102" s="235" t="s">
        <v>13</v>
      </c>
      <c r="V102" s="231" t="s">
        <v>13</v>
      </c>
      <c r="W102" s="231" t="s">
        <v>848</v>
      </c>
      <c r="X102" s="231" t="s">
        <v>13</v>
      </c>
    </row>
    <row r="103" spans="1:24" ht="13.8" thickBot="1" x14ac:dyDescent="0.3">
      <c r="A103" s="7" t="s">
        <v>394</v>
      </c>
      <c r="B103" s="179" t="s">
        <v>393</v>
      </c>
      <c r="C103" s="231" t="s">
        <v>18</v>
      </c>
      <c r="D103" s="231" t="s">
        <v>1585</v>
      </c>
      <c r="E103" s="231" t="s">
        <v>2084</v>
      </c>
      <c r="F103" s="231" t="s">
        <v>1528</v>
      </c>
      <c r="G103" s="232" t="s">
        <v>834</v>
      </c>
      <c r="H103" s="232" t="s">
        <v>834</v>
      </c>
      <c r="I103" s="232" t="s">
        <v>834</v>
      </c>
      <c r="J103" s="232" t="s">
        <v>834</v>
      </c>
      <c r="K103" s="232" t="s">
        <v>834</v>
      </c>
      <c r="L103" s="232" t="s">
        <v>834</v>
      </c>
      <c r="M103" s="232" t="s">
        <v>834</v>
      </c>
      <c r="N103" s="232" t="s">
        <v>834</v>
      </c>
      <c r="O103" s="232" t="s">
        <v>834</v>
      </c>
      <c r="P103" s="232" t="s">
        <v>834</v>
      </c>
      <c r="Q103" s="232" t="s">
        <v>834</v>
      </c>
      <c r="R103" s="232" t="s">
        <v>834</v>
      </c>
      <c r="S103" s="232" t="s">
        <v>834</v>
      </c>
      <c r="T103" s="232" t="s">
        <v>834</v>
      </c>
      <c r="U103" s="232" t="s">
        <v>834</v>
      </c>
      <c r="V103" s="232" t="s">
        <v>834</v>
      </c>
      <c r="W103" s="232" t="s">
        <v>834</v>
      </c>
      <c r="X103" s="232" t="s">
        <v>834</v>
      </c>
    </row>
    <row r="104" spans="1:24" ht="13.8" thickBot="1" x14ac:dyDescent="0.3">
      <c r="A104" s="7" t="s">
        <v>398</v>
      </c>
      <c r="B104" s="179" t="s">
        <v>397</v>
      </c>
      <c r="C104" s="231" t="s">
        <v>18</v>
      </c>
      <c r="D104" s="231" t="s">
        <v>1724</v>
      </c>
      <c r="E104" s="231" t="s">
        <v>2089</v>
      </c>
      <c r="F104" s="231" t="s">
        <v>1732</v>
      </c>
      <c r="G104" s="232" t="s">
        <v>834</v>
      </c>
      <c r="H104" s="232" t="s">
        <v>834</v>
      </c>
      <c r="I104" s="232" t="s">
        <v>834</v>
      </c>
      <c r="J104" s="232" t="s">
        <v>834</v>
      </c>
      <c r="K104" s="232" t="s">
        <v>834</v>
      </c>
      <c r="L104" s="232" t="s">
        <v>834</v>
      </c>
      <c r="M104" s="232" t="s">
        <v>834</v>
      </c>
      <c r="N104" s="232" t="s">
        <v>834</v>
      </c>
      <c r="O104" s="232" t="s">
        <v>834</v>
      </c>
      <c r="P104" s="232" t="s">
        <v>834</v>
      </c>
      <c r="Q104" s="232" t="s">
        <v>834</v>
      </c>
      <c r="R104" s="232" t="s">
        <v>834</v>
      </c>
      <c r="S104" s="232" t="s">
        <v>834</v>
      </c>
      <c r="T104" s="232" t="s">
        <v>834</v>
      </c>
      <c r="U104" s="232" t="s">
        <v>834</v>
      </c>
      <c r="V104" s="232" t="s">
        <v>834</v>
      </c>
      <c r="W104" s="232" t="s">
        <v>834</v>
      </c>
      <c r="X104" s="232" t="s">
        <v>834</v>
      </c>
    </row>
    <row r="105" spans="1:24" ht="13.8" thickBot="1" x14ac:dyDescent="0.3">
      <c r="A105" s="7" t="s">
        <v>400</v>
      </c>
      <c r="B105" s="179" t="s">
        <v>399</v>
      </c>
      <c r="C105" s="231" t="s">
        <v>18</v>
      </c>
      <c r="D105" s="231" t="s">
        <v>1733</v>
      </c>
      <c r="E105" s="231" t="s">
        <v>2090</v>
      </c>
      <c r="F105" s="231" t="s">
        <v>1558</v>
      </c>
      <c r="G105" s="232">
        <v>1</v>
      </c>
      <c r="H105" s="233" t="s">
        <v>2091</v>
      </c>
      <c r="I105" s="232">
        <v>1</v>
      </c>
      <c r="J105" s="231" t="s">
        <v>13</v>
      </c>
      <c r="K105" s="231" t="s">
        <v>847</v>
      </c>
      <c r="L105" s="231" t="s">
        <v>1553</v>
      </c>
      <c r="M105" s="235" t="s">
        <v>13</v>
      </c>
      <c r="N105" s="231" t="s">
        <v>13</v>
      </c>
      <c r="O105" s="235" t="s">
        <v>13</v>
      </c>
      <c r="P105" s="231" t="s">
        <v>13</v>
      </c>
      <c r="Q105" s="231" t="s">
        <v>848</v>
      </c>
      <c r="R105" s="231" t="s">
        <v>13</v>
      </c>
      <c r="S105" s="235" t="s">
        <v>13</v>
      </c>
      <c r="T105" s="231" t="s">
        <v>13</v>
      </c>
      <c r="U105" s="235" t="s">
        <v>13</v>
      </c>
      <c r="V105" s="231" t="s">
        <v>13</v>
      </c>
      <c r="W105" s="231" t="s">
        <v>848</v>
      </c>
      <c r="X105" s="231" t="s">
        <v>13</v>
      </c>
    </row>
    <row r="106" spans="1:24" ht="13.8" thickBot="1" x14ac:dyDescent="0.3">
      <c r="A106" s="7" t="s">
        <v>402</v>
      </c>
      <c r="B106" s="179" t="s">
        <v>401</v>
      </c>
      <c r="C106" s="231" t="s">
        <v>18</v>
      </c>
      <c r="D106" s="231" t="s">
        <v>1646</v>
      </c>
      <c r="E106" s="231" t="s">
        <v>2092</v>
      </c>
      <c r="F106" s="231" t="s">
        <v>1558</v>
      </c>
      <c r="G106" s="232">
        <v>1</v>
      </c>
      <c r="H106" s="233" t="s">
        <v>2093</v>
      </c>
      <c r="I106" s="232">
        <v>0.86180000000000001</v>
      </c>
      <c r="J106" s="234" t="s">
        <v>1552</v>
      </c>
      <c r="K106" s="231" t="s">
        <v>847</v>
      </c>
      <c r="L106" s="231" t="s">
        <v>1561</v>
      </c>
      <c r="M106" s="235" t="s">
        <v>13</v>
      </c>
      <c r="N106" s="231" t="s">
        <v>13</v>
      </c>
      <c r="O106" s="235" t="s">
        <v>13</v>
      </c>
      <c r="P106" s="231" t="s">
        <v>13</v>
      </c>
      <c r="Q106" s="231" t="s">
        <v>848</v>
      </c>
      <c r="R106" s="231" t="s">
        <v>13</v>
      </c>
      <c r="S106" s="235" t="s">
        <v>13</v>
      </c>
      <c r="T106" s="231" t="s">
        <v>13</v>
      </c>
      <c r="U106" s="235" t="s">
        <v>13</v>
      </c>
      <c r="V106" s="231" t="s">
        <v>13</v>
      </c>
      <c r="W106" s="231" t="s">
        <v>848</v>
      </c>
      <c r="X106" s="231" t="s">
        <v>13</v>
      </c>
    </row>
    <row r="107" spans="1:24" ht="13.8" thickBot="1" x14ac:dyDescent="0.3">
      <c r="A107" s="7" t="s">
        <v>416</v>
      </c>
      <c r="B107" s="179" t="s">
        <v>415</v>
      </c>
      <c r="C107" s="231" t="s">
        <v>18</v>
      </c>
      <c r="D107" s="231" t="s">
        <v>1610</v>
      </c>
      <c r="E107" s="231" t="s">
        <v>2108</v>
      </c>
      <c r="F107" s="231" t="s">
        <v>1558</v>
      </c>
      <c r="G107" s="232">
        <v>1</v>
      </c>
      <c r="H107" s="233" t="s">
        <v>1795</v>
      </c>
      <c r="I107" s="232">
        <v>0.95</v>
      </c>
      <c r="J107" s="234" t="s">
        <v>1774</v>
      </c>
      <c r="K107" s="231" t="s">
        <v>848</v>
      </c>
      <c r="L107" s="231" t="s">
        <v>1561</v>
      </c>
      <c r="M107" s="232">
        <v>1</v>
      </c>
      <c r="N107" s="234" t="s">
        <v>2109</v>
      </c>
      <c r="O107" s="232">
        <v>0.95</v>
      </c>
      <c r="P107" s="234" t="s">
        <v>2110</v>
      </c>
      <c r="Q107" s="231" t="s">
        <v>847</v>
      </c>
      <c r="R107" s="231" t="s">
        <v>1553</v>
      </c>
      <c r="S107" s="235" t="s">
        <v>13</v>
      </c>
      <c r="T107" s="231" t="s">
        <v>13</v>
      </c>
      <c r="U107" s="235" t="s">
        <v>13</v>
      </c>
      <c r="V107" s="231" t="s">
        <v>13</v>
      </c>
      <c r="W107" s="231" t="s">
        <v>848</v>
      </c>
      <c r="X107" s="231" t="s">
        <v>13</v>
      </c>
    </row>
    <row r="108" spans="1:24" ht="13.8" thickBot="1" x14ac:dyDescent="0.3">
      <c r="A108" s="7" t="s">
        <v>429</v>
      </c>
      <c r="B108" s="179" t="s">
        <v>428</v>
      </c>
      <c r="C108" s="231" t="s">
        <v>18</v>
      </c>
      <c r="D108" s="231" t="s">
        <v>1585</v>
      </c>
      <c r="E108" s="231" t="s">
        <v>2118</v>
      </c>
      <c r="F108" s="231" t="s">
        <v>1528</v>
      </c>
      <c r="G108" s="232">
        <v>2</v>
      </c>
      <c r="H108" s="233" t="s">
        <v>2119</v>
      </c>
      <c r="I108" s="232">
        <v>1</v>
      </c>
      <c r="J108" s="234" t="s">
        <v>1602</v>
      </c>
      <c r="K108" s="231" t="s">
        <v>847</v>
      </c>
      <c r="L108" s="231" t="s">
        <v>1601</v>
      </c>
      <c r="M108" s="235" t="s">
        <v>13</v>
      </c>
      <c r="N108" s="231" t="s">
        <v>13</v>
      </c>
      <c r="O108" s="235" t="s">
        <v>13</v>
      </c>
      <c r="P108" s="231" t="s">
        <v>13</v>
      </c>
      <c r="Q108" s="231" t="s">
        <v>848</v>
      </c>
      <c r="R108" s="231" t="s">
        <v>13</v>
      </c>
      <c r="S108" s="235" t="s">
        <v>13</v>
      </c>
      <c r="T108" s="231" t="s">
        <v>13</v>
      </c>
      <c r="U108" s="235" t="s">
        <v>13</v>
      </c>
      <c r="V108" s="231" t="s">
        <v>13</v>
      </c>
      <c r="W108" s="231" t="s">
        <v>848</v>
      </c>
      <c r="X108" s="231" t="s">
        <v>13</v>
      </c>
    </row>
    <row r="109" spans="1:24" ht="13.8" thickBot="1" x14ac:dyDescent="0.3">
      <c r="A109" s="7" t="s">
        <v>431</v>
      </c>
      <c r="B109" s="179" t="s">
        <v>430</v>
      </c>
      <c r="C109" s="231" t="s">
        <v>18</v>
      </c>
      <c r="D109" s="231" t="s">
        <v>1979</v>
      </c>
      <c r="E109" s="231" t="s">
        <v>2120</v>
      </c>
      <c r="F109" s="231" t="s">
        <v>1528</v>
      </c>
      <c r="G109" s="232" t="s">
        <v>834</v>
      </c>
      <c r="H109" s="232" t="s">
        <v>834</v>
      </c>
      <c r="I109" s="232" t="s">
        <v>834</v>
      </c>
      <c r="J109" s="232" t="s">
        <v>834</v>
      </c>
      <c r="K109" s="232" t="s">
        <v>834</v>
      </c>
      <c r="L109" s="232" t="s">
        <v>834</v>
      </c>
      <c r="M109" s="232" t="s">
        <v>834</v>
      </c>
      <c r="N109" s="232" t="s">
        <v>834</v>
      </c>
      <c r="O109" s="232" t="s">
        <v>834</v>
      </c>
      <c r="P109" s="232" t="s">
        <v>834</v>
      </c>
      <c r="Q109" s="232" t="s">
        <v>834</v>
      </c>
      <c r="R109" s="232" t="s">
        <v>834</v>
      </c>
      <c r="S109" s="232" t="s">
        <v>834</v>
      </c>
      <c r="T109" s="232" t="s">
        <v>834</v>
      </c>
      <c r="U109" s="232" t="s">
        <v>834</v>
      </c>
      <c r="V109" s="232" t="s">
        <v>834</v>
      </c>
      <c r="W109" s="232" t="s">
        <v>834</v>
      </c>
      <c r="X109" s="232" t="s">
        <v>834</v>
      </c>
    </row>
    <row r="110" spans="1:24" ht="13.8" thickBot="1" x14ac:dyDescent="0.3">
      <c r="A110" s="7" t="s">
        <v>451</v>
      </c>
      <c r="B110" s="179" t="s">
        <v>450</v>
      </c>
      <c r="C110" s="231" t="s">
        <v>18</v>
      </c>
      <c r="D110" s="231" t="s">
        <v>1775</v>
      </c>
      <c r="E110" s="231" t="s">
        <v>2143</v>
      </c>
      <c r="F110" s="231" t="s">
        <v>1558</v>
      </c>
      <c r="G110" s="232">
        <v>0.25</v>
      </c>
      <c r="H110" s="233" t="s">
        <v>1701</v>
      </c>
      <c r="I110" s="232">
        <v>0.25</v>
      </c>
      <c r="J110" s="234" t="s">
        <v>2144</v>
      </c>
      <c r="K110" s="231" t="s">
        <v>848</v>
      </c>
      <c r="L110" s="231" t="s">
        <v>1561</v>
      </c>
      <c r="M110" s="235" t="s">
        <v>13</v>
      </c>
      <c r="N110" s="231" t="s">
        <v>13</v>
      </c>
      <c r="O110" s="235" t="s">
        <v>13</v>
      </c>
      <c r="P110" s="231" t="s">
        <v>13</v>
      </c>
      <c r="Q110" s="231" t="s">
        <v>848</v>
      </c>
      <c r="R110" s="231" t="s">
        <v>13</v>
      </c>
      <c r="S110" s="235" t="s">
        <v>13</v>
      </c>
      <c r="T110" s="231" t="s">
        <v>13</v>
      </c>
      <c r="U110" s="235" t="s">
        <v>13</v>
      </c>
      <c r="V110" s="231" t="s">
        <v>13</v>
      </c>
      <c r="W110" s="231" t="s">
        <v>848</v>
      </c>
      <c r="X110" s="231" t="s">
        <v>13</v>
      </c>
    </row>
    <row r="111" spans="1:24" ht="13.8" thickBot="1" x14ac:dyDescent="0.3">
      <c r="A111" s="7" t="s">
        <v>457</v>
      </c>
      <c r="B111" s="179" t="s">
        <v>456</v>
      </c>
      <c r="C111" s="231" t="s">
        <v>18</v>
      </c>
      <c r="D111" s="231" t="s">
        <v>1909</v>
      </c>
      <c r="E111" s="231" t="s">
        <v>1853</v>
      </c>
      <c r="F111" s="231" t="s">
        <v>1663</v>
      </c>
      <c r="G111" s="232">
        <v>1</v>
      </c>
      <c r="H111" s="233" t="s">
        <v>2148</v>
      </c>
      <c r="I111" s="232">
        <v>1</v>
      </c>
      <c r="J111" s="231" t="s">
        <v>13</v>
      </c>
      <c r="K111" s="231" t="s">
        <v>847</v>
      </c>
      <c r="L111" s="231" t="s">
        <v>1561</v>
      </c>
      <c r="M111" s="232">
        <v>0</v>
      </c>
      <c r="N111" s="234" t="s">
        <v>936</v>
      </c>
      <c r="O111" s="232">
        <v>0</v>
      </c>
      <c r="P111" s="234" t="s">
        <v>936</v>
      </c>
      <c r="Q111" s="231" t="s">
        <v>848</v>
      </c>
      <c r="R111" s="231" t="s">
        <v>936</v>
      </c>
      <c r="S111" s="232">
        <v>0</v>
      </c>
      <c r="T111" s="234" t="s">
        <v>936</v>
      </c>
      <c r="U111" s="232">
        <v>0</v>
      </c>
      <c r="V111" s="234" t="s">
        <v>936</v>
      </c>
      <c r="W111" s="231" t="s">
        <v>848</v>
      </c>
      <c r="X111" s="231" t="s">
        <v>936</v>
      </c>
    </row>
    <row r="112" spans="1:24" ht="13.8" thickBot="1" x14ac:dyDescent="0.3">
      <c r="A112" s="7" t="s">
        <v>463</v>
      </c>
      <c r="B112" s="179" t="s">
        <v>462</v>
      </c>
      <c r="C112" s="231" t="s">
        <v>18</v>
      </c>
      <c r="D112" s="231" t="s">
        <v>1568</v>
      </c>
      <c r="E112" s="231" t="s">
        <v>2154</v>
      </c>
      <c r="F112" s="231" t="s">
        <v>1558</v>
      </c>
      <c r="G112" s="232">
        <v>1</v>
      </c>
      <c r="H112" s="233" t="s">
        <v>2155</v>
      </c>
      <c r="I112" s="232">
        <v>0.84950000000000003</v>
      </c>
      <c r="J112" s="231" t="s">
        <v>13</v>
      </c>
      <c r="K112" s="231" t="s">
        <v>847</v>
      </c>
      <c r="L112" s="231" t="s">
        <v>1561</v>
      </c>
      <c r="M112" s="235" t="s">
        <v>13</v>
      </c>
      <c r="N112" s="231" t="s">
        <v>13</v>
      </c>
      <c r="O112" s="235" t="s">
        <v>13</v>
      </c>
      <c r="P112" s="231" t="s">
        <v>13</v>
      </c>
      <c r="Q112" s="231" t="s">
        <v>848</v>
      </c>
      <c r="R112" s="231" t="s">
        <v>13</v>
      </c>
      <c r="S112" s="235" t="s">
        <v>13</v>
      </c>
      <c r="T112" s="231" t="s">
        <v>13</v>
      </c>
      <c r="U112" s="235" t="s">
        <v>13</v>
      </c>
      <c r="V112" s="231" t="s">
        <v>13</v>
      </c>
      <c r="W112" s="231" t="s">
        <v>848</v>
      </c>
      <c r="X112" s="231" t="s">
        <v>13</v>
      </c>
    </row>
    <row r="113" spans="1:24" ht="13.8" thickBot="1" x14ac:dyDescent="0.3">
      <c r="A113" s="7" t="s">
        <v>467</v>
      </c>
      <c r="B113" s="179" t="s">
        <v>466</v>
      </c>
      <c r="C113" s="231" t="s">
        <v>18</v>
      </c>
      <c r="D113" s="231" t="s">
        <v>1581</v>
      </c>
      <c r="E113" s="231" t="s">
        <v>2158</v>
      </c>
      <c r="F113" s="231" t="s">
        <v>1528</v>
      </c>
      <c r="G113" s="232" t="s">
        <v>834</v>
      </c>
      <c r="H113" s="232" t="s">
        <v>834</v>
      </c>
      <c r="I113" s="232" t="s">
        <v>834</v>
      </c>
      <c r="J113" s="232" t="s">
        <v>834</v>
      </c>
      <c r="K113" s="232" t="s">
        <v>834</v>
      </c>
      <c r="L113" s="232" t="s">
        <v>834</v>
      </c>
      <c r="M113" s="232" t="s">
        <v>834</v>
      </c>
      <c r="N113" s="232" t="s">
        <v>834</v>
      </c>
      <c r="O113" s="232" t="s">
        <v>834</v>
      </c>
      <c r="P113" s="232" t="s">
        <v>834</v>
      </c>
      <c r="Q113" s="232" t="s">
        <v>834</v>
      </c>
      <c r="R113" s="232" t="s">
        <v>834</v>
      </c>
      <c r="S113" s="232" t="s">
        <v>834</v>
      </c>
      <c r="T113" s="232" t="s">
        <v>834</v>
      </c>
      <c r="U113" s="232" t="s">
        <v>834</v>
      </c>
      <c r="V113" s="232" t="s">
        <v>834</v>
      </c>
      <c r="W113" s="232" t="s">
        <v>834</v>
      </c>
      <c r="X113" s="232" t="s">
        <v>834</v>
      </c>
    </row>
    <row r="114" spans="1:24" ht="13.8" thickBot="1" x14ac:dyDescent="0.3">
      <c r="A114" s="7" t="s">
        <v>479</v>
      </c>
      <c r="B114" s="179" t="s">
        <v>478</v>
      </c>
      <c r="C114" s="231" t="s">
        <v>18</v>
      </c>
      <c r="D114" s="231" t="s">
        <v>1752</v>
      </c>
      <c r="E114" s="231" t="s">
        <v>2167</v>
      </c>
      <c r="F114" s="231" t="s">
        <v>1528</v>
      </c>
      <c r="G114" s="232">
        <v>2</v>
      </c>
      <c r="H114" s="233" t="s">
        <v>2168</v>
      </c>
      <c r="I114" s="232">
        <v>2</v>
      </c>
      <c r="J114" s="234" t="s">
        <v>2169</v>
      </c>
      <c r="K114" s="231" t="s">
        <v>848</v>
      </c>
      <c r="L114" s="231" t="s">
        <v>1561</v>
      </c>
      <c r="M114" s="232">
        <v>0</v>
      </c>
      <c r="N114" s="234" t="s">
        <v>936</v>
      </c>
      <c r="O114" s="232">
        <v>0</v>
      </c>
      <c r="P114" s="234" t="s">
        <v>936</v>
      </c>
      <c r="Q114" s="231" t="s">
        <v>848</v>
      </c>
      <c r="R114" s="231" t="s">
        <v>936</v>
      </c>
      <c r="S114" s="232">
        <v>0</v>
      </c>
      <c r="T114" s="234" t="s">
        <v>936</v>
      </c>
      <c r="U114" s="232">
        <v>0</v>
      </c>
      <c r="V114" s="234" t="s">
        <v>936</v>
      </c>
      <c r="W114" s="231" t="s">
        <v>848</v>
      </c>
      <c r="X114" s="231" t="s">
        <v>936</v>
      </c>
    </row>
    <row r="115" spans="1:24" ht="13.8" thickBot="1" x14ac:dyDescent="0.3">
      <c r="A115" s="7" t="s">
        <v>482</v>
      </c>
      <c r="B115" s="179" t="s">
        <v>481</v>
      </c>
      <c r="C115" s="231" t="s">
        <v>18</v>
      </c>
      <c r="D115" s="231" t="s">
        <v>1562</v>
      </c>
      <c r="E115" s="231" t="s">
        <v>2170</v>
      </c>
      <c r="F115" s="231" t="s">
        <v>1558</v>
      </c>
      <c r="G115" s="232">
        <v>0.2</v>
      </c>
      <c r="H115" s="233" t="s">
        <v>1843</v>
      </c>
      <c r="I115" s="232">
        <v>0.2</v>
      </c>
      <c r="J115" s="234" t="s">
        <v>1718</v>
      </c>
      <c r="K115" s="231" t="s">
        <v>848</v>
      </c>
      <c r="L115" s="231" t="s">
        <v>13</v>
      </c>
      <c r="M115" s="235" t="s">
        <v>13</v>
      </c>
      <c r="N115" s="231" t="s">
        <v>13</v>
      </c>
      <c r="O115" s="235" t="s">
        <v>13</v>
      </c>
      <c r="P115" s="231" t="s">
        <v>13</v>
      </c>
      <c r="Q115" s="231" t="s">
        <v>848</v>
      </c>
      <c r="R115" s="231" t="s">
        <v>13</v>
      </c>
      <c r="S115" s="235" t="s">
        <v>13</v>
      </c>
      <c r="T115" s="231" t="s">
        <v>13</v>
      </c>
      <c r="U115" s="235" t="s">
        <v>13</v>
      </c>
      <c r="V115" s="231" t="s">
        <v>13</v>
      </c>
      <c r="W115" s="231" t="s">
        <v>848</v>
      </c>
      <c r="X115" s="231" t="s">
        <v>13</v>
      </c>
    </row>
    <row r="116" spans="1:24" ht="13.8" thickBot="1" x14ac:dyDescent="0.3">
      <c r="A116" s="7" t="s">
        <v>490</v>
      </c>
      <c r="B116" s="179" t="s">
        <v>489</v>
      </c>
      <c r="C116" s="231" t="s">
        <v>18</v>
      </c>
      <c r="D116" s="231" t="s">
        <v>1724</v>
      </c>
      <c r="E116" s="231" t="s">
        <v>2178</v>
      </c>
      <c r="F116" s="231" t="s">
        <v>1558</v>
      </c>
      <c r="G116" s="232">
        <v>0.75</v>
      </c>
      <c r="H116" s="233" t="s">
        <v>2179</v>
      </c>
      <c r="I116" s="232">
        <v>0.75</v>
      </c>
      <c r="J116" s="234" t="s">
        <v>2180</v>
      </c>
      <c r="K116" s="231" t="s">
        <v>848</v>
      </c>
      <c r="L116" s="231" t="s">
        <v>1561</v>
      </c>
      <c r="M116" s="235" t="s">
        <v>13</v>
      </c>
      <c r="N116" s="231" t="s">
        <v>13</v>
      </c>
      <c r="O116" s="235" t="s">
        <v>13</v>
      </c>
      <c r="P116" s="231" t="s">
        <v>13</v>
      </c>
      <c r="Q116" s="231" t="s">
        <v>848</v>
      </c>
      <c r="R116" s="231" t="s">
        <v>13</v>
      </c>
      <c r="S116" s="235" t="s">
        <v>13</v>
      </c>
      <c r="T116" s="231" t="s">
        <v>13</v>
      </c>
      <c r="U116" s="235" t="s">
        <v>13</v>
      </c>
      <c r="V116" s="231" t="s">
        <v>13</v>
      </c>
      <c r="W116" s="231" t="s">
        <v>848</v>
      </c>
      <c r="X116" s="231" t="s">
        <v>13</v>
      </c>
    </row>
    <row r="117" spans="1:24" ht="13.8" thickBot="1" x14ac:dyDescent="0.3">
      <c r="A117" s="7" t="s">
        <v>492</v>
      </c>
      <c r="B117" s="179" t="s">
        <v>491</v>
      </c>
      <c r="C117" s="231" t="s">
        <v>18</v>
      </c>
      <c r="D117" s="231" t="s">
        <v>1917</v>
      </c>
      <c r="E117" s="231" t="s">
        <v>2181</v>
      </c>
      <c r="F117" s="231" t="s">
        <v>1732</v>
      </c>
      <c r="G117" s="232" t="s">
        <v>834</v>
      </c>
      <c r="H117" s="232" t="s">
        <v>834</v>
      </c>
      <c r="I117" s="232" t="s">
        <v>834</v>
      </c>
      <c r="J117" s="232" t="s">
        <v>834</v>
      </c>
      <c r="K117" s="232" t="s">
        <v>834</v>
      </c>
      <c r="L117" s="232" t="s">
        <v>834</v>
      </c>
      <c r="M117" s="232" t="s">
        <v>834</v>
      </c>
      <c r="N117" s="232" t="s">
        <v>834</v>
      </c>
      <c r="O117" s="232" t="s">
        <v>834</v>
      </c>
      <c r="P117" s="232" t="s">
        <v>834</v>
      </c>
      <c r="Q117" s="232" t="s">
        <v>834</v>
      </c>
      <c r="R117" s="232" t="s">
        <v>834</v>
      </c>
      <c r="S117" s="232" t="s">
        <v>834</v>
      </c>
      <c r="T117" s="232" t="s">
        <v>834</v>
      </c>
      <c r="U117" s="232" t="s">
        <v>834</v>
      </c>
      <c r="V117" s="232" t="s">
        <v>834</v>
      </c>
      <c r="W117" s="232" t="s">
        <v>834</v>
      </c>
      <c r="X117" s="232" t="s">
        <v>834</v>
      </c>
    </row>
    <row r="118" spans="1:24" ht="13.8" thickBot="1" x14ac:dyDescent="0.3">
      <c r="A118" s="7" t="s">
        <v>497</v>
      </c>
      <c r="B118" s="179" t="s">
        <v>496</v>
      </c>
      <c r="C118" s="231" t="s">
        <v>18</v>
      </c>
      <c r="D118" s="231" t="s">
        <v>1726</v>
      </c>
      <c r="E118" s="231" t="s">
        <v>2183</v>
      </c>
      <c r="F118" s="231" t="s">
        <v>1528</v>
      </c>
      <c r="G118" s="232">
        <v>1</v>
      </c>
      <c r="H118" s="233" t="s">
        <v>2184</v>
      </c>
      <c r="I118" s="232">
        <v>0.97519999999999996</v>
      </c>
      <c r="J118" s="234" t="s">
        <v>2184</v>
      </c>
      <c r="K118" s="231" t="s">
        <v>847</v>
      </c>
      <c r="L118" s="231" t="s">
        <v>1722</v>
      </c>
      <c r="M118" s="235" t="s">
        <v>13</v>
      </c>
      <c r="N118" s="231" t="s">
        <v>13</v>
      </c>
      <c r="O118" s="235" t="s">
        <v>13</v>
      </c>
      <c r="P118" s="231" t="s">
        <v>13</v>
      </c>
      <c r="Q118" s="231" t="s">
        <v>848</v>
      </c>
      <c r="R118" s="231" t="s">
        <v>13</v>
      </c>
      <c r="S118" s="235" t="s">
        <v>13</v>
      </c>
      <c r="T118" s="231" t="s">
        <v>13</v>
      </c>
      <c r="U118" s="235" t="s">
        <v>13</v>
      </c>
      <c r="V118" s="231" t="s">
        <v>13</v>
      </c>
      <c r="W118" s="231" t="s">
        <v>848</v>
      </c>
      <c r="X118" s="231" t="s">
        <v>13</v>
      </c>
    </row>
    <row r="119" spans="1:24" ht="13.8" thickBot="1" x14ac:dyDescent="0.3">
      <c r="A119" s="7" t="s">
        <v>515</v>
      </c>
      <c r="B119" s="179" t="s">
        <v>514</v>
      </c>
      <c r="C119" s="231" t="s">
        <v>18</v>
      </c>
      <c r="D119" s="231" t="s">
        <v>1562</v>
      </c>
      <c r="E119" s="231" t="s">
        <v>2204</v>
      </c>
      <c r="F119" s="231" t="s">
        <v>1558</v>
      </c>
      <c r="G119" s="232">
        <v>0.2</v>
      </c>
      <c r="H119" s="233" t="s">
        <v>1854</v>
      </c>
      <c r="I119" s="232">
        <v>0.2</v>
      </c>
      <c r="J119" s="234" t="s">
        <v>1705</v>
      </c>
      <c r="K119" s="231" t="s">
        <v>848</v>
      </c>
      <c r="L119" s="231" t="s">
        <v>1601</v>
      </c>
      <c r="M119" s="232">
        <v>0.6</v>
      </c>
      <c r="N119" s="234" t="s">
        <v>1916</v>
      </c>
      <c r="O119" s="232">
        <v>0.59860000000000002</v>
      </c>
      <c r="P119" s="234" t="s">
        <v>2205</v>
      </c>
      <c r="Q119" s="231" t="s">
        <v>848</v>
      </c>
      <c r="R119" s="231" t="s">
        <v>1601</v>
      </c>
      <c r="S119" s="235" t="s">
        <v>13</v>
      </c>
      <c r="T119" s="231" t="s">
        <v>13</v>
      </c>
      <c r="U119" s="235" t="s">
        <v>13</v>
      </c>
      <c r="V119" s="231" t="s">
        <v>13</v>
      </c>
      <c r="W119" s="231" t="s">
        <v>848</v>
      </c>
      <c r="X119" s="231" t="s">
        <v>13</v>
      </c>
    </row>
    <row r="120" spans="1:24" ht="13.8" thickBot="1" x14ac:dyDescent="0.3">
      <c r="A120" s="7" t="s">
        <v>517</v>
      </c>
      <c r="B120" s="179" t="s">
        <v>516</v>
      </c>
      <c r="C120" s="231" t="s">
        <v>18</v>
      </c>
      <c r="D120" s="231" t="s">
        <v>1641</v>
      </c>
      <c r="E120" s="231" t="s">
        <v>2206</v>
      </c>
      <c r="F120" s="231" t="s">
        <v>1528</v>
      </c>
      <c r="G120" s="232">
        <v>0.8</v>
      </c>
      <c r="H120" s="233" t="s">
        <v>2207</v>
      </c>
      <c r="I120" s="232">
        <v>0.73960000000000004</v>
      </c>
      <c r="J120" s="231" t="s">
        <v>13</v>
      </c>
      <c r="K120" s="231" t="s">
        <v>847</v>
      </c>
      <c r="L120" s="231" t="s">
        <v>1561</v>
      </c>
      <c r="M120" s="232">
        <v>0.66</v>
      </c>
      <c r="N120" s="234" t="s">
        <v>1988</v>
      </c>
      <c r="O120" s="232">
        <v>0.62490000000000001</v>
      </c>
      <c r="P120" s="234" t="s">
        <v>2208</v>
      </c>
      <c r="Q120" s="231" t="s">
        <v>848</v>
      </c>
      <c r="R120" s="231" t="s">
        <v>1680</v>
      </c>
      <c r="S120" s="232">
        <v>6.0400000000000002E-2</v>
      </c>
      <c r="T120" s="234" t="s">
        <v>1841</v>
      </c>
      <c r="U120" s="232">
        <v>6.0400000000000002E-2</v>
      </c>
      <c r="V120" s="231" t="s">
        <v>13</v>
      </c>
      <c r="W120" s="231" t="s">
        <v>847</v>
      </c>
      <c r="X120" s="231" t="s">
        <v>1561</v>
      </c>
    </row>
    <row r="121" spans="1:24" ht="13.8" thickBot="1" x14ac:dyDescent="0.3">
      <c r="A121" s="7" t="s">
        <v>529</v>
      </c>
      <c r="B121" s="179" t="s">
        <v>528</v>
      </c>
      <c r="C121" s="231" t="s">
        <v>18</v>
      </c>
      <c r="D121" s="231" t="s">
        <v>1657</v>
      </c>
      <c r="E121" s="231" t="s">
        <v>2218</v>
      </c>
      <c r="F121" s="231" t="s">
        <v>1528</v>
      </c>
      <c r="G121" s="232">
        <v>0.5</v>
      </c>
      <c r="H121" s="233" t="s">
        <v>2219</v>
      </c>
      <c r="I121" s="232">
        <v>0.33629999999999999</v>
      </c>
      <c r="J121" s="234" t="s">
        <v>2220</v>
      </c>
      <c r="K121" s="231" t="s">
        <v>847</v>
      </c>
      <c r="L121" s="231" t="s">
        <v>1601</v>
      </c>
      <c r="M121" s="232">
        <v>0.45219999999999999</v>
      </c>
      <c r="N121" s="234" t="s">
        <v>2221</v>
      </c>
      <c r="O121" s="232">
        <v>0.35</v>
      </c>
      <c r="P121" s="234" t="s">
        <v>2222</v>
      </c>
      <c r="Q121" s="231" t="s">
        <v>848</v>
      </c>
      <c r="R121" s="231" t="s">
        <v>1599</v>
      </c>
      <c r="S121" s="232">
        <v>0</v>
      </c>
      <c r="T121" s="234" t="s">
        <v>2223</v>
      </c>
      <c r="U121" s="232">
        <v>0</v>
      </c>
      <c r="V121" s="234" t="s">
        <v>936</v>
      </c>
      <c r="W121" s="231" t="s">
        <v>848</v>
      </c>
      <c r="X121" s="231" t="s">
        <v>936</v>
      </c>
    </row>
    <row r="122" spans="1:24" ht="13.8" thickBot="1" x14ac:dyDescent="0.3">
      <c r="A122" s="7" t="s">
        <v>531</v>
      </c>
      <c r="B122" s="179" t="s">
        <v>530</v>
      </c>
      <c r="C122" s="231" t="s">
        <v>18</v>
      </c>
      <c r="D122" s="231" t="s">
        <v>1830</v>
      </c>
      <c r="E122" s="231" t="s">
        <v>2224</v>
      </c>
      <c r="F122" s="231" t="s">
        <v>1558</v>
      </c>
      <c r="G122" s="232">
        <v>1.1000000000000001</v>
      </c>
      <c r="H122" s="233" t="s">
        <v>1941</v>
      </c>
      <c r="I122" s="232">
        <v>1.1000000000000001</v>
      </c>
      <c r="J122" s="234" t="s">
        <v>1867</v>
      </c>
      <c r="K122" s="231" t="s">
        <v>848</v>
      </c>
      <c r="L122" s="231" t="s">
        <v>1553</v>
      </c>
      <c r="M122" s="232">
        <v>0</v>
      </c>
      <c r="N122" s="231" t="s">
        <v>13</v>
      </c>
      <c r="O122" s="232">
        <v>0</v>
      </c>
      <c r="P122" s="231" t="s">
        <v>13</v>
      </c>
      <c r="Q122" s="231" t="s">
        <v>848</v>
      </c>
      <c r="R122" s="231" t="s">
        <v>13</v>
      </c>
      <c r="S122" s="232">
        <v>0</v>
      </c>
      <c r="T122" s="231" t="s">
        <v>13</v>
      </c>
      <c r="U122" s="232">
        <v>0</v>
      </c>
      <c r="V122" s="231" t="s">
        <v>13</v>
      </c>
      <c r="W122" s="231" t="s">
        <v>848</v>
      </c>
      <c r="X122" s="231" t="s">
        <v>13</v>
      </c>
    </row>
    <row r="123" spans="1:24" ht="13.8" thickBot="1" x14ac:dyDescent="0.3">
      <c r="A123" s="7" t="s">
        <v>535</v>
      </c>
      <c r="B123" s="179" t="s">
        <v>534</v>
      </c>
      <c r="C123" s="231" t="s">
        <v>18</v>
      </c>
      <c r="D123" s="231" t="s">
        <v>1733</v>
      </c>
      <c r="E123" s="231" t="s">
        <v>2226</v>
      </c>
      <c r="F123" s="231" t="s">
        <v>1558</v>
      </c>
      <c r="G123" s="232" t="s">
        <v>834</v>
      </c>
      <c r="H123" s="232" t="s">
        <v>834</v>
      </c>
      <c r="I123" s="232" t="s">
        <v>834</v>
      </c>
      <c r="J123" s="232" t="s">
        <v>834</v>
      </c>
      <c r="K123" s="232" t="s">
        <v>834</v>
      </c>
      <c r="L123" s="232" t="s">
        <v>834</v>
      </c>
      <c r="M123" s="232" t="s">
        <v>834</v>
      </c>
      <c r="N123" s="232" t="s">
        <v>834</v>
      </c>
      <c r="O123" s="232" t="s">
        <v>834</v>
      </c>
      <c r="P123" s="232" t="s">
        <v>834</v>
      </c>
      <c r="Q123" s="232" t="s">
        <v>834</v>
      </c>
      <c r="R123" s="232" t="s">
        <v>834</v>
      </c>
      <c r="S123" s="232" t="s">
        <v>834</v>
      </c>
      <c r="T123" s="232" t="s">
        <v>834</v>
      </c>
      <c r="U123" s="232" t="s">
        <v>834</v>
      </c>
      <c r="V123" s="232" t="s">
        <v>834</v>
      </c>
      <c r="W123" s="232" t="s">
        <v>834</v>
      </c>
      <c r="X123" s="232" t="s">
        <v>834</v>
      </c>
    </row>
    <row r="124" spans="1:24" ht="13.8" thickBot="1" x14ac:dyDescent="0.3">
      <c r="A124" s="7" t="s">
        <v>543</v>
      </c>
      <c r="B124" s="179" t="s">
        <v>542</v>
      </c>
      <c r="C124" s="231" t="s">
        <v>18</v>
      </c>
      <c r="D124" s="231" t="s">
        <v>1726</v>
      </c>
      <c r="E124" s="231" t="s">
        <v>2236</v>
      </c>
      <c r="F124" s="231" t="s">
        <v>1528</v>
      </c>
      <c r="G124" s="232">
        <v>1.6351</v>
      </c>
      <c r="H124" s="237" t="s">
        <v>13</v>
      </c>
      <c r="I124" s="235" t="s">
        <v>13</v>
      </c>
      <c r="J124" s="231" t="s">
        <v>13</v>
      </c>
      <c r="K124" s="231" t="s">
        <v>848</v>
      </c>
      <c r="L124" s="231" t="s">
        <v>13</v>
      </c>
      <c r="M124" s="235" t="s">
        <v>13</v>
      </c>
      <c r="N124" s="231" t="s">
        <v>13</v>
      </c>
      <c r="O124" s="235" t="s">
        <v>13</v>
      </c>
      <c r="P124" s="231" t="s">
        <v>13</v>
      </c>
      <c r="Q124" s="231" t="s">
        <v>848</v>
      </c>
      <c r="R124" s="231" t="s">
        <v>13</v>
      </c>
      <c r="S124" s="235" t="s">
        <v>13</v>
      </c>
      <c r="T124" s="231" t="s">
        <v>13</v>
      </c>
      <c r="U124" s="235" t="s">
        <v>13</v>
      </c>
      <c r="V124" s="231" t="s">
        <v>13</v>
      </c>
      <c r="W124" s="231" t="s">
        <v>848</v>
      </c>
      <c r="X124" s="231" t="s">
        <v>13</v>
      </c>
    </row>
    <row r="125" spans="1:24" ht="13.8" thickBot="1" x14ac:dyDescent="0.3">
      <c r="A125" s="7" t="s">
        <v>565</v>
      </c>
      <c r="B125" s="179" t="s">
        <v>564</v>
      </c>
      <c r="C125" s="231" t="s">
        <v>18</v>
      </c>
      <c r="D125" s="231" t="s">
        <v>1707</v>
      </c>
      <c r="E125" s="231" t="s">
        <v>2259</v>
      </c>
      <c r="F125" s="231" t="s">
        <v>1558</v>
      </c>
      <c r="G125" s="232">
        <v>1</v>
      </c>
      <c r="H125" s="233" t="s">
        <v>2260</v>
      </c>
      <c r="I125" s="232">
        <v>0.75</v>
      </c>
      <c r="J125" s="231" t="s">
        <v>13</v>
      </c>
      <c r="K125" s="231" t="s">
        <v>847</v>
      </c>
      <c r="L125" s="231" t="s">
        <v>1601</v>
      </c>
      <c r="M125" s="232">
        <v>0</v>
      </c>
      <c r="N125" s="231" t="s">
        <v>13</v>
      </c>
      <c r="O125" s="232">
        <v>0</v>
      </c>
      <c r="P125" s="231" t="s">
        <v>13</v>
      </c>
      <c r="Q125" s="231" t="s">
        <v>848</v>
      </c>
      <c r="R125" s="231" t="s">
        <v>13</v>
      </c>
      <c r="S125" s="232">
        <v>0</v>
      </c>
      <c r="T125" s="231" t="s">
        <v>13</v>
      </c>
      <c r="U125" s="232">
        <v>0</v>
      </c>
      <c r="V125" s="231" t="s">
        <v>13</v>
      </c>
      <c r="W125" s="231" t="s">
        <v>848</v>
      </c>
      <c r="X125" s="231" t="s">
        <v>13</v>
      </c>
    </row>
    <row r="126" spans="1:24" ht="13.8" thickBot="1" x14ac:dyDescent="0.3">
      <c r="A126" s="7" t="s">
        <v>571</v>
      </c>
      <c r="B126" s="179" t="s">
        <v>570</v>
      </c>
      <c r="C126" s="231" t="s">
        <v>18</v>
      </c>
      <c r="D126" s="231" t="s">
        <v>1775</v>
      </c>
      <c r="E126" s="231" t="s">
        <v>2265</v>
      </c>
      <c r="F126" s="231" t="s">
        <v>1528</v>
      </c>
      <c r="G126" s="232">
        <v>1</v>
      </c>
      <c r="H126" s="238">
        <v>19360</v>
      </c>
      <c r="I126" s="232">
        <v>1</v>
      </c>
      <c r="J126" s="231" t="s">
        <v>13</v>
      </c>
      <c r="K126" s="231" t="s">
        <v>847</v>
      </c>
      <c r="L126" s="231" t="s">
        <v>1578</v>
      </c>
      <c r="M126" s="232">
        <v>0.25</v>
      </c>
      <c r="N126" s="234" t="s">
        <v>2266</v>
      </c>
      <c r="O126" s="232">
        <v>0.25</v>
      </c>
      <c r="P126" s="234" t="s">
        <v>2267</v>
      </c>
      <c r="Q126" s="231" t="s">
        <v>848</v>
      </c>
      <c r="R126" s="231" t="s">
        <v>1553</v>
      </c>
      <c r="S126" s="232">
        <v>0</v>
      </c>
      <c r="T126" s="231" t="s">
        <v>13</v>
      </c>
      <c r="U126" s="232">
        <v>0</v>
      </c>
      <c r="V126" s="231" t="s">
        <v>13</v>
      </c>
      <c r="W126" s="231" t="s">
        <v>848</v>
      </c>
      <c r="X126" s="231" t="s">
        <v>13</v>
      </c>
    </row>
    <row r="127" spans="1:24" ht="13.8" thickBot="1" x14ac:dyDescent="0.3">
      <c r="A127" s="7" t="s">
        <v>577</v>
      </c>
      <c r="B127" s="179" t="s">
        <v>576</v>
      </c>
      <c r="C127" s="231" t="s">
        <v>18</v>
      </c>
      <c r="D127" s="231" t="s">
        <v>1928</v>
      </c>
      <c r="E127" s="231" t="s">
        <v>2279</v>
      </c>
      <c r="F127" s="231" t="s">
        <v>1528</v>
      </c>
      <c r="G127" s="232" t="s">
        <v>834</v>
      </c>
      <c r="H127" s="232" t="s">
        <v>834</v>
      </c>
      <c r="I127" s="232" t="s">
        <v>834</v>
      </c>
      <c r="J127" s="232" t="s">
        <v>834</v>
      </c>
      <c r="K127" s="232" t="s">
        <v>834</v>
      </c>
      <c r="L127" s="232" t="s">
        <v>834</v>
      </c>
      <c r="M127" s="232" t="s">
        <v>834</v>
      </c>
      <c r="N127" s="232" t="s">
        <v>834</v>
      </c>
      <c r="O127" s="232" t="s">
        <v>834</v>
      </c>
      <c r="P127" s="232" t="s">
        <v>834</v>
      </c>
      <c r="Q127" s="232" t="s">
        <v>834</v>
      </c>
      <c r="R127" s="232" t="s">
        <v>834</v>
      </c>
      <c r="S127" s="232" t="s">
        <v>834</v>
      </c>
      <c r="T127" s="232" t="s">
        <v>834</v>
      </c>
      <c r="U127" s="232" t="s">
        <v>834</v>
      </c>
      <c r="V127" s="232" t="s">
        <v>834</v>
      </c>
      <c r="W127" s="232" t="s">
        <v>834</v>
      </c>
      <c r="X127" s="232" t="s">
        <v>834</v>
      </c>
    </row>
    <row r="128" spans="1:24" ht="13.8" thickBot="1" x14ac:dyDescent="0.3">
      <c r="A128" s="7" t="s">
        <v>587</v>
      </c>
      <c r="B128" s="179" t="s">
        <v>586</v>
      </c>
      <c r="C128" s="231" t="s">
        <v>18</v>
      </c>
      <c r="D128" s="231" t="s">
        <v>1635</v>
      </c>
      <c r="E128" s="231" t="s">
        <v>2289</v>
      </c>
      <c r="F128" s="231" t="s">
        <v>1558</v>
      </c>
      <c r="G128" s="232">
        <v>1</v>
      </c>
      <c r="H128" s="233" t="s">
        <v>2290</v>
      </c>
      <c r="I128" s="232">
        <v>0.8</v>
      </c>
      <c r="J128" s="234" t="s">
        <v>2291</v>
      </c>
      <c r="K128" s="231" t="s">
        <v>848</v>
      </c>
      <c r="L128" s="231" t="s">
        <v>1561</v>
      </c>
      <c r="M128" s="232">
        <v>0</v>
      </c>
      <c r="N128" s="231" t="s">
        <v>13</v>
      </c>
      <c r="O128" s="232">
        <v>0</v>
      </c>
      <c r="P128" s="231" t="s">
        <v>13</v>
      </c>
      <c r="Q128" s="231" t="s">
        <v>848</v>
      </c>
      <c r="R128" s="231" t="s">
        <v>13</v>
      </c>
      <c r="S128" s="232">
        <v>0</v>
      </c>
      <c r="T128" s="231" t="s">
        <v>13</v>
      </c>
      <c r="U128" s="232">
        <v>0</v>
      </c>
      <c r="V128" s="231" t="s">
        <v>13</v>
      </c>
      <c r="W128" s="231" t="s">
        <v>848</v>
      </c>
      <c r="X128" s="231" t="s">
        <v>13</v>
      </c>
    </row>
    <row r="129" spans="1:24" ht="13.8" thickBot="1" x14ac:dyDescent="0.3">
      <c r="A129" s="7" t="s">
        <v>591</v>
      </c>
      <c r="B129" s="179" t="s">
        <v>590</v>
      </c>
      <c r="C129" s="231" t="s">
        <v>18</v>
      </c>
      <c r="D129" s="231" t="s">
        <v>1733</v>
      </c>
      <c r="E129" s="231" t="s">
        <v>2296</v>
      </c>
      <c r="F129" s="231" t="s">
        <v>1528</v>
      </c>
      <c r="G129" s="232">
        <v>0.93</v>
      </c>
      <c r="H129" s="233" t="s">
        <v>2297</v>
      </c>
      <c r="I129" s="232">
        <v>0.93</v>
      </c>
      <c r="J129" s="234" t="s">
        <v>2298</v>
      </c>
      <c r="K129" s="231" t="s">
        <v>848</v>
      </c>
      <c r="L129" s="231" t="s">
        <v>1561</v>
      </c>
      <c r="M129" s="232">
        <v>0</v>
      </c>
      <c r="N129" s="231" t="s">
        <v>13</v>
      </c>
      <c r="O129" s="232">
        <v>0</v>
      </c>
      <c r="P129" s="231" t="s">
        <v>13</v>
      </c>
      <c r="Q129" s="231" t="s">
        <v>848</v>
      </c>
      <c r="R129" s="231" t="s">
        <v>13</v>
      </c>
      <c r="S129" s="232">
        <v>0</v>
      </c>
      <c r="T129" s="231" t="s">
        <v>13</v>
      </c>
      <c r="U129" s="232">
        <v>0</v>
      </c>
      <c r="V129" s="231" t="s">
        <v>13</v>
      </c>
      <c r="W129" s="231" t="s">
        <v>848</v>
      </c>
      <c r="X129" s="231" t="s">
        <v>13</v>
      </c>
    </row>
    <row r="130" spans="1:24" ht="13.8" thickBot="1" x14ac:dyDescent="0.3">
      <c r="A130" s="7" t="s">
        <v>597</v>
      </c>
      <c r="B130" s="179" t="s">
        <v>596</v>
      </c>
      <c r="C130" s="231" t="s">
        <v>18</v>
      </c>
      <c r="D130" s="231" t="s">
        <v>1635</v>
      </c>
      <c r="E130" s="231" t="s">
        <v>2305</v>
      </c>
      <c r="F130" s="231" t="s">
        <v>1528</v>
      </c>
      <c r="G130" s="235">
        <v>0.48</v>
      </c>
      <c r="H130" s="237">
        <v>37926</v>
      </c>
      <c r="I130" s="235">
        <v>0.45</v>
      </c>
      <c r="J130" s="233">
        <v>43070</v>
      </c>
      <c r="K130" s="231" t="s">
        <v>848</v>
      </c>
      <c r="L130" s="239" t="s">
        <v>1561</v>
      </c>
      <c r="M130" s="235">
        <v>0.5</v>
      </c>
      <c r="N130" s="240">
        <v>41214</v>
      </c>
      <c r="O130" s="235">
        <v>0.35</v>
      </c>
      <c r="P130" s="240">
        <v>45231</v>
      </c>
      <c r="Q130" s="231" t="s">
        <v>848</v>
      </c>
      <c r="R130" s="239" t="s">
        <v>1680</v>
      </c>
      <c r="S130" s="235">
        <v>0.35</v>
      </c>
      <c r="T130" s="240">
        <v>41214</v>
      </c>
      <c r="U130" s="235">
        <v>0.35</v>
      </c>
      <c r="V130" s="240">
        <v>45231</v>
      </c>
      <c r="W130" s="231" t="s">
        <v>848</v>
      </c>
      <c r="X130" s="239" t="s">
        <v>1561</v>
      </c>
    </row>
    <row r="131" spans="1:24" ht="13.8" thickBot="1" x14ac:dyDescent="0.3">
      <c r="A131" s="7" t="s">
        <v>605</v>
      </c>
      <c r="B131" s="179" t="s">
        <v>604</v>
      </c>
      <c r="C131" s="231" t="s">
        <v>18</v>
      </c>
      <c r="D131" s="231" t="s">
        <v>1655</v>
      </c>
      <c r="E131" s="231" t="s">
        <v>1658</v>
      </c>
      <c r="F131" s="231" t="s">
        <v>1558</v>
      </c>
      <c r="G131" s="232">
        <v>0.5</v>
      </c>
      <c r="H131" s="233" t="s">
        <v>2317</v>
      </c>
      <c r="I131" s="232">
        <v>0.46210000000000001</v>
      </c>
      <c r="J131" s="231" t="s">
        <v>13</v>
      </c>
      <c r="K131" s="231" t="s">
        <v>847</v>
      </c>
      <c r="L131" s="231" t="s">
        <v>1553</v>
      </c>
      <c r="M131" s="232">
        <v>0</v>
      </c>
      <c r="N131" s="231" t="s">
        <v>13</v>
      </c>
      <c r="O131" s="232">
        <v>0</v>
      </c>
      <c r="P131" s="231" t="s">
        <v>13</v>
      </c>
      <c r="Q131" s="231" t="s">
        <v>848</v>
      </c>
      <c r="R131" s="231" t="s">
        <v>13</v>
      </c>
      <c r="S131" s="232">
        <v>0</v>
      </c>
      <c r="T131" s="231" t="s">
        <v>13</v>
      </c>
      <c r="U131" s="232">
        <v>0</v>
      </c>
      <c r="V131" s="231" t="s">
        <v>13</v>
      </c>
      <c r="W131" s="231" t="s">
        <v>848</v>
      </c>
      <c r="X131" s="231" t="s">
        <v>13</v>
      </c>
    </row>
    <row r="132" spans="1:24" ht="13.8" thickBot="1" x14ac:dyDescent="0.3">
      <c r="A132" s="7" t="s">
        <v>611</v>
      </c>
      <c r="B132" s="179" t="s">
        <v>610</v>
      </c>
      <c r="C132" s="231" t="s">
        <v>18</v>
      </c>
      <c r="D132" s="231" t="s">
        <v>1857</v>
      </c>
      <c r="E132" s="231" t="s">
        <v>2325</v>
      </c>
      <c r="F132" s="231" t="s">
        <v>1558</v>
      </c>
      <c r="G132" s="232">
        <v>1</v>
      </c>
      <c r="H132" s="233" t="s">
        <v>2326</v>
      </c>
      <c r="I132" s="232">
        <v>1</v>
      </c>
      <c r="J132" s="234" t="s">
        <v>2327</v>
      </c>
      <c r="K132" s="231" t="s">
        <v>848</v>
      </c>
      <c r="L132" s="231" t="s">
        <v>1561</v>
      </c>
      <c r="M132" s="235" t="s">
        <v>13</v>
      </c>
      <c r="N132" s="231" t="s">
        <v>13</v>
      </c>
      <c r="O132" s="235" t="s">
        <v>13</v>
      </c>
      <c r="P132" s="231" t="s">
        <v>13</v>
      </c>
      <c r="Q132" s="231" t="s">
        <v>848</v>
      </c>
      <c r="R132" s="231" t="s">
        <v>13</v>
      </c>
      <c r="S132" s="235" t="s">
        <v>13</v>
      </c>
      <c r="T132" s="231" t="s">
        <v>13</v>
      </c>
      <c r="U132" s="235" t="s">
        <v>13</v>
      </c>
      <c r="V132" s="231" t="s">
        <v>13</v>
      </c>
      <c r="W132" s="231" t="s">
        <v>848</v>
      </c>
      <c r="X132" s="231" t="s">
        <v>13</v>
      </c>
    </row>
    <row r="133" spans="1:24" ht="13.8" thickBot="1" x14ac:dyDescent="0.3">
      <c r="A133" s="7" t="s">
        <v>613</v>
      </c>
      <c r="B133" s="179" t="s">
        <v>612</v>
      </c>
      <c r="C133" s="231" t="s">
        <v>18</v>
      </c>
      <c r="D133" s="231" t="s">
        <v>1699</v>
      </c>
      <c r="E133" s="231" t="s">
        <v>2328</v>
      </c>
      <c r="F133" s="231" t="s">
        <v>1528</v>
      </c>
      <c r="G133" s="232">
        <v>0.75</v>
      </c>
      <c r="H133" s="233" t="s">
        <v>2329</v>
      </c>
      <c r="I133" s="232">
        <v>0.68120000000000003</v>
      </c>
      <c r="J133" s="231" t="s">
        <v>13</v>
      </c>
      <c r="K133" s="231" t="s">
        <v>847</v>
      </c>
      <c r="L133" s="231" t="s">
        <v>1561</v>
      </c>
      <c r="M133" s="232">
        <v>6.88E-2</v>
      </c>
      <c r="N133" s="234" t="s">
        <v>1684</v>
      </c>
      <c r="O133" s="232">
        <v>6.88E-2</v>
      </c>
      <c r="P133" s="231" t="s">
        <v>13</v>
      </c>
      <c r="Q133" s="231" t="s">
        <v>847</v>
      </c>
      <c r="R133" s="231" t="s">
        <v>1561</v>
      </c>
      <c r="S133" s="235" t="s">
        <v>13</v>
      </c>
      <c r="T133" s="231" t="s">
        <v>13</v>
      </c>
      <c r="U133" s="235" t="s">
        <v>13</v>
      </c>
      <c r="V133" s="231" t="s">
        <v>13</v>
      </c>
      <c r="W133" s="231" t="s">
        <v>848</v>
      </c>
      <c r="X133" s="231" t="s">
        <v>13</v>
      </c>
    </row>
    <row r="134" spans="1:24" ht="13.8" thickBot="1" x14ac:dyDescent="0.3">
      <c r="A134" s="7" t="s">
        <v>619</v>
      </c>
      <c r="B134" s="179" t="s">
        <v>618</v>
      </c>
      <c r="C134" s="231" t="s">
        <v>18</v>
      </c>
      <c r="D134" s="231" t="s">
        <v>1733</v>
      </c>
      <c r="E134" s="231" t="s">
        <v>2335</v>
      </c>
      <c r="F134" s="231" t="s">
        <v>1558</v>
      </c>
      <c r="G134" s="232">
        <v>1</v>
      </c>
      <c r="H134" s="233" t="s">
        <v>1863</v>
      </c>
      <c r="I134" s="232">
        <v>1</v>
      </c>
      <c r="J134" s="234" t="s">
        <v>2336</v>
      </c>
      <c r="K134" s="231" t="s">
        <v>848</v>
      </c>
      <c r="L134" s="231" t="s">
        <v>1601</v>
      </c>
      <c r="M134" s="232">
        <v>0</v>
      </c>
      <c r="N134" s="231" t="s">
        <v>13</v>
      </c>
      <c r="O134" s="235" t="s">
        <v>13</v>
      </c>
      <c r="P134" s="231" t="s">
        <v>13</v>
      </c>
      <c r="Q134" s="231" t="s">
        <v>848</v>
      </c>
      <c r="R134" s="231" t="s">
        <v>13</v>
      </c>
      <c r="S134" s="235" t="s">
        <v>13</v>
      </c>
      <c r="T134" s="231" t="s">
        <v>13</v>
      </c>
      <c r="U134" s="235" t="s">
        <v>13</v>
      </c>
      <c r="V134" s="231" t="s">
        <v>13</v>
      </c>
      <c r="W134" s="231" t="s">
        <v>848</v>
      </c>
      <c r="X134" s="231" t="s">
        <v>13</v>
      </c>
    </row>
    <row r="135" spans="1:24" ht="13.8" thickBot="1" x14ac:dyDescent="0.3">
      <c r="A135" s="7" t="s">
        <v>625</v>
      </c>
      <c r="B135" s="179" t="s">
        <v>624</v>
      </c>
      <c r="C135" s="231" t="s">
        <v>18</v>
      </c>
      <c r="D135" s="231" t="s">
        <v>1724</v>
      </c>
      <c r="E135" s="231" t="s">
        <v>2342</v>
      </c>
      <c r="F135" s="231" t="s">
        <v>1732</v>
      </c>
      <c r="G135" s="235">
        <v>1</v>
      </c>
      <c r="H135" s="237">
        <v>41944</v>
      </c>
      <c r="I135" s="235">
        <v>0.99650000000000005</v>
      </c>
      <c r="J135" s="240">
        <v>45597</v>
      </c>
      <c r="K135" s="231" t="s">
        <v>848</v>
      </c>
      <c r="L135" s="239" t="s">
        <v>1561</v>
      </c>
      <c r="M135" s="235" t="s">
        <v>13</v>
      </c>
      <c r="N135" s="231" t="s">
        <v>13</v>
      </c>
      <c r="O135" s="235" t="s">
        <v>13</v>
      </c>
      <c r="P135" s="231" t="s">
        <v>13</v>
      </c>
      <c r="Q135" s="231" t="s">
        <v>848</v>
      </c>
      <c r="R135" s="231" t="s">
        <v>1561</v>
      </c>
      <c r="S135" s="235" t="s">
        <v>13</v>
      </c>
      <c r="T135" s="231" t="s">
        <v>13</v>
      </c>
      <c r="U135" s="235" t="s">
        <v>13</v>
      </c>
      <c r="V135" s="231" t="s">
        <v>13</v>
      </c>
      <c r="W135" s="231" t="s">
        <v>848</v>
      </c>
      <c r="X135" s="231" t="s">
        <v>13</v>
      </c>
    </row>
    <row r="136" spans="1:24" ht="13.8" thickBot="1" x14ac:dyDescent="0.3">
      <c r="A136" s="7" t="s">
        <v>637</v>
      </c>
      <c r="B136" s="179" t="s">
        <v>636</v>
      </c>
      <c r="C136" s="231" t="s">
        <v>18</v>
      </c>
      <c r="D136" s="231" t="s">
        <v>1699</v>
      </c>
      <c r="E136" s="231" t="s">
        <v>2349</v>
      </c>
      <c r="F136" s="231" t="s">
        <v>1558</v>
      </c>
      <c r="G136" s="232">
        <v>1</v>
      </c>
      <c r="H136" s="233" t="s">
        <v>2350</v>
      </c>
      <c r="I136" s="232">
        <v>1</v>
      </c>
      <c r="J136" s="234" t="s">
        <v>2351</v>
      </c>
      <c r="K136" s="231" t="s">
        <v>848</v>
      </c>
      <c r="L136" s="231" t="s">
        <v>1601</v>
      </c>
      <c r="M136" s="232">
        <v>0</v>
      </c>
      <c r="N136" s="234" t="s">
        <v>2352</v>
      </c>
      <c r="O136" s="232">
        <v>0</v>
      </c>
      <c r="P136" s="231" t="s">
        <v>13</v>
      </c>
      <c r="Q136" s="231" t="s">
        <v>848</v>
      </c>
      <c r="R136" s="231" t="s">
        <v>13</v>
      </c>
      <c r="S136" s="232">
        <v>0</v>
      </c>
      <c r="T136" s="231" t="s">
        <v>13</v>
      </c>
      <c r="U136" s="232">
        <v>0</v>
      </c>
      <c r="V136" s="231" t="s">
        <v>13</v>
      </c>
      <c r="W136" s="231" t="s">
        <v>848</v>
      </c>
      <c r="X136" s="231" t="s">
        <v>13</v>
      </c>
    </row>
    <row r="137" spans="1:24" ht="13.8" thickBot="1" x14ac:dyDescent="0.3">
      <c r="A137" s="7" t="s">
        <v>649</v>
      </c>
      <c r="B137" s="179" t="s">
        <v>648</v>
      </c>
      <c r="C137" s="231" t="s">
        <v>18</v>
      </c>
      <c r="D137" s="231" t="s">
        <v>2060</v>
      </c>
      <c r="E137" s="231" t="s">
        <v>2362</v>
      </c>
      <c r="F137" s="231" t="s">
        <v>1558</v>
      </c>
      <c r="G137" s="232">
        <v>0.75</v>
      </c>
      <c r="H137" s="233" t="s">
        <v>1866</v>
      </c>
      <c r="I137" s="232">
        <v>0.75</v>
      </c>
      <c r="J137" s="234" t="s">
        <v>2363</v>
      </c>
      <c r="K137" s="231" t="s">
        <v>848</v>
      </c>
      <c r="L137" s="231" t="s">
        <v>1553</v>
      </c>
      <c r="M137" s="235" t="s">
        <v>13</v>
      </c>
      <c r="N137" s="231" t="s">
        <v>13</v>
      </c>
      <c r="O137" s="235" t="s">
        <v>13</v>
      </c>
      <c r="P137" s="231" t="s">
        <v>13</v>
      </c>
      <c r="Q137" s="231" t="s">
        <v>848</v>
      </c>
      <c r="R137" s="231" t="s">
        <v>13</v>
      </c>
      <c r="S137" s="235" t="s">
        <v>13</v>
      </c>
      <c r="T137" s="231" t="s">
        <v>13</v>
      </c>
      <c r="U137" s="235" t="s">
        <v>13</v>
      </c>
      <c r="V137" s="231" t="s">
        <v>13</v>
      </c>
      <c r="W137" s="231" t="s">
        <v>848</v>
      </c>
      <c r="X137" s="231" t="s">
        <v>13</v>
      </c>
    </row>
    <row r="138" spans="1:24" ht="13.8" thickBot="1" x14ac:dyDescent="0.3">
      <c r="A138" s="7" t="s">
        <v>665</v>
      </c>
      <c r="B138" s="179" t="s">
        <v>664</v>
      </c>
      <c r="C138" s="231" t="s">
        <v>18</v>
      </c>
      <c r="D138" s="231" t="s">
        <v>2152</v>
      </c>
      <c r="E138" s="231" t="s">
        <v>2382</v>
      </c>
      <c r="F138" s="231" t="s">
        <v>1592</v>
      </c>
      <c r="G138" s="232">
        <v>1</v>
      </c>
      <c r="H138" s="233" t="s">
        <v>2383</v>
      </c>
      <c r="I138" s="232">
        <v>1</v>
      </c>
      <c r="J138" s="234" t="s">
        <v>1669</v>
      </c>
      <c r="K138" s="231" t="s">
        <v>848</v>
      </c>
      <c r="L138" s="231" t="s">
        <v>1561</v>
      </c>
      <c r="M138" s="235" t="s">
        <v>13</v>
      </c>
      <c r="N138" s="231" t="s">
        <v>13</v>
      </c>
      <c r="O138" s="235" t="s">
        <v>13</v>
      </c>
      <c r="P138" s="231" t="s">
        <v>13</v>
      </c>
      <c r="Q138" s="231" t="s">
        <v>848</v>
      </c>
      <c r="R138" s="231" t="s">
        <v>13</v>
      </c>
      <c r="S138" s="235" t="s">
        <v>13</v>
      </c>
      <c r="T138" s="231" t="s">
        <v>13</v>
      </c>
      <c r="U138" s="235" t="s">
        <v>13</v>
      </c>
      <c r="V138" s="231" t="s">
        <v>13</v>
      </c>
      <c r="W138" s="231" t="s">
        <v>848</v>
      </c>
      <c r="X138" s="231" t="s">
        <v>13</v>
      </c>
    </row>
    <row r="139" spans="1:24" ht="13.8" thickBot="1" x14ac:dyDescent="0.3">
      <c r="A139" s="7" t="s">
        <v>675</v>
      </c>
      <c r="B139" s="179" t="s">
        <v>674</v>
      </c>
      <c r="C139" s="231" t="s">
        <v>18</v>
      </c>
      <c r="D139" s="231" t="s">
        <v>1562</v>
      </c>
      <c r="E139" s="231" t="s">
        <v>1562</v>
      </c>
      <c r="F139" s="231" t="s">
        <v>1558</v>
      </c>
      <c r="G139" s="232">
        <v>0.625</v>
      </c>
      <c r="H139" s="233" t="s">
        <v>2396</v>
      </c>
      <c r="I139" s="232">
        <v>0.62360000000000004</v>
      </c>
      <c r="J139" s="234" t="s">
        <v>2397</v>
      </c>
      <c r="K139" s="231" t="s">
        <v>848</v>
      </c>
      <c r="L139" s="231" t="s">
        <v>1561</v>
      </c>
      <c r="M139" s="232">
        <v>0.2</v>
      </c>
      <c r="N139" s="234" t="s">
        <v>1904</v>
      </c>
      <c r="O139" s="232">
        <v>0.2</v>
      </c>
      <c r="P139" s="234" t="s">
        <v>1836</v>
      </c>
      <c r="Q139" s="231" t="s">
        <v>848</v>
      </c>
      <c r="R139" s="231" t="s">
        <v>1561</v>
      </c>
      <c r="S139" s="232">
        <v>0</v>
      </c>
      <c r="T139" s="234" t="s">
        <v>936</v>
      </c>
      <c r="U139" s="232">
        <v>0</v>
      </c>
      <c r="V139" s="234" t="s">
        <v>936</v>
      </c>
      <c r="W139" s="231" t="s">
        <v>848</v>
      </c>
      <c r="X139" s="231" t="s">
        <v>936</v>
      </c>
    </row>
    <row r="140" spans="1:24" ht="13.8" thickBot="1" x14ac:dyDescent="0.3">
      <c r="A140" s="7" t="s">
        <v>679</v>
      </c>
      <c r="B140" s="179" t="s">
        <v>678</v>
      </c>
      <c r="C140" s="231" t="s">
        <v>18</v>
      </c>
      <c r="D140" s="231" t="s">
        <v>1585</v>
      </c>
      <c r="E140" s="231" t="s">
        <v>2401</v>
      </c>
      <c r="F140" s="231" t="s">
        <v>1558</v>
      </c>
      <c r="G140" s="232">
        <v>0.3</v>
      </c>
      <c r="H140" s="233" t="s">
        <v>2402</v>
      </c>
      <c r="I140" s="232">
        <v>0.22159999999999999</v>
      </c>
      <c r="J140" s="234" t="s">
        <v>2377</v>
      </c>
      <c r="K140" s="231" t="s">
        <v>847</v>
      </c>
      <c r="L140" s="231" t="s">
        <v>1561</v>
      </c>
      <c r="M140" s="232">
        <v>0.2</v>
      </c>
      <c r="N140" s="234" t="s">
        <v>2350</v>
      </c>
      <c r="O140" s="232">
        <v>0.19869999999999999</v>
      </c>
      <c r="P140" s="234" t="s">
        <v>2351</v>
      </c>
      <c r="Q140" s="231" t="s">
        <v>848</v>
      </c>
      <c r="R140" s="231" t="s">
        <v>1561</v>
      </c>
      <c r="S140" s="235" t="s">
        <v>13</v>
      </c>
      <c r="T140" s="231" t="s">
        <v>13</v>
      </c>
      <c r="U140" s="235" t="s">
        <v>13</v>
      </c>
      <c r="V140" s="231" t="s">
        <v>13</v>
      </c>
      <c r="W140" s="231" t="s">
        <v>848</v>
      </c>
      <c r="X140" s="231" t="s">
        <v>13</v>
      </c>
    </row>
    <row r="141" spans="1:24" ht="13.8" thickBot="1" x14ac:dyDescent="0.3">
      <c r="A141" s="7" t="s">
        <v>685</v>
      </c>
      <c r="B141" s="179" t="s">
        <v>684</v>
      </c>
      <c r="C141" s="231" t="s">
        <v>18</v>
      </c>
      <c r="D141" s="231" t="s">
        <v>1635</v>
      </c>
      <c r="E141" s="231" t="s">
        <v>2407</v>
      </c>
      <c r="F141" s="231" t="s">
        <v>1528</v>
      </c>
      <c r="G141" s="232">
        <v>0.5</v>
      </c>
      <c r="H141" s="233" t="s">
        <v>2331</v>
      </c>
      <c r="I141" s="232">
        <v>0.5</v>
      </c>
      <c r="J141" s="234" t="s">
        <v>2408</v>
      </c>
      <c r="K141" s="231" t="s">
        <v>848</v>
      </c>
      <c r="L141" s="231" t="s">
        <v>1561</v>
      </c>
      <c r="M141" s="232">
        <v>0.3</v>
      </c>
      <c r="N141" s="234" t="s">
        <v>2331</v>
      </c>
      <c r="O141" s="232">
        <v>0.3</v>
      </c>
      <c r="P141" s="234" t="s">
        <v>2409</v>
      </c>
      <c r="Q141" s="231" t="s">
        <v>848</v>
      </c>
      <c r="R141" s="231" t="s">
        <v>1561</v>
      </c>
      <c r="S141" s="232">
        <v>0.1</v>
      </c>
      <c r="T141" s="234" t="s">
        <v>1589</v>
      </c>
      <c r="U141" s="232">
        <v>0.1</v>
      </c>
      <c r="V141" s="234" t="s">
        <v>2410</v>
      </c>
      <c r="W141" s="231" t="s">
        <v>848</v>
      </c>
      <c r="X141" s="231" t="s">
        <v>1561</v>
      </c>
    </row>
    <row r="142" spans="1:24" ht="13.8" thickBot="1" x14ac:dyDescent="0.3">
      <c r="A142" s="7" t="s">
        <v>693</v>
      </c>
      <c r="B142" s="179" t="s">
        <v>692</v>
      </c>
      <c r="C142" s="231" t="s">
        <v>18</v>
      </c>
      <c r="D142" s="231" t="s">
        <v>1788</v>
      </c>
      <c r="E142" s="231" t="s">
        <v>2415</v>
      </c>
      <c r="F142" s="231" t="s">
        <v>1528</v>
      </c>
      <c r="G142" s="232">
        <v>0.75</v>
      </c>
      <c r="H142" s="233" t="s">
        <v>2020</v>
      </c>
      <c r="I142" s="232">
        <v>0.75</v>
      </c>
      <c r="J142" s="234" t="s">
        <v>1881</v>
      </c>
      <c r="K142" s="231" t="s">
        <v>848</v>
      </c>
      <c r="L142" s="231" t="s">
        <v>1561</v>
      </c>
      <c r="M142" s="235" t="s">
        <v>13</v>
      </c>
      <c r="N142" s="231" t="s">
        <v>13</v>
      </c>
      <c r="O142" s="235" t="s">
        <v>13</v>
      </c>
      <c r="P142" s="231" t="s">
        <v>13</v>
      </c>
      <c r="Q142" s="231" t="s">
        <v>848</v>
      </c>
      <c r="R142" s="231" t="s">
        <v>13</v>
      </c>
      <c r="S142" s="235" t="s">
        <v>13</v>
      </c>
      <c r="T142" s="231" t="s">
        <v>13</v>
      </c>
      <c r="U142" s="235" t="s">
        <v>13</v>
      </c>
      <c r="V142" s="231" t="s">
        <v>13</v>
      </c>
      <c r="W142" s="231" t="s">
        <v>848</v>
      </c>
      <c r="X142" s="231" t="s">
        <v>13</v>
      </c>
    </row>
    <row r="143" spans="1:24" ht="13.8" thickBot="1" x14ac:dyDescent="0.3">
      <c r="A143" s="7" t="s">
        <v>715</v>
      </c>
      <c r="B143" s="179" t="s">
        <v>714</v>
      </c>
      <c r="C143" s="231" t="s">
        <v>18</v>
      </c>
      <c r="D143" s="231" t="s">
        <v>1556</v>
      </c>
      <c r="E143" s="231" t="s">
        <v>2437</v>
      </c>
      <c r="F143" s="231" t="s">
        <v>1558</v>
      </c>
      <c r="G143" s="232">
        <v>1.25</v>
      </c>
      <c r="H143" s="233" t="s">
        <v>2438</v>
      </c>
      <c r="I143" s="232">
        <v>1.25</v>
      </c>
      <c r="J143" s="234" t="s">
        <v>2439</v>
      </c>
      <c r="K143" s="231" t="s">
        <v>848</v>
      </c>
      <c r="L143" s="231" t="s">
        <v>1561</v>
      </c>
      <c r="M143" s="235" t="s">
        <v>13</v>
      </c>
      <c r="N143" s="231" t="s">
        <v>13</v>
      </c>
      <c r="O143" s="235" t="s">
        <v>13</v>
      </c>
      <c r="P143" s="231" t="s">
        <v>13</v>
      </c>
      <c r="Q143" s="231" t="s">
        <v>13</v>
      </c>
      <c r="R143" s="231" t="s">
        <v>13</v>
      </c>
      <c r="S143" s="235" t="s">
        <v>13</v>
      </c>
      <c r="T143" s="231" t="s">
        <v>13</v>
      </c>
      <c r="U143" s="235" t="s">
        <v>13</v>
      </c>
      <c r="V143" s="231" t="s">
        <v>13</v>
      </c>
      <c r="W143" s="231" t="s">
        <v>13</v>
      </c>
      <c r="X143" s="231" t="s">
        <v>13</v>
      </c>
    </row>
    <row r="144" spans="1:24" ht="13.8" thickBot="1" x14ac:dyDescent="0.3">
      <c r="A144" s="7" t="s">
        <v>727</v>
      </c>
      <c r="B144" s="179" t="s">
        <v>726</v>
      </c>
      <c r="C144" s="231" t="s">
        <v>18</v>
      </c>
      <c r="D144" s="231" t="s">
        <v>1979</v>
      </c>
      <c r="E144" s="231" t="s">
        <v>2453</v>
      </c>
      <c r="F144" s="231" t="s">
        <v>1558</v>
      </c>
      <c r="G144" s="232">
        <v>0.5</v>
      </c>
      <c r="H144" s="233" t="s">
        <v>1981</v>
      </c>
      <c r="I144" s="232">
        <v>0.5</v>
      </c>
      <c r="J144" s="234" t="s">
        <v>2454</v>
      </c>
      <c r="K144" s="231" t="s">
        <v>13</v>
      </c>
      <c r="L144" s="231" t="s">
        <v>1561</v>
      </c>
      <c r="M144" s="235" t="s">
        <v>13</v>
      </c>
      <c r="N144" s="231" t="s">
        <v>13</v>
      </c>
      <c r="O144" s="235" t="s">
        <v>13</v>
      </c>
      <c r="P144" s="231" t="s">
        <v>13</v>
      </c>
      <c r="Q144" s="231" t="s">
        <v>13</v>
      </c>
      <c r="R144" s="231" t="s">
        <v>13</v>
      </c>
      <c r="S144" s="235" t="s">
        <v>13</v>
      </c>
      <c r="T144" s="231" t="s">
        <v>13</v>
      </c>
      <c r="U144" s="235" t="s">
        <v>13</v>
      </c>
      <c r="V144" s="231" t="s">
        <v>13</v>
      </c>
      <c r="W144" s="231" t="s">
        <v>13</v>
      </c>
      <c r="X144" s="231" t="s">
        <v>13</v>
      </c>
    </row>
    <row r="145" spans="1:24" ht="13.8" thickBot="1" x14ac:dyDescent="0.3">
      <c r="A145" s="7" t="s">
        <v>735</v>
      </c>
      <c r="B145" s="179" t="s">
        <v>734</v>
      </c>
      <c r="C145" s="231" t="s">
        <v>18</v>
      </c>
      <c r="D145" s="231" t="s">
        <v>1699</v>
      </c>
      <c r="E145" s="231" t="s">
        <v>2460</v>
      </c>
      <c r="F145" s="231" t="s">
        <v>1528</v>
      </c>
      <c r="G145" s="232" t="s">
        <v>834</v>
      </c>
      <c r="H145" s="232" t="s">
        <v>834</v>
      </c>
      <c r="I145" s="232" t="s">
        <v>834</v>
      </c>
      <c r="J145" s="232" t="s">
        <v>834</v>
      </c>
      <c r="K145" s="232" t="s">
        <v>834</v>
      </c>
      <c r="L145" s="232" t="s">
        <v>834</v>
      </c>
      <c r="M145" s="232" t="s">
        <v>834</v>
      </c>
      <c r="N145" s="232" t="s">
        <v>834</v>
      </c>
      <c r="O145" s="232" t="s">
        <v>834</v>
      </c>
      <c r="P145" s="232" t="s">
        <v>834</v>
      </c>
      <c r="Q145" s="232" t="s">
        <v>834</v>
      </c>
      <c r="R145" s="232" t="s">
        <v>834</v>
      </c>
      <c r="S145" s="232" t="s">
        <v>834</v>
      </c>
      <c r="T145" s="232" t="s">
        <v>834</v>
      </c>
      <c r="U145" s="232" t="s">
        <v>834</v>
      </c>
      <c r="V145" s="232" t="s">
        <v>834</v>
      </c>
      <c r="W145" s="232" t="s">
        <v>834</v>
      </c>
      <c r="X145" s="232" t="s">
        <v>834</v>
      </c>
    </row>
    <row r="146" spans="1:24" ht="13.8" thickBot="1" x14ac:dyDescent="0.3">
      <c r="A146" s="7" t="s">
        <v>743</v>
      </c>
      <c r="B146" s="179" t="s">
        <v>742</v>
      </c>
      <c r="C146" s="231" t="s">
        <v>18</v>
      </c>
      <c r="D146" s="231" t="s">
        <v>1699</v>
      </c>
      <c r="E146" s="231" t="s">
        <v>2469</v>
      </c>
      <c r="F146" s="231" t="s">
        <v>1528</v>
      </c>
      <c r="G146" s="232" t="s">
        <v>834</v>
      </c>
      <c r="H146" s="232" t="s">
        <v>834</v>
      </c>
      <c r="I146" s="232" t="s">
        <v>834</v>
      </c>
      <c r="J146" s="232" t="s">
        <v>834</v>
      </c>
      <c r="K146" s="232" t="s">
        <v>834</v>
      </c>
      <c r="L146" s="232" t="s">
        <v>834</v>
      </c>
      <c r="M146" s="232" t="s">
        <v>834</v>
      </c>
      <c r="N146" s="232" t="s">
        <v>834</v>
      </c>
      <c r="O146" s="232" t="s">
        <v>834</v>
      </c>
      <c r="P146" s="232" t="s">
        <v>834</v>
      </c>
      <c r="Q146" s="232" t="s">
        <v>834</v>
      </c>
      <c r="R146" s="232" t="s">
        <v>834</v>
      </c>
      <c r="S146" s="232" t="s">
        <v>834</v>
      </c>
      <c r="T146" s="232" t="s">
        <v>834</v>
      </c>
      <c r="U146" s="232" t="s">
        <v>834</v>
      </c>
      <c r="V146" s="232" t="s">
        <v>834</v>
      </c>
      <c r="W146" s="232" t="s">
        <v>834</v>
      </c>
      <c r="X146" s="232" t="s">
        <v>834</v>
      </c>
    </row>
    <row r="147" spans="1:24" ht="13.8" thickBot="1" x14ac:dyDescent="0.3">
      <c r="A147" s="7" t="s">
        <v>751</v>
      </c>
      <c r="B147" s="179" t="s">
        <v>750</v>
      </c>
      <c r="C147" s="231" t="s">
        <v>18</v>
      </c>
      <c r="D147" s="231" t="s">
        <v>1657</v>
      </c>
      <c r="E147" s="231" t="s">
        <v>2476</v>
      </c>
      <c r="F147" s="231" t="s">
        <v>1528</v>
      </c>
      <c r="G147" s="232">
        <v>1.5</v>
      </c>
      <c r="H147" s="233" t="s">
        <v>2477</v>
      </c>
      <c r="I147" s="232">
        <v>1.4796</v>
      </c>
      <c r="J147" s="234" t="s">
        <v>2478</v>
      </c>
      <c r="K147" s="231" t="s">
        <v>848</v>
      </c>
      <c r="L147" s="231" t="s">
        <v>1561</v>
      </c>
      <c r="M147" s="235" t="s">
        <v>13</v>
      </c>
      <c r="N147" s="231" t="s">
        <v>13</v>
      </c>
      <c r="O147" s="235" t="s">
        <v>13</v>
      </c>
      <c r="P147" s="231" t="s">
        <v>13</v>
      </c>
      <c r="Q147" s="231" t="s">
        <v>848</v>
      </c>
      <c r="R147" s="231" t="s">
        <v>13</v>
      </c>
      <c r="S147" s="235" t="s">
        <v>13</v>
      </c>
      <c r="T147" s="231" t="s">
        <v>13</v>
      </c>
      <c r="U147" s="235" t="s">
        <v>13</v>
      </c>
      <c r="V147" s="231" t="s">
        <v>13</v>
      </c>
      <c r="W147" s="231" t="s">
        <v>848</v>
      </c>
      <c r="X147" s="231" t="s">
        <v>13</v>
      </c>
    </row>
    <row r="148" spans="1:24" ht="13.8" thickBot="1" x14ac:dyDescent="0.3">
      <c r="A148" s="7" t="s">
        <v>765</v>
      </c>
      <c r="B148" s="179" t="s">
        <v>764</v>
      </c>
      <c r="C148" s="231" t="s">
        <v>18</v>
      </c>
      <c r="D148" s="231" t="s">
        <v>1617</v>
      </c>
      <c r="E148" s="231" t="s">
        <v>13</v>
      </c>
      <c r="F148" s="231" t="s">
        <v>1592</v>
      </c>
      <c r="G148" s="232">
        <v>1</v>
      </c>
      <c r="H148" s="233" t="s">
        <v>2491</v>
      </c>
      <c r="I148" s="232">
        <v>0.85419999999999996</v>
      </c>
      <c r="J148" s="231" t="s">
        <v>13</v>
      </c>
      <c r="K148" s="231" t="s">
        <v>847</v>
      </c>
      <c r="L148" s="231" t="s">
        <v>1561</v>
      </c>
      <c r="M148" s="232">
        <v>0.4</v>
      </c>
      <c r="N148" s="234" t="s">
        <v>2492</v>
      </c>
      <c r="O148" s="232">
        <v>0.4</v>
      </c>
      <c r="P148" s="234" t="s">
        <v>2493</v>
      </c>
      <c r="Q148" s="231" t="s">
        <v>848</v>
      </c>
      <c r="R148" s="231" t="s">
        <v>1561</v>
      </c>
      <c r="S148" s="235" t="s">
        <v>13</v>
      </c>
      <c r="T148" s="231" t="s">
        <v>13</v>
      </c>
      <c r="U148" s="235" t="s">
        <v>13</v>
      </c>
      <c r="V148" s="231" t="s">
        <v>13</v>
      </c>
      <c r="W148" s="231" t="s">
        <v>848</v>
      </c>
      <c r="X148" s="231" t="s">
        <v>13</v>
      </c>
    </row>
    <row r="149" spans="1:24" ht="13.8" thickBot="1" x14ac:dyDescent="0.3">
      <c r="A149" s="7" t="s">
        <v>771</v>
      </c>
      <c r="B149" s="179" t="s">
        <v>770</v>
      </c>
      <c r="C149" s="231" t="s">
        <v>18</v>
      </c>
      <c r="D149" s="231" t="s">
        <v>1811</v>
      </c>
      <c r="E149" s="231" t="s">
        <v>2502</v>
      </c>
      <c r="F149" s="231" t="s">
        <v>1528</v>
      </c>
      <c r="G149" s="232">
        <v>0.5</v>
      </c>
      <c r="H149" s="233" t="s">
        <v>2503</v>
      </c>
      <c r="I149" s="232">
        <v>0.05</v>
      </c>
      <c r="J149" s="234" t="s">
        <v>1602</v>
      </c>
      <c r="K149" s="231" t="s">
        <v>847</v>
      </c>
      <c r="L149" s="231" t="s">
        <v>1601</v>
      </c>
      <c r="M149" s="235" t="s">
        <v>13</v>
      </c>
      <c r="N149" s="231" t="s">
        <v>13</v>
      </c>
      <c r="O149" s="235" t="s">
        <v>13</v>
      </c>
      <c r="P149" s="231" t="s">
        <v>13</v>
      </c>
      <c r="Q149" s="231" t="s">
        <v>847</v>
      </c>
      <c r="R149" s="231" t="s">
        <v>13</v>
      </c>
      <c r="S149" s="235" t="s">
        <v>13</v>
      </c>
      <c r="T149" s="231" t="s">
        <v>13</v>
      </c>
      <c r="U149" s="235" t="s">
        <v>13</v>
      </c>
      <c r="V149" s="231" t="s">
        <v>13</v>
      </c>
      <c r="W149" s="231" t="s">
        <v>847</v>
      </c>
      <c r="X149" s="231" t="s">
        <v>13</v>
      </c>
    </row>
    <row r="150" spans="1:24" ht="13.8" thickBot="1" x14ac:dyDescent="0.3">
      <c r="A150" s="7" t="s">
        <v>781</v>
      </c>
      <c r="B150" s="179" t="s">
        <v>780</v>
      </c>
      <c r="C150" s="231" t="s">
        <v>18</v>
      </c>
      <c r="D150" s="231" t="s">
        <v>1549</v>
      </c>
      <c r="E150" s="231" t="s">
        <v>2512</v>
      </c>
      <c r="F150" s="231" t="s">
        <v>1592</v>
      </c>
      <c r="G150" s="232">
        <v>1</v>
      </c>
      <c r="H150" s="233" t="s">
        <v>2513</v>
      </c>
      <c r="I150" s="232">
        <v>0.79500000000000004</v>
      </c>
      <c r="J150" s="231" t="s">
        <v>13</v>
      </c>
      <c r="K150" s="231" t="s">
        <v>847</v>
      </c>
      <c r="L150" s="231" t="s">
        <v>1601</v>
      </c>
      <c r="M150" s="232">
        <v>0.98740000000000006</v>
      </c>
      <c r="N150" s="234" t="s">
        <v>2514</v>
      </c>
      <c r="O150" s="232">
        <v>0.98740000000000006</v>
      </c>
      <c r="P150" s="234" t="s">
        <v>2324</v>
      </c>
      <c r="Q150" s="231" t="s">
        <v>848</v>
      </c>
      <c r="R150" s="231" t="s">
        <v>1601</v>
      </c>
      <c r="S150" s="235" t="s">
        <v>13</v>
      </c>
      <c r="T150" s="231" t="s">
        <v>13</v>
      </c>
      <c r="U150" s="235" t="s">
        <v>13</v>
      </c>
      <c r="V150" s="231" t="s">
        <v>13</v>
      </c>
      <c r="W150" s="231" t="s">
        <v>848</v>
      </c>
      <c r="X150" s="231" t="s">
        <v>13</v>
      </c>
    </row>
    <row r="151" spans="1:24" ht="13.8" thickBot="1" x14ac:dyDescent="0.3">
      <c r="A151" s="7" t="s">
        <v>791</v>
      </c>
      <c r="B151" s="179" t="s">
        <v>790</v>
      </c>
      <c r="C151" s="231" t="s">
        <v>18</v>
      </c>
      <c r="D151" s="231" t="s">
        <v>1657</v>
      </c>
      <c r="E151" s="231" t="s">
        <v>2522</v>
      </c>
      <c r="F151" s="231" t="s">
        <v>1558</v>
      </c>
      <c r="G151" s="232">
        <v>0.5</v>
      </c>
      <c r="H151" s="233" t="s">
        <v>1863</v>
      </c>
      <c r="I151" s="232">
        <v>0.5</v>
      </c>
      <c r="J151" s="234" t="s">
        <v>2523</v>
      </c>
      <c r="K151" s="231" t="s">
        <v>848</v>
      </c>
      <c r="L151" s="231" t="s">
        <v>1601</v>
      </c>
      <c r="M151" s="232">
        <v>0.5</v>
      </c>
      <c r="N151" s="234" t="s">
        <v>1863</v>
      </c>
      <c r="O151" s="232">
        <v>0.5</v>
      </c>
      <c r="P151" s="234" t="s">
        <v>1985</v>
      </c>
      <c r="Q151" s="231" t="s">
        <v>848</v>
      </c>
      <c r="R151" s="231" t="s">
        <v>1601</v>
      </c>
      <c r="S151" s="232">
        <v>0</v>
      </c>
      <c r="T151" s="234" t="s">
        <v>936</v>
      </c>
      <c r="U151" s="232">
        <v>0</v>
      </c>
      <c r="V151" s="234" t="s">
        <v>936</v>
      </c>
      <c r="W151" s="231" t="s">
        <v>848</v>
      </c>
      <c r="X151" s="231" t="s">
        <v>1677</v>
      </c>
    </row>
    <row r="152" spans="1:24" ht="13.8" thickBot="1" x14ac:dyDescent="0.3">
      <c r="A152" s="7" t="s">
        <v>809</v>
      </c>
      <c r="B152" s="179" t="s">
        <v>808</v>
      </c>
      <c r="C152" s="231" t="s">
        <v>18</v>
      </c>
      <c r="D152" s="231" t="s">
        <v>1726</v>
      </c>
      <c r="E152" s="231" t="s">
        <v>2545</v>
      </c>
      <c r="F152" s="231" t="s">
        <v>1528</v>
      </c>
      <c r="G152" s="232">
        <v>0.3</v>
      </c>
      <c r="H152" s="233" t="s">
        <v>1843</v>
      </c>
      <c r="I152" s="232">
        <v>0.29720000000000002</v>
      </c>
      <c r="J152" s="234" t="s">
        <v>1718</v>
      </c>
      <c r="K152" s="231" t="s">
        <v>848</v>
      </c>
      <c r="L152" s="231" t="s">
        <v>1561</v>
      </c>
      <c r="M152" s="232">
        <v>0.7</v>
      </c>
      <c r="N152" s="234" t="s">
        <v>2546</v>
      </c>
      <c r="O152" s="232">
        <v>0.64400000000000002</v>
      </c>
      <c r="P152" s="231" t="s">
        <v>13</v>
      </c>
      <c r="Q152" s="231" t="s">
        <v>847</v>
      </c>
      <c r="R152" s="231" t="s">
        <v>1561</v>
      </c>
      <c r="S152" s="235" t="s">
        <v>13</v>
      </c>
      <c r="T152" s="231" t="s">
        <v>13</v>
      </c>
      <c r="U152" s="235" t="s">
        <v>13</v>
      </c>
      <c r="V152" s="231" t="s">
        <v>13</v>
      </c>
      <c r="W152" s="231" t="s">
        <v>848</v>
      </c>
      <c r="X152" s="231" t="s">
        <v>13</v>
      </c>
    </row>
    <row r="153" spans="1:24" ht="13.8" thickBot="1" x14ac:dyDescent="0.3">
      <c r="A153" s="7" t="s">
        <v>25</v>
      </c>
      <c r="B153" s="179" t="s">
        <v>24</v>
      </c>
      <c r="C153" s="195" t="s">
        <v>26</v>
      </c>
      <c r="D153" s="195" t="s">
        <v>1562</v>
      </c>
      <c r="E153" s="195" t="s">
        <v>1563</v>
      </c>
      <c r="F153" s="195" t="s">
        <v>1558</v>
      </c>
      <c r="G153" s="196">
        <v>0.2</v>
      </c>
      <c r="H153" s="197" t="s">
        <v>1564</v>
      </c>
      <c r="I153" s="196">
        <v>0.2</v>
      </c>
      <c r="J153" s="198" t="s">
        <v>1565</v>
      </c>
      <c r="K153" s="195" t="s">
        <v>848</v>
      </c>
      <c r="L153" s="195" t="s">
        <v>1561</v>
      </c>
      <c r="M153" s="196">
        <v>0.79</v>
      </c>
      <c r="N153" s="198" t="s">
        <v>1566</v>
      </c>
      <c r="O153" s="196">
        <v>0.79</v>
      </c>
      <c r="P153" s="198" t="s">
        <v>1567</v>
      </c>
      <c r="Q153" s="195" t="s">
        <v>848</v>
      </c>
      <c r="R153" s="195" t="s">
        <v>13</v>
      </c>
      <c r="S153" s="199" t="s">
        <v>13</v>
      </c>
      <c r="T153" s="195" t="s">
        <v>13</v>
      </c>
      <c r="U153" s="199" t="s">
        <v>13</v>
      </c>
      <c r="V153" s="195" t="s">
        <v>13</v>
      </c>
      <c r="W153" s="195" t="s">
        <v>848</v>
      </c>
      <c r="X153" s="195" t="s">
        <v>13</v>
      </c>
    </row>
    <row r="154" spans="1:24" ht="13.8" thickBot="1" x14ac:dyDescent="0.3">
      <c r="A154" s="7" t="s">
        <v>30</v>
      </c>
      <c r="B154" s="179" t="s">
        <v>29</v>
      </c>
      <c r="C154" s="195" t="s">
        <v>26</v>
      </c>
      <c r="D154" s="195" t="s">
        <v>1570</v>
      </c>
      <c r="E154" s="195" t="s">
        <v>1571</v>
      </c>
      <c r="F154" s="195" t="s">
        <v>1558</v>
      </c>
      <c r="G154" s="196">
        <v>2.25</v>
      </c>
      <c r="H154" s="197" t="s">
        <v>1572</v>
      </c>
      <c r="I154" s="196">
        <v>2.25</v>
      </c>
      <c r="J154" s="198" t="s">
        <v>1573</v>
      </c>
      <c r="K154" s="195" t="s">
        <v>848</v>
      </c>
      <c r="L154" s="195" t="s">
        <v>1561</v>
      </c>
      <c r="M154" s="199" t="s">
        <v>13</v>
      </c>
      <c r="N154" s="195" t="s">
        <v>13</v>
      </c>
      <c r="O154" s="199" t="s">
        <v>13</v>
      </c>
      <c r="P154" s="195" t="s">
        <v>13</v>
      </c>
      <c r="Q154" s="195" t="s">
        <v>848</v>
      </c>
      <c r="R154" s="195" t="s">
        <v>13</v>
      </c>
      <c r="S154" s="199" t="s">
        <v>13</v>
      </c>
      <c r="T154" s="195" t="s">
        <v>13</v>
      </c>
      <c r="U154" s="199" t="s">
        <v>13</v>
      </c>
      <c r="V154" s="195" t="s">
        <v>13</v>
      </c>
      <c r="W154" s="195" t="s">
        <v>848</v>
      </c>
      <c r="X154" s="195" t="s">
        <v>13</v>
      </c>
    </row>
    <row r="155" spans="1:24" ht="13.8" thickBot="1" x14ac:dyDescent="0.3">
      <c r="A155" s="7" t="s">
        <v>32</v>
      </c>
      <c r="B155" s="179" t="s">
        <v>31</v>
      </c>
      <c r="C155" s="195" t="s">
        <v>26</v>
      </c>
      <c r="D155" s="195" t="s">
        <v>1574</v>
      </c>
      <c r="E155" s="195" t="s">
        <v>1575</v>
      </c>
      <c r="F155" s="195" t="s">
        <v>1527</v>
      </c>
      <c r="G155" s="196">
        <v>0.5</v>
      </c>
      <c r="H155" s="197" t="s">
        <v>1576</v>
      </c>
      <c r="I155" s="196">
        <v>0.5</v>
      </c>
      <c r="J155" s="198" t="s">
        <v>1577</v>
      </c>
      <c r="K155" s="195" t="s">
        <v>848</v>
      </c>
      <c r="L155" s="195" t="s">
        <v>1578</v>
      </c>
      <c r="M155" s="199" t="s">
        <v>13</v>
      </c>
      <c r="N155" s="198" t="s">
        <v>1579</v>
      </c>
      <c r="O155" s="199" t="s">
        <v>13</v>
      </c>
      <c r="P155" s="198" t="s">
        <v>1580</v>
      </c>
      <c r="Q155" s="195" t="s">
        <v>848</v>
      </c>
      <c r="R155" s="195" t="s">
        <v>13</v>
      </c>
      <c r="S155" s="199" t="s">
        <v>13</v>
      </c>
      <c r="T155" s="195" t="s">
        <v>13</v>
      </c>
      <c r="U155" s="199" t="s">
        <v>13</v>
      </c>
      <c r="V155" s="195" t="s">
        <v>13</v>
      </c>
      <c r="W155" s="195" t="s">
        <v>848</v>
      </c>
      <c r="X155" s="195" t="s">
        <v>13</v>
      </c>
    </row>
    <row r="156" spans="1:24" ht="13.8" thickBot="1" x14ac:dyDescent="0.3">
      <c r="A156" s="7" t="s">
        <v>44</v>
      </c>
      <c r="B156" s="179" t="s">
        <v>43</v>
      </c>
      <c r="C156" s="195" t="s">
        <v>26</v>
      </c>
      <c r="D156" s="195" t="s">
        <v>1595</v>
      </c>
      <c r="E156" s="195" t="s">
        <v>1596</v>
      </c>
      <c r="F156" s="195" t="s">
        <v>1592</v>
      </c>
      <c r="G156" s="196">
        <v>2</v>
      </c>
      <c r="H156" s="197" t="s">
        <v>1597</v>
      </c>
      <c r="I156" s="196">
        <v>2</v>
      </c>
      <c r="J156" s="198" t="s">
        <v>1598</v>
      </c>
      <c r="K156" s="195" t="s">
        <v>848</v>
      </c>
      <c r="L156" s="195" t="s">
        <v>1599</v>
      </c>
      <c r="M156" s="196">
        <v>1</v>
      </c>
      <c r="N156" s="198" t="s">
        <v>1600</v>
      </c>
      <c r="O156" s="196">
        <v>1</v>
      </c>
      <c r="P156" s="195" t="s">
        <v>13</v>
      </c>
      <c r="Q156" s="195" t="s">
        <v>847</v>
      </c>
      <c r="R156" s="195" t="s">
        <v>1601</v>
      </c>
      <c r="S156" s="196">
        <v>0</v>
      </c>
      <c r="T156" s="198" t="s">
        <v>936</v>
      </c>
      <c r="U156" s="196">
        <v>0</v>
      </c>
      <c r="V156" s="198" t="s">
        <v>936</v>
      </c>
      <c r="W156" s="195" t="s">
        <v>848</v>
      </c>
      <c r="X156" s="195" t="s">
        <v>1602</v>
      </c>
    </row>
    <row r="157" spans="1:24" ht="13.8" thickBot="1" x14ac:dyDescent="0.3">
      <c r="A157" s="7" t="s">
        <v>52</v>
      </c>
      <c r="B157" s="179" t="s">
        <v>51</v>
      </c>
      <c r="C157" s="195" t="s">
        <v>26</v>
      </c>
      <c r="D157" s="195" t="s">
        <v>1610</v>
      </c>
      <c r="E157" s="195" t="s">
        <v>1611</v>
      </c>
      <c r="F157" s="195" t="s">
        <v>1592</v>
      </c>
      <c r="G157" s="196">
        <v>1</v>
      </c>
      <c r="H157" s="197" t="s">
        <v>1612</v>
      </c>
      <c r="I157" s="196">
        <v>0.93389999999999995</v>
      </c>
      <c r="J157" s="198" t="s">
        <v>1613</v>
      </c>
      <c r="K157" s="195" t="s">
        <v>848</v>
      </c>
      <c r="L157" s="195" t="s">
        <v>1601</v>
      </c>
      <c r="M157" s="196">
        <v>0</v>
      </c>
      <c r="N157" s="195" t="s">
        <v>13</v>
      </c>
      <c r="O157" s="196">
        <v>0</v>
      </c>
      <c r="P157" s="195" t="s">
        <v>13</v>
      </c>
      <c r="Q157" s="195" t="s">
        <v>848</v>
      </c>
      <c r="R157" s="195" t="s">
        <v>13</v>
      </c>
      <c r="S157" s="196">
        <v>0</v>
      </c>
      <c r="T157" s="195" t="s">
        <v>13</v>
      </c>
      <c r="U157" s="196">
        <v>0</v>
      </c>
      <c r="V157" s="195" t="s">
        <v>13</v>
      </c>
      <c r="W157" s="195" t="s">
        <v>848</v>
      </c>
      <c r="X157" s="195" t="s">
        <v>13</v>
      </c>
    </row>
    <row r="158" spans="1:24" ht="13.8" thickBot="1" x14ac:dyDescent="0.3">
      <c r="A158" s="7" t="s">
        <v>67</v>
      </c>
      <c r="B158" s="179" t="s">
        <v>66</v>
      </c>
      <c r="C158" s="195" t="s">
        <v>26</v>
      </c>
      <c r="D158" s="195" t="s">
        <v>1629</v>
      </c>
      <c r="E158" s="195" t="s">
        <v>1630</v>
      </c>
      <c r="F158" s="195" t="s">
        <v>1558</v>
      </c>
      <c r="G158" s="196">
        <v>0.5</v>
      </c>
      <c r="H158" s="197" t="s">
        <v>1631</v>
      </c>
      <c r="I158" s="196">
        <v>0.4985</v>
      </c>
      <c r="J158" s="198" t="s">
        <v>1632</v>
      </c>
      <c r="K158" s="195" t="s">
        <v>848</v>
      </c>
      <c r="L158" s="195" t="s">
        <v>1561</v>
      </c>
      <c r="M158" s="199" t="s">
        <v>13</v>
      </c>
      <c r="N158" s="195" t="s">
        <v>13</v>
      </c>
      <c r="O158" s="199" t="s">
        <v>13</v>
      </c>
      <c r="P158" s="195" t="s">
        <v>13</v>
      </c>
      <c r="Q158" s="195" t="s">
        <v>848</v>
      </c>
      <c r="R158" s="195" t="s">
        <v>13</v>
      </c>
      <c r="S158" s="199" t="s">
        <v>13</v>
      </c>
      <c r="T158" s="195" t="s">
        <v>13</v>
      </c>
      <c r="U158" s="199" t="s">
        <v>13</v>
      </c>
      <c r="V158" s="195" t="s">
        <v>13</v>
      </c>
      <c r="W158" s="195" t="s">
        <v>848</v>
      </c>
      <c r="X158" s="195" t="s">
        <v>13</v>
      </c>
    </row>
    <row r="159" spans="1:24" ht="13.8" thickBot="1" x14ac:dyDescent="0.3">
      <c r="A159" s="7" t="s">
        <v>96</v>
      </c>
      <c r="B159" s="179" t="s">
        <v>95</v>
      </c>
      <c r="C159" s="195" t="s">
        <v>26</v>
      </c>
      <c r="D159" s="195" t="s">
        <v>1657</v>
      </c>
      <c r="E159" s="195" t="s">
        <v>1667</v>
      </c>
      <c r="F159" s="195" t="s">
        <v>1558</v>
      </c>
      <c r="G159" s="196">
        <v>1</v>
      </c>
      <c r="H159" s="197" t="s">
        <v>1668</v>
      </c>
      <c r="I159" s="196">
        <v>0.99829999999999997</v>
      </c>
      <c r="J159" s="198" t="s">
        <v>1669</v>
      </c>
      <c r="K159" s="195" t="s">
        <v>848</v>
      </c>
      <c r="L159" s="195" t="s">
        <v>1561</v>
      </c>
      <c r="M159" s="196">
        <v>0</v>
      </c>
      <c r="N159" s="195" t="s">
        <v>13</v>
      </c>
      <c r="O159" s="196">
        <v>0</v>
      </c>
      <c r="P159" s="195" t="s">
        <v>13</v>
      </c>
      <c r="Q159" s="195" t="s">
        <v>848</v>
      </c>
      <c r="R159" s="195" t="s">
        <v>13</v>
      </c>
      <c r="S159" s="196">
        <v>0</v>
      </c>
      <c r="T159" s="195" t="s">
        <v>13</v>
      </c>
      <c r="U159" s="196">
        <v>0</v>
      </c>
      <c r="V159" s="195" t="s">
        <v>13</v>
      </c>
      <c r="W159" s="195" t="s">
        <v>848</v>
      </c>
      <c r="X159" s="195" t="s">
        <v>13</v>
      </c>
    </row>
    <row r="160" spans="1:24" ht="13.8" thickBot="1" x14ac:dyDescent="0.3">
      <c r="A160" s="7" t="s">
        <v>106</v>
      </c>
      <c r="B160" s="179" t="s">
        <v>105</v>
      </c>
      <c r="C160" s="195" t="s">
        <v>26</v>
      </c>
      <c r="D160" s="195" t="s">
        <v>1549</v>
      </c>
      <c r="E160" s="195" t="s">
        <v>1675</v>
      </c>
      <c r="F160" s="195" t="s">
        <v>1592</v>
      </c>
      <c r="G160" s="196">
        <v>1.3332999999999999</v>
      </c>
      <c r="H160" s="197" t="s">
        <v>1676</v>
      </c>
      <c r="I160" s="196">
        <v>1.3105</v>
      </c>
      <c r="J160" s="198" t="s">
        <v>1677</v>
      </c>
      <c r="K160" s="195" t="s">
        <v>847</v>
      </c>
      <c r="L160" s="195" t="s">
        <v>1561</v>
      </c>
      <c r="M160" s="196">
        <v>0</v>
      </c>
      <c r="N160" s="198" t="s">
        <v>1678</v>
      </c>
      <c r="O160" s="196">
        <v>0.63</v>
      </c>
      <c r="P160" s="198" t="s">
        <v>1679</v>
      </c>
      <c r="Q160" s="195" t="s">
        <v>848</v>
      </c>
      <c r="R160" s="195" t="s">
        <v>1680</v>
      </c>
      <c r="S160" s="199" t="s">
        <v>13</v>
      </c>
      <c r="T160" s="195" t="s">
        <v>13</v>
      </c>
      <c r="U160" s="199" t="s">
        <v>13</v>
      </c>
      <c r="V160" s="195" t="s">
        <v>13</v>
      </c>
      <c r="W160" s="195" t="s">
        <v>848</v>
      </c>
      <c r="X160" s="195" t="s">
        <v>13</v>
      </c>
    </row>
    <row r="161" spans="1:24" ht="13.8" thickBot="1" x14ac:dyDescent="0.3">
      <c r="A161" s="7" t="s">
        <v>110</v>
      </c>
      <c r="B161" s="179" t="s">
        <v>109</v>
      </c>
      <c r="C161" s="195" t="s">
        <v>26</v>
      </c>
      <c r="D161" s="195" t="s">
        <v>1646</v>
      </c>
      <c r="E161" s="195" t="s">
        <v>1686</v>
      </c>
      <c r="F161" s="195" t="s">
        <v>1558</v>
      </c>
      <c r="G161" s="196">
        <v>0.75</v>
      </c>
      <c r="H161" s="197" t="s">
        <v>1687</v>
      </c>
      <c r="I161" s="196">
        <v>0.63670000000000004</v>
      </c>
      <c r="J161" s="195" t="s">
        <v>13</v>
      </c>
      <c r="K161" s="195" t="s">
        <v>847</v>
      </c>
      <c r="L161" s="195" t="s">
        <v>1561</v>
      </c>
      <c r="M161" s="196">
        <v>0.35</v>
      </c>
      <c r="N161" s="198" t="s">
        <v>1688</v>
      </c>
      <c r="O161" s="196">
        <v>0.33289999999999997</v>
      </c>
      <c r="P161" s="195" t="s">
        <v>13</v>
      </c>
      <c r="Q161" s="195" t="s">
        <v>847</v>
      </c>
      <c r="R161" s="195" t="s">
        <v>1561</v>
      </c>
      <c r="S161" s="199" t="s">
        <v>13</v>
      </c>
      <c r="T161" s="195" t="s">
        <v>13</v>
      </c>
      <c r="U161" s="199" t="s">
        <v>13</v>
      </c>
      <c r="V161" s="195" t="s">
        <v>13</v>
      </c>
      <c r="W161" s="195" t="s">
        <v>848</v>
      </c>
      <c r="X161" s="195" t="s">
        <v>13</v>
      </c>
    </row>
    <row r="162" spans="1:24" ht="13.8" thickBot="1" x14ac:dyDescent="0.3">
      <c r="A162" s="7" t="s">
        <v>128</v>
      </c>
      <c r="B162" s="179" t="s">
        <v>127</v>
      </c>
      <c r="C162" s="195" t="s">
        <v>26</v>
      </c>
      <c r="D162" s="195" t="s">
        <v>1657</v>
      </c>
      <c r="E162" s="195" t="s">
        <v>1720</v>
      </c>
      <c r="F162" s="195" t="s">
        <v>1558</v>
      </c>
      <c r="G162" s="196">
        <v>0.9</v>
      </c>
      <c r="H162" s="197" t="s">
        <v>1721</v>
      </c>
      <c r="I162" s="196">
        <v>0.9</v>
      </c>
      <c r="J162" s="198" t="s">
        <v>1718</v>
      </c>
      <c r="K162" s="195" t="s">
        <v>848</v>
      </c>
      <c r="L162" s="195" t="s">
        <v>1722</v>
      </c>
      <c r="M162" s="196">
        <v>0.3</v>
      </c>
      <c r="N162" s="198" t="s">
        <v>1723</v>
      </c>
      <c r="O162" s="196">
        <v>0.3</v>
      </c>
      <c r="P162" s="198" t="s">
        <v>1584</v>
      </c>
      <c r="Q162" s="195" t="s">
        <v>848</v>
      </c>
      <c r="R162" s="195" t="s">
        <v>1722</v>
      </c>
      <c r="S162" s="199" t="s">
        <v>13</v>
      </c>
      <c r="T162" s="195" t="s">
        <v>13</v>
      </c>
      <c r="U162" s="199" t="s">
        <v>13</v>
      </c>
      <c r="V162" s="195" t="s">
        <v>13</v>
      </c>
      <c r="W162" s="195" t="s">
        <v>848</v>
      </c>
      <c r="X162" s="195" t="s">
        <v>13</v>
      </c>
    </row>
    <row r="163" spans="1:24" ht="13.8" thickBot="1" x14ac:dyDescent="0.3">
      <c r="A163" s="7" t="s">
        <v>130</v>
      </c>
      <c r="B163" s="179" t="s">
        <v>129</v>
      </c>
      <c r="C163" s="195" t="s">
        <v>26</v>
      </c>
      <c r="D163" s="195" t="s">
        <v>1724</v>
      </c>
      <c r="E163" s="195" t="s">
        <v>1725</v>
      </c>
      <c r="F163" s="195" t="s">
        <v>1558</v>
      </c>
      <c r="G163" s="199">
        <v>1.25</v>
      </c>
      <c r="H163" s="200">
        <v>43053</v>
      </c>
      <c r="I163" s="199">
        <v>1.25</v>
      </c>
      <c r="J163" s="201">
        <v>43405</v>
      </c>
      <c r="K163" s="195" t="s">
        <v>848</v>
      </c>
      <c r="L163" s="202" t="s">
        <v>1561</v>
      </c>
      <c r="M163" s="199" t="s">
        <v>13</v>
      </c>
      <c r="N163" s="195" t="s">
        <v>13</v>
      </c>
      <c r="O163" s="199" t="s">
        <v>13</v>
      </c>
      <c r="P163" s="195" t="s">
        <v>13</v>
      </c>
      <c r="Q163" s="195" t="s">
        <v>848</v>
      </c>
      <c r="R163" s="195" t="s">
        <v>13</v>
      </c>
      <c r="S163" s="199" t="s">
        <v>13</v>
      </c>
      <c r="T163" s="195" t="s">
        <v>13</v>
      </c>
      <c r="U163" s="199" t="s">
        <v>13</v>
      </c>
      <c r="V163" s="195" t="s">
        <v>13</v>
      </c>
      <c r="W163" s="195" t="s">
        <v>848</v>
      </c>
      <c r="X163" s="195" t="s">
        <v>13</v>
      </c>
    </row>
    <row r="164" spans="1:24" ht="13.8" thickBot="1" x14ac:dyDescent="0.3">
      <c r="A164" s="7" t="s">
        <v>136</v>
      </c>
      <c r="B164" s="179" t="s">
        <v>135</v>
      </c>
      <c r="C164" s="195" t="s">
        <v>26</v>
      </c>
      <c r="D164" s="195" t="s">
        <v>1730</v>
      </c>
      <c r="E164" s="195" t="s">
        <v>1731</v>
      </c>
      <c r="F164" s="195" t="s">
        <v>1732</v>
      </c>
      <c r="G164" s="196" t="s">
        <v>834</v>
      </c>
      <c r="H164" s="196" t="s">
        <v>834</v>
      </c>
      <c r="I164" s="196" t="s">
        <v>834</v>
      </c>
      <c r="J164" s="196" t="s">
        <v>834</v>
      </c>
      <c r="K164" s="196" t="s">
        <v>834</v>
      </c>
      <c r="L164" s="196" t="s">
        <v>834</v>
      </c>
      <c r="M164" s="196" t="s">
        <v>834</v>
      </c>
      <c r="N164" s="196" t="s">
        <v>834</v>
      </c>
      <c r="O164" s="196" t="s">
        <v>834</v>
      </c>
      <c r="P164" s="196" t="s">
        <v>834</v>
      </c>
      <c r="Q164" s="196" t="s">
        <v>834</v>
      </c>
      <c r="R164" s="196" t="s">
        <v>834</v>
      </c>
      <c r="S164" s="196" t="s">
        <v>834</v>
      </c>
      <c r="T164" s="196" t="s">
        <v>834</v>
      </c>
      <c r="U164" s="196" t="s">
        <v>834</v>
      </c>
      <c r="V164" s="196" t="s">
        <v>834</v>
      </c>
      <c r="W164" s="196" t="s">
        <v>834</v>
      </c>
      <c r="X164" s="196" t="s">
        <v>834</v>
      </c>
    </row>
    <row r="165" spans="1:24" ht="13.8" thickBot="1" x14ac:dyDescent="0.3">
      <c r="A165" s="7" t="s">
        <v>144</v>
      </c>
      <c r="B165" s="179" t="s">
        <v>143</v>
      </c>
      <c r="C165" s="195" t="s">
        <v>26</v>
      </c>
      <c r="D165" s="195" t="s">
        <v>1724</v>
      </c>
      <c r="E165" s="195" t="s">
        <v>1741</v>
      </c>
      <c r="F165" s="195" t="s">
        <v>1558</v>
      </c>
      <c r="G165" s="196">
        <v>1.4908999999999999</v>
      </c>
      <c r="H165" s="197" t="s">
        <v>1742</v>
      </c>
      <c r="I165" s="196">
        <v>1.4908999999999999</v>
      </c>
      <c r="J165" s="198" t="s">
        <v>1743</v>
      </c>
      <c r="K165" s="195" t="s">
        <v>848</v>
      </c>
      <c r="L165" s="195" t="s">
        <v>1561</v>
      </c>
      <c r="M165" s="199" t="s">
        <v>13</v>
      </c>
      <c r="N165" s="195" t="s">
        <v>13</v>
      </c>
      <c r="O165" s="199" t="s">
        <v>13</v>
      </c>
      <c r="P165" s="195" t="s">
        <v>13</v>
      </c>
      <c r="Q165" s="195" t="s">
        <v>848</v>
      </c>
      <c r="R165" s="195" t="s">
        <v>13</v>
      </c>
      <c r="S165" s="199" t="s">
        <v>13</v>
      </c>
      <c r="T165" s="195" t="s">
        <v>13</v>
      </c>
      <c r="U165" s="199" t="s">
        <v>13</v>
      </c>
      <c r="V165" s="195" t="s">
        <v>13</v>
      </c>
      <c r="W165" s="195" t="s">
        <v>848</v>
      </c>
      <c r="X165" s="195" t="s">
        <v>13</v>
      </c>
    </row>
    <row r="166" spans="1:24" ht="13.8" thickBot="1" x14ac:dyDescent="0.3">
      <c r="A166" s="7" t="s">
        <v>148</v>
      </c>
      <c r="B166" s="179" t="s">
        <v>147</v>
      </c>
      <c r="C166" s="195" t="s">
        <v>26</v>
      </c>
      <c r="D166" s="195" t="s">
        <v>1748</v>
      </c>
      <c r="E166" s="195" t="s">
        <v>1749</v>
      </c>
      <c r="F166" s="195" t="s">
        <v>1592</v>
      </c>
      <c r="G166" s="196">
        <v>0.5</v>
      </c>
      <c r="H166" s="197" t="s">
        <v>1750</v>
      </c>
      <c r="I166" s="196">
        <v>0.5</v>
      </c>
      <c r="J166" s="198" t="s">
        <v>1751</v>
      </c>
      <c r="K166" s="195" t="s">
        <v>848</v>
      </c>
      <c r="L166" s="195" t="s">
        <v>1601</v>
      </c>
      <c r="M166" s="199" t="s">
        <v>13</v>
      </c>
      <c r="N166" s="195" t="s">
        <v>13</v>
      </c>
      <c r="O166" s="199" t="s">
        <v>13</v>
      </c>
      <c r="P166" s="195" t="s">
        <v>13</v>
      </c>
      <c r="Q166" s="195" t="s">
        <v>848</v>
      </c>
      <c r="R166" s="195" t="s">
        <v>13</v>
      </c>
      <c r="S166" s="199" t="s">
        <v>13</v>
      </c>
      <c r="T166" s="195" t="s">
        <v>13</v>
      </c>
      <c r="U166" s="199" t="s">
        <v>13</v>
      </c>
      <c r="V166" s="195" t="s">
        <v>13</v>
      </c>
      <c r="W166" s="195" t="s">
        <v>848</v>
      </c>
      <c r="X166" s="195" t="s">
        <v>13</v>
      </c>
    </row>
    <row r="167" spans="1:24" ht="13.8" thickBot="1" x14ac:dyDescent="0.3">
      <c r="A167" s="7" t="s">
        <v>152</v>
      </c>
      <c r="B167" s="179" t="s">
        <v>151</v>
      </c>
      <c r="C167" s="195" t="s">
        <v>26</v>
      </c>
      <c r="D167" s="195" t="s">
        <v>1755</v>
      </c>
      <c r="E167" s="195" t="s">
        <v>1756</v>
      </c>
      <c r="F167" s="195" t="s">
        <v>1592</v>
      </c>
      <c r="G167" s="196">
        <v>0.5</v>
      </c>
      <c r="H167" s="197" t="s">
        <v>1757</v>
      </c>
      <c r="I167" s="196">
        <v>0</v>
      </c>
      <c r="J167" s="195" t="s">
        <v>13</v>
      </c>
      <c r="K167" s="195" t="s">
        <v>847</v>
      </c>
      <c r="L167" s="195" t="s">
        <v>1561</v>
      </c>
      <c r="M167" s="196">
        <v>1</v>
      </c>
      <c r="N167" s="198" t="s">
        <v>1758</v>
      </c>
      <c r="O167" s="196">
        <v>0.87719999999999998</v>
      </c>
      <c r="P167" s="195" t="s">
        <v>13</v>
      </c>
      <c r="Q167" s="195" t="s">
        <v>847</v>
      </c>
      <c r="R167" s="195" t="s">
        <v>1561</v>
      </c>
      <c r="S167" s="196">
        <v>0</v>
      </c>
      <c r="T167" s="198" t="s">
        <v>936</v>
      </c>
      <c r="U167" s="196">
        <v>0</v>
      </c>
      <c r="V167" s="198" t="s">
        <v>936</v>
      </c>
      <c r="W167" s="195" t="s">
        <v>848</v>
      </c>
      <c r="X167" s="195" t="s">
        <v>936</v>
      </c>
    </row>
    <row r="168" spans="1:24" ht="13.8" thickBot="1" x14ac:dyDescent="0.3">
      <c r="A168" s="7" t="s">
        <v>154</v>
      </c>
      <c r="B168" s="179" t="s">
        <v>153</v>
      </c>
      <c r="C168" s="195" t="s">
        <v>26</v>
      </c>
      <c r="D168" s="195" t="s">
        <v>1617</v>
      </c>
      <c r="E168" s="195" t="s">
        <v>1759</v>
      </c>
      <c r="F168" s="195" t="s">
        <v>1592</v>
      </c>
      <c r="G168" s="196" t="s">
        <v>834</v>
      </c>
      <c r="H168" s="196" t="s">
        <v>834</v>
      </c>
      <c r="I168" s="196" t="s">
        <v>834</v>
      </c>
      <c r="J168" s="196" t="s">
        <v>834</v>
      </c>
      <c r="K168" s="196" t="s">
        <v>834</v>
      </c>
      <c r="L168" s="196" t="s">
        <v>834</v>
      </c>
      <c r="M168" s="196" t="s">
        <v>834</v>
      </c>
      <c r="N168" s="196" t="s">
        <v>834</v>
      </c>
      <c r="O168" s="196" t="s">
        <v>834</v>
      </c>
      <c r="P168" s="196" t="s">
        <v>834</v>
      </c>
      <c r="Q168" s="196" t="s">
        <v>834</v>
      </c>
      <c r="R168" s="196" t="s">
        <v>834</v>
      </c>
      <c r="S168" s="196" t="s">
        <v>834</v>
      </c>
      <c r="T168" s="196" t="s">
        <v>834</v>
      </c>
      <c r="U168" s="196" t="s">
        <v>834</v>
      </c>
      <c r="V168" s="196" t="s">
        <v>834</v>
      </c>
      <c r="W168" s="196" t="s">
        <v>834</v>
      </c>
      <c r="X168" s="196" t="s">
        <v>834</v>
      </c>
    </row>
    <row r="169" spans="1:24" ht="13.8" thickBot="1" x14ac:dyDescent="0.3">
      <c r="A169" s="7" t="s">
        <v>160</v>
      </c>
      <c r="B169" s="179" t="s">
        <v>159</v>
      </c>
      <c r="C169" s="195" t="s">
        <v>26</v>
      </c>
      <c r="D169" s="195" t="s">
        <v>1646</v>
      </c>
      <c r="E169" s="195" t="s">
        <v>1767</v>
      </c>
      <c r="F169" s="195" t="s">
        <v>1558</v>
      </c>
      <c r="G169" s="196">
        <v>0.5</v>
      </c>
      <c r="H169" s="197" t="s">
        <v>1768</v>
      </c>
      <c r="I169" s="196">
        <v>0.44400000000000001</v>
      </c>
      <c r="J169" s="198" t="s">
        <v>936</v>
      </c>
      <c r="K169" s="195" t="s">
        <v>847</v>
      </c>
      <c r="L169" s="195" t="s">
        <v>1561</v>
      </c>
      <c r="M169" s="196">
        <v>0.65</v>
      </c>
      <c r="N169" s="198" t="s">
        <v>1769</v>
      </c>
      <c r="O169" s="196">
        <v>0.63390000000000002</v>
      </c>
      <c r="P169" s="198" t="s">
        <v>1770</v>
      </c>
      <c r="Q169" s="195" t="s">
        <v>848</v>
      </c>
      <c r="R169" s="195" t="s">
        <v>1561</v>
      </c>
      <c r="S169" s="196">
        <v>0.75</v>
      </c>
      <c r="T169" s="198" t="s">
        <v>1769</v>
      </c>
      <c r="U169" s="196">
        <v>0.75</v>
      </c>
      <c r="V169" s="198" t="s">
        <v>1771</v>
      </c>
      <c r="W169" s="195" t="s">
        <v>848</v>
      </c>
      <c r="X169" s="195" t="s">
        <v>1680</v>
      </c>
    </row>
    <row r="170" spans="1:24" ht="13.8" thickBot="1" x14ac:dyDescent="0.3">
      <c r="A170" s="7" t="s">
        <v>196</v>
      </c>
      <c r="B170" s="179" t="s">
        <v>195</v>
      </c>
      <c r="C170" s="195" t="s">
        <v>26</v>
      </c>
      <c r="D170" s="195" t="s">
        <v>1593</v>
      </c>
      <c r="E170" s="195" t="s">
        <v>1819</v>
      </c>
      <c r="F170" s="195" t="s">
        <v>1558</v>
      </c>
      <c r="G170" s="196">
        <v>0.6</v>
      </c>
      <c r="H170" s="197" t="s">
        <v>1820</v>
      </c>
      <c r="I170" s="196">
        <v>0.58809999999999996</v>
      </c>
      <c r="J170" s="198" t="s">
        <v>1821</v>
      </c>
      <c r="K170" s="195" t="s">
        <v>847</v>
      </c>
      <c r="L170" s="195" t="s">
        <v>1561</v>
      </c>
      <c r="M170" s="196">
        <v>0.33</v>
      </c>
      <c r="N170" s="198" t="s">
        <v>1822</v>
      </c>
      <c r="O170" s="196">
        <v>0.23</v>
      </c>
      <c r="P170" s="198" t="s">
        <v>1823</v>
      </c>
      <c r="Q170" s="195" t="s">
        <v>848</v>
      </c>
      <c r="R170" s="195" t="s">
        <v>1680</v>
      </c>
      <c r="S170" s="199" t="s">
        <v>13</v>
      </c>
      <c r="T170" s="195" t="s">
        <v>13</v>
      </c>
      <c r="U170" s="199" t="s">
        <v>13</v>
      </c>
      <c r="V170" s="195" t="s">
        <v>13</v>
      </c>
      <c r="W170" s="195" t="s">
        <v>13</v>
      </c>
      <c r="X170" s="195" t="s">
        <v>13</v>
      </c>
    </row>
    <row r="171" spans="1:24" ht="13.8" thickBot="1" x14ac:dyDescent="0.3">
      <c r="A171" s="7" t="s">
        <v>220</v>
      </c>
      <c r="B171" s="179" t="s">
        <v>219</v>
      </c>
      <c r="C171" s="195" t="s">
        <v>26</v>
      </c>
      <c r="D171" s="195" t="s">
        <v>1857</v>
      </c>
      <c r="E171" s="195" t="s">
        <v>1858</v>
      </c>
      <c r="F171" s="195" t="s">
        <v>1558</v>
      </c>
      <c r="G171" s="196" t="s">
        <v>834</v>
      </c>
      <c r="H171" s="196" t="s">
        <v>834</v>
      </c>
      <c r="I171" s="196" t="s">
        <v>834</v>
      </c>
      <c r="J171" s="196" t="s">
        <v>834</v>
      </c>
      <c r="K171" s="196" t="s">
        <v>834</v>
      </c>
      <c r="L171" s="196" t="s">
        <v>834</v>
      </c>
      <c r="M171" s="196" t="s">
        <v>834</v>
      </c>
      <c r="N171" s="196" t="s">
        <v>834</v>
      </c>
      <c r="O171" s="196" t="s">
        <v>834</v>
      </c>
      <c r="P171" s="196" t="s">
        <v>834</v>
      </c>
      <c r="Q171" s="196" t="s">
        <v>834</v>
      </c>
      <c r="R171" s="196" t="s">
        <v>834</v>
      </c>
      <c r="S171" s="196" t="s">
        <v>834</v>
      </c>
      <c r="T171" s="196" t="s">
        <v>834</v>
      </c>
      <c r="U171" s="196" t="s">
        <v>834</v>
      </c>
      <c r="V171" s="196" t="s">
        <v>834</v>
      </c>
      <c r="W171" s="196" t="s">
        <v>834</v>
      </c>
      <c r="X171" s="196" t="s">
        <v>834</v>
      </c>
    </row>
    <row r="172" spans="1:24" ht="13.8" thickBot="1" x14ac:dyDescent="0.3">
      <c r="A172" s="7" t="s">
        <v>234</v>
      </c>
      <c r="B172" s="179" t="s">
        <v>233</v>
      </c>
      <c r="C172" s="195" t="s">
        <v>26</v>
      </c>
      <c r="D172" s="195" t="s">
        <v>1585</v>
      </c>
      <c r="E172" s="195" t="s">
        <v>1879</v>
      </c>
      <c r="F172" s="195" t="s">
        <v>1528</v>
      </c>
      <c r="G172" s="196">
        <v>0.3</v>
      </c>
      <c r="H172" s="197" t="s">
        <v>1880</v>
      </c>
      <c r="I172" s="196">
        <v>0.3</v>
      </c>
      <c r="J172" s="198" t="s">
        <v>1881</v>
      </c>
      <c r="K172" s="195" t="s">
        <v>848</v>
      </c>
      <c r="L172" s="195" t="s">
        <v>1561</v>
      </c>
      <c r="M172" s="199" t="s">
        <v>13</v>
      </c>
      <c r="N172" s="195" t="s">
        <v>13</v>
      </c>
      <c r="O172" s="199" t="s">
        <v>13</v>
      </c>
      <c r="P172" s="195" t="s">
        <v>13</v>
      </c>
      <c r="Q172" s="195" t="s">
        <v>848</v>
      </c>
      <c r="R172" s="195" t="s">
        <v>13</v>
      </c>
      <c r="S172" s="199" t="s">
        <v>13</v>
      </c>
      <c r="T172" s="195" t="s">
        <v>13</v>
      </c>
      <c r="U172" s="199" t="s">
        <v>13</v>
      </c>
      <c r="V172" s="195" t="s">
        <v>13</v>
      </c>
      <c r="W172" s="195" t="s">
        <v>848</v>
      </c>
      <c r="X172" s="195" t="s">
        <v>13</v>
      </c>
    </row>
    <row r="173" spans="1:24" ht="13.8" thickBot="1" x14ac:dyDescent="0.3">
      <c r="A173" s="7" t="s">
        <v>248</v>
      </c>
      <c r="B173" s="179" t="s">
        <v>247</v>
      </c>
      <c r="C173" s="195" t="s">
        <v>26</v>
      </c>
      <c r="D173" s="195" t="s">
        <v>1657</v>
      </c>
      <c r="E173" s="195" t="s">
        <v>1657</v>
      </c>
      <c r="F173" s="195" t="s">
        <v>1558</v>
      </c>
      <c r="G173" s="196">
        <v>0.75</v>
      </c>
      <c r="H173" s="197" t="s">
        <v>1705</v>
      </c>
      <c r="I173" s="196">
        <v>0.75</v>
      </c>
      <c r="J173" s="198" t="s">
        <v>1898</v>
      </c>
      <c r="K173" s="195" t="s">
        <v>848</v>
      </c>
      <c r="L173" s="195" t="s">
        <v>1561</v>
      </c>
      <c r="M173" s="199" t="s">
        <v>13</v>
      </c>
      <c r="N173" s="195" t="s">
        <v>13</v>
      </c>
      <c r="O173" s="199" t="s">
        <v>13</v>
      </c>
      <c r="P173" s="195" t="s">
        <v>13</v>
      </c>
      <c r="Q173" s="195" t="s">
        <v>848</v>
      </c>
      <c r="R173" s="195" t="s">
        <v>13</v>
      </c>
      <c r="S173" s="199" t="s">
        <v>13</v>
      </c>
      <c r="T173" s="195" t="s">
        <v>13</v>
      </c>
      <c r="U173" s="199" t="s">
        <v>13</v>
      </c>
      <c r="V173" s="195" t="s">
        <v>13</v>
      </c>
      <c r="W173" s="195" t="s">
        <v>848</v>
      </c>
      <c r="X173" s="195" t="s">
        <v>13</v>
      </c>
    </row>
    <row r="174" spans="1:24" ht="13.8" thickBot="1" x14ac:dyDescent="0.3">
      <c r="A174" s="7" t="s">
        <v>252</v>
      </c>
      <c r="B174" s="179" t="s">
        <v>251</v>
      </c>
      <c r="C174" s="195" t="s">
        <v>26</v>
      </c>
      <c r="D174" s="195" t="s">
        <v>1591</v>
      </c>
      <c r="E174" s="195" t="s">
        <v>13</v>
      </c>
      <c r="F174" s="195" t="s">
        <v>1592</v>
      </c>
      <c r="G174" s="196">
        <v>0.24560000000000001</v>
      </c>
      <c r="H174" s="197" t="s">
        <v>1899</v>
      </c>
      <c r="I174" s="196">
        <v>0.24560000000000001</v>
      </c>
      <c r="J174" s="195" t="s">
        <v>13</v>
      </c>
      <c r="K174" s="195" t="s">
        <v>847</v>
      </c>
      <c r="L174" s="195" t="s">
        <v>1561</v>
      </c>
      <c r="M174" s="196">
        <v>1</v>
      </c>
      <c r="N174" s="198" t="s">
        <v>1900</v>
      </c>
      <c r="O174" s="196">
        <v>1</v>
      </c>
      <c r="P174" s="195" t="s">
        <v>13</v>
      </c>
      <c r="Q174" s="195" t="s">
        <v>847</v>
      </c>
      <c r="R174" s="195" t="s">
        <v>1561</v>
      </c>
      <c r="S174" s="199" t="s">
        <v>13</v>
      </c>
      <c r="T174" s="195" t="s">
        <v>13</v>
      </c>
      <c r="U174" s="199" t="s">
        <v>13</v>
      </c>
      <c r="V174" s="195" t="s">
        <v>13</v>
      </c>
      <c r="W174" s="195" t="s">
        <v>13</v>
      </c>
      <c r="X174" s="195" t="s">
        <v>13</v>
      </c>
    </row>
    <row r="175" spans="1:24" ht="13.8" thickBot="1" x14ac:dyDescent="0.3">
      <c r="A175" s="7" t="s">
        <v>264</v>
      </c>
      <c r="B175" s="179" t="s">
        <v>263</v>
      </c>
      <c r="C175" s="195" t="s">
        <v>26</v>
      </c>
      <c r="D175" s="195" t="s">
        <v>1909</v>
      </c>
      <c r="E175" s="195" t="s">
        <v>1910</v>
      </c>
      <c r="F175" s="195" t="s">
        <v>1558</v>
      </c>
      <c r="G175" s="196">
        <v>1</v>
      </c>
      <c r="H175" s="197" t="s">
        <v>1911</v>
      </c>
      <c r="I175" s="196">
        <v>4</v>
      </c>
      <c r="J175" s="198" t="s">
        <v>1912</v>
      </c>
      <c r="K175" s="195" t="s">
        <v>847</v>
      </c>
      <c r="L175" s="195" t="s">
        <v>1601</v>
      </c>
      <c r="M175" s="199" t="s">
        <v>13</v>
      </c>
      <c r="N175" s="195" t="s">
        <v>13</v>
      </c>
      <c r="O175" s="199" t="s">
        <v>13</v>
      </c>
      <c r="P175" s="195" t="s">
        <v>13</v>
      </c>
      <c r="Q175" s="195" t="s">
        <v>847</v>
      </c>
      <c r="R175" s="195" t="s">
        <v>1601</v>
      </c>
      <c r="S175" s="199" t="s">
        <v>13</v>
      </c>
      <c r="T175" s="195" t="s">
        <v>13</v>
      </c>
      <c r="U175" s="199" t="s">
        <v>13</v>
      </c>
      <c r="V175" s="195" t="s">
        <v>13</v>
      </c>
      <c r="W175" s="195" t="s">
        <v>847</v>
      </c>
      <c r="X175" s="195" t="s">
        <v>13</v>
      </c>
    </row>
    <row r="176" spans="1:24" ht="13.8" thickBot="1" x14ac:dyDescent="0.3">
      <c r="A176" s="7" t="s">
        <v>286</v>
      </c>
      <c r="B176" s="179" t="s">
        <v>285</v>
      </c>
      <c r="C176" s="195" t="s">
        <v>26</v>
      </c>
      <c r="D176" s="195" t="s">
        <v>1699</v>
      </c>
      <c r="E176" s="195" t="s">
        <v>1949</v>
      </c>
      <c r="F176" s="195" t="s">
        <v>1558</v>
      </c>
      <c r="G176" s="196">
        <v>0.85</v>
      </c>
      <c r="H176" s="197" t="s">
        <v>1950</v>
      </c>
      <c r="I176" s="196">
        <v>0.85</v>
      </c>
      <c r="J176" s="198" t="s">
        <v>1912</v>
      </c>
      <c r="K176" s="195" t="s">
        <v>847</v>
      </c>
      <c r="L176" s="195" t="s">
        <v>1951</v>
      </c>
      <c r="M176" s="196">
        <v>0</v>
      </c>
      <c r="N176" s="195" t="s">
        <v>13</v>
      </c>
      <c r="O176" s="196">
        <v>0</v>
      </c>
      <c r="P176" s="195" t="s">
        <v>13</v>
      </c>
      <c r="Q176" s="195" t="s">
        <v>848</v>
      </c>
      <c r="R176" s="195" t="s">
        <v>13</v>
      </c>
      <c r="S176" s="196">
        <v>0</v>
      </c>
      <c r="T176" s="195" t="s">
        <v>13</v>
      </c>
      <c r="U176" s="196">
        <v>0</v>
      </c>
      <c r="V176" s="195" t="s">
        <v>13</v>
      </c>
      <c r="W176" s="195" t="s">
        <v>848</v>
      </c>
      <c r="X176" s="195" t="s">
        <v>13</v>
      </c>
    </row>
    <row r="177" spans="1:24" ht="13.8" thickBot="1" x14ac:dyDescent="0.3">
      <c r="A177" s="7" t="s">
        <v>296</v>
      </c>
      <c r="B177" s="179" t="s">
        <v>295</v>
      </c>
      <c r="C177" s="195" t="s">
        <v>26</v>
      </c>
      <c r="D177" s="195" t="s">
        <v>1629</v>
      </c>
      <c r="E177" s="195" t="s">
        <v>1959</v>
      </c>
      <c r="F177" s="195" t="s">
        <v>1558</v>
      </c>
      <c r="G177" s="196">
        <v>1</v>
      </c>
      <c r="H177" s="197" t="s">
        <v>1960</v>
      </c>
      <c r="I177" s="196">
        <v>1</v>
      </c>
      <c r="J177" s="198" t="s">
        <v>1961</v>
      </c>
      <c r="K177" s="195" t="s">
        <v>848</v>
      </c>
      <c r="L177" s="195" t="s">
        <v>1561</v>
      </c>
      <c r="M177" s="199" t="s">
        <v>13</v>
      </c>
      <c r="N177" s="195" t="s">
        <v>13</v>
      </c>
      <c r="O177" s="199" t="s">
        <v>13</v>
      </c>
      <c r="P177" s="195" t="s">
        <v>13</v>
      </c>
      <c r="Q177" s="195" t="s">
        <v>848</v>
      </c>
      <c r="R177" s="195" t="s">
        <v>13</v>
      </c>
      <c r="S177" s="199" t="s">
        <v>13</v>
      </c>
      <c r="T177" s="195" t="s">
        <v>13</v>
      </c>
      <c r="U177" s="199" t="s">
        <v>13</v>
      </c>
      <c r="V177" s="195" t="s">
        <v>13</v>
      </c>
      <c r="W177" s="195" t="s">
        <v>848</v>
      </c>
      <c r="X177" s="195" t="s">
        <v>13</v>
      </c>
    </row>
    <row r="178" spans="1:24" ht="13.8" thickBot="1" x14ac:dyDescent="0.3">
      <c r="A178" s="7" t="s">
        <v>302</v>
      </c>
      <c r="B178" s="179" t="s">
        <v>301</v>
      </c>
      <c r="C178" s="195" t="s">
        <v>26</v>
      </c>
      <c r="D178" s="195" t="s">
        <v>1593</v>
      </c>
      <c r="E178" s="195" t="s">
        <v>1968</v>
      </c>
      <c r="F178" s="195" t="s">
        <v>1592</v>
      </c>
      <c r="G178" s="196">
        <v>0.75</v>
      </c>
      <c r="H178" s="197" t="s">
        <v>1969</v>
      </c>
      <c r="I178" s="196">
        <v>0.5</v>
      </c>
      <c r="J178" s="198" t="s">
        <v>1896</v>
      </c>
      <c r="K178" s="195" t="s">
        <v>848</v>
      </c>
      <c r="L178" s="195" t="s">
        <v>1970</v>
      </c>
      <c r="M178" s="196">
        <v>0.3</v>
      </c>
      <c r="N178" s="198" t="s">
        <v>1971</v>
      </c>
      <c r="O178" s="196">
        <v>0.3</v>
      </c>
      <c r="P178" s="198" t="s">
        <v>1972</v>
      </c>
      <c r="Q178" s="195" t="s">
        <v>848</v>
      </c>
      <c r="R178" s="195" t="s">
        <v>1601</v>
      </c>
      <c r="S178" s="199" t="s">
        <v>13</v>
      </c>
      <c r="T178" s="195" t="s">
        <v>13</v>
      </c>
      <c r="U178" s="199" t="s">
        <v>13</v>
      </c>
      <c r="V178" s="195" t="s">
        <v>13</v>
      </c>
      <c r="W178" s="195" t="s">
        <v>848</v>
      </c>
      <c r="X178" s="195" t="s">
        <v>13</v>
      </c>
    </row>
    <row r="179" spans="1:24" ht="13.8" thickBot="1" x14ac:dyDescent="0.3">
      <c r="A179" s="7" t="s">
        <v>310</v>
      </c>
      <c r="B179" s="179" t="s">
        <v>309</v>
      </c>
      <c r="C179" s="195" t="s">
        <v>26</v>
      </c>
      <c r="D179" s="195" t="s">
        <v>1855</v>
      </c>
      <c r="E179" s="195" t="s">
        <v>1976</v>
      </c>
      <c r="F179" s="195" t="s">
        <v>1732</v>
      </c>
      <c r="G179" s="203" t="s">
        <v>834</v>
      </c>
      <c r="H179" s="203" t="s">
        <v>834</v>
      </c>
      <c r="I179" s="203" t="s">
        <v>834</v>
      </c>
      <c r="J179" s="203" t="s">
        <v>834</v>
      </c>
      <c r="K179" s="203" t="s">
        <v>834</v>
      </c>
      <c r="L179" s="203" t="s">
        <v>834</v>
      </c>
      <c r="M179" s="203" t="s">
        <v>834</v>
      </c>
      <c r="N179" s="203" t="s">
        <v>834</v>
      </c>
      <c r="O179" s="203" t="s">
        <v>834</v>
      </c>
      <c r="P179" s="203" t="s">
        <v>834</v>
      </c>
      <c r="Q179" s="203" t="s">
        <v>834</v>
      </c>
      <c r="R179" s="203" t="s">
        <v>834</v>
      </c>
      <c r="S179" s="203" t="s">
        <v>834</v>
      </c>
      <c r="T179" s="203" t="s">
        <v>834</v>
      </c>
      <c r="U179" s="203" t="s">
        <v>834</v>
      </c>
      <c r="V179" s="203" t="s">
        <v>834</v>
      </c>
      <c r="W179" s="203" t="s">
        <v>834</v>
      </c>
      <c r="X179" s="203" t="s">
        <v>834</v>
      </c>
    </row>
    <row r="180" spans="1:24" ht="13.8" thickBot="1" x14ac:dyDescent="0.3">
      <c r="A180" s="7" t="s">
        <v>324</v>
      </c>
      <c r="B180" s="179" t="s">
        <v>323</v>
      </c>
      <c r="C180" s="195" t="s">
        <v>26</v>
      </c>
      <c r="D180" s="195" t="s">
        <v>1830</v>
      </c>
      <c r="E180" s="195" t="s">
        <v>1993</v>
      </c>
      <c r="F180" s="195" t="s">
        <v>1558</v>
      </c>
      <c r="G180" s="196">
        <v>0.93500000000000005</v>
      </c>
      <c r="H180" s="197" t="s">
        <v>1994</v>
      </c>
      <c r="I180" s="196">
        <v>0.86580000000000001</v>
      </c>
      <c r="J180" s="195" t="s">
        <v>13</v>
      </c>
      <c r="K180" s="195" t="s">
        <v>847</v>
      </c>
      <c r="L180" s="195" t="s">
        <v>1601</v>
      </c>
      <c r="M180" s="196">
        <v>6525</v>
      </c>
      <c r="N180" s="198" t="s">
        <v>1995</v>
      </c>
      <c r="O180" s="196">
        <v>0.65249999999999997</v>
      </c>
      <c r="P180" s="198" t="s">
        <v>1996</v>
      </c>
      <c r="Q180" s="195" t="s">
        <v>848</v>
      </c>
      <c r="R180" s="195" t="s">
        <v>1599</v>
      </c>
      <c r="S180" s="199" t="s">
        <v>13</v>
      </c>
      <c r="T180" s="195" t="s">
        <v>13</v>
      </c>
      <c r="U180" s="199" t="s">
        <v>13</v>
      </c>
      <c r="V180" s="195" t="s">
        <v>13</v>
      </c>
      <c r="W180" s="195" t="s">
        <v>848</v>
      </c>
      <c r="X180" s="195" t="s">
        <v>13</v>
      </c>
    </row>
    <row r="181" spans="1:24" ht="13.8" thickBot="1" x14ac:dyDescent="0.3">
      <c r="A181" s="7" t="s">
        <v>340</v>
      </c>
      <c r="B181" s="179" t="s">
        <v>339</v>
      </c>
      <c r="C181" s="195" t="s">
        <v>26</v>
      </c>
      <c r="D181" s="195" t="s">
        <v>2022</v>
      </c>
      <c r="E181" s="195" t="s">
        <v>2023</v>
      </c>
      <c r="F181" s="195" t="s">
        <v>1558</v>
      </c>
      <c r="G181" s="196">
        <v>0.95</v>
      </c>
      <c r="H181" s="197" t="s">
        <v>1750</v>
      </c>
      <c r="I181" s="196">
        <v>0.95</v>
      </c>
      <c r="J181" s="198" t="s">
        <v>2024</v>
      </c>
      <c r="K181" s="195" t="s">
        <v>848</v>
      </c>
      <c r="L181" s="195" t="s">
        <v>13</v>
      </c>
      <c r="M181" s="199" t="s">
        <v>13</v>
      </c>
      <c r="N181" s="195" t="s">
        <v>13</v>
      </c>
      <c r="O181" s="199" t="s">
        <v>13</v>
      </c>
      <c r="P181" s="195" t="s">
        <v>13</v>
      </c>
      <c r="Q181" s="195" t="s">
        <v>848</v>
      </c>
      <c r="R181" s="195" t="s">
        <v>13</v>
      </c>
      <c r="S181" s="199" t="s">
        <v>13</v>
      </c>
      <c r="T181" s="195" t="s">
        <v>13</v>
      </c>
      <c r="U181" s="199" t="s">
        <v>13</v>
      </c>
      <c r="V181" s="195" t="s">
        <v>13</v>
      </c>
      <c r="W181" s="195" t="s">
        <v>848</v>
      </c>
      <c r="X181" s="195" t="s">
        <v>13</v>
      </c>
    </row>
    <row r="182" spans="1:24" ht="13.8" thickBot="1" x14ac:dyDescent="0.3">
      <c r="A182" s="7" t="s">
        <v>344</v>
      </c>
      <c r="B182" s="179" t="s">
        <v>343</v>
      </c>
      <c r="C182" s="195" t="s">
        <v>26</v>
      </c>
      <c r="D182" s="195" t="s">
        <v>2028</v>
      </c>
      <c r="E182" s="195" t="s">
        <v>2029</v>
      </c>
      <c r="F182" s="195" t="s">
        <v>1558</v>
      </c>
      <c r="G182" s="196">
        <v>2</v>
      </c>
      <c r="H182" s="197" t="s">
        <v>2030</v>
      </c>
      <c r="I182" s="196">
        <v>1.9578</v>
      </c>
      <c r="J182" s="195" t="s">
        <v>13</v>
      </c>
      <c r="K182" s="195" t="s">
        <v>847</v>
      </c>
      <c r="L182" s="195" t="s">
        <v>1578</v>
      </c>
      <c r="M182" s="199" t="s">
        <v>13</v>
      </c>
      <c r="N182" s="195" t="s">
        <v>13</v>
      </c>
      <c r="O182" s="199" t="s">
        <v>13</v>
      </c>
      <c r="P182" s="195" t="s">
        <v>13</v>
      </c>
      <c r="Q182" s="195" t="s">
        <v>848</v>
      </c>
      <c r="R182" s="195" t="s">
        <v>13</v>
      </c>
      <c r="S182" s="199" t="s">
        <v>13</v>
      </c>
      <c r="T182" s="195" t="s">
        <v>13</v>
      </c>
      <c r="U182" s="199" t="s">
        <v>13</v>
      </c>
      <c r="V182" s="195" t="s">
        <v>13</v>
      </c>
      <c r="W182" s="195" t="s">
        <v>848</v>
      </c>
      <c r="X182" s="195" t="s">
        <v>13</v>
      </c>
    </row>
    <row r="183" spans="1:24" ht="13.8" thickBot="1" x14ac:dyDescent="0.3">
      <c r="A183" s="7" t="s">
        <v>352</v>
      </c>
      <c r="B183" s="179" t="s">
        <v>351</v>
      </c>
      <c r="C183" s="195" t="s">
        <v>26</v>
      </c>
      <c r="D183" s="195" t="s">
        <v>1585</v>
      </c>
      <c r="E183" s="195" t="s">
        <v>2040</v>
      </c>
      <c r="F183" s="195" t="s">
        <v>1558</v>
      </c>
      <c r="G183" s="196">
        <v>1.5</v>
      </c>
      <c r="H183" s="197" t="s">
        <v>2041</v>
      </c>
      <c r="I183" s="196">
        <v>1.3726</v>
      </c>
      <c r="J183" s="198" t="s">
        <v>1552</v>
      </c>
      <c r="K183" s="195" t="s">
        <v>847</v>
      </c>
      <c r="L183" s="195" t="s">
        <v>1561</v>
      </c>
      <c r="M183" s="199" t="s">
        <v>13</v>
      </c>
      <c r="N183" s="195" t="s">
        <v>13</v>
      </c>
      <c r="O183" s="199" t="s">
        <v>13</v>
      </c>
      <c r="P183" s="195" t="s">
        <v>13</v>
      </c>
      <c r="Q183" s="195" t="s">
        <v>13</v>
      </c>
      <c r="R183" s="195" t="s">
        <v>13</v>
      </c>
      <c r="S183" s="199" t="s">
        <v>13</v>
      </c>
      <c r="T183" s="195" t="s">
        <v>13</v>
      </c>
      <c r="U183" s="199" t="s">
        <v>13</v>
      </c>
      <c r="V183" s="195" t="s">
        <v>13</v>
      </c>
      <c r="W183" s="195" t="s">
        <v>13</v>
      </c>
      <c r="X183" s="195" t="s">
        <v>13</v>
      </c>
    </row>
    <row r="184" spans="1:24" ht="13.8" thickBot="1" x14ac:dyDescent="0.3">
      <c r="A184" s="7" t="s">
        <v>360</v>
      </c>
      <c r="B184" s="179" t="s">
        <v>359</v>
      </c>
      <c r="C184" s="195" t="s">
        <v>26</v>
      </c>
      <c r="D184" s="195" t="s">
        <v>1733</v>
      </c>
      <c r="E184" s="195" t="s">
        <v>2051</v>
      </c>
      <c r="F184" s="195" t="s">
        <v>1592</v>
      </c>
      <c r="G184" s="196">
        <v>1</v>
      </c>
      <c r="H184" s="197" t="s">
        <v>2052</v>
      </c>
      <c r="I184" s="199" t="s">
        <v>13</v>
      </c>
      <c r="J184" s="195" t="s">
        <v>13</v>
      </c>
      <c r="K184" s="195" t="s">
        <v>847</v>
      </c>
      <c r="L184" s="195" t="s">
        <v>1553</v>
      </c>
      <c r="M184" s="196">
        <v>0</v>
      </c>
      <c r="N184" s="195" t="s">
        <v>13</v>
      </c>
      <c r="O184" s="196">
        <v>0</v>
      </c>
      <c r="P184" s="195" t="s">
        <v>13</v>
      </c>
      <c r="Q184" s="195" t="s">
        <v>848</v>
      </c>
      <c r="R184" s="195" t="s">
        <v>13</v>
      </c>
      <c r="S184" s="196">
        <v>0</v>
      </c>
      <c r="T184" s="195" t="s">
        <v>13</v>
      </c>
      <c r="U184" s="196">
        <v>0</v>
      </c>
      <c r="V184" s="195" t="s">
        <v>13</v>
      </c>
      <c r="W184" s="195" t="s">
        <v>848</v>
      </c>
      <c r="X184" s="195" t="s">
        <v>13</v>
      </c>
    </row>
    <row r="185" spans="1:24" ht="13.8" thickBot="1" x14ac:dyDescent="0.3">
      <c r="A185" s="7" t="s">
        <v>380</v>
      </c>
      <c r="B185" s="179" t="s">
        <v>379</v>
      </c>
      <c r="C185" s="195" t="s">
        <v>26</v>
      </c>
      <c r="D185" s="195" t="s">
        <v>1549</v>
      </c>
      <c r="E185" s="195" t="s">
        <v>2071</v>
      </c>
      <c r="F185" s="195" t="s">
        <v>1592</v>
      </c>
      <c r="G185" s="203" t="s">
        <v>834</v>
      </c>
      <c r="H185" s="203" t="s">
        <v>834</v>
      </c>
      <c r="I185" s="203" t="s">
        <v>834</v>
      </c>
      <c r="J185" s="203" t="s">
        <v>834</v>
      </c>
      <c r="K185" s="203" t="s">
        <v>834</v>
      </c>
      <c r="L185" s="203" t="s">
        <v>834</v>
      </c>
      <c r="M185" s="203" t="s">
        <v>834</v>
      </c>
      <c r="N185" s="203" t="s">
        <v>834</v>
      </c>
      <c r="O185" s="203" t="s">
        <v>834</v>
      </c>
      <c r="P185" s="203" t="s">
        <v>834</v>
      </c>
      <c r="Q185" s="203" t="s">
        <v>834</v>
      </c>
      <c r="R185" s="203" t="s">
        <v>834</v>
      </c>
      <c r="S185" s="203" t="s">
        <v>834</v>
      </c>
      <c r="T185" s="203" t="s">
        <v>834</v>
      </c>
      <c r="U185" s="203" t="s">
        <v>834</v>
      </c>
      <c r="V185" s="203" t="s">
        <v>834</v>
      </c>
      <c r="W185" s="203" t="s">
        <v>834</v>
      </c>
      <c r="X185" s="203" t="s">
        <v>834</v>
      </c>
    </row>
    <row r="186" spans="1:24" ht="13.8" thickBot="1" x14ac:dyDescent="0.3">
      <c r="A186" s="7" t="s">
        <v>412</v>
      </c>
      <c r="B186" s="179" t="s">
        <v>411</v>
      </c>
      <c r="C186" s="195" t="s">
        <v>26</v>
      </c>
      <c r="D186" s="195" t="s">
        <v>1811</v>
      </c>
      <c r="E186" s="195" t="s">
        <v>2106</v>
      </c>
      <c r="F186" s="195" t="s">
        <v>1592</v>
      </c>
      <c r="G186" s="203" t="s">
        <v>834</v>
      </c>
      <c r="H186" s="203" t="s">
        <v>834</v>
      </c>
      <c r="I186" s="203" t="s">
        <v>834</v>
      </c>
      <c r="J186" s="203" t="s">
        <v>834</v>
      </c>
      <c r="K186" s="203" t="s">
        <v>834</v>
      </c>
      <c r="L186" s="203" t="s">
        <v>834</v>
      </c>
      <c r="M186" s="203" t="s">
        <v>834</v>
      </c>
      <c r="N186" s="203" t="s">
        <v>834</v>
      </c>
      <c r="O186" s="203" t="s">
        <v>834</v>
      </c>
      <c r="P186" s="203" t="s">
        <v>834</v>
      </c>
      <c r="Q186" s="203" t="s">
        <v>834</v>
      </c>
      <c r="R186" s="203" t="s">
        <v>834</v>
      </c>
      <c r="S186" s="203" t="s">
        <v>834</v>
      </c>
      <c r="T186" s="203" t="s">
        <v>834</v>
      </c>
      <c r="U186" s="203" t="s">
        <v>834</v>
      </c>
      <c r="V186" s="203" t="s">
        <v>834</v>
      </c>
      <c r="W186" s="203" t="s">
        <v>834</v>
      </c>
      <c r="X186" s="203" t="s">
        <v>834</v>
      </c>
    </row>
    <row r="187" spans="1:24" ht="13.8" thickBot="1" x14ac:dyDescent="0.3">
      <c r="A187" s="7" t="s">
        <v>410</v>
      </c>
      <c r="B187" s="179" t="s">
        <v>409</v>
      </c>
      <c r="C187" s="195" t="s">
        <v>26</v>
      </c>
      <c r="D187" s="195" t="s">
        <v>2104</v>
      </c>
      <c r="E187" s="195" t="s">
        <v>2105</v>
      </c>
      <c r="F187" s="195" t="s">
        <v>1732</v>
      </c>
      <c r="G187" s="203" t="s">
        <v>834</v>
      </c>
      <c r="H187" s="203" t="s">
        <v>834</v>
      </c>
      <c r="I187" s="203" t="s">
        <v>834</v>
      </c>
      <c r="J187" s="203" t="s">
        <v>834</v>
      </c>
      <c r="K187" s="203" t="s">
        <v>834</v>
      </c>
      <c r="L187" s="203" t="s">
        <v>834</v>
      </c>
      <c r="M187" s="203" t="s">
        <v>834</v>
      </c>
      <c r="N187" s="203" t="s">
        <v>834</v>
      </c>
      <c r="O187" s="203" t="s">
        <v>834</v>
      </c>
      <c r="P187" s="203" t="s">
        <v>834</v>
      </c>
      <c r="Q187" s="203" t="s">
        <v>834</v>
      </c>
      <c r="R187" s="203" t="s">
        <v>834</v>
      </c>
      <c r="S187" s="203" t="s">
        <v>834</v>
      </c>
      <c r="T187" s="203" t="s">
        <v>834</v>
      </c>
      <c r="U187" s="203" t="s">
        <v>834</v>
      </c>
      <c r="V187" s="203" t="s">
        <v>834</v>
      </c>
      <c r="W187" s="203" t="s">
        <v>834</v>
      </c>
      <c r="X187" s="203" t="s">
        <v>834</v>
      </c>
    </row>
    <row r="188" spans="1:24" ht="13.8" thickBot="1" x14ac:dyDescent="0.3">
      <c r="A188" s="7" t="s">
        <v>435</v>
      </c>
      <c r="B188" s="179" t="s">
        <v>434</v>
      </c>
      <c r="C188" s="195" t="s">
        <v>26</v>
      </c>
      <c r="D188" s="195" t="s">
        <v>1617</v>
      </c>
      <c r="E188" s="195" t="s">
        <v>2124</v>
      </c>
      <c r="F188" s="195" t="s">
        <v>1528</v>
      </c>
      <c r="G188" s="196">
        <v>1</v>
      </c>
      <c r="H188" s="197" t="s">
        <v>2125</v>
      </c>
      <c r="I188" s="196">
        <v>1</v>
      </c>
      <c r="J188" s="198" t="s">
        <v>936</v>
      </c>
      <c r="K188" s="195" t="s">
        <v>847</v>
      </c>
      <c r="L188" s="195" t="s">
        <v>1553</v>
      </c>
      <c r="M188" s="196">
        <v>50000</v>
      </c>
      <c r="N188" s="198" t="s">
        <v>2126</v>
      </c>
      <c r="O188" s="196">
        <v>0.28999999999999998</v>
      </c>
      <c r="P188" s="198" t="s">
        <v>936</v>
      </c>
      <c r="Q188" s="195" t="s">
        <v>847</v>
      </c>
      <c r="R188" s="195" t="s">
        <v>1553</v>
      </c>
      <c r="S188" s="196">
        <v>0</v>
      </c>
      <c r="T188" s="195" t="s">
        <v>13</v>
      </c>
      <c r="U188" s="196">
        <v>0</v>
      </c>
      <c r="V188" s="195" t="s">
        <v>13</v>
      </c>
      <c r="W188" s="195" t="s">
        <v>848</v>
      </c>
      <c r="X188" s="195" t="s">
        <v>13</v>
      </c>
    </row>
    <row r="189" spans="1:24" ht="13.8" thickBot="1" x14ac:dyDescent="0.3">
      <c r="A189" s="7" t="s">
        <v>447</v>
      </c>
      <c r="B189" s="179" t="s">
        <v>446</v>
      </c>
      <c r="C189" s="195" t="s">
        <v>26</v>
      </c>
      <c r="D189" s="195" t="s">
        <v>1617</v>
      </c>
      <c r="E189" s="195" t="s">
        <v>1677</v>
      </c>
      <c r="F189" s="195" t="s">
        <v>1592</v>
      </c>
      <c r="G189" s="196" t="s">
        <v>834</v>
      </c>
      <c r="H189" s="196" t="s">
        <v>834</v>
      </c>
      <c r="I189" s="196" t="s">
        <v>834</v>
      </c>
      <c r="J189" s="196" t="s">
        <v>834</v>
      </c>
      <c r="K189" s="196" t="s">
        <v>834</v>
      </c>
      <c r="L189" s="196" t="s">
        <v>834</v>
      </c>
      <c r="M189" s="196" t="s">
        <v>834</v>
      </c>
      <c r="N189" s="196" t="s">
        <v>834</v>
      </c>
      <c r="O189" s="196" t="s">
        <v>834</v>
      </c>
      <c r="P189" s="196" t="s">
        <v>834</v>
      </c>
      <c r="Q189" s="196" t="s">
        <v>834</v>
      </c>
      <c r="R189" s="196" t="s">
        <v>834</v>
      </c>
      <c r="S189" s="196" t="s">
        <v>834</v>
      </c>
      <c r="T189" s="196" t="s">
        <v>834</v>
      </c>
      <c r="U189" s="196" t="s">
        <v>834</v>
      </c>
      <c r="V189" s="196" t="s">
        <v>834</v>
      </c>
      <c r="W189" s="196" t="s">
        <v>834</v>
      </c>
      <c r="X189" s="196" t="s">
        <v>834</v>
      </c>
    </row>
    <row r="190" spans="1:24" ht="13.8" thickBot="1" x14ac:dyDescent="0.3">
      <c r="A190" s="7" t="s">
        <v>469</v>
      </c>
      <c r="B190" s="179" t="s">
        <v>468</v>
      </c>
      <c r="C190" s="195" t="s">
        <v>26</v>
      </c>
      <c r="D190" s="195" t="s">
        <v>1614</v>
      </c>
      <c r="E190" s="195" t="s">
        <v>2159</v>
      </c>
      <c r="F190" s="195" t="s">
        <v>1558</v>
      </c>
      <c r="G190" s="196">
        <v>1.05</v>
      </c>
      <c r="H190" s="197" t="s">
        <v>2005</v>
      </c>
      <c r="I190" s="196">
        <v>1.05</v>
      </c>
      <c r="J190" s="198" t="s">
        <v>1710</v>
      </c>
      <c r="K190" s="195" t="s">
        <v>848</v>
      </c>
      <c r="L190" s="195" t="s">
        <v>1601</v>
      </c>
      <c r="M190" s="199" t="s">
        <v>13</v>
      </c>
      <c r="N190" s="195" t="s">
        <v>13</v>
      </c>
      <c r="O190" s="199" t="s">
        <v>13</v>
      </c>
      <c r="P190" s="195" t="s">
        <v>13</v>
      </c>
      <c r="Q190" s="195" t="s">
        <v>848</v>
      </c>
      <c r="R190" s="195" t="s">
        <v>13</v>
      </c>
      <c r="S190" s="199" t="s">
        <v>13</v>
      </c>
      <c r="T190" s="195" t="s">
        <v>13</v>
      </c>
      <c r="U190" s="199" t="s">
        <v>13</v>
      </c>
      <c r="V190" s="195" t="s">
        <v>13</v>
      </c>
      <c r="W190" s="195" t="s">
        <v>848</v>
      </c>
      <c r="X190" s="195" t="s">
        <v>13</v>
      </c>
    </row>
    <row r="191" spans="1:24" ht="13.8" thickBot="1" x14ac:dyDescent="0.3">
      <c r="A191" s="7" t="s">
        <v>475</v>
      </c>
      <c r="B191" s="179" t="s">
        <v>474</v>
      </c>
      <c r="C191" s="195" t="s">
        <v>26</v>
      </c>
      <c r="D191" s="195" t="s">
        <v>2163</v>
      </c>
      <c r="E191" s="195" t="s">
        <v>2164</v>
      </c>
      <c r="F191" s="195" t="s">
        <v>1732</v>
      </c>
      <c r="G191" s="196" t="s">
        <v>834</v>
      </c>
      <c r="H191" s="196" t="s">
        <v>834</v>
      </c>
      <c r="I191" s="196" t="s">
        <v>834</v>
      </c>
      <c r="J191" s="196" t="s">
        <v>834</v>
      </c>
      <c r="K191" s="196" t="s">
        <v>834</v>
      </c>
      <c r="L191" s="196" t="s">
        <v>834</v>
      </c>
      <c r="M191" s="196" t="s">
        <v>834</v>
      </c>
      <c r="N191" s="196" t="s">
        <v>834</v>
      </c>
      <c r="O191" s="196" t="s">
        <v>834</v>
      </c>
      <c r="P191" s="196" t="s">
        <v>834</v>
      </c>
      <c r="Q191" s="196" t="s">
        <v>834</v>
      </c>
      <c r="R191" s="196" t="s">
        <v>834</v>
      </c>
      <c r="S191" s="196" t="s">
        <v>834</v>
      </c>
      <c r="T191" s="196" t="s">
        <v>834</v>
      </c>
      <c r="U191" s="196" t="s">
        <v>834</v>
      </c>
      <c r="V191" s="196" t="s">
        <v>834</v>
      </c>
      <c r="W191" s="196" t="s">
        <v>834</v>
      </c>
      <c r="X191" s="196" t="s">
        <v>834</v>
      </c>
    </row>
    <row r="192" spans="1:24" ht="13.8" thickBot="1" x14ac:dyDescent="0.3">
      <c r="A192" s="7" t="s">
        <v>480</v>
      </c>
      <c r="B192" s="179" t="s">
        <v>495</v>
      </c>
      <c r="C192" s="195" t="s">
        <v>26</v>
      </c>
      <c r="D192" s="195" t="s">
        <v>1591</v>
      </c>
      <c r="E192" s="195" t="s">
        <v>13</v>
      </c>
      <c r="F192" s="195" t="s">
        <v>1592</v>
      </c>
      <c r="G192" s="196">
        <v>0.97009999999999996</v>
      </c>
      <c r="H192" s="200" t="s">
        <v>13</v>
      </c>
      <c r="I192" s="196">
        <v>0.97009999999999996</v>
      </c>
      <c r="J192" s="195" t="s">
        <v>13</v>
      </c>
      <c r="K192" s="195" t="s">
        <v>847</v>
      </c>
      <c r="L192" s="195" t="s">
        <v>1561</v>
      </c>
      <c r="M192" s="199" t="s">
        <v>13</v>
      </c>
      <c r="N192" s="195" t="s">
        <v>13</v>
      </c>
      <c r="O192" s="199" t="s">
        <v>13</v>
      </c>
      <c r="P192" s="195" t="s">
        <v>13</v>
      </c>
      <c r="Q192" s="195" t="s">
        <v>13</v>
      </c>
      <c r="R192" s="195" t="s">
        <v>13</v>
      </c>
      <c r="S192" s="199" t="s">
        <v>13</v>
      </c>
      <c r="T192" s="195" t="s">
        <v>13</v>
      </c>
      <c r="U192" s="199" t="s">
        <v>13</v>
      </c>
      <c r="V192" s="195" t="s">
        <v>13</v>
      </c>
      <c r="W192" s="195" t="s">
        <v>13</v>
      </c>
      <c r="X192" s="195" t="s">
        <v>13</v>
      </c>
    </row>
    <row r="193" spans="1:24" ht="13.8" thickBot="1" x14ac:dyDescent="0.3">
      <c r="A193" s="7" t="s">
        <v>507</v>
      </c>
      <c r="B193" s="179" t="s">
        <v>506</v>
      </c>
      <c r="C193" s="195" t="s">
        <v>26</v>
      </c>
      <c r="D193" s="195" t="s">
        <v>1724</v>
      </c>
      <c r="E193" s="195" t="s">
        <v>2195</v>
      </c>
      <c r="F193" s="195" t="s">
        <v>1558</v>
      </c>
      <c r="G193" s="196">
        <v>1</v>
      </c>
      <c r="H193" s="197" t="s">
        <v>2196</v>
      </c>
      <c r="I193" s="196">
        <v>0.9778</v>
      </c>
      <c r="J193" s="198" t="s">
        <v>2197</v>
      </c>
      <c r="K193" s="195" t="s">
        <v>848</v>
      </c>
      <c r="L193" s="195" t="s">
        <v>1561</v>
      </c>
      <c r="M193" s="199" t="s">
        <v>13</v>
      </c>
      <c r="N193" s="195" t="s">
        <v>13</v>
      </c>
      <c r="O193" s="199" t="s">
        <v>13</v>
      </c>
      <c r="P193" s="195" t="s">
        <v>13</v>
      </c>
      <c r="Q193" s="195" t="s">
        <v>848</v>
      </c>
      <c r="R193" s="195" t="s">
        <v>13</v>
      </c>
      <c r="S193" s="199" t="s">
        <v>13</v>
      </c>
      <c r="T193" s="195" t="s">
        <v>13</v>
      </c>
      <c r="U193" s="199" t="s">
        <v>13</v>
      </c>
      <c r="V193" s="195" t="s">
        <v>13</v>
      </c>
      <c r="W193" s="195" t="s">
        <v>848</v>
      </c>
      <c r="X193" s="195" t="s">
        <v>13</v>
      </c>
    </row>
    <row r="194" spans="1:24" ht="13.8" thickBot="1" x14ac:dyDescent="0.3">
      <c r="A194" s="7" t="s">
        <v>513</v>
      </c>
      <c r="B194" s="179" t="s">
        <v>512</v>
      </c>
      <c r="C194" s="195" t="s">
        <v>26</v>
      </c>
      <c r="D194" s="195" t="s">
        <v>2200</v>
      </c>
      <c r="E194" s="195" t="s">
        <v>2201</v>
      </c>
      <c r="F194" s="195" t="s">
        <v>1527</v>
      </c>
      <c r="G194" s="196">
        <v>0.6</v>
      </c>
      <c r="H194" s="197" t="s">
        <v>2202</v>
      </c>
      <c r="I194" s="199" t="s">
        <v>13</v>
      </c>
      <c r="J194" s="198" t="s">
        <v>2203</v>
      </c>
      <c r="K194" s="195" t="s">
        <v>848</v>
      </c>
      <c r="L194" s="195" t="s">
        <v>1601</v>
      </c>
      <c r="M194" s="199" t="s">
        <v>13</v>
      </c>
      <c r="N194" s="195" t="s">
        <v>13</v>
      </c>
      <c r="O194" s="199" t="s">
        <v>13</v>
      </c>
      <c r="P194" s="195" t="s">
        <v>13</v>
      </c>
      <c r="Q194" s="195" t="s">
        <v>848</v>
      </c>
      <c r="R194" s="195" t="s">
        <v>13</v>
      </c>
      <c r="S194" s="199" t="s">
        <v>13</v>
      </c>
      <c r="T194" s="195" t="s">
        <v>13</v>
      </c>
      <c r="U194" s="199" t="s">
        <v>13</v>
      </c>
      <c r="V194" s="195" t="s">
        <v>13</v>
      </c>
      <c r="W194" s="195" t="s">
        <v>848</v>
      </c>
      <c r="X194" s="195" t="s">
        <v>13</v>
      </c>
    </row>
    <row r="195" spans="1:24" ht="13.8" thickBot="1" x14ac:dyDescent="0.3">
      <c r="A195" s="7" t="s">
        <v>523</v>
      </c>
      <c r="B195" s="179" t="s">
        <v>522</v>
      </c>
      <c r="C195" s="195" t="s">
        <v>26</v>
      </c>
      <c r="D195" s="195" t="s">
        <v>2212</v>
      </c>
      <c r="E195" s="195" t="s">
        <v>2213</v>
      </c>
      <c r="F195" s="195" t="s">
        <v>1732</v>
      </c>
      <c r="G195" s="203" t="s">
        <v>834</v>
      </c>
      <c r="H195" s="203" t="s">
        <v>834</v>
      </c>
      <c r="I195" s="203" t="s">
        <v>834</v>
      </c>
      <c r="J195" s="203" t="s">
        <v>834</v>
      </c>
      <c r="K195" s="203" t="s">
        <v>834</v>
      </c>
      <c r="L195" s="203" t="s">
        <v>834</v>
      </c>
      <c r="M195" s="203" t="s">
        <v>834</v>
      </c>
      <c r="N195" s="203" t="s">
        <v>834</v>
      </c>
      <c r="O195" s="203" t="s">
        <v>834</v>
      </c>
      <c r="P195" s="203" t="s">
        <v>834</v>
      </c>
      <c r="Q195" s="203" t="s">
        <v>834</v>
      </c>
      <c r="R195" s="203" t="s">
        <v>834</v>
      </c>
      <c r="S195" s="203" t="s">
        <v>834</v>
      </c>
      <c r="T195" s="203" t="s">
        <v>834</v>
      </c>
      <c r="U195" s="203" t="s">
        <v>834</v>
      </c>
      <c r="V195" s="203" t="s">
        <v>834</v>
      </c>
      <c r="W195" s="203" t="s">
        <v>834</v>
      </c>
      <c r="X195" s="203" t="s">
        <v>834</v>
      </c>
    </row>
    <row r="196" spans="1:24" ht="13.8" thickBot="1" x14ac:dyDescent="0.3">
      <c r="A196" s="7" t="s">
        <v>527</v>
      </c>
      <c r="B196" s="179" t="s">
        <v>526</v>
      </c>
      <c r="C196" s="195" t="s">
        <v>26</v>
      </c>
      <c r="D196" s="195" t="s">
        <v>1944</v>
      </c>
      <c r="E196" s="195" t="s">
        <v>2217</v>
      </c>
      <c r="F196" s="195" t="s">
        <v>1592</v>
      </c>
      <c r="G196" s="196" t="s">
        <v>834</v>
      </c>
      <c r="H196" s="196" t="s">
        <v>834</v>
      </c>
      <c r="I196" s="196" t="s">
        <v>834</v>
      </c>
      <c r="J196" s="196" t="s">
        <v>834</v>
      </c>
      <c r="K196" s="196" t="s">
        <v>834</v>
      </c>
      <c r="L196" s="196" t="s">
        <v>834</v>
      </c>
      <c r="M196" s="196" t="s">
        <v>834</v>
      </c>
      <c r="N196" s="196" t="s">
        <v>834</v>
      </c>
      <c r="O196" s="196" t="s">
        <v>834</v>
      </c>
      <c r="P196" s="196" t="s">
        <v>834</v>
      </c>
      <c r="Q196" s="196" t="s">
        <v>834</v>
      </c>
      <c r="R196" s="196" t="s">
        <v>834</v>
      </c>
      <c r="S196" s="196" t="s">
        <v>834</v>
      </c>
      <c r="T196" s="196" t="s">
        <v>834</v>
      </c>
      <c r="U196" s="196" t="s">
        <v>834</v>
      </c>
      <c r="V196" s="196" t="s">
        <v>834</v>
      </c>
      <c r="W196" s="196" t="s">
        <v>834</v>
      </c>
      <c r="X196" s="196" t="s">
        <v>834</v>
      </c>
    </row>
    <row r="197" spans="1:24" ht="13.8" thickBot="1" x14ac:dyDescent="0.3">
      <c r="A197" s="7" t="s">
        <v>539</v>
      </c>
      <c r="B197" s="179" t="s">
        <v>538</v>
      </c>
      <c r="C197" s="195" t="s">
        <v>26</v>
      </c>
      <c r="D197" s="195" t="s">
        <v>1614</v>
      </c>
      <c r="E197" s="195" t="s">
        <v>2229</v>
      </c>
      <c r="F197" s="195" t="s">
        <v>1528</v>
      </c>
      <c r="G197" s="196">
        <v>1</v>
      </c>
      <c r="H197" s="197" t="s">
        <v>2230</v>
      </c>
      <c r="I197" s="196">
        <v>0.84760000000000002</v>
      </c>
      <c r="J197" s="195" t="s">
        <v>13</v>
      </c>
      <c r="K197" s="195" t="s">
        <v>847</v>
      </c>
      <c r="L197" s="195" t="s">
        <v>1561</v>
      </c>
      <c r="M197" s="196">
        <v>0.5</v>
      </c>
      <c r="N197" s="198" t="s">
        <v>2231</v>
      </c>
      <c r="O197" s="196">
        <v>0.42420000000000002</v>
      </c>
      <c r="P197" s="195" t="s">
        <v>13</v>
      </c>
      <c r="Q197" s="195" t="s">
        <v>847</v>
      </c>
      <c r="R197" s="195" t="s">
        <v>1553</v>
      </c>
      <c r="S197" s="199" t="s">
        <v>13</v>
      </c>
      <c r="T197" s="195" t="s">
        <v>13</v>
      </c>
      <c r="U197" s="199" t="s">
        <v>13</v>
      </c>
      <c r="V197" s="195" t="s">
        <v>13</v>
      </c>
      <c r="W197" s="195" t="s">
        <v>848</v>
      </c>
      <c r="X197" s="195" t="s">
        <v>13</v>
      </c>
    </row>
    <row r="198" spans="1:24" ht="13.8" thickBot="1" x14ac:dyDescent="0.3">
      <c r="A198" s="7" t="s">
        <v>559</v>
      </c>
      <c r="B198" s="179" t="s">
        <v>558</v>
      </c>
      <c r="C198" s="195" t="s">
        <v>26</v>
      </c>
      <c r="D198" s="195" t="s">
        <v>2250</v>
      </c>
      <c r="E198" s="195" t="s">
        <v>2251</v>
      </c>
      <c r="F198" s="195" t="s">
        <v>1527</v>
      </c>
      <c r="G198" s="196">
        <v>0.5</v>
      </c>
      <c r="H198" s="197" t="s">
        <v>1876</v>
      </c>
      <c r="I198" s="196">
        <v>0.5</v>
      </c>
      <c r="J198" s="198" t="s">
        <v>2252</v>
      </c>
      <c r="K198" s="195" t="s">
        <v>848</v>
      </c>
      <c r="L198" s="195" t="s">
        <v>1578</v>
      </c>
      <c r="M198" s="199" t="s">
        <v>13</v>
      </c>
      <c r="N198" s="195" t="s">
        <v>13</v>
      </c>
      <c r="O198" s="199" t="s">
        <v>13</v>
      </c>
      <c r="P198" s="195" t="s">
        <v>13</v>
      </c>
      <c r="Q198" s="195" t="s">
        <v>848</v>
      </c>
      <c r="R198" s="195" t="s">
        <v>13</v>
      </c>
      <c r="S198" s="199" t="s">
        <v>13</v>
      </c>
      <c r="T198" s="195" t="s">
        <v>13</v>
      </c>
      <c r="U198" s="199" t="s">
        <v>13</v>
      </c>
      <c r="V198" s="195" t="s">
        <v>13</v>
      </c>
      <c r="W198" s="195" t="s">
        <v>848</v>
      </c>
      <c r="X198" s="195" t="s">
        <v>13</v>
      </c>
    </row>
    <row r="199" spans="1:24" ht="13.8" thickBot="1" x14ac:dyDescent="0.3">
      <c r="A199" s="7" t="s">
        <v>569</v>
      </c>
      <c r="B199" s="179" t="s">
        <v>568</v>
      </c>
      <c r="C199" s="195" t="s">
        <v>26</v>
      </c>
      <c r="D199" s="195" t="s">
        <v>1629</v>
      </c>
      <c r="E199" s="195" t="s">
        <v>2263</v>
      </c>
      <c r="F199" s="195" t="s">
        <v>1558</v>
      </c>
      <c r="G199" s="196">
        <v>2</v>
      </c>
      <c r="H199" s="197" t="s">
        <v>2264</v>
      </c>
      <c r="I199" s="196">
        <v>1.9907999999999999</v>
      </c>
      <c r="J199" s="195" t="s">
        <v>13</v>
      </c>
      <c r="K199" s="195" t="s">
        <v>847</v>
      </c>
      <c r="L199" s="195" t="s">
        <v>1561</v>
      </c>
      <c r="M199" s="199" t="s">
        <v>13</v>
      </c>
      <c r="N199" s="195" t="s">
        <v>13</v>
      </c>
      <c r="O199" s="199" t="s">
        <v>13</v>
      </c>
      <c r="P199" s="195" t="s">
        <v>13</v>
      </c>
      <c r="Q199" s="195" t="s">
        <v>848</v>
      </c>
      <c r="R199" s="195" t="s">
        <v>13</v>
      </c>
      <c r="S199" s="199" t="s">
        <v>13</v>
      </c>
      <c r="T199" s="195" t="s">
        <v>13</v>
      </c>
      <c r="U199" s="199" t="s">
        <v>13</v>
      </c>
      <c r="V199" s="195" t="s">
        <v>13</v>
      </c>
      <c r="W199" s="195" t="s">
        <v>848</v>
      </c>
      <c r="X199" s="195" t="s">
        <v>13</v>
      </c>
    </row>
    <row r="200" spans="1:24" ht="13.8" thickBot="1" x14ac:dyDescent="0.3">
      <c r="A200" s="7" t="s">
        <v>573</v>
      </c>
      <c r="B200" s="179" t="s">
        <v>572</v>
      </c>
      <c r="C200" s="195" t="s">
        <v>26</v>
      </c>
      <c r="D200" s="195" t="s">
        <v>1593</v>
      </c>
      <c r="E200" s="195" t="s">
        <v>2268</v>
      </c>
      <c r="F200" s="195" t="s">
        <v>1528</v>
      </c>
      <c r="G200" s="196">
        <v>0.5</v>
      </c>
      <c r="H200" s="197" t="s">
        <v>2269</v>
      </c>
      <c r="I200" s="196">
        <v>0.45910000000000001</v>
      </c>
      <c r="J200" s="198" t="s">
        <v>2270</v>
      </c>
      <c r="K200" s="195" t="s">
        <v>848</v>
      </c>
      <c r="L200" s="195" t="s">
        <v>2271</v>
      </c>
      <c r="M200" s="196">
        <v>0</v>
      </c>
      <c r="N200" s="198" t="s">
        <v>2272</v>
      </c>
      <c r="O200" s="196">
        <v>0</v>
      </c>
      <c r="P200" s="198" t="s">
        <v>2273</v>
      </c>
      <c r="Q200" s="195" t="s">
        <v>848</v>
      </c>
      <c r="R200" s="195" t="s">
        <v>2271</v>
      </c>
      <c r="S200" s="196">
        <v>0</v>
      </c>
      <c r="T200" s="195" t="s">
        <v>13</v>
      </c>
      <c r="U200" s="196">
        <v>0</v>
      </c>
      <c r="V200" s="195" t="s">
        <v>13</v>
      </c>
      <c r="W200" s="195" t="s">
        <v>848</v>
      </c>
      <c r="X200" s="195" t="s">
        <v>2271</v>
      </c>
    </row>
    <row r="201" spans="1:24" ht="13.8" thickBot="1" x14ac:dyDescent="0.3">
      <c r="A201" s="7" t="s">
        <v>581</v>
      </c>
      <c r="B201" s="179" t="s">
        <v>580</v>
      </c>
      <c r="C201" s="195" t="s">
        <v>26</v>
      </c>
      <c r="D201" s="195" t="s">
        <v>2022</v>
      </c>
      <c r="E201" s="195" t="s">
        <v>2282</v>
      </c>
      <c r="F201" s="195" t="s">
        <v>1558</v>
      </c>
      <c r="G201" s="196">
        <v>1</v>
      </c>
      <c r="H201" s="197" t="s">
        <v>2283</v>
      </c>
      <c r="I201" s="196">
        <v>0.99309999999999998</v>
      </c>
      <c r="J201" s="198" t="s">
        <v>1912</v>
      </c>
      <c r="K201" s="195" t="s">
        <v>847</v>
      </c>
      <c r="L201" s="195" t="s">
        <v>1578</v>
      </c>
      <c r="M201" s="196">
        <v>0</v>
      </c>
      <c r="N201" s="195" t="s">
        <v>13</v>
      </c>
      <c r="O201" s="199" t="s">
        <v>13</v>
      </c>
      <c r="P201" s="195" t="s">
        <v>13</v>
      </c>
      <c r="Q201" s="195" t="s">
        <v>848</v>
      </c>
      <c r="R201" s="195" t="s">
        <v>13</v>
      </c>
      <c r="S201" s="199" t="s">
        <v>13</v>
      </c>
      <c r="T201" s="195" t="s">
        <v>13</v>
      </c>
      <c r="U201" s="199" t="s">
        <v>13</v>
      </c>
      <c r="V201" s="195" t="s">
        <v>13</v>
      </c>
      <c r="W201" s="195" t="s">
        <v>848</v>
      </c>
      <c r="X201" s="195" t="s">
        <v>13</v>
      </c>
    </row>
    <row r="202" spans="1:24" ht="13.8" thickBot="1" x14ac:dyDescent="0.3">
      <c r="A202" s="7" t="s">
        <v>589</v>
      </c>
      <c r="B202" s="179" t="s">
        <v>588</v>
      </c>
      <c r="C202" s="195" t="s">
        <v>26</v>
      </c>
      <c r="D202" s="195" t="s">
        <v>1711</v>
      </c>
      <c r="E202" s="195" t="s">
        <v>2292</v>
      </c>
      <c r="F202" s="195" t="s">
        <v>1558</v>
      </c>
      <c r="G202" s="196">
        <v>1.4397</v>
      </c>
      <c r="H202" s="197" t="s">
        <v>1863</v>
      </c>
      <c r="I202" s="196">
        <v>1.4397</v>
      </c>
      <c r="J202" s="198" t="s">
        <v>1751</v>
      </c>
      <c r="K202" s="195" t="s">
        <v>848</v>
      </c>
      <c r="L202" s="195" t="s">
        <v>1561</v>
      </c>
      <c r="M202" s="196">
        <v>0.59309999999999996</v>
      </c>
      <c r="N202" s="198" t="s">
        <v>2293</v>
      </c>
      <c r="O202" s="196">
        <v>0.59309999999999996</v>
      </c>
      <c r="P202" s="198" t="s">
        <v>2294</v>
      </c>
      <c r="Q202" s="195" t="s">
        <v>848</v>
      </c>
      <c r="R202" s="195" t="s">
        <v>2295</v>
      </c>
      <c r="S202" s="199" t="s">
        <v>13</v>
      </c>
      <c r="T202" s="195" t="s">
        <v>13</v>
      </c>
      <c r="U202" s="199" t="s">
        <v>13</v>
      </c>
      <c r="V202" s="195" t="s">
        <v>13</v>
      </c>
      <c r="W202" s="195" t="s">
        <v>848</v>
      </c>
      <c r="X202" s="195" t="s">
        <v>13</v>
      </c>
    </row>
    <row r="203" spans="1:24" ht="13.8" thickBot="1" x14ac:dyDescent="0.3">
      <c r="A203" s="7" t="s">
        <v>615</v>
      </c>
      <c r="B203" s="179" t="s">
        <v>614</v>
      </c>
      <c r="C203" s="195" t="s">
        <v>26</v>
      </c>
      <c r="D203" s="195" t="s">
        <v>1724</v>
      </c>
      <c r="E203" s="195" t="s">
        <v>2330</v>
      </c>
      <c r="F203" s="195" t="s">
        <v>1558</v>
      </c>
      <c r="G203" s="196">
        <v>0.75</v>
      </c>
      <c r="H203" s="197" t="s">
        <v>1923</v>
      </c>
      <c r="I203" s="196">
        <v>0.75</v>
      </c>
      <c r="J203" s="198" t="s">
        <v>1873</v>
      </c>
      <c r="K203" s="195" t="s">
        <v>848</v>
      </c>
      <c r="L203" s="195" t="s">
        <v>1561</v>
      </c>
      <c r="M203" s="196">
        <v>0.35</v>
      </c>
      <c r="N203" s="198" t="s">
        <v>2331</v>
      </c>
      <c r="O203" s="196">
        <v>0.35</v>
      </c>
      <c r="P203" s="198" t="s">
        <v>2332</v>
      </c>
      <c r="Q203" s="195" t="s">
        <v>848</v>
      </c>
      <c r="R203" s="195" t="s">
        <v>1561</v>
      </c>
      <c r="S203" s="199" t="s">
        <v>13</v>
      </c>
      <c r="T203" s="195" t="s">
        <v>13</v>
      </c>
      <c r="U203" s="199" t="s">
        <v>13</v>
      </c>
      <c r="V203" s="195" t="s">
        <v>13</v>
      </c>
      <c r="W203" s="195" t="s">
        <v>848</v>
      </c>
      <c r="X203" s="195" t="s">
        <v>13</v>
      </c>
    </row>
    <row r="204" spans="1:24" ht="13.8" thickBot="1" x14ac:dyDescent="0.3">
      <c r="A204" s="7" t="s">
        <v>623</v>
      </c>
      <c r="B204" s="179" t="s">
        <v>622</v>
      </c>
      <c r="C204" s="195" t="s">
        <v>26</v>
      </c>
      <c r="D204" s="195" t="s">
        <v>1909</v>
      </c>
      <c r="E204" s="195" t="s">
        <v>2341</v>
      </c>
      <c r="F204" s="195" t="s">
        <v>1558</v>
      </c>
      <c r="G204" s="196">
        <v>0.95</v>
      </c>
      <c r="H204" s="197" t="s">
        <v>1554</v>
      </c>
      <c r="I204" s="196">
        <v>0.95</v>
      </c>
      <c r="J204" s="198" t="s">
        <v>2248</v>
      </c>
      <c r="K204" s="195" t="s">
        <v>848</v>
      </c>
      <c r="L204" s="195" t="s">
        <v>1561</v>
      </c>
      <c r="M204" s="196">
        <v>0</v>
      </c>
      <c r="N204" s="198" t="s">
        <v>936</v>
      </c>
      <c r="O204" s="196">
        <v>0</v>
      </c>
      <c r="P204" s="198" t="s">
        <v>936</v>
      </c>
      <c r="Q204" s="195" t="s">
        <v>848</v>
      </c>
      <c r="R204" s="195" t="s">
        <v>936</v>
      </c>
      <c r="S204" s="196">
        <v>0</v>
      </c>
      <c r="T204" s="198" t="s">
        <v>936</v>
      </c>
      <c r="U204" s="196">
        <v>0</v>
      </c>
      <c r="V204" s="198" t="s">
        <v>936</v>
      </c>
      <c r="W204" s="195" t="s">
        <v>848</v>
      </c>
      <c r="X204" s="195" t="s">
        <v>936</v>
      </c>
    </row>
    <row r="205" spans="1:24" ht="13.8" thickBot="1" x14ac:dyDescent="0.3">
      <c r="A205" s="7" t="s">
        <v>631</v>
      </c>
      <c r="B205" s="179" t="s">
        <v>630</v>
      </c>
      <c r="C205" s="195" t="s">
        <v>26</v>
      </c>
      <c r="D205" s="195" t="s">
        <v>1629</v>
      </c>
      <c r="E205" s="195" t="s">
        <v>2328</v>
      </c>
      <c r="F205" s="195" t="s">
        <v>1558</v>
      </c>
      <c r="G205" s="196">
        <v>1</v>
      </c>
      <c r="H205" s="197" t="s">
        <v>2345</v>
      </c>
      <c r="I205" s="196">
        <v>0.82550000000000001</v>
      </c>
      <c r="J205" s="198" t="s">
        <v>834</v>
      </c>
      <c r="K205" s="195" t="s">
        <v>847</v>
      </c>
      <c r="L205" s="195" t="s">
        <v>1561</v>
      </c>
      <c r="M205" s="196">
        <v>0.33</v>
      </c>
      <c r="N205" s="198" t="s">
        <v>2346</v>
      </c>
      <c r="O205" s="196">
        <v>0.2</v>
      </c>
      <c r="P205" s="198" t="s">
        <v>2347</v>
      </c>
      <c r="Q205" s="195" t="s">
        <v>848</v>
      </c>
      <c r="R205" s="195" t="s">
        <v>1680</v>
      </c>
      <c r="S205" s="196">
        <v>0</v>
      </c>
      <c r="T205" s="198" t="s">
        <v>936</v>
      </c>
      <c r="U205" s="196">
        <v>0</v>
      </c>
      <c r="V205" s="198" t="s">
        <v>936</v>
      </c>
      <c r="W205" s="195" t="s">
        <v>848</v>
      </c>
      <c r="X205" s="195" t="s">
        <v>834</v>
      </c>
    </row>
    <row r="206" spans="1:24" ht="13.8" thickBot="1" x14ac:dyDescent="0.3">
      <c r="A206" s="7" t="s">
        <v>639</v>
      </c>
      <c r="B206" s="179" t="s">
        <v>638</v>
      </c>
      <c r="C206" s="195" t="s">
        <v>26</v>
      </c>
      <c r="D206" s="195" t="s">
        <v>1591</v>
      </c>
      <c r="E206" s="195" t="s">
        <v>13</v>
      </c>
      <c r="F206" s="195" t="s">
        <v>1592</v>
      </c>
      <c r="G206" s="196">
        <v>0.8</v>
      </c>
      <c r="H206" s="197" t="s">
        <v>2353</v>
      </c>
      <c r="I206" s="196">
        <v>0.8</v>
      </c>
      <c r="J206" s="195" t="s">
        <v>13</v>
      </c>
      <c r="K206" s="195" t="s">
        <v>847</v>
      </c>
      <c r="L206" s="195" t="s">
        <v>13</v>
      </c>
      <c r="M206" s="199" t="s">
        <v>13</v>
      </c>
      <c r="N206" s="195" t="s">
        <v>13</v>
      </c>
      <c r="O206" s="199" t="s">
        <v>13</v>
      </c>
      <c r="P206" s="195" t="s">
        <v>13</v>
      </c>
      <c r="Q206" s="195" t="s">
        <v>13</v>
      </c>
      <c r="R206" s="195" t="s">
        <v>13</v>
      </c>
      <c r="S206" s="199" t="s">
        <v>13</v>
      </c>
      <c r="T206" s="195" t="s">
        <v>13</v>
      </c>
      <c r="U206" s="199" t="s">
        <v>13</v>
      </c>
      <c r="V206" s="195" t="s">
        <v>13</v>
      </c>
      <c r="W206" s="195" t="s">
        <v>13</v>
      </c>
      <c r="X206" s="195" t="s">
        <v>13</v>
      </c>
    </row>
    <row r="207" spans="1:24" ht="13.8" thickBot="1" x14ac:dyDescent="0.3">
      <c r="A207" s="7" t="s">
        <v>657</v>
      </c>
      <c r="B207" s="179" t="s">
        <v>656</v>
      </c>
      <c r="C207" s="195" t="s">
        <v>26</v>
      </c>
      <c r="D207" s="195" t="s">
        <v>1603</v>
      </c>
      <c r="E207" s="195" t="s">
        <v>2373</v>
      </c>
      <c r="F207" s="195" t="s">
        <v>1558</v>
      </c>
      <c r="G207" s="196">
        <v>1</v>
      </c>
      <c r="H207" s="197" t="s">
        <v>1923</v>
      </c>
      <c r="I207" s="196">
        <v>1</v>
      </c>
      <c r="J207" s="198" t="s">
        <v>2332</v>
      </c>
      <c r="K207" s="195" t="s">
        <v>848</v>
      </c>
      <c r="L207" s="195" t="s">
        <v>1561</v>
      </c>
      <c r="M207" s="196">
        <v>0</v>
      </c>
      <c r="N207" s="198" t="s">
        <v>936</v>
      </c>
      <c r="O207" s="196">
        <v>0</v>
      </c>
      <c r="P207" s="198" t="s">
        <v>936</v>
      </c>
      <c r="Q207" s="195" t="s">
        <v>848</v>
      </c>
      <c r="R207" s="195" t="s">
        <v>1493</v>
      </c>
      <c r="S207" s="196">
        <v>0</v>
      </c>
      <c r="T207" s="198" t="s">
        <v>936</v>
      </c>
      <c r="U207" s="196">
        <v>0</v>
      </c>
      <c r="V207" s="198" t="s">
        <v>936</v>
      </c>
      <c r="W207" s="195" t="s">
        <v>848</v>
      </c>
      <c r="X207" s="195" t="s">
        <v>2374</v>
      </c>
    </row>
    <row r="208" spans="1:24" ht="13.8" thickBot="1" x14ac:dyDescent="0.3">
      <c r="A208" s="7" t="s">
        <v>659</v>
      </c>
      <c r="B208" s="179" t="s">
        <v>658</v>
      </c>
      <c r="C208" s="195" t="s">
        <v>26</v>
      </c>
      <c r="D208" s="195" t="s">
        <v>1699</v>
      </c>
      <c r="E208" s="195" t="s">
        <v>2375</v>
      </c>
      <c r="F208" s="195" t="s">
        <v>1558</v>
      </c>
      <c r="G208" s="196">
        <v>0.8</v>
      </c>
      <c r="H208" s="197" t="s">
        <v>2376</v>
      </c>
      <c r="I208" s="196">
        <v>0.72719999999999996</v>
      </c>
      <c r="J208" s="198" t="s">
        <v>2377</v>
      </c>
      <c r="K208" s="195" t="s">
        <v>847</v>
      </c>
      <c r="L208" s="195" t="s">
        <v>1561</v>
      </c>
      <c r="M208" s="199" t="s">
        <v>13</v>
      </c>
      <c r="N208" s="195" t="s">
        <v>13</v>
      </c>
      <c r="O208" s="199" t="s">
        <v>13</v>
      </c>
      <c r="P208" s="195" t="s">
        <v>13</v>
      </c>
      <c r="Q208" s="195" t="s">
        <v>848</v>
      </c>
      <c r="R208" s="195" t="s">
        <v>13</v>
      </c>
      <c r="S208" s="199" t="s">
        <v>13</v>
      </c>
      <c r="T208" s="195" t="s">
        <v>13</v>
      </c>
      <c r="U208" s="199" t="s">
        <v>13</v>
      </c>
      <c r="V208" s="195" t="s">
        <v>13</v>
      </c>
      <c r="W208" s="195" t="s">
        <v>848</v>
      </c>
      <c r="X208" s="195" t="s">
        <v>13</v>
      </c>
    </row>
    <row r="209" spans="1:24" ht="13.8" thickBot="1" x14ac:dyDescent="0.3">
      <c r="A209" s="7" t="s">
        <v>667</v>
      </c>
      <c r="B209" s="179" t="s">
        <v>666</v>
      </c>
      <c r="C209" s="195" t="s">
        <v>26</v>
      </c>
      <c r="D209" s="195" t="s">
        <v>1585</v>
      </c>
      <c r="E209" s="195" t="s">
        <v>2384</v>
      </c>
      <c r="F209" s="195" t="s">
        <v>1528</v>
      </c>
      <c r="G209" s="196">
        <v>0.4</v>
      </c>
      <c r="H209" s="197" t="s">
        <v>1698</v>
      </c>
      <c r="I209" s="196">
        <v>0.4</v>
      </c>
      <c r="J209" s="195" t="s">
        <v>13</v>
      </c>
      <c r="K209" s="195" t="s">
        <v>847</v>
      </c>
      <c r="L209" s="195" t="s">
        <v>1553</v>
      </c>
      <c r="M209" s="196">
        <v>0</v>
      </c>
      <c r="N209" s="195" t="s">
        <v>13</v>
      </c>
      <c r="O209" s="196">
        <v>0</v>
      </c>
      <c r="P209" s="195" t="s">
        <v>13</v>
      </c>
      <c r="Q209" s="195" t="s">
        <v>848</v>
      </c>
      <c r="R209" s="195" t="s">
        <v>13</v>
      </c>
      <c r="S209" s="196">
        <v>0</v>
      </c>
      <c r="T209" s="195" t="s">
        <v>13</v>
      </c>
      <c r="U209" s="196">
        <v>0</v>
      </c>
      <c r="V209" s="195" t="s">
        <v>13</v>
      </c>
      <c r="W209" s="195" t="s">
        <v>848</v>
      </c>
      <c r="X209" s="195" t="s">
        <v>13</v>
      </c>
    </row>
    <row r="210" spans="1:24" ht="13.8" thickBot="1" x14ac:dyDescent="0.3">
      <c r="A210" s="7" t="s">
        <v>673</v>
      </c>
      <c r="B210" s="179" t="s">
        <v>672</v>
      </c>
      <c r="C210" s="195" t="s">
        <v>26</v>
      </c>
      <c r="D210" s="195" t="s">
        <v>1562</v>
      </c>
      <c r="E210" s="195" t="s">
        <v>2393</v>
      </c>
      <c r="F210" s="195" t="s">
        <v>1558</v>
      </c>
      <c r="G210" s="196">
        <v>1</v>
      </c>
      <c r="H210" s="197" t="s">
        <v>2394</v>
      </c>
      <c r="I210" s="196">
        <v>0.97009999999999996</v>
      </c>
      <c r="J210" s="195" t="s">
        <v>13</v>
      </c>
      <c r="K210" s="195" t="s">
        <v>847</v>
      </c>
      <c r="L210" s="195" t="s">
        <v>1561</v>
      </c>
      <c r="M210" s="196">
        <v>0.2</v>
      </c>
      <c r="N210" s="198" t="s">
        <v>2395</v>
      </c>
      <c r="O210" s="196">
        <v>0.2</v>
      </c>
      <c r="P210" s="198" t="s">
        <v>2395</v>
      </c>
      <c r="Q210" s="195" t="s">
        <v>848</v>
      </c>
      <c r="R210" s="195" t="s">
        <v>1561</v>
      </c>
      <c r="S210" s="199" t="s">
        <v>13</v>
      </c>
      <c r="T210" s="195" t="s">
        <v>13</v>
      </c>
      <c r="U210" s="199" t="s">
        <v>13</v>
      </c>
      <c r="V210" s="195" t="s">
        <v>13</v>
      </c>
      <c r="W210" s="195" t="s">
        <v>848</v>
      </c>
      <c r="X210" s="195" t="s">
        <v>13</v>
      </c>
    </row>
    <row r="211" spans="1:24" ht="13.8" thickBot="1" x14ac:dyDescent="0.3">
      <c r="A211" s="7" t="s">
        <v>677</v>
      </c>
      <c r="B211" s="179" t="s">
        <v>676</v>
      </c>
      <c r="C211" s="195" t="s">
        <v>26</v>
      </c>
      <c r="D211" s="195" t="s">
        <v>1610</v>
      </c>
      <c r="E211" s="195" t="s">
        <v>2398</v>
      </c>
      <c r="F211" s="195" t="s">
        <v>1663</v>
      </c>
      <c r="G211" s="196">
        <v>1</v>
      </c>
      <c r="H211" s="197" t="s">
        <v>2399</v>
      </c>
      <c r="I211" s="196">
        <v>1</v>
      </c>
      <c r="J211" s="195" t="s">
        <v>13</v>
      </c>
      <c r="K211" s="195" t="s">
        <v>848</v>
      </c>
      <c r="L211" s="195" t="s">
        <v>1578</v>
      </c>
      <c r="M211" s="196">
        <v>1</v>
      </c>
      <c r="N211" s="198" t="s">
        <v>2400</v>
      </c>
      <c r="O211" s="196">
        <v>1</v>
      </c>
      <c r="P211" s="198" t="s">
        <v>1802</v>
      </c>
      <c r="Q211" s="195" t="s">
        <v>848</v>
      </c>
      <c r="R211" s="195" t="s">
        <v>1561</v>
      </c>
      <c r="S211" s="196">
        <v>0</v>
      </c>
      <c r="T211" s="195" t="s">
        <v>13</v>
      </c>
      <c r="U211" s="196">
        <v>0</v>
      </c>
      <c r="V211" s="195" t="s">
        <v>13</v>
      </c>
      <c r="W211" s="195" t="s">
        <v>848</v>
      </c>
      <c r="X211" s="195" t="s">
        <v>13</v>
      </c>
    </row>
    <row r="212" spans="1:24" ht="13.8" thickBot="1" x14ac:dyDescent="0.3">
      <c r="A212" s="7" t="s">
        <v>683</v>
      </c>
      <c r="B212" s="179" t="s">
        <v>682</v>
      </c>
      <c r="C212" s="195" t="s">
        <v>26</v>
      </c>
      <c r="D212" s="195" t="s">
        <v>1556</v>
      </c>
      <c r="E212" s="195" t="s">
        <v>2406</v>
      </c>
      <c r="F212" s="195" t="s">
        <v>1663</v>
      </c>
      <c r="G212" s="196" t="s">
        <v>834</v>
      </c>
      <c r="H212" s="196" t="s">
        <v>834</v>
      </c>
      <c r="I212" s="196" t="s">
        <v>834</v>
      </c>
      <c r="J212" s="196" t="s">
        <v>834</v>
      </c>
      <c r="K212" s="196" t="s">
        <v>834</v>
      </c>
      <c r="L212" s="196" t="s">
        <v>834</v>
      </c>
      <c r="M212" s="196" t="s">
        <v>834</v>
      </c>
      <c r="N212" s="196" t="s">
        <v>834</v>
      </c>
      <c r="O212" s="196" t="s">
        <v>834</v>
      </c>
      <c r="P212" s="196" t="s">
        <v>834</v>
      </c>
      <c r="Q212" s="196" t="s">
        <v>834</v>
      </c>
      <c r="R212" s="196" t="s">
        <v>834</v>
      </c>
      <c r="S212" s="196" t="s">
        <v>834</v>
      </c>
      <c r="T212" s="196" t="s">
        <v>834</v>
      </c>
      <c r="U212" s="196" t="s">
        <v>834</v>
      </c>
      <c r="V212" s="196" t="s">
        <v>834</v>
      </c>
      <c r="W212" s="196" t="s">
        <v>834</v>
      </c>
      <c r="X212" s="196" t="s">
        <v>834</v>
      </c>
    </row>
    <row r="213" spans="1:24" ht="13.8" thickBot="1" x14ac:dyDescent="0.3">
      <c r="A213" s="7" t="s">
        <v>689</v>
      </c>
      <c r="B213" s="179" t="s">
        <v>688</v>
      </c>
      <c r="C213" s="195" t="s">
        <v>26</v>
      </c>
      <c r="D213" s="195" t="s">
        <v>2028</v>
      </c>
      <c r="E213" s="195" t="s">
        <v>2413</v>
      </c>
      <c r="F213" s="195" t="s">
        <v>1558</v>
      </c>
      <c r="G213" s="196">
        <v>1.5</v>
      </c>
      <c r="H213" s="197" t="s">
        <v>2414</v>
      </c>
      <c r="I213" s="196">
        <v>1.4419999999999999</v>
      </c>
      <c r="J213" s="195" t="s">
        <v>13</v>
      </c>
      <c r="K213" s="195" t="s">
        <v>847</v>
      </c>
      <c r="L213" s="195" t="s">
        <v>1561</v>
      </c>
      <c r="M213" s="199" t="s">
        <v>13</v>
      </c>
      <c r="N213" s="195" t="s">
        <v>13</v>
      </c>
      <c r="O213" s="199" t="s">
        <v>13</v>
      </c>
      <c r="P213" s="195" t="s">
        <v>13</v>
      </c>
      <c r="Q213" s="195" t="s">
        <v>848</v>
      </c>
      <c r="R213" s="195" t="s">
        <v>13</v>
      </c>
      <c r="S213" s="199" t="s">
        <v>13</v>
      </c>
      <c r="T213" s="195" t="s">
        <v>13</v>
      </c>
      <c r="U213" s="199" t="s">
        <v>13</v>
      </c>
      <c r="V213" s="195" t="s">
        <v>13</v>
      </c>
      <c r="W213" s="195" t="s">
        <v>848</v>
      </c>
      <c r="X213" s="195" t="s">
        <v>13</v>
      </c>
    </row>
    <row r="214" spans="1:24" ht="13.8" thickBot="1" x14ac:dyDescent="0.3">
      <c r="A214" s="7" t="s">
        <v>701</v>
      </c>
      <c r="B214" s="179" t="s">
        <v>700</v>
      </c>
      <c r="C214" s="195" t="s">
        <v>26</v>
      </c>
      <c r="D214" s="195" t="s">
        <v>2031</v>
      </c>
      <c r="E214" s="195" t="s">
        <v>2423</v>
      </c>
      <c r="F214" s="195" t="s">
        <v>1592</v>
      </c>
      <c r="G214" s="196">
        <v>0.99</v>
      </c>
      <c r="H214" s="197" t="s">
        <v>2424</v>
      </c>
      <c r="I214" s="196">
        <v>0.59</v>
      </c>
      <c r="J214" s="195" t="s">
        <v>13</v>
      </c>
      <c r="K214" s="195" t="s">
        <v>847</v>
      </c>
      <c r="L214" s="195" t="s">
        <v>1561</v>
      </c>
      <c r="M214" s="199" t="s">
        <v>13</v>
      </c>
      <c r="N214" s="195" t="s">
        <v>13</v>
      </c>
      <c r="O214" s="199" t="s">
        <v>13</v>
      </c>
      <c r="P214" s="195" t="s">
        <v>13</v>
      </c>
      <c r="Q214" s="195" t="s">
        <v>847</v>
      </c>
      <c r="R214" s="195" t="s">
        <v>13</v>
      </c>
      <c r="S214" s="199" t="s">
        <v>13</v>
      </c>
      <c r="T214" s="195" t="s">
        <v>13</v>
      </c>
      <c r="U214" s="199" t="s">
        <v>13</v>
      </c>
      <c r="V214" s="195" t="s">
        <v>13</v>
      </c>
      <c r="W214" s="195" t="s">
        <v>848</v>
      </c>
      <c r="X214" s="195" t="s">
        <v>13</v>
      </c>
    </row>
    <row r="215" spans="1:24" ht="13.8" thickBot="1" x14ac:dyDescent="0.3">
      <c r="A215" s="7" t="s">
        <v>707</v>
      </c>
      <c r="B215" s="179" t="s">
        <v>706</v>
      </c>
      <c r="C215" s="195" t="s">
        <v>26</v>
      </c>
      <c r="D215" s="195" t="s">
        <v>1755</v>
      </c>
      <c r="E215" s="195" t="s">
        <v>2427</v>
      </c>
      <c r="F215" s="195" t="s">
        <v>1528</v>
      </c>
      <c r="G215" s="196">
        <v>0.25</v>
      </c>
      <c r="H215" s="197" t="s">
        <v>1705</v>
      </c>
      <c r="I215" s="196">
        <v>0.25</v>
      </c>
      <c r="J215" s="198" t="s">
        <v>2428</v>
      </c>
      <c r="K215" s="195" t="s">
        <v>848</v>
      </c>
      <c r="L215" s="195" t="s">
        <v>1561</v>
      </c>
      <c r="M215" s="196">
        <v>0</v>
      </c>
      <c r="N215" s="195" t="s">
        <v>13</v>
      </c>
      <c r="O215" s="196">
        <v>0</v>
      </c>
      <c r="P215" s="195" t="s">
        <v>13</v>
      </c>
      <c r="Q215" s="195" t="s">
        <v>848</v>
      </c>
      <c r="R215" s="195" t="s">
        <v>13</v>
      </c>
      <c r="S215" s="196">
        <v>0</v>
      </c>
      <c r="T215" s="195" t="s">
        <v>13</v>
      </c>
      <c r="U215" s="196">
        <v>0</v>
      </c>
      <c r="V215" s="195" t="s">
        <v>13</v>
      </c>
      <c r="W215" s="195" t="s">
        <v>848</v>
      </c>
      <c r="X215" s="195" t="s">
        <v>13</v>
      </c>
    </row>
    <row r="216" spans="1:24" ht="13.8" thickBot="1" x14ac:dyDescent="0.3">
      <c r="A216" s="7" t="s">
        <v>709</v>
      </c>
      <c r="B216" s="179" t="s">
        <v>708</v>
      </c>
      <c r="C216" s="195" t="s">
        <v>26</v>
      </c>
      <c r="D216" s="195" t="s">
        <v>2185</v>
      </c>
      <c r="E216" s="195" t="s">
        <v>2185</v>
      </c>
      <c r="F216" s="195" t="s">
        <v>1592</v>
      </c>
      <c r="G216" s="196">
        <v>0.99560000000000004</v>
      </c>
      <c r="H216" s="197" t="s">
        <v>2429</v>
      </c>
      <c r="I216" s="196">
        <v>0.99560000000000004</v>
      </c>
      <c r="J216" s="198" t="s">
        <v>1852</v>
      </c>
      <c r="K216" s="195" t="s">
        <v>848</v>
      </c>
      <c r="L216" s="195" t="s">
        <v>1561</v>
      </c>
      <c r="M216" s="196">
        <v>0</v>
      </c>
      <c r="N216" s="195" t="s">
        <v>13</v>
      </c>
      <c r="O216" s="196">
        <v>0</v>
      </c>
      <c r="P216" s="195" t="s">
        <v>13</v>
      </c>
      <c r="Q216" s="195" t="s">
        <v>848</v>
      </c>
      <c r="R216" s="195" t="s">
        <v>13</v>
      </c>
      <c r="S216" s="196">
        <v>0</v>
      </c>
      <c r="T216" s="195" t="s">
        <v>13</v>
      </c>
      <c r="U216" s="196">
        <v>0</v>
      </c>
      <c r="V216" s="195" t="s">
        <v>13</v>
      </c>
      <c r="W216" s="195" t="s">
        <v>848</v>
      </c>
      <c r="X216" s="195" t="s">
        <v>13</v>
      </c>
    </row>
    <row r="217" spans="1:24" ht="13.8" thickBot="1" x14ac:dyDescent="0.3">
      <c r="A217" s="7" t="s">
        <v>725</v>
      </c>
      <c r="B217" s="179" t="s">
        <v>724</v>
      </c>
      <c r="C217" s="195" t="s">
        <v>26</v>
      </c>
      <c r="D217" s="195" t="s">
        <v>2022</v>
      </c>
      <c r="E217" s="195" t="s">
        <v>2451</v>
      </c>
      <c r="F217" s="195" t="s">
        <v>1528</v>
      </c>
      <c r="G217" s="196">
        <v>1.7</v>
      </c>
      <c r="H217" s="197" t="s">
        <v>2452</v>
      </c>
      <c r="I217" s="196">
        <v>1.6398999999999999</v>
      </c>
      <c r="J217" s="195" t="s">
        <v>13</v>
      </c>
      <c r="K217" s="195" t="s">
        <v>847</v>
      </c>
      <c r="L217" s="195" t="s">
        <v>1561</v>
      </c>
      <c r="M217" s="199" t="s">
        <v>13</v>
      </c>
      <c r="N217" s="195" t="s">
        <v>13</v>
      </c>
      <c r="O217" s="199" t="s">
        <v>13</v>
      </c>
      <c r="P217" s="195" t="s">
        <v>13</v>
      </c>
      <c r="Q217" s="195" t="s">
        <v>848</v>
      </c>
      <c r="R217" s="195" t="s">
        <v>13</v>
      </c>
      <c r="S217" s="199" t="s">
        <v>13</v>
      </c>
      <c r="T217" s="195" t="s">
        <v>13</v>
      </c>
      <c r="U217" s="199" t="s">
        <v>13</v>
      </c>
      <c r="V217" s="195" t="s">
        <v>13</v>
      </c>
      <c r="W217" s="195" t="s">
        <v>848</v>
      </c>
      <c r="X217" s="195" t="s">
        <v>13</v>
      </c>
    </row>
    <row r="218" spans="1:24" ht="13.8" thickBot="1" x14ac:dyDescent="0.3">
      <c r="A218" s="7" t="s">
        <v>729</v>
      </c>
      <c r="B218" s="179" t="s">
        <v>728</v>
      </c>
      <c r="C218" s="195" t="s">
        <v>26</v>
      </c>
      <c r="D218" s="195" t="s">
        <v>2455</v>
      </c>
      <c r="E218" s="195" t="s">
        <v>2182</v>
      </c>
      <c r="F218" s="195" t="s">
        <v>1732</v>
      </c>
      <c r="G218" s="196">
        <v>0.5</v>
      </c>
      <c r="H218" s="197" t="s">
        <v>1648</v>
      </c>
      <c r="I218" s="196">
        <v>0.5</v>
      </c>
      <c r="J218" s="198" t="s">
        <v>1649</v>
      </c>
      <c r="K218" s="195" t="s">
        <v>848</v>
      </c>
      <c r="L218" s="195" t="s">
        <v>1561</v>
      </c>
      <c r="M218" s="199" t="s">
        <v>13</v>
      </c>
      <c r="N218" s="195" t="s">
        <v>13</v>
      </c>
      <c r="O218" s="199" t="s">
        <v>13</v>
      </c>
      <c r="P218" s="195" t="s">
        <v>13</v>
      </c>
      <c r="Q218" s="195" t="s">
        <v>848</v>
      </c>
      <c r="R218" s="195" t="s">
        <v>13</v>
      </c>
      <c r="S218" s="199" t="s">
        <v>13</v>
      </c>
      <c r="T218" s="195" t="s">
        <v>13</v>
      </c>
      <c r="U218" s="199" t="s">
        <v>13</v>
      </c>
      <c r="V218" s="195" t="s">
        <v>13</v>
      </c>
      <c r="W218" s="195" t="s">
        <v>848</v>
      </c>
      <c r="X218" s="195" t="s">
        <v>13</v>
      </c>
    </row>
    <row r="219" spans="1:24" ht="13.8" thickBot="1" x14ac:dyDescent="0.3">
      <c r="A219" s="7" t="s">
        <v>731</v>
      </c>
      <c r="B219" s="179" t="s">
        <v>730</v>
      </c>
      <c r="C219" s="195" t="s">
        <v>26</v>
      </c>
      <c r="D219" s="195" t="s">
        <v>1748</v>
      </c>
      <c r="E219" s="195" t="s">
        <v>2456</v>
      </c>
      <c r="F219" s="195" t="s">
        <v>1558</v>
      </c>
      <c r="G219" s="196">
        <v>0.5</v>
      </c>
      <c r="H219" s="197" t="s">
        <v>2457</v>
      </c>
      <c r="I219" s="196">
        <v>0.5</v>
      </c>
      <c r="J219" s="198" t="s">
        <v>1985</v>
      </c>
      <c r="K219" s="195" t="s">
        <v>848</v>
      </c>
      <c r="L219" s="195" t="s">
        <v>1561</v>
      </c>
      <c r="M219" s="196">
        <v>0.4</v>
      </c>
      <c r="N219" s="198" t="s">
        <v>2458</v>
      </c>
      <c r="O219" s="196">
        <v>0.38740000000000002</v>
      </c>
      <c r="P219" s="198" t="s">
        <v>1602</v>
      </c>
      <c r="Q219" s="195" t="s">
        <v>847</v>
      </c>
      <c r="R219" s="195" t="s">
        <v>1561</v>
      </c>
      <c r="S219" s="199" t="s">
        <v>13</v>
      </c>
      <c r="T219" s="198" t="s">
        <v>2458</v>
      </c>
      <c r="U219" s="196">
        <v>0.42</v>
      </c>
      <c r="V219" s="198" t="s">
        <v>2459</v>
      </c>
      <c r="W219" s="195" t="s">
        <v>848</v>
      </c>
      <c r="X219" s="195" t="s">
        <v>1680</v>
      </c>
    </row>
    <row r="220" spans="1:24" ht="13.8" thickBot="1" x14ac:dyDescent="0.3">
      <c r="A220" s="7" t="s">
        <v>741</v>
      </c>
      <c r="B220" s="179" t="s">
        <v>740</v>
      </c>
      <c r="C220" s="195" t="s">
        <v>26</v>
      </c>
      <c r="D220" s="195" t="s">
        <v>1595</v>
      </c>
      <c r="E220" s="195" t="s">
        <v>2467</v>
      </c>
      <c r="F220" s="195" t="s">
        <v>1592</v>
      </c>
      <c r="G220" s="196">
        <v>0.5</v>
      </c>
      <c r="H220" s="197" t="s">
        <v>1866</v>
      </c>
      <c r="I220" s="196">
        <v>0.5</v>
      </c>
      <c r="J220" s="198" t="s">
        <v>2468</v>
      </c>
      <c r="K220" s="195" t="s">
        <v>848</v>
      </c>
      <c r="L220" s="195" t="s">
        <v>1561</v>
      </c>
      <c r="M220" s="199" t="s">
        <v>13</v>
      </c>
      <c r="N220" s="195" t="s">
        <v>13</v>
      </c>
      <c r="O220" s="199" t="s">
        <v>13</v>
      </c>
      <c r="P220" s="195" t="s">
        <v>13</v>
      </c>
      <c r="Q220" s="195" t="s">
        <v>848</v>
      </c>
      <c r="R220" s="195" t="s">
        <v>13</v>
      </c>
      <c r="S220" s="199" t="s">
        <v>13</v>
      </c>
      <c r="T220" s="195" t="s">
        <v>13</v>
      </c>
      <c r="U220" s="199" t="s">
        <v>13</v>
      </c>
      <c r="V220" s="195" t="s">
        <v>13</v>
      </c>
      <c r="W220" s="195" t="s">
        <v>848</v>
      </c>
      <c r="X220" s="195" t="s">
        <v>13</v>
      </c>
    </row>
    <row r="221" spans="1:24" ht="13.8" thickBot="1" x14ac:dyDescent="0.3">
      <c r="A221" s="7" t="s">
        <v>745</v>
      </c>
      <c r="B221" s="179" t="s">
        <v>744</v>
      </c>
      <c r="C221" s="195" t="s">
        <v>26</v>
      </c>
      <c r="D221" s="195" t="s">
        <v>1699</v>
      </c>
      <c r="E221" s="195" t="s">
        <v>2470</v>
      </c>
      <c r="F221" s="195" t="s">
        <v>1528</v>
      </c>
      <c r="G221" s="196">
        <v>0.4</v>
      </c>
      <c r="H221" s="197" t="s">
        <v>2471</v>
      </c>
      <c r="I221" s="196">
        <v>0.2</v>
      </c>
      <c r="J221" s="198" t="s">
        <v>2471</v>
      </c>
      <c r="K221" s="195" t="s">
        <v>848</v>
      </c>
      <c r="L221" s="195" t="s">
        <v>1601</v>
      </c>
      <c r="M221" s="196">
        <v>0.4</v>
      </c>
      <c r="N221" s="198" t="s">
        <v>2472</v>
      </c>
      <c r="O221" s="196">
        <v>0.4</v>
      </c>
      <c r="P221" s="198" t="s">
        <v>2473</v>
      </c>
      <c r="Q221" s="195" t="s">
        <v>848</v>
      </c>
      <c r="R221" s="195" t="s">
        <v>1601</v>
      </c>
      <c r="S221" s="199" t="s">
        <v>13</v>
      </c>
      <c r="T221" s="195" t="s">
        <v>13</v>
      </c>
      <c r="U221" s="199" t="s">
        <v>13</v>
      </c>
      <c r="V221" s="195" t="s">
        <v>13</v>
      </c>
      <c r="W221" s="195" t="s">
        <v>848</v>
      </c>
      <c r="X221" s="195" t="s">
        <v>13</v>
      </c>
    </row>
    <row r="222" spans="1:24" ht="13.8" thickBot="1" x14ac:dyDescent="0.3">
      <c r="A222" s="7" t="s">
        <v>747</v>
      </c>
      <c r="B222" s="179" t="s">
        <v>746</v>
      </c>
      <c r="C222" s="195" t="s">
        <v>26</v>
      </c>
      <c r="D222" s="195" t="s">
        <v>1595</v>
      </c>
      <c r="E222" s="195" t="s">
        <v>2474</v>
      </c>
      <c r="F222" s="195" t="s">
        <v>1592</v>
      </c>
      <c r="G222" s="196">
        <v>0.5</v>
      </c>
      <c r="H222" s="197" t="s">
        <v>1863</v>
      </c>
      <c r="I222" s="196">
        <v>0.5</v>
      </c>
      <c r="J222" s="198" t="s">
        <v>1800</v>
      </c>
      <c r="K222" s="195" t="s">
        <v>848</v>
      </c>
      <c r="L222" s="195" t="s">
        <v>1561</v>
      </c>
      <c r="M222" s="199" t="s">
        <v>13</v>
      </c>
      <c r="N222" s="195" t="s">
        <v>13</v>
      </c>
      <c r="O222" s="199" t="s">
        <v>13</v>
      </c>
      <c r="P222" s="195" t="s">
        <v>13</v>
      </c>
      <c r="Q222" s="195" t="s">
        <v>848</v>
      </c>
      <c r="R222" s="195" t="s">
        <v>13</v>
      </c>
      <c r="S222" s="199" t="s">
        <v>13</v>
      </c>
      <c r="T222" s="195" t="s">
        <v>13</v>
      </c>
      <c r="U222" s="199" t="s">
        <v>13</v>
      </c>
      <c r="V222" s="195" t="s">
        <v>13</v>
      </c>
      <c r="W222" s="195" t="s">
        <v>848</v>
      </c>
      <c r="X222" s="195" t="s">
        <v>13</v>
      </c>
    </row>
    <row r="223" spans="1:24" ht="13.8" thickBot="1" x14ac:dyDescent="0.3">
      <c r="A223" s="7" t="s">
        <v>755</v>
      </c>
      <c r="B223" s="179" t="s">
        <v>754</v>
      </c>
      <c r="C223" s="195" t="s">
        <v>26</v>
      </c>
      <c r="D223" s="195" t="s">
        <v>1748</v>
      </c>
      <c r="E223" s="195" t="s">
        <v>2481</v>
      </c>
      <c r="F223" s="195" t="s">
        <v>1528</v>
      </c>
      <c r="G223" s="196">
        <v>1</v>
      </c>
      <c r="H223" s="197" t="s">
        <v>2482</v>
      </c>
      <c r="I223" s="196">
        <v>0.83509999999999995</v>
      </c>
      <c r="J223" s="195" t="s">
        <v>13</v>
      </c>
      <c r="K223" s="195" t="s">
        <v>847</v>
      </c>
      <c r="L223" s="195" t="s">
        <v>1601</v>
      </c>
      <c r="M223" s="196">
        <v>0.5</v>
      </c>
      <c r="N223" s="198" t="s">
        <v>1576</v>
      </c>
      <c r="O223" s="196">
        <v>0.5</v>
      </c>
      <c r="P223" s="198" t="s">
        <v>2483</v>
      </c>
      <c r="Q223" s="195" t="s">
        <v>848</v>
      </c>
      <c r="R223" s="195" t="s">
        <v>1601</v>
      </c>
      <c r="S223" s="199" t="s">
        <v>13</v>
      </c>
      <c r="T223" s="195" t="s">
        <v>13</v>
      </c>
      <c r="U223" s="199" t="s">
        <v>13</v>
      </c>
      <c r="V223" s="195" t="s">
        <v>13</v>
      </c>
      <c r="W223" s="195" t="s">
        <v>848</v>
      </c>
      <c r="X223" s="195" t="s">
        <v>13</v>
      </c>
    </row>
    <row r="224" spans="1:24" ht="13.8" thickBot="1" x14ac:dyDescent="0.3">
      <c r="A224" s="7" t="s">
        <v>783</v>
      </c>
      <c r="B224" s="179" t="s">
        <v>782</v>
      </c>
      <c r="C224" s="195" t="s">
        <v>26</v>
      </c>
      <c r="D224" s="195" t="s">
        <v>1641</v>
      </c>
      <c r="E224" s="195" t="s">
        <v>2515</v>
      </c>
      <c r="F224" s="195" t="s">
        <v>1732</v>
      </c>
      <c r="G224" s="196" t="s">
        <v>834</v>
      </c>
      <c r="H224" s="196" t="s">
        <v>834</v>
      </c>
      <c r="I224" s="196" t="s">
        <v>834</v>
      </c>
      <c r="J224" s="196" t="s">
        <v>834</v>
      </c>
      <c r="K224" s="196" t="s">
        <v>834</v>
      </c>
      <c r="L224" s="196" t="s">
        <v>834</v>
      </c>
      <c r="M224" s="196" t="s">
        <v>834</v>
      </c>
      <c r="N224" s="196" t="s">
        <v>834</v>
      </c>
      <c r="O224" s="196" t="s">
        <v>834</v>
      </c>
      <c r="P224" s="196" t="s">
        <v>834</v>
      </c>
      <c r="Q224" s="196" t="s">
        <v>834</v>
      </c>
      <c r="R224" s="196" t="s">
        <v>834</v>
      </c>
      <c r="S224" s="196" t="s">
        <v>834</v>
      </c>
      <c r="T224" s="196" t="s">
        <v>834</v>
      </c>
      <c r="U224" s="196" t="s">
        <v>834</v>
      </c>
      <c r="V224" s="196" t="s">
        <v>834</v>
      </c>
      <c r="W224" s="196" t="s">
        <v>834</v>
      </c>
      <c r="X224" s="196" t="s">
        <v>834</v>
      </c>
    </row>
    <row r="225" spans="1:24" ht="13.8" thickBot="1" x14ac:dyDescent="0.3">
      <c r="A225" s="7" t="s">
        <v>797</v>
      </c>
      <c r="B225" s="179" t="s">
        <v>796</v>
      </c>
      <c r="C225" s="195" t="s">
        <v>26</v>
      </c>
      <c r="D225" s="195" t="s">
        <v>2244</v>
      </c>
      <c r="E225" s="195" t="s">
        <v>2528</v>
      </c>
      <c r="F225" s="195" t="s">
        <v>1558</v>
      </c>
      <c r="G225" s="196">
        <v>0.4</v>
      </c>
      <c r="H225" s="197" t="s">
        <v>2529</v>
      </c>
      <c r="I225" s="196">
        <v>0.4</v>
      </c>
      <c r="J225" s="198" t="s">
        <v>2395</v>
      </c>
      <c r="K225" s="195" t="s">
        <v>848</v>
      </c>
      <c r="L225" s="195" t="s">
        <v>1561</v>
      </c>
      <c r="M225" s="196">
        <v>0</v>
      </c>
      <c r="N225" s="195" t="s">
        <v>13</v>
      </c>
      <c r="O225" s="196">
        <v>0</v>
      </c>
      <c r="P225" s="195" t="s">
        <v>13</v>
      </c>
      <c r="Q225" s="195" t="s">
        <v>848</v>
      </c>
      <c r="R225" s="195" t="s">
        <v>13</v>
      </c>
      <c r="S225" s="196">
        <v>0</v>
      </c>
      <c r="T225" s="195" t="s">
        <v>13</v>
      </c>
      <c r="U225" s="196">
        <v>0</v>
      </c>
      <c r="V225" s="195" t="s">
        <v>13</v>
      </c>
      <c r="W225" s="195" t="s">
        <v>848</v>
      </c>
      <c r="X225" s="195" t="s">
        <v>13</v>
      </c>
    </row>
    <row r="226" spans="1:24" ht="13.8" thickBot="1" x14ac:dyDescent="0.3">
      <c r="A226" s="7" t="s">
        <v>799</v>
      </c>
      <c r="B226" s="179" t="s">
        <v>798</v>
      </c>
      <c r="C226" s="195" t="s">
        <v>26</v>
      </c>
      <c r="D226" s="195" t="s">
        <v>1834</v>
      </c>
      <c r="E226" s="195" t="s">
        <v>2530</v>
      </c>
      <c r="F226" s="195" t="s">
        <v>1558</v>
      </c>
      <c r="G226" s="196">
        <v>1.5</v>
      </c>
      <c r="H226" s="197" t="s">
        <v>2531</v>
      </c>
      <c r="I226" s="196">
        <v>1.5</v>
      </c>
      <c r="J226" s="198" t="s">
        <v>2532</v>
      </c>
      <c r="K226" s="195" t="s">
        <v>848</v>
      </c>
      <c r="L226" s="195" t="s">
        <v>1601</v>
      </c>
      <c r="M226" s="199" t="s">
        <v>13</v>
      </c>
      <c r="N226" s="195" t="s">
        <v>13</v>
      </c>
      <c r="O226" s="199" t="s">
        <v>13</v>
      </c>
      <c r="P226" s="195" t="s">
        <v>13</v>
      </c>
      <c r="Q226" s="195" t="s">
        <v>848</v>
      </c>
      <c r="R226" s="195" t="s">
        <v>13</v>
      </c>
      <c r="S226" s="199" t="s">
        <v>13</v>
      </c>
      <c r="T226" s="195" t="s">
        <v>13</v>
      </c>
      <c r="U226" s="199" t="s">
        <v>13</v>
      </c>
      <c r="V226" s="195" t="s">
        <v>13</v>
      </c>
      <c r="W226" s="195" t="s">
        <v>848</v>
      </c>
      <c r="X226" s="195" t="s">
        <v>13</v>
      </c>
    </row>
    <row r="227" spans="1:24" ht="13.8" thickBot="1" x14ac:dyDescent="0.3">
      <c r="A227" s="7" t="s">
        <v>803</v>
      </c>
      <c r="B227" s="179" t="s">
        <v>802</v>
      </c>
      <c r="C227" s="195" t="s">
        <v>26</v>
      </c>
      <c r="D227" s="195" t="s">
        <v>1830</v>
      </c>
      <c r="E227" s="195" t="s">
        <v>2537</v>
      </c>
      <c r="F227" s="195" t="s">
        <v>1558</v>
      </c>
      <c r="G227" s="196">
        <v>1.5</v>
      </c>
      <c r="H227" s="197" t="s">
        <v>2538</v>
      </c>
      <c r="I227" s="196">
        <v>1.2856000000000001</v>
      </c>
      <c r="J227" s="195" t="s">
        <v>13</v>
      </c>
      <c r="K227" s="195" t="s">
        <v>847</v>
      </c>
      <c r="L227" s="195" t="s">
        <v>1601</v>
      </c>
      <c r="M227" s="196">
        <v>0</v>
      </c>
      <c r="N227" s="198" t="s">
        <v>936</v>
      </c>
      <c r="O227" s="196">
        <v>0</v>
      </c>
      <c r="P227" s="195" t="s">
        <v>13</v>
      </c>
      <c r="Q227" s="195" t="s">
        <v>848</v>
      </c>
      <c r="R227" s="195" t="s">
        <v>13</v>
      </c>
      <c r="S227" s="199" t="s">
        <v>13</v>
      </c>
      <c r="T227" s="195" t="s">
        <v>13</v>
      </c>
      <c r="U227" s="199" t="s">
        <v>13</v>
      </c>
      <c r="V227" s="195" t="s">
        <v>13</v>
      </c>
      <c r="W227" s="195" t="s">
        <v>848</v>
      </c>
      <c r="X227" s="195" t="s">
        <v>13</v>
      </c>
    </row>
    <row r="228" spans="1:24" ht="13.8" thickBot="1" x14ac:dyDescent="0.3">
      <c r="A228" s="7" t="s">
        <v>805</v>
      </c>
      <c r="B228" s="179" t="s">
        <v>804</v>
      </c>
      <c r="C228" s="195" t="s">
        <v>26</v>
      </c>
      <c r="D228" s="195" t="s">
        <v>2001</v>
      </c>
      <c r="E228" s="195" t="s">
        <v>2539</v>
      </c>
      <c r="F228" s="195" t="s">
        <v>1558</v>
      </c>
      <c r="G228" s="196">
        <v>0.7</v>
      </c>
      <c r="H228" s="197" t="s">
        <v>2540</v>
      </c>
      <c r="I228" s="196">
        <v>0.68</v>
      </c>
      <c r="J228" s="198" t="s">
        <v>1677</v>
      </c>
      <c r="K228" s="195" t="s">
        <v>847</v>
      </c>
      <c r="L228" s="195" t="s">
        <v>1561</v>
      </c>
      <c r="M228" s="199" t="s">
        <v>13</v>
      </c>
      <c r="N228" s="198" t="s">
        <v>2540</v>
      </c>
      <c r="O228" s="196">
        <v>0.2797</v>
      </c>
      <c r="P228" s="198" t="s">
        <v>2541</v>
      </c>
      <c r="Q228" s="195" t="s">
        <v>848</v>
      </c>
      <c r="R228" s="195" t="s">
        <v>1680</v>
      </c>
      <c r="S228" s="199" t="s">
        <v>13</v>
      </c>
      <c r="T228" s="195" t="s">
        <v>13</v>
      </c>
      <c r="U228" s="199" t="s">
        <v>13</v>
      </c>
      <c r="V228" s="195" t="s">
        <v>13</v>
      </c>
      <c r="W228" s="195" t="s">
        <v>848</v>
      </c>
      <c r="X228" s="195" t="s">
        <v>13</v>
      </c>
    </row>
    <row r="229" spans="1:24" ht="13.8" thickBot="1" x14ac:dyDescent="0.3">
      <c r="A229" s="7" t="s">
        <v>811</v>
      </c>
      <c r="B229" s="179" t="s">
        <v>810</v>
      </c>
      <c r="C229" s="195" t="s">
        <v>26</v>
      </c>
      <c r="D229" s="195" t="s">
        <v>1748</v>
      </c>
      <c r="E229" s="195" t="s">
        <v>2547</v>
      </c>
      <c r="F229" s="195" t="s">
        <v>1558</v>
      </c>
      <c r="G229" s="196">
        <v>0.5</v>
      </c>
      <c r="H229" s="197" t="s">
        <v>2548</v>
      </c>
      <c r="I229" s="196">
        <v>0.5</v>
      </c>
      <c r="J229" s="198" t="s">
        <v>2549</v>
      </c>
      <c r="K229" s="195" t="s">
        <v>848</v>
      </c>
      <c r="L229" s="195" t="s">
        <v>1561</v>
      </c>
      <c r="M229" s="196">
        <v>0</v>
      </c>
      <c r="N229" s="195" t="s">
        <v>13</v>
      </c>
      <c r="O229" s="196">
        <v>0</v>
      </c>
      <c r="P229" s="195" t="s">
        <v>13</v>
      </c>
      <c r="Q229" s="195" t="s">
        <v>848</v>
      </c>
      <c r="R229" s="195" t="s">
        <v>13</v>
      </c>
      <c r="S229" s="196">
        <v>0</v>
      </c>
      <c r="T229" s="195" t="s">
        <v>13</v>
      </c>
      <c r="U229" s="199" t="s">
        <v>13</v>
      </c>
      <c r="V229" s="195" t="s">
        <v>13</v>
      </c>
      <c r="W229" s="195" t="s">
        <v>848</v>
      </c>
      <c r="X229" s="195" t="s">
        <v>13</v>
      </c>
    </row>
    <row r="230" spans="1:24" ht="13.8" thickBot="1" x14ac:dyDescent="0.3">
      <c r="A230" s="7" t="s">
        <v>20</v>
      </c>
      <c r="B230" s="179" t="s">
        <v>19</v>
      </c>
      <c r="C230" s="204" t="s">
        <v>23</v>
      </c>
      <c r="D230" s="204" t="s">
        <v>1556</v>
      </c>
      <c r="E230" s="204" t="s">
        <v>1557</v>
      </c>
      <c r="F230" s="204" t="s">
        <v>1558</v>
      </c>
      <c r="G230" s="205">
        <v>2.5</v>
      </c>
      <c r="H230" s="206" t="s">
        <v>1559</v>
      </c>
      <c r="I230" s="205">
        <v>2.5</v>
      </c>
      <c r="J230" s="207" t="s">
        <v>1560</v>
      </c>
      <c r="K230" s="204" t="s">
        <v>848</v>
      </c>
      <c r="L230" s="204" t="s">
        <v>1561</v>
      </c>
      <c r="M230" s="208" t="s">
        <v>13</v>
      </c>
      <c r="N230" s="204" t="s">
        <v>13</v>
      </c>
      <c r="O230" s="208" t="s">
        <v>13</v>
      </c>
      <c r="P230" s="204" t="s">
        <v>13</v>
      </c>
      <c r="Q230" s="204" t="s">
        <v>848</v>
      </c>
      <c r="R230" s="204" t="s">
        <v>13</v>
      </c>
      <c r="S230" s="208" t="s">
        <v>13</v>
      </c>
      <c r="T230" s="204" t="s">
        <v>13</v>
      </c>
      <c r="U230" s="208" t="s">
        <v>13</v>
      </c>
      <c r="V230" s="204" t="s">
        <v>13</v>
      </c>
      <c r="W230" s="204" t="s">
        <v>848</v>
      </c>
      <c r="X230" s="204" t="s">
        <v>13</v>
      </c>
    </row>
    <row r="231" spans="1:24" ht="13.8" thickBot="1" x14ac:dyDescent="0.3">
      <c r="A231" s="7" t="s">
        <v>28</v>
      </c>
      <c r="B231" s="179" t="s">
        <v>27</v>
      </c>
      <c r="C231" s="204" t="s">
        <v>23</v>
      </c>
      <c r="D231" s="204" t="s">
        <v>1568</v>
      </c>
      <c r="E231" s="204" t="s">
        <v>1569</v>
      </c>
      <c r="F231" s="204" t="s">
        <v>1558</v>
      </c>
      <c r="G231" s="205" t="s">
        <v>834</v>
      </c>
      <c r="H231" s="205" t="s">
        <v>834</v>
      </c>
      <c r="I231" s="205" t="s">
        <v>834</v>
      </c>
      <c r="J231" s="205" t="s">
        <v>834</v>
      </c>
      <c r="K231" s="205" t="s">
        <v>834</v>
      </c>
      <c r="L231" s="205" t="s">
        <v>834</v>
      </c>
      <c r="M231" s="205" t="s">
        <v>834</v>
      </c>
      <c r="N231" s="205" t="s">
        <v>834</v>
      </c>
      <c r="O231" s="205" t="s">
        <v>834</v>
      </c>
      <c r="P231" s="205" t="s">
        <v>834</v>
      </c>
      <c r="Q231" s="205" t="s">
        <v>834</v>
      </c>
      <c r="R231" s="205" t="s">
        <v>834</v>
      </c>
      <c r="S231" s="205" t="s">
        <v>834</v>
      </c>
      <c r="T231" s="205" t="s">
        <v>834</v>
      </c>
      <c r="U231" s="205" t="s">
        <v>834</v>
      </c>
      <c r="V231" s="205" t="s">
        <v>834</v>
      </c>
      <c r="W231" s="205" t="s">
        <v>834</v>
      </c>
      <c r="X231" s="205" t="s">
        <v>834</v>
      </c>
    </row>
    <row r="232" spans="1:24" ht="13.8" thickBot="1" x14ac:dyDescent="0.3">
      <c r="A232" s="7" t="s">
        <v>37</v>
      </c>
      <c r="B232" s="179" t="s">
        <v>36</v>
      </c>
      <c r="C232" s="204" t="s">
        <v>23</v>
      </c>
      <c r="D232" s="204" t="s">
        <v>1585</v>
      </c>
      <c r="E232" s="204" t="s">
        <v>1586</v>
      </c>
      <c r="F232" s="204" t="s">
        <v>1558</v>
      </c>
      <c r="G232" s="205">
        <v>0.85</v>
      </c>
      <c r="H232" s="206" t="s">
        <v>1587</v>
      </c>
      <c r="I232" s="205">
        <v>0.85</v>
      </c>
      <c r="J232" s="207" t="s">
        <v>1588</v>
      </c>
      <c r="K232" s="204" t="s">
        <v>848</v>
      </c>
      <c r="L232" s="204" t="s">
        <v>1561</v>
      </c>
      <c r="M232" s="205">
        <v>0.95</v>
      </c>
      <c r="N232" s="207" t="s">
        <v>1589</v>
      </c>
      <c r="O232" s="205">
        <v>0.95</v>
      </c>
      <c r="P232" s="207" t="s">
        <v>1590</v>
      </c>
      <c r="Q232" s="204" t="s">
        <v>848</v>
      </c>
      <c r="R232" s="204" t="s">
        <v>1553</v>
      </c>
      <c r="S232" s="208" t="s">
        <v>13</v>
      </c>
      <c r="T232" s="204" t="s">
        <v>13</v>
      </c>
      <c r="U232" s="208" t="s">
        <v>13</v>
      </c>
      <c r="V232" s="204" t="s">
        <v>13</v>
      </c>
      <c r="W232" s="204" t="s">
        <v>848</v>
      </c>
      <c r="X232" s="204" t="s">
        <v>13</v>
      </c>
    </row>
    <row r="233" spans="1:24" ht="13.8" thickBot="1" x14ac:dyDescent="0.3">
      <c r="A233" s="7" t="s">
        <v>65</v>
      </c>
      <c r="B233" s="179" t="s">
        <v>64</v>
      </c>
      <c r="C233" s="204" t="s">
        <v>23</v>
      </c>
      <c r="D233" s="204" t="s">
        <v>1549</v>
      </c>
      <c r="E233" s="204" t="s">
        <v>1627</v>
      </c>
      <c r="F233" s="204" t="s">
        <v>1592</v>
      </c>
      <c r="G233" s="205">
        <v>1</v>
      </c>
      <c r="H233" s="206" t="s">
        <v>1628</v>
      </c>
      <c r="I233" s="205">
        <v>0.70409999999999995</v>
      </c>
      <c r="J233" s="204" t="s">
        <v>13</v>
      </c>
      <c r="K233" s="204" t="s">
        <v>847</v>
      </c>
      <c r="L233" s="204" t="s">
        <v>1601</v>
      </c>
      <c r="M233" s="208" t="s">
        <v>13</v>
      </c>
      <c r="N233" s="204" t="s">
        <v>13</v>
      </c>
      <c r="O233" s="208" t="s">
        <v>13</v>
      </c>
      <c r="P233" s="204" t="s">
        <v>13</v>
      </c>
      <c r="Q233" s="204" t="s">
        <v>848</v>
      </c>
      <c r="R233" s="204" t="s">
        <v>13</v>
      </c>
      <c r="S233" s="208" t="s">
        <v>13</v>
      </c>
      <c r="T233" s="204" t="s">
        <v>13</v>
      </c>
      <c r="U233" s="208" t="s">
        <v>13</v>
      </c>
      <c r="V233" s="204" t="s">
        <v>13</v>
      </c>
      <c r="W233" s="204" t="s">
        <v>848</v>
      </c>
      <c r="X233" s="204" t="s">
        <v>13</v>
      </c>
    </row>
    <row r="234" spans="1:24" ht="13.8" thickBot="1" x14ac:dyDescent="0.3">
      <c r="A234" s="7" t="s">
        <v>69</v>
      </c>
      <c r="B234" s="179" t="s">
        <v>68</v>
      </c>
      <c r="C234" s="204" t="s">
        <v>23</v>
      </c>
      <c r="D234" s="204" t="s">
        <v>1591</v>
      </c>
      <c r="E234" s="204" t="s">
        <v>1633</v>
      </c>
      <c r="F234" s="204" t="s">
        <v>1558</v>
      </c>
      <c r="G234" s="205">
        <v>1.6</v>
      </c>
      <c r="H234" s="206" t="s">
        <v>1634</v>
      </c>
      <c r="I234" s="205">
        <v>1.5362</v>
      </c>
      <c r="J234" s="204" t="s">
        <v>13</v>
      </c>
      <c r="K234" s="204" t="s">
        <v>847</v>
      </c>
      <c r="L234" s="204" t="s">
        <v>1561</v>
      </c>
      <c r="M234" s="208" t="s">
        <v>13</v>
      </c>
      <c r="N234" s="204" t="s">
        <v>13</v>
      </c>
      <c r="O234" s="208" t="s">
        <v>13</v>
      </c>
      <c r="P234" s="204" t="s">
        <v>13</v>
      </c>
      <c r="Q234" s="204" t="s">
        <v>848</v>
      </c>
      <c r="R234" s="204" t="s">
        <v>13</v>
      </c>
      <c r="S234" s="208" t="s">
        <v>13</v>
      </c>
      <c r="T234" s="204" t="s">
        <v>13</v>
      </c>
      <c r="U234" s="208" t="s">
        <v>13</v>
      </c>
      <c r="V234" s="204" t="s">
        <v>13</v>
      </c>
      <c r="W234" s="204" t="s">
        <v>848</v>
      </c>
      <c r="X234" s="204" t="s">
        <v>13</v>
      </c>
    </row>
    <row r="235" spans="1:24" ht="13.8" thickBot="1" x14ac:dyDescent="0.3">
      <c r="A235" s="7" t="s">
        <v>87</v>
      </c>
      <c r="B235" s="179" t="s">
        <v>86</v>
      </c>
      <c r="C235" s="204" t="s">
        <v>23</v>
      </c>
      <c r="D235" s="204" t="s">
        <v>1657</v>
      </c>
      <c r="E235" s="204" t="s">
        <v>1658</v>
      </c>
      <c r="F235" s="204" t="s">
        <v>1592</v>
      </c>
      <c r="G235" s="208">
        <v>2</v>
      </c>
      <c r="H235" s="209">
        <v>40848</v>
      </c>
      <c r="I235" s="208">
        <v>2</v>
      </c>
      <c r="J235" s="210">
        <v>44896</v>
      </c>
      <c r="K235" s="204" t="s">
        <v>848</v>
      </c>
      <c r="L235" s="211" t="s">
        <v>1561</v>
      </c>
      <c r="M235" s="208">
        <v>1</v>
      </c>
      <c r="N235" s="210">
        <v>16528</v>
      </c>
      <c r="O235" s="208">
        <v>1</v>
      </c>
      <c r="P235" s="204" t="s">
        <v>13</v>
      </c>
      <c r="Q235" s="204" t="s">
        <v>847</v>
      </c>
      <c r="R235" s="204" t="s">
        <v>13</v>
      </c>
      <c r="S235" s="208" t="s">
        <v>13</v>
      </c>
      <c r="T235" s="204" t="s">
        <v>13</v>
      </c>
      <c r="U235" s="208" t="s">
        <v>13</v>
      </c>
      <c r="V235" s="204" t="s">
        <v>13</v>
      </c>
      <c r="W235" s="204" t="s">
        <v>848</v>
      </c>
      <c r="X235" s="204" t="s">
        <v>13</v>
      </c>
    </row>
    <row r="236" spans="1:24" ht="13.8" thickBot="1" x14ac:dyDescent="0.3">
      <c r="A236" s="7" t="s">
        <v>94</v>
      </c>
      <c r="B236" s="179" t="s">
        <v>93</v>
      </c>
      <c r="C236" s="204" t="s">
        <v>23</v>
      </c>
      <c r="D236" s="204" t="s">
        <v>1549</v>
      </c>
      <c r="E236" s="204" t="s">
        <v>1666</v>
      </c>
      <c r="F236" s="204" t="s">
        <v>1592</v>
      </c>
      <c r="G236" s="205" t="s">
        <v>834</v>
      </c>
      <c r="H236" s="205" t="s">
        <v>834</v>
      </c>
      <c r="I236" s="205" t="s">
        <v>834</v>
      </c>
      <c r="J236" s="205" t="s">
        <v>834</v>
      </c>
      <c r="K236" s="205" t="s">
        <v>834</v>
      </c>
      <c r="L236" s="205" t="s">
        <v>834</v>
      </c>
      <c r="M236" s="205" t="s">
        <v>834</v>
      </c>
      <c r="N236" s="205" t="s">
        <v>834</v>
      </c>
      <c r="O236" s="205" t="s">
        <v>834</v>
      </c>
      <c r="P236" s="205" t="s">
        <v>834</v>
      </c>
      <c r="Q236" s="205" t="s">
        <v>834</v>
      </c>
      <c r="R236" s="205" t="s">
        <v>834</v>
      </c>
      <c r="S236" s="205" t="s">
        <v>834</v>
      </c>
      <c r="T236" s="205" t="s">
        <v>834</v>
      </c>
      <c r="U236" s="205" t="s">
        <v>834</v>
      </c>
      <c r="V236" s="205" t="s">
        <v>834</v>
      </c>
      <c r="W236" s="205" t="s">
        <v>834</v>
      </c>
      <c r="X236" s="205" t="s">
        <v>834</v>
      </c>
    </row>
    <row r="237" spans="1:24" ht="13.8" thickBot="1" x14ac:dyDescent="0.3">
      <c r="A237" s="7" t="s">
        <v>104</v>
      </c>
      <c r="B237" s="179" t="s">
        <v>103</v>
      </c>
      <c r="C237" s="204" t="s">
        <v>23</v>
      </c>
      <c r="D237" s="204" t="s">
        <v>1641</v>
      </c>
      <c r="E237" s="204" t="s">
        <v>1493</v>
      </c>
      <c r="F237" s="204" t="s">
        <v>1592</v>
      </c>
      <c r="G237" s="205" t="s">
        <v>834</v>
      </c>
      <c r="H237" s="205" t="s">
        <v>834</v>
      </c>
      <c r="I237" s="205" t="s">
        <v>834</v>
      </c>
      <c r="J237" s="205" t="s">
        <v>834</v>
      </c>
      <c r="K237" s="205" t="s">
        <v>834</v>
      </c>
      <c r="L237" s="205" t="s">
        <v>834</v>
      </c>
      <c r="M237" s="205" t="s">
        <v>834</v>
      </c>
      <c r="N237" s="205" t="s">
        <v>834</v>
      </c>
      <c r="O237" s="205" t="s">
        <v>834</v>
      </c>
      <c r="P237" s="205" t="s">
        <v>834</v>
      </c>
      <c r="Q237" s="205" t="s">
        <v>834</v>
      </c>
      <c r="R237" s="205" t="s">
        <v>834</v>
      </c>
      <c r="S237" s="205" t="s">
        <v>834</v>
      </c>
      <c r="T237" s="205" t="s">
        <v>834</v>
      </c>
      <c r="U237" s="205" t="s">
        <v>834</v>
      </c>
      <c r="V237" s="205" t="s">
        <v>834</v>
      </c>
      <c r="W237" s="205" t="s">
        <v>834</v>
      </c>
      <c r="X237" s="205" t="s">
        <v>834</v>
      </c>
    </row>
    <row r="238" spans="1:24" ht="13.8" thickBot="1" x14ac:dyDescent="0.3">
      <c r="A238" s="7" t="s">
        <v>116</v>
      </c>
      <c r="B238" s="179" t="s">
        <v>115</v>
      </c>
      <c r="C238" s="204" t="s">
        <v>23</v>
      </c>
      <c r="D238" s="204" t="s">
        <v>1549</v>
      </c>
      <c r="E238" s="204" t="s">
        <v>1695</v>
      </c>
      <c r="F238" s="204" t="s">
        <v>1528</v>
      </c>
      <c r="G238" s="205">
        <v>1</v>
      </c>
      <c r="H238" s="206" t="s">
        <v>1696</v>
      </c>
      <c r="I238" s="205">
        <v>0.71360000000000001</v>
      </c>
      <c r="J238" s="204" t="s">
        <v>13</v>
      </c>
      <c r="K238" s="204" t="s">
        <v>847</v>
      </c>
      <c r="L238" s="204" t="s">
        <v>1561</v>
      </c>
      <c r="M238" s="205">
        <v>0.1739</v>
      </c>
      <c r="N238" s="207" t="s">
        <v>1697</v>
      </c>
      <c r="O238" s="205">
        <v>0.1517</v>
      </c>
      <c r="P238" s="204" t="s">
        <v>13</v>
      </c>
      <c r="Q238" s="204" t="s">
        <v>847</v>
      </c>
      <c r="R238" s="204" t="s">
        <v>1561</v>
      </c>
      <c r="S238" s="205">
        <v>1</v>
      </c>
      <c r="T238" s="207" t="s">
        <v>1698</v>
      </c>
      <c r="U238" s="205">
        <v>0.89449999999999996</v>
      </c>
      <c r="V238" s="204" t="s">
        <v>13</v>
      </c>
      <c r="W238" s="204" t="s">
        <v>847</v>
      </c>
      <c r="X238" s="204" t="s">
        <v>1561</v>
      </c>
    </row>
    <row r="239" spans="1:24" ht="13.8" thickBot="1" x14ac:dyDescent="0.3">
      <c r="A239" s="7" t="s">
        <v>118</v>
      </c>
      <c r="B239" s="179" t="s">
        <v>117</v>
      </c>
      <c r="C239" s="204" t="s">
        <v>23</v>
      </c>
      <c r="D239" s="204" t="s">
        <v>1699</v>
      </c>
      <c r="E239" s="204" t="s">
        <v>1700</v>
      </c>
      <c r="F239" s="204" t="s">
        <v>1528</v>
      </c>
      <c r="G239" s="205">
        <v>1.5</v>
      </c>
      <c r="H239" s="206" t="s">
        <v>1701</v>
      </c>
      <c r="I239" s="205">
        <v>1.5</v>
      </c>
      <c r="J239" s="207" t="s">
        <v>1702</v>
      </c>
      <c r="K239" s="204" t="s">
        <v>848</v>
      </c>
      <c r="L239" s="204" t="s">
        <v>1561</v>
      </c>
      <c r="M239" s="208" t="s">
        <v>13</v>
      </c>
      <c r="N239" s="204" t="s">
        <v>13</v>
      </c>
      <c r="O239" s="208" t="s">
        <v>13</v>
      </c>
      <c r="P239" s="204" t="s">
        <v>13</v>
      </c>
      <c r="Q239" s="204" t="s">
        <v>848</v>
      </c>
      <c r="R239" s="204" t="s">
        <v>13</v>
      </c>
      <c r="S239" s="208" t="s">
        <v>13</v>
      </c>
      <c r="T239" s="204" t="s">
        <v>13</v>
      </c>
      <c r="U239" s="208" t="s">
        <v>13</v>
      </c>
      <c r="V239" s="204" t="s">
        <v>13</v>
      </c>
      <c r="W239" s="204" t="s">
        <v>848</v>
      </c>
      <c r="X239" s="204" t="s">
        <v>13</v>
      </c>
    </row>
    <row r="240" spans="1:24" ht="13.8" thickBot="1" x14ac:dyDescent="0.3">
      <c r="A240" s="7" t="s">
        <v>122</v>
      </c>
      <c r="B240" s="179" t="s">
        <v>121</v>
      </c>
      <c r="C240" s="204" t="s">
        <v>23</v>
      </c>
      <c r="D240" s="204" t="s">
        <v>1707</v>
      </c>
      <c r="E240" s="204" t="s">
        <v>1708</v>
      </c>
      <c r="F240" s="204" t="s">
        <v>1558</v>
      </c>
      <c r="G240" s="205">
        <v>0.75</v>
      </c>
      <c r="H240" s="206" t="s">
        <v>1709</v>
      </c>
      <c r="I240" s="205">
        <v>0.75</v>
      </c>
      <c r="J240" s="207" t="s">
        <v>1710</v>
      </c>
      <c r="K240" s="204" t="s">
        <v>848</v>
      </c>
      <c r="L240" s="204" t="s">
        <v>13</v>
      </c>
      <c r="M240" s="208" t="s">
        <v>13</v>
      </c>
      <c r="N240" s="204" t="s">
        <v>13</v>
      </c>
      <c r="O240" s="208" t="s">
        <v>13</v>
      </c>
      <c r="P240" s="204" t="s">
        <v>13</v>
      </c>
      <c r="Q240" s="204" t="s">
        <v>848</v>
      </c>
      <c r="R240" s="204" t="s">
        <v>13</v>
      </c>
      <c r="S240" s="208" t="s">
        <v>13</v>
      </c>
      <c r="T240" s="204" t="s">
        <v>13</v>
      </c>
      <c r="U240" s="208" t="s">
        <v>13</v>
      </c>
      <c r="V240" s="204" t="s">
        <v>13</v>
      </c>
      <c r="W240" s="204" t="s">
        <v>848</v>
      </c>
      <c r="X240" s="204" t="s">
        <v>13</v>
      </c>
    </row>
    <row r="241" spans="1:24" ht="13.8" thickBot="1" x14ac:dyDescent="0.3">
      <c r="A241" s="7" t="s">
        <v>158</v>
      </c>
      <c r="B241" s="179" t="s">
        <v>157</v>
      </c>
      <c r="C241" s="204" t="s">
        <v>23</v>
      </c>
      <c r="D241" s="204" t="s">
        <v>1585</v>
      </c>
      <c r="E241" s="204" t="s">
        <v>1763</v>
      </c>
      <c r="F241" s="204" t="s">
        <v>1558</v>
      </c>
      <c r="G241" s="205">
        <v>1</v>
      </c>
      <c r="H241" s="206" t="s">
        <v>1764</v>
      </c>
      <c r="I241" s="205">
        <v>0.91590000000000005</v>
      </c>
      <c r="J241" s="204" t="s">
        <v>13</v>
      </c>
      <c r="K241" s="204" t="s">
        <v>847</v>
      </c>
      <c r="L241" s="204" t="s">
        <v>1561</v>
      </c>
      <c r="M241" s="205">
        <v>0.6</v>
      </c>
      <c r="N241" s="207" t="s">
        <v>1765</v>
      </c>
      <c r="O241" s="205">
        <v>0.59889999999999999</v>
      </c>
      <c r="P241" s="207" t="s">
        <v>1766</v>
      </c>
      <c r="Q241" s="204" t="s">
        <v>848</v>
      </c>
      <c r="R241" s="204" t="s">
        <v>1561</v>
      </c>
      <c r="S241" s="208" t="s">
        <v>13</v>
      </c>
      <c r="T241" s="204" t="s">
        <v>13</v>
      </c>
      <c r="U241" s="208" t="s">
        <v>13</v>
      </c>
      <c r="V241" s="204" t="s">
        <v>13</v>
      </c>
      <c r="W241" s="204" t="s">
        <v>848</v>
      </c>
      <c r="X241" s="204" t="s">
        <v>13</v>
      </c>
    </row>
    <row r="242" spans="1:24" ht="13.8" thickBot="1" x14ac:dyDescent="0.3">
      <c r="A242" s="7" t="s">
        <v>162</v>
      </c>
      <c r="B242" s="179" t="s">
        <v>161</v>
      </c>
      <c r="C242" s="204" t="s">
        <v>23</v>
      </c>
      <c r="D242" s="204" t="s">
        <v>1655</v>
      </c>
      <c r="E242" s="204" t="s">
        <v>1772</v>
      </c>
      <c r="F242" s="204" t="s">
        <v>1558</v>
      </c>
      <c r="G242" s="205">
        <v>0.9</v>
      </c>
      <c r="H242" s="206" t="s">
        <v>1773</v>
      </c>
      <c r="I242" s="205">
        <v>0.9</v>
      </c>
      <c r="J242" s="207" t="s">
        <v>1774</v>
      </c>
      <c r="K242" s="204" t="s">
        <v>848</v>
      </c>
      <c r="L242" s="204" t="s">
        <v>1561</v>
      </c>
      <c r="M242" s="208" t="s">
        <v>13</v>
      </c>
      <c r="N242" s="204" t="s">
        <v>13</v>
      </c>
      <c r="O242" s="208" t="s">
        <v>13</v>
      </c>
      <c r="P242" s="204" t="s">
        <v>13</v>
      </c>
      <c r="Q242" s="204" t="s">
        <v>848</v>
      </c>
      <c r="R242" s="204" t="s">
        <v>13</v>
      </c>
      <c r="S242" s="208" t="s">
        <v>13</v>
      </c>
      <c r="T242" s="204" t="s">
        <v>13</v>
      </c>
      <c r="U242" s="208" t="s">
        <v>13</v>
      </c>
      <c r="V242" s="204" t="s">
        <v>13</v>
      </c>
      <c r="W242" s="204" t="s">
        <v>848</v>
      </c>
      <c r="X242" s="204" t="s">
        <v>13</v>
      </c>
    </row>
    <row r="243" spans="1:24" ht="13.8" thickBot="1" x14ac:dyDescent="0.3">
      <c r="A243" s="7" t="s">
        <v>166</v>
      </c>
      <c r="B243" s="179" t="s">
        <v>165</v>
      </c>
      <c r="C243" s="204" t="s">
        <v>23</v>
      </c>
      <c r="D243" s="204" t="s">
        <v>1778</v>
      </c>
      <c r="E243" s="204" t="s">
        <v>1779</v>
      </c>
      <c r="F243" s="204" t="s">
        <v>1558</v>
      </c>
      <c r="G243" s="205">
        <v>0.75</v>
      </c>
      <c r="H243" s="206" t="s">
        <v>1780</v>
      </c>
      <c r="I243" s="205">
        <v>0.64749999999999996</v>
      </c>
      <c r="J243" s="204" t="s">
        <v>13</v>
      </c>
      <c r="K243" s="204" t="s">
        <v>847</v>
      </c>
      <c r="L243" s="204" t="s">
        <v>1561</v>
      </c>
      <c r="M243" s="208" t="s">
        <v>13</v>
      </c>
      <c r="N243" s="207" t="s">
        <v>1781</v>
      </c>
      <c r="O243" s="205">
        <v>0.47</v>
      </c>
      <c r="P243" s="207" t="s">
        <v>1782</v>
      </c>
      <c r="Q243" s="204" t="s">
        <v>848</v>
      </c>
      <c r="R243" s="204" t="s">
        <v>1680</v>
      </c>
      <c r="S243" s="205">
        <v>0.10249999999999999</v>
      </c>
      <c r="T243" s="207" t="s">
        <v>1783</v>
      </c>
      <c r="U243" s="205">
        <v>0.10249999999999999</v>
      </c>
      <c r="V243" s="204" t="s">
        <v>13</v>
      </c>
      <c r="W243" s="204" t="s">
        <v>847</v>
      </c>
      <c r="X243" s="204" t="s">
        <v>1561</v>
      </c>
    </row>
    <row r="244" spans="1:24" ht="13.8" thickBot="1" x14ac:dyDescent="0.3">
      <c r="A244" s="7" t="s">
        <v>168</v>
      </c>
      <c r="B244" s="179" t="s">
        <v>167</v>
      </c>
      <c r="C244" s="204" t="s">
        <v>23</v>
      </c>
      <c r="D244" s="204" t="s">
        <v>1614</v>
      </c>
      <c r="E244" s="204" t="s">
        <v>13</v>
      </c>
      <c r="F244" s="204" t="s">
        <v>1558</v>
      </c>
      <c r="G244" s="205">
        <v>1.75</v>
      </c>
      <c r="H244" s="206" t="s">
        <v>1761</v>
      </c>
      <c r="I244" s="205">
        <v>1.6321000000000001</v>
      </c>
      <c r="J244" s="207" t="s">
        <v>1649</v>
      </c>
      <c r="K244" s="204" t="s">
        <v>848</v>
      </c>
      <c r="L244" s="204" t="s">
        <v>1561</v>
      </c>
      <c r="M244" s="205">
        <v>0.8</v>
      </c>
      <c r="N244" s="207" t="s">
        <v>1784</v>
      </c>
      <c r="O244" s="205">
        <v>0.8</v>
      </c>
      <c r="P244" s="207" t="s">
        <v>1785</v>
      </c>
      <c r="Q244" s="204" t="s">
        <v>848</v>
      </c>
      <c r="R244" s="204" t="s">
        <v>1680</v>
      </c>
      <c r="S244" s="205">
        <v>0.32</v>
      </c>
      <c r="T244" s="207" t="s">
        <v>1746</v>
      </c>
      <c r="U244" s="205">
        <v>0.32</v>
      </c>
      <c r="V244" s="207" t="s">
        <v>1649</v>
      </c>
      <c r="W244" s="204" t="s">
        <v>848</v>
      </c>
      <c r="X244" s="204" t="s">
        <v>1561</v>
      </c>
    </row>
    <row r="245" spans="1:24" ht="13.8" thickBot="1" x14ac:dyDescent="0.3">
      <c r="A245" s="7" t="s">
        <v>182</v>
      </c>
      <c r="B245" s="179" t="s">
        <v>181</v>
      </c>
      <c r="C245" s="204" t="s">
        <v>23</v>
      </c>
      <c r="D245" s="204" t="s">
        <v>1657</v>
      </c>
      <c r="E245" s="204" t="s">
        <v>1798</v>
      </c>
      <c r="F245" s="204" t="s">
        <v>1558</v>
      </c>
      <c r="G245" s="205">
        <v>1.45</v>
      </c>
      <c r="H245" s="206" t="s">
        <v>1799</v>
      </c>
      <c r="I245" s="205">
        <v>1.02</v>
      </c>
      <c r="J245" s="207" t="s">
        <v>1800</v>
      </c>
      <c r="K245" s="204" t="s">
        <v>848</v>
      </c>
      <c r="L245" s="204" t="s">
        <v>1680</v>
      </c>
      <c r="M245" s="205">
        <v>1</v>
      </c>
      <c r="N245" s="207" t="s">
        <v>1799</v>
      </c>
      <c r="O245" s="205">
        <v>0.90229999999999999</v>
      </c>
      <c r="P245" s="207" t="s">
        <v>1800</v>
      </c>
      <c r="Q245" s="204" t="s">
        <v>848</v>
      </c>
      <c r="R245" s="204" t="s">
        <v>1561</v>
      </c>
      <c r="S245" s="208" t="s">
        <v>13</v>
      </c>
      <c r="T245" s="204" t="s">
        <v>13</v>
      </c>
      <c r="U245" s="208" t="s">
        <v>13</v>
      </c>
      <c r="V245" s="204" t="s">
        <v>13</v>
      </c>
      <c r="W245" s="204" t="s">
        <v>848</v>
      </c>
      <c r="X245" s="204" t="s">
        <v>13</v>
      </c>
    </row>
    <row r="246" spans="1:24" ht="13.8" thickBot="1" x14ac:dyDescent="0.3">
      <c r="A246" s="7" t="s">
        <v>192</v>
      </c>
      <c r="B246" s="179" t="s">
        <v>191</v>
      </c>
      <c r="C246" s="204" t="s">
        <v>23</v>
      </c>
      <c r="D246" s="204" t="s">
        <v>1629</v>
      </c>
      <c r="E246" s="204" t="s">
        <v>1815</v>
      </c>
      <c r="F246" s="204" t="s">
        <v>1528</v>
      </c>
      <c r="G246" s="205">
        <v>1.4854000000000001</v>
      </c>
      <c r="H246" s="206" t="s">
        <v>1816</v>
      </c>
      <c r="I246" s="205">
        <v>1.4854000000000001</v>
      </c>
      <c r="J246" s="204" t="s">
        <v>13</v>
      </c>
      <c r="K246" s="204" t="s">
        <v>847</v>
      </c>
      <c r="L246" s="204" t="s">
        <v>13</v>
      </c>
      <c r="M246" s="208" t="s">
        <v>13</v>
      </c>
      <c r="N246" s="204" t="s">
        <v>13</v>
      </c>
      <c r="O246" s="208" t="s">
        <v>13</v>
      </c>
      <c r="P246" s="204" t="s">
        <v>13</v>
      </c>
      <c r="Q246" s="204" t="s">
        <v>848</v>
      </c>
      <c r="R246" s="204" t="s">
        <v>13</v>
      </c>
      <c r="S246" s="208" t="s">
        <v>13</v>
      </c>
      <c r="T246" s="204" t="s">
        <v>13</v>
      </c>
      <c r="U246" s="208" t="s">
        <v>13</v>
      </c>
      <c r="V246" s="204" t="s">
        <v>13</v>
      </c>
      <c r="W246" s="204" t="s">
        <v>848</v>
      </c>
      <c r="X246" s="204" t="s">
        <v>13</v>
      </c>
    </row>
    <row r="247" spans="1:24" ht="13.8" thickBot="1" x14ac:dyDescent="0.3">
      <c r="A247" s="7" t="s">
        <v>198</v>
      </c>
      <c r="B247" s="179" t="s">
        <v>197</v>
      </c>
      <c r="C247" s="204" t="s">
        <v>23</v>
      </c>
      <c r="D247" s="204" t="s">
        <v>1824</v>
      </c>
      <c r="E247" s="204" t="s">
        <v>1825</v>
      </c>
      <c r="F247" s="204" t="s">
        <v>1527</v>
      </c>
      <c r="G247" s="205">
        <v>0.48449999999999999</v>
      </c>
      <c r="H247" s="206" t="s">
        <v>1826</v>
      </c>
      <c r="I247" s="205">
        <v>0.44579999999999997</v>
      </c>
      <c r="J247" s="207" t="s">
        <v>1649</v>
      </c>
      <c r="K247" s="204" t="s">
        <v>848</v>
      </c>
      <c r="L247" s="204" t="s">
        <v>1601</v>
      </c>
      <c r="M247" s="205">
        <v>0</v>
      </c>
      <c r="N247" s="204" t="s">
        <v>13</v>
      </c>
      <c r="O247" s="205">
        <v>0</v>
      </c>
      <c r="P247" s="204" t="s">
        <v>13</v>
      </c>
      <c r="Q247" s="204" t="s">
        <v>848</v>
      </c>
      <c r="R247" s="204" t="s">
        <v>13</v>
      </c>
      <c r="S247" s="205">
        <v>0</v>
      </c>
      <c r="T247" s="204" t="s">
        <v>13</v>
      </c>
      <c r="U247" s="205">
        <v>0</v>
      </c>
      <c r="V247" s="204" t="s">
        <v>13</v>
      </c>
      <c r="W247" s="204" t="s">
        <v>848</v>
      </c>
      <c r="X247" s="204" t="s">
        <v>13</v>
      </c>
    </row>
    <row r="248" spans="1:24" ht="13.8" thickBot="1" x14ac:dyDescent="0.3">
      <c r="A248" s="7" t="s">
        <v>228</v>
      </c>
      <c r="B248" s="179" t="s">
        <v>227</v>
      </c>
      <c r="C248" s="204" t="s">
        <v>23</v>
      </c>
      <c r="D248" s="204" t="s">
        <v>1614</v>
      </c>
      <c r="E248" s="204" t="s">
        <v>1868</v>
      </c>
      <c r="F248" s="204" t="s">
        <v>1558</v>
      </c>
      <c r="G248" s="205">
        <v>0.5</v>
      </c>
      <c r="H248" s="206" t="s">
        <v>1869</v>
      </c>
      <c r="I248" s="205">
        <v>0.43609999999999999</v>
      </c>
      <c r="J248" s="207" t="s">
        <v>1677</v>
      </c>
      <c r="K248" s="204" t="s">
        <v>847</v>
      </c>
      <c r="L248" s="204" t="s">
        <v>1561</v>
      </c>
      <c r="M248" s="205">
        <v>0.7</v>
      </c>
      <c r="N248" s="207" t="s">
        <v>1870</v>
      </c>
      <c r="O248" s="205">
        <v>0.6925</v>
      </c>
      <c r="P248" s="207" t="s">
        <v>1871</v>
      </c>
      <c r="Q248" s="204" t="s">
        <v>848</v>
      </c>
      <c r="R248" s="204" t="s">
        <v>1561</v>
      </c>
      <c r="S248" s="205">
        <v>0</v>
      </c>
      <c r="T248" s="207" t="s">
        <v>1872</v>
      </c>
      <c r="U248" s="205">
        <v>0.45</v>
      </c>
      <c r="V248" s="207" t="s">
        <v>1873</v>
      </c>
      <c r="W248" s="204" t="s">
        <v>848</v>
      </c>
      <c r="X248" s="204" t="s">
        <v>1680</v>
      </c>
    </row>
    <row r="249" spans="1:24" ht="13.8" thickBot="1" x14ac:dyDescent="0.3">
      <c r="A249" s="7" t="s">
        <v>236</v>
      </c>
      <c r="B249" s="179" t="s">
        <v>235</v>
      </c>
      <c r="C249" s="204" t="s">
        <v>23</v>
      </c>
      <c r="D249" s="204" t="s">
        <v>1752</v>
      </c>
      <c r="E249" s="204" t="s">
        <v>1882</v>
      </c>
      <c r="F249" s="204" t="s">
        <v>1558</v>
      </c>
      <c r="G249" s="205">
        <v>0.75</v>
      </c>
      <c r="H249" s="206" t="s">
        <v>1883</v>
      </c>
      <c r="I249" s="205">
        <v>0.70689999999999997</v>
      </c>
      <c r="J249" s="204" t="s">
        <v>13</v>
      </c>
      <c r="K249" s="204" t="s">
        <v>847</v>
      </c>
      <c r="L249" s="204" t="s">
        <v>1601</v>
      </c>
      <c r="M249" s="208" t="s">
        <v>13</v>
      </c>
      <c r="N249" s="204" t="s">
        <v>13</v>
      </c>
      <c r="O249" s="208" t="s">
        <v>13</v>
      </c>
      <c r="P249" s="204" t="s">
        <v>13</v>
      </c>
      <c r="Q249" s="204" t="s">
        <v>848</v>
      </c>
      <c r="R249" s="204" t="s">
        <v>13</v>
      </c>
      <c r="S249" s="208" t="s">
        <v>13</v>
      </c>
      <c r="T249" s="204" t="s">
        <v>13</v>
      </c>
      <c r="U249" s="208" t="s">
        <v>13</v>
      </c>
      <c r="V249" s="204" t="s">
        <v>13</v>
      </c>
      <c r="W249" s="204" t="s">
        <v>848</v>
      </c>
      <c r="X249" s="204" t="s">
        <v>13</v>
      </c>
    </row>
    <row r="250" spans="1:24" ht="13.8" thickBot="1" x14ac:dyDescent="0.3">
      <c r="A250" s="7" t="s">
        <v>246</v>
      </c>
      <c r="B250" s="179" t="s">
        <v>245</v>
      </c>
      <c r="C250" s="204" t="s">
        <v>23</v>
      </c>
      <c r="D250" s="204" t="s">
        <v>1655</v>
      </c>
      <c r="E250" s="204" t="s">
        <v>1897</v>
      </c>
      <c r="F250" s="204" t="s">
        <v>1592</v>
      </c>
      <c r="G250" s="205" t="s">
        <v>834</v>
      </c>
      <c r="H250" s="205" t="s">
        <v>834</v>
      </c>
      <c r="I250" s="205" t="s">
        <v>834</v>
      </c>
      <c r="J250" s="205" t="s">
        <v>834</v>
      </c>
      <c r="K250" s="205" t="s">
        <v>834</v>
      </c>
      <c r="L250" s="205" t="s">
        <v>834</v>
      </c>
      <c r="M250" s="205" t="s">
        <v>834</v>
      </c>
      <c r="N250" s="205" t="s">
        <v>834</v>
      </c>
      <c r="O250" s="205" t="s">
        <v>834</v>
      </c>
      <c r="P250" s="205" t="s">
        <v>834</v>
      </c>
      <c r="Q250" s="205" t="s">
        <v>834</v>
      </c>
      <c r="R250" s="205" t="s">
        <v>834</v>
      </c>
      <c r="S250" s="205" t="s">
        <v>834</v>
      </c>
      <c r="T250" s="205" t="s">
        <v>834</v>
      </c>
      <c r="U250" s="205" t="s">
        <v>834</v>
      </c>
      <c r="V250" s="205" t="s">
        <v>834</v>
      </c>
      <c r="W250" s="205" t="s">
        <v>834</v>
      </c>
      <c r="X250" s="205" t="s">
        <v>834</v>
      </c>
    </row>
    <row r="251" spans="1:24" ht="13.8" thickBot="1" x14ac:dyDescent="0.3">
      <c r="A251" s="7" t="s">
        <v>262</v>
      </c>
      <c r="B251" s="179" t="s">
        <v>261</v>
      </c>
      <c r="C251" s="204" t="s">
        <v>23</v>
      </c>
      <c r="D251" s="204" t="s">
        <v>1855</v>
      </c>
      <c r="E251" s="204" t="s">
        <v>1908</v>
      </c>
      <c r="F251" s="204" t="s">
        <v>1592</v>
      </c>
      <c r="G251" s="205" t="s">
        <v>834</v>
      </c>
      <c r="H251" s="205" t="s">
        <v>834</v>
      </c>
      <c r="I251" s="205" t="s">
        <v>834</v>
      </c>
      <c r="J251" s="205" t="s">
        <v>834</v>
      </c>
      <c r="K251" s="205" t="s">
        <v>834</v>
      </c>
      <c r="L251" s="205" t="s">
        <v>834</v>
      </c>
      <c r="M251" s="205" t="s">
        <v>834</v>
      </c>
      <c r="N251" s="205" t="s">
        <v>834</v>
      </c>
      <c r="O251" s="205" t="s">
        <v>834</v>
      </c>
      <c r="P251" s="205" t="s">
        <v>834</v>
      </c>
      <c r="Q251" s="205" t="s">
        <v>834</v>
      </c>
      <c r="R251" s="205" t="s">
        <v>834</v>
      </c>
      <c r="S251" s="205" t="s">
        <v>834</v>
      </c>
      <c r="T251" s="205" t="s">
        <v>834</v>
      </c>
      <c r="U251" s="205" t="s">
        <v>834</v>
      </c>
      <c r="V251" s="205" t="s">
        <v>834</v>
      </c>
      <c r="W251" s="205" t="s">
        <v>834</v>
      </c>
      <c r="X251" s="205" t="s">
        <v>834</v>
      </c>
    </row>
    <row r="252" spans="1:24" ht="13.8" thickBot="1" x14ac:dyDescent="0.3">
      <c r="A252" s="7" t="s">
        <v>270</v>
      </c>
      <c r="B252" s="179" t="s">
        <v>269</v>
      </c>
      <c r="C252" s="204" t="s">
        <v>23</v>
      </c>
      <c r="D252" s="204" t="s">
        <v>1585</v>
      </c>
      <c r="E252" s="204" t="s">
        <v>1922</v>
      </c>
      <c r="F252" s="204" t="s">
        <v>1558</v>
      </c>
      <c r="G252" s="205">
        <v>0.6</v>
      </c>
      <c r="H252" s="206" t="s">
        <v>1923</v>
      </c>
      <c r="I252" s="205">
        <v>0.6</v>
      </c>
      <c r="J252" s="207" t="s">
        <v>1924</v>
      </c>
      <c r="K252" s="204" t="s">
        <v>848</v>
      </c>
      <c r="L252" s="204" t="s">
        <v>1561</v>
      </c>
      <c r="M252" s="208" t="s">
        <v>13</v>
      </c>
      <c r="N252" s="204" t="s">
        <v>13</v>
      </c>
      <c r="O252" s="208" t="s">
        <v>13</v>
      </c>
      <c r="P252" s="204" t="s">
        <v>13</v>
      </c>
      <c r="Q252" s="204" t="s">
        <v>13</v>
      </c>
      <c r="R252" s="204" t="s">
        <v>13</v>
      </c>
      <c r="S252" s="208" t="s">
        <v>13</v>
      </c>
      <c r="T252" s="204" t="s">
        <v>13</v>
      </c>
      <c r="U252" s="208" t="s">
        <v>13</v>
      </c>
      <c r="V252" s="204" t="s">
        <v>13</v>
      </c>
      <c r="W252" s="204" t="s">
        <v>848</v>
      </c>
      <c r="X252" s="204" t="s">
        <v>13</v>
      </c>
    </row>
    <row r="253" spans="1:24" ht="13.8" thickBot="1" x14ac:dyDescent="0.3">
      <c r="A253" s="7" t="s">
        <v>272</v>
      </c>
      <c r="B253" s="179" t="s">
        <v>271</v>
      </c>
      <c r="C253" s="204" t="s">
        <v>23</v>
      </c>
      <c r="D253" s="204" t="s">
        <v>1549</v>
      </c>
      <c r="E253" s="204" t="s">
        <v>1925</v>
      </c>
      <c r="F253" s="204" t="s">
        <v>1558</v>
      </c>
      <c r="G253" s="205">
        <v>1</v>
      </c>
      <c r="H253" s="206" t="s">
        <v>1863</v>
      </c>
      <c r="I253" s="205">
        <v>0.9204</v>
      </c>
      <c r="J253" s="204" t="s">
        <v>13</v>
      </c>
      <c r="K253" s="204" t="s">
        <v>847</v>
      </c>
      <c r="L253" s="204" t="s">
        <v>1561</v>
      </c>
      <c r="M253" s="205">
        <v>1</v>
      </c>
      <c r="N253" s="207" t="s">
        <v>1926</v>
      </c>
      <c r="O253" s="205">
        <v>0.9587</v>
      </c>
      <c r="P253" s="207" t="s">
        <v>1927</v>
      </c>
      <c r="Q253" s="204" t="s">
        <v>848</v>
      </c>
      <c r="R253" s="204" t="s">
        <v>1553</v>
      </c>
      <c r="S253" s="208" t="s">
        <v>13</v>
      </c>
      <c r="T253" s="204" t="s">
        <v>13</v>
      </c>
      <c r="U253" s="208" t="s">
        <v>13</v>
      </c>
      <c r="V253" s="204" t="s">
        <v>13</v>
      </c>
      <c r="W253" s="204" t="s">
        <v>848</v>
      </c>
      <c r="X253" s="204" t="s">
        <v>13</v>
      </c>
    </row>
    <row r="254" spans="1:24" ht="13.8" thickBot="1" x14ac:dyDescent="0.3">
      <c r="A254" s="7" t="s">
        <v>276</v>
      </c>
      <c r="B254" s="179" t="s">
        <v>275</v>
      </c>
      <c r="C254" s="204" t="s">
        <v>23</v>
      </c>
      <c r="D254" s="204" t="s">
        <v>1748</v>
      </c>
      <c r="E254" s="204" t="s">
        <v>13</v>
      </c>
      <c r="F254" s="204" t="s">
        <v>1558</v>
      </c>
      <c r="G254" s="205">
        <v>0.75</v>
      </c>
      <c r="H254" s="206" t="s">
        <v>1930</v>
      </c>
      <c r="I254" s="205">
        <v>0.72540000000000004</v>
      </c>
      <c r="J254" s="207" t="s">
        <v>1931</v>
      </c>
      <c r="K254" s="204" t="s">
        <v>847</v>
      </c>
      <c r="L254" s="204" t="s">
        <v>1561</v>
      </c>
      <c r="M254" s="208" t="s">
        <v>13</v>
      </c>
      <c r="N254" s="207" t="s">
        <v>1930</v>
      </c>
      <c r="O254" s="205">
        <v>0.32400000000000001</v>
      </c>
      <c r="P254" s="207" t="s">
        <v>1932</v>
      </c>
      <c r="Q254" s="204" t="s">
        <v>848</v>
      </c>
      <c r="R254" s="204" t="s">
        <v>1932</v>
      </c>
      <c r="S254" s="205">
        <v>0.5</v>
      </c>
      <c r="T254" s="207" t="s">
        <v>1933</v>
      </c>
      <c r="U254" s="205">
        <v>0.5</v>
      </c>
      <c r="V254" s="207" t="s">
        <v>1702</v>
      </c>
      <c r="W254" s="204" t="s">
        <v>848</v>
      </c>
      <c r="X254" s="204" t="s">
        <v>1527</v>
      </c>
    </row>
    <row r="255" spans="1:24" ht="13.8" thickBot="1" x14ac:dyDescent="0.3">
      <c r="A255" s="7" t="s">
        <v>278</v>
      </c>
      <c r="B255" s="179" t="s">
        <v>277</v>
      </c>
      <c r="C255" s="204" t="s">
        <v>23</v>
      </c>
      <c r="D255" s="204" t="s">
        <v>1591</v>
      </c>
      <c r="E255" s="204" t="s">
        <v>1934</v>
      </c>
      <c r="F255" s="204" t="s">
        <v>1592</v>
      </c>
      <c r="G255" s="205">
        <v>1</v>
      </c>
      <c r="H255" s="206" t="s">
        <v>1935</v>
      </c>
      <c r="I255" s="205">
        <v>1</v>
      </c>
      <c r="J255" s="204" t="s">
        <v>13</v>
      </c>
      <c r="K255" s="204" t="s">
        <v>847</v>
      </c>
      <c r="L255" s="204" t="s">
        <v>1561</v>
      </c>
      <c r="M255" s="205">
        <v>0.5</v>
      </c>
      <c r="N255" s="207" t="s">
        <v>1936</v>
      </c>
      <c r="O255" s="205">
        <v>0</v>
      </c>
      <c r="P255" s="207" t="s">
        <v>1937</v>
      </c>
      <c r="Q255" s="204" t="s">
        <v>848</v>
      </c>
      <c r="R255" s="204" t="s">
        <v>1561</v>
      </c>
      <c r="S255" s="208" t="s">
        <v>13</v>
      </c>
      <c r="T255" s="204" t="s">
        <v>13</v>
      </c>
      <c r="U255" s="208" t="s">
        <v>13</v>
      </c>
      <c r="V255" s="204" t="s">
        <v>13</v>
      </c>
      <c r="W255" s="204" t="s">
        <v>848</v>
      </c>
      <c r="X255" s="204" t="s">
        <v>13</v>
      </c>
    </row>
    <row r="256" spans="1:24" ht="13.8" thickBot="1" x14ac:dyDescent="0.3">
      <c r="A256" s="7" t="s">
        <v>284</v>
      </c>
      <c r="B256" s="179" t="s">
        <v>283</v>
      </c>
      <c r="C256" s="204" t="s">
        <v>23</v>
      </c>
      <c r="D256" s="204" t="s">
        <v>1711</v>
      </c>
      <c r="E256" s="204" t="s">
        <v>1946</v>
      </c>
      <c r="F256" s="204" t="s">
        <v>1558</v>
      </c>
      <c r="G256" s="205">
        <v>1</v>
      </c>
      <c r="H256" s="206" t="s">
        <v>1895</v>
      </c>
      <c r="I256" s="205">
        <v>1</v>
      </c>
      <c r="J256" s="207" t="s">
        <v>1947</v>
      </c>
      <c r="K256" s="204" t="s">
        <v>848</v>
      </c>
      <c r="L256" s="204" t="s">
        <v>1553</v>
      </c>
      <c r="M256" s="205">
        <v>0.5</v>
      </c>
      <c r="N256" s="207" t="s">
        <v>1948</v>
      </c>
      <c r="O256" s="208" t="s">
        <v>13</v>
      </c>
      <c r="P256" s="207" t="s">
        <v>936</v>
      </c>
      <c r="Q256" s="204" t="s">
        <v>847</v>
      </c>
      <c r="R256" s="204" t="s">
        <v>1553</v>
      </c>
      <c r="S256" s="208" t="s">
        <v>13</v>
      </c>
      <c r="T256" s="204" t="s">
        <v>13</v>
      </c>
      <c r="U256" s="208" t="s">
        <v>13</v>
      </c>
      <c r="V256" s="204" t="s">
        <v>13</v>
      </c>
      <c r="W256" s="204" t="s">
        <v>848</v>
      </c>
      <c r="X256" s="204" t="s">
        <v>13</v>
      </c>
    </row>
    <row r="257" spans="1:24" ht="13.8" thickBot="1" x14ac:dyDescent="0.3">
      <c r="A257" s="7" t="s">
        <v>290</v>
      </c>
      <c r="B257" s="179" t="s">
        <v>289</v>
      </c>
      <c r="C257" s="204" t="s">
        <v>23</v>
      </c>
      <c r="D257" s="204" t="s">
        <v>1617</v>
      </c>
      <c r="E257" s="204" t="s">
        <v>1954</v>
      </c>
      <c r="F257" s="204" t="s">
        <v>1592</v>
      </c>
      <c r="G257" s="205" t="s">
        <v>834</v>
      </c>
      <c r="H257" s="205" t="s">
        <v>834</v>
      </c>
      <c r="I257" s="205" t="s">
        <v>834</v>
      </c>
      <c r="J257" s="205" t="s">
        <v>834</v>
      </c>
      <c r="K257" s="205" t="s">
        <v>834</v>
      </c>
      <c r="L257" s="205" t="s">
        <v>834</v>
      </c>
      <c r="M257" s="205" t="s">
        <v>834</v>
      </c>
      <c r="N257" s="205" t="s">
        <v>834</v>
      </c>
      <c r="O257" s="205" t="s">
        <v>834</v>
      </c>
      <c r="P257" s="205" t="s">
        <v>834</v>
      </c>
      <c r="Q257" s="205" t="s">
        <v>834</v>
      </c>
      <c r="R257" s="205" t="s">
        <v>834</v>
      </c>
      <c r="S257" s="205" t="s">
        <v>834</v>
      </c>
      <c r="T257" s="205" t="s">
        <v>834</v>
      </c>
      <c r="U257" s="205" t="s">
        <v>834</v>
      </c>
      <c r="V257" s="205" t="s">
        <v>834</v>
      </c>
      <c r="W257" s="205" t="s">
        <v>834</v>
      </c>
      <c r="X257" s="205" t="s">
        <v>834</v>
      </c>
    </row>
    <row r="258" spans="1:24" ht="13.8" thickBot="1" x14ac:dyDescent="0.3">
      <c r="A258" s="7" t="s">
        <v>294</v>
      </c>
      <c r="B258" s="179" t="s">
        <v>293</v>
      </c>
      <c r="C258" s="204" t="s">
        <v>23</v>
      </c>
      <c r="D258" s="204" t="s">
        <v>1830</v>
      </c>
      <c r="E258" s="204" t="s">
        <v>1957</v>
      </c>
      <c r="F258" s="204" t="s">
        <v>1558</v>
      </c>
      <c r="G258" s="205">
        <v>1.5</v>
      </c>
      <c r="H258" s="206" t="s">
        <v>1958</v>
      </c>
      <c r="I258" s="205">
        <v>1.4497</v>
      </c>
      <c r="J258" s="204" t="s">
        <v>13</v>
      </c>
      <c r="K258" s="204" t="s">
        <v>847</v>
      </c>
      <c r="L258" s="204" t="s">
        <v>1561</v>
      </c>
      <c r="M258" s="208" t="s">
        <v>13</v>
      </c>
      <c r="N258" s="204" t="s">
        <v>13</v>
      </c>
      <c r="O258" s="208" t="s">
        <v>13</v>
      </c>
      <c r="P258" s="204" t="s">
        <v>13</v>
      </c>
      <c r="Q258" s="204" t="s">
        <v>848</v>
      </c>
      <c r="R258" s="204" t="s">
        <v>13</v>
      </c>
      <c r="S258" s="208" t="s">
        <v>13</v>
      </c>
      <c r="T258" s="204" t="s">
        <v>13</v>
      </c>
      <c r="U258" s="208" t="s">
        <v>13</v>
      </c>
      <c r="V258" s="204" t="s">
        <v>13</v>
      </c>
      <c r="W258" s="204" t="s">
        <v>848</v>
      </c>
      <c r="X258" s="204" t="s">
        <v>13</v>
      </c>
    </row>
    <row r="259" spans="1:24" ht="13.8" thickBot="1" x14ac:dyDescent="0.3">
      <c r="A259" s="7" t="s">
        <v>312</v>
      </c>
      <c r="B259" s="179" t="s">
        <v>311</v>
      </c>
      <c r="C259" s="204" t="s">
        <v>23</v>
      </c>
      <c r="D259" s="204" t="s">
        <v>1977</v>
      </c>
      <c r="E259" s="204" t="s">
        <v>1977</v>
      </c>
      <c r="F259" s="204" t="s">
        <v>1558</v>
      </c>
      <c r="G259" s="205">
        <v>0.5</v>
      </c>
      <c r="H259" s="206" t="s">
        <v>1773</v>
      </c>
      <c r="I259" s="205">
        <v>0.4965</v>
      </c>
      <c r="J259" s="207" t="s">
        <v>1978</v>
      </c>
      <c r="K259" s="204" t="s">
        <v>848</v>
      </c>
      <c r="L259" s="204" t="s">
        <v>1561</v>
      </c>
      <c r="M259" s="208" t="s">
        <v>13</v>
      </c>
      <c r="N259" s="204" t="s">
        <v>13</v>
      </c>
      <c r="O259" s="208" t="s">
        <v>13</v>
      </c>
      <c r="P259" s="204" t="s">
        <v>13</v>
      </c>
      <c r="Q259" s="204" t="s">
        <v>848</v>
      </c>
      <c r="R259" s="204" t="s">
        <v>13</v>
      </c>
      <c r="S259" s="208" t="s">
        <v>13</v>
      </c>
      <c r="T259" s="204" t="s">
        <v>13</v>
      </c>
      <c r="U259" s="208" t="s">
        <v>13</v>
      </c>
      <c r="V259" s="204" t="s">
        <v>13</v>
      </c>
      <c r="W259" s="204" t="s">
        <v>848</v>
      </c>
      <c r="X259" s="204" t="s">
        <v>13</v>
      </c>
    </row>
    <row r="260" spans="1:24" ht="13.8" thickBot="1" x14ac:dyDescent="0.3">
      <c r="A260" s="7" t="s">
        <v>320</v>
      </c>
      <c r="B260" s="179" t="s">
        <v>319</v>
      </c>
      <c r="C260" s="204" t="s">
        <v>23</v>
      </c>
      <c r="D260" s="204" t="s">
        <v>1655</v>
      </c>
      <c r="E260" s="204" t="s">
        <v>1987</v>
      </c>
      <c r="F260" s="204" t="s">
        <v>1558</v>
      </c>
      <c r="G260" s="205">
        <v>1.2</v>
      </c>
      <c r="H260" s="206" t="s">
        <v>1988</v>
      </c>
      <c r="I260" s="205">
        <v>1.1544000000000001</v>
      </c>
      <c r="J260" s="207" t="s">
        <v>1982</v>
      </c>
      <c r="K260" s="204" t="s">
        <v>848</v>
      </c>
      <c r="L260" s="204" t="s">
        <v>1561</v>
      </c>
      <c r="M260" s="208" t="s">
        <v>13</v>
      </c>
      <c r="N260" s="204" t="s">
        <v>13</v>
      </c>
      <c r="O260" s="208" t="s">
        <v>13</v>
      </c>
      <c r="P260" s="204" t="s">
        <v>13</v>
      </c>
      <c r="Q260" s="204" t="s">
        <v>848</v>
      </c>
      <c r="R260" s="204" t="s">
        <v>13</v>
      </c>
      <c r="S260" s="208" t="s">
        <v>13</v>
      </c>
      <c r="T260" s="204" t="s">
        <v>13</v>
      </c>
      <c r="U260" s="208" t="s">
        <v>13</v>
      </c>
      <c r="V260" s="204" t="s">
        <v>13</v>
      </c>
      <c r="W260" s="204" t="s">
        <v>848</v>
      </c>
      <c r="X260" s="204" t="s">
        <v>13</v>
      </c>
    </row>
    <row r="261" spans="1:24" ht="13.8" thickBot="1" x14ac:dyDescent="0.3">
      <c r="A261" s="7" t="s">
        <v>330</v>
      </c>
      <c r="B261" s="179" t="s">
        <v>329</v>
      </c>
      <c r="C261" s="204" t="s">
        <v>23</v>
      </c>
      <c r="D261" s="204" t="s">
        <v>1711</v>
      </c>
      <c r="E261" s="204" t="s">
        <v>2007</v>
      </c>
      <c r="F261" s="204" t="s">
        <v>1528</v>
      </c>
      <c r="G261" s="205">
        <v>0.8</v>
      </c>
      <c r="H261" s="206" t="s">
        <v>1863</v>
      </c>
      <c r="I261" s="205">
        <v>8</v>
      </c>
      <c r="J261" s="207" t="s">
        <v>2008</v>
      </c>
      <c r="K261" s="204" t="s">
        <v>848</v>
      </c>
      <c r="L261" s="204" t="s">
        <v>1561</v>
      </c>
      <c r="M261" s="208" t="s">
        <v>13</v>
      </c>
      <c r="N261" s="204" t="s">
        <v>13</v>
      </c>
      <c r="O261" s="208" t="s">
        <v>13</v>
      </c>
      <c r="P261" s="204" t="s">
        <v>13</v>
      </c>
      <c r="Q261" s="204" t="s">
        <v>848</v>
      </c>
      <c r="R261" s="204" t="s">
        <v>13</v>
      </c>
      <c r="S261" s="208" t="s">
        <v>13</v>
      </c>
      <c r="T261" s="204" t="s">
        <v>13</v>
      </c>
      <c r="U261" s="208" t="s">
        <v>13</v>
      </c>
      <c r="V261" s="204" t="s">
        <v>13</v>
      </c>
      <c r="W261" s="204" t="s">
        <v>848</v>
      </c>
      <c r="X261" s="204" t="s">
        <v>13</v>
      </c>
    </row>
    <row r="262" spans="1:24" ht="13.8" thickBot="1" x14ac:dyDescent="0.3">
      <c r="A262" s="7" t="s">
        <v>332</v>
      </c>
      <c r="B262" s="179" t="s">
        <v>331</v>
      </c>
      <c r="C262" s="204" t="s">
        <v>23</v>
      </c>
      <c r="D262" s="204" t="s">
        <v>1591</v>
      </c>
      <c r="E262" s="204" t="s">
        <v>2009</v>
      </c>
      <c r="F262" s="204" t="s">
        <v>1592</v>
      </c>
      <c r="G262" s="205">
        <v>0.8</v>
      </c>
      <c r="H262" s="206" t="s">
        <v>2010</v>
      </c>
      <c r="I262" s="205">
        <v>1</v>
      </c>
      <c r="J262" s="207" t="s">
        <v>2011</v>
      </c>
      <c r="K262" s="204" t="s">
        <v>847</v>
      </c>
      <c r="L262" s="204" t="s">
        <v>1578</v>
      </c>
      <c r="M262" s="205">
        <v>1</v>
      </c>
      <c r="N262" s="207" t="s">
        <v>2012</v>
      </c>
      <c r="O262" s="205">
        <v>1</v>
      </c>
      <c r="P262" s="207" t="s">
        <v>2011</v>
      </c>
      <c r="Q262" s="204" t="s">
        <v>847</v>
      </c>
      <c r="R262" s="204" t="s">
        <v>1578</v>
      </c>
      <c r="S262" s="208" t="s">
        <v>13</v>
      </c>
      <c r="T262" s="204" t="s">
        <v>13</v>
      </c>
      <c r="U262" s="208" t="s">
        <v>13</v>
      </c>
      <c r="V262" s="204" t="s">
        <v>13</v>
      </c>
      <c r="W262" s="204" t="s">
        <v>848</v>
      </c>
      <c r="X262" s="204" t="s">
        <v>13</v>
      </c>
    </row>
    <row r="263" spans="1:24" ht="13.8" thickBot="1" x14ac:dyDescent="0.3">
      <c r="A263" s="7" t="s">
        <v>338</v>
      </c>
      <c r="B263" s="179" t="s">
        <v>337</v>
      </c>
      <c r="C263" s="204" t="s">
        <v>23</v>
      </c>
      <c r="D263" s="204" t="s">
        <v>1591</v>
      </c>
      <c r="E263" s="204" t="s">
        <v>2016</v>
      </c>
      <c r="F263" s="204" t="s">
        <v>1592</v>
      </c>
      <c r="G263" s="205">
        <v>1</v>
      </c>
      <c r="H263" s="206" t="s">
        <v>2017</v>
      </c>
      <c r="I263" s="205">
        <v>0.91</v>
      </c>
      <c r="J263" s="207" t="s">
        <v>1677</v>
      </c>
      <c r="K263" s="204" t="s">
        <v>847</v>
      </c>
      <c r="L263" s="204" t="s">
        <v>1561</v>
      </c>
      <c r="M263" s="205">
        <v>0.5</v>
      </c>
      <c r="N263" s="207" t="s">
        <v>2018</v>
      </c>
      <c r="O263" s="205">
        <v>0.5</v>
      </c>
      <c r="P263" s="207" t="s">
        <v>2019</v>
      </c>
      <c r="Q263" s="204" t="s">
        <v>848</v>
      </c>
      <c r="R263" s="204" t="s">
        <v>1680</v>
      </c>
      <c r="S263" s="205">
        <v>1</v>
      </c>
      <c r="T263" s="207" t="s">
        <v>2020</v>
      </c>
      <c r="U263" s="205">
        <v>1</v>
      </c>
      <c r="V263" s="207" t="s">
        <v>2021</v>
      </c>
      <c r="W263" s="204" t="s">
        <v>848</v>
      </c>
      <c r="X263" s="204" t="s">
        <v>1561</v>
      </c>
    </row>
    <row r="264" spans="1:24" ht="13.8" thickBot="1" x14ac:dyDescent="0.3">
      <c r="A264" s="7" t="s">
        <v>342</v>
      </c>
      <c r="B264" s="179" t="s">
        <v>341</v>
      </c>
      <c r="C264" s="204" t="s">
        <v>23</v>
      </c>
      <c r="D264" s="204" t="s">
        <v>1617</v>
      </c>
      <c r="E264" s="204" t="s">
        <v>2025</v>
      </c>
      <c r="F264" s="204" t="s">
        <v>1528</v>
      </c>
      <c r="G264" s="205">
        <v>0.4929</v>
      </c>
      <c r="H264" s="206" t="s">
        <v>2026</v>
      </c>
      <c r="I264" s="205">
        <v>0.4929</v>
      </c>
      <c r="J264" s="207" t="s">
        <v>2027</v>
      </c>
      <c r="K264" s="204" t="s">
        <v>848</v>
      </c>
      <c r="L264" s="204" t="s">
        <v>1561</v>
      </c>
      <c r="M264" s="208" t="s">
        <v>13</v>
      </c>
      <c r="N264" s="204" t="s">
        <v>13</v>
      </c>
      <c r="O264" s="208" t="s">
        <v>13</v>
      </c>
      <c r="P264" s="204" t="s">
        <v>13</v>
      </c>
      <c r="Q264" s="204" t="s">
        <v>848</v>
      </c>
      <c r="R264" s="204" t="s">
        <v>13</v>
      </c>
      <c r="S264" s="208" t="s">
        <v>13</v>
      </c>
      <c r="T264" s="204" t="s">
        <v>13</v>
      </c>
      <c r="U264" s="208" t="s">
        <v>13</v>
      </c>
      <c r="V264" s="204" t="s">
        <v>13</v>
      </c>
      <c r="W264" s="204" t="s">
        <v>848</v>
      </c>
      <c r="X264" s="204" t="s">
        <v>13</v>
      </c>
    </row>
    <row r="265" spans="1:24" ht="13.8" thickBot="1" x14ac:dyDescent="0.3">
      <c r="A265" s="7" t="s">
        <v>348</v>
      </c>
      <c r="B265" s="179" t="s">
        <v>347</v>
      </c>
      <c r="C265" s="204" t="s">
        <v>23</v>
      </c>
      <c r="D265" s="204" t="s">
        <v>1857</v>
      </c>
      <c r="E265" s="204" t="s">
        <v>2035</v>
      </c>
      <c r="F265" s="204" t="s">
        <v>1592</v>
      </c>
      <c r="G265" s="205">
        <v>1.6</v>
      </c>
      <c r="H265" s="206" t="s">
        <v>2036</v>
      </c>
      <c r="I265" s="205">
        <v>1.6</v>
      </c>
      <c r="J265" s="207" t="s">
        <v>1632</v>
      </c>
      <c r="K265" s="204" t="s">
        <v>848</v>
      </c>
      <c r="L265" s="204" t="s">
        <v>1561</v>
      </c>
      <c r="M265" s="205">
        <v>1.6</v>
      </c>
      <c r="N265" s="207" t="s">
        <v>2036</v>
      </c>
      <c r="O265" s="205">
        <v>1.6</v>
      </c>
      <c r="P265" s="207" t="s">
        <v>1632</v>
      </c>
      <c r="Q265" s="204" t="s">
        <v>848</v>
      </c>
      <c r="R265" s="204" t="s">
        <v>1561</v>
      </c>
      <c r="S265" s="208" t="s">
        <v>13</v>
      </c>
      <c r="T265" s="204" t="s">
        <v>13</v>
      </c>
      <c r="U265" s="208" t="s">
        <v>13</v>
      </c>
      <c r="V265" s="204" t="s">
        <v>13</v>
      </c>
      <c r="W265" s="204" t="s">
        <v>848</v>
      </c>
      <c r="X265" s="204" t="s">
        <v>13</v>
      </c>
    </row>
    <row r="266" spans="1:24" ht="13.8" thickBot="1" x14ac:dyDescent="0.3">
      <c r="A266" s="7" t="s">
        <v>350</v>
      </c>
      <c r="B266" s="179" t="s">
        <v>349</v>
      </c>
      <c r="C266" s="204" t="s">
        <v>23</v>
      </c>
      <c r="D266" s="204" t="s">
        <v>1549</v>
      </c>
      <c r="E266" s="204" t="s">
        <v>2037</v>
      </c>
      <c r="F266" s="204" t="s">
        <v>1558</v>
      </c>
      <c r="G266" s="205">
        <v>1.8</v>
      </c>
      <c r="H266" s="206" t="s">
        <v>2038</v>
      </c>
      <c r="I266" s="205">
        <v>1.51</v>
      </c>
      <c r="J266" s="204" t="s">
        <v>13</v>
      </c>
      <c r="K266" s="204" t="s">
        <v>847</v>
      </c>
      <c r="L266" s="204" t="s">
        <v>1561</v>
      </c>
      <c r="M266" s="205">
        <v>0.48</v>
      </c>
      <c r="N266" s="207" t="s">
        <v>2039</v>
      </c>
      <c r="O266" s="205">
        <v>0.48</v>
      </c>
      <c r="P266" s="204" t="s">
        <v>13</v>
      </c>
      <c r="Q266" s="204" t="s">
        <v>847</v>
      </c>
      <c r="R266" s="204" t="s">
        <v>1561</v>
      </c>
      <c r="S266" s="205">
        <v>0</v>
      </c>
      <c r="T266" s="204" t="s">
        <v>13</v>
      </c>
      <c r="U266" s="205">
        <v>0</v>
      </c>
      <c r="V266" s="204" t="s">
        <v>13</v>
      </c>
      <c r="W266" s="204" t="s">
        <v>847</v>
      </c>
      <c r="X266" s="204" t="s">
        <v>13</v>
      </c>
    </row>
    <row r="267" spans="1:24" ht="13.8" thickBot="1" x14ac:dyDescent="0.3">
      <c r="A267" s="7" t="s">
        <v>358</v>
      </c>
      <c r="B267" s="179" t="s">
        <v>357</v>
      </c>
      <c r="C267" s="204" t="s">
        <v>23</v>
      </c>
      <c r="D267" s="204" t="s">
        <v>1549</v>
      </c>
      <c r="E267" s="204" t="s">
        <v>2047</v>
      </c>
      <c r="F267" s="204" t="s">
        <v>1528</v>
      </c>
      <c r="G267" s="205">
        <v>1</v>
      </c>
      <c r="H267" s="206" t="s">
        <v>2048</v>
      </c>
      <c r="I267" s="205">
        <v>0.70189999999999997</v>
      </c>
      <c r="J267" s="204" t="s">
        <v>13</v>
      </c>
      <c r="K267" s="204" t="s">
        <v>847</v>
      </c>
      <c r="L267" s="204" t="s">
        <v>1601</v>
      </c>
      <c r="M267" s="205">
        <v>0.25</v>
      </c>
      <c r="N267" s="207" t="s">
        <v>2049</v>
      </c>
      <c r="O267" s="205">
        <v>0.22420000000000001</v>
      </c>
      <c r="P267" s="204" t="s">
        <v>13</v>
      </c>
      <c r="Q267" s="204" t="s">
        <v>847</v>
      </c>
      <c r="R267" s="204" t="s">
        <v>1601</v>
      </c>
      <c r="S267" s="205">
        <v>0.36</v>
      </c>
      <c r="T267" s="207" t="s">
        <v>1870</v>
      </c>
      <c r="U267" s="205">
        <v>0.3196</v>
      </c>
      <c r="V267" s="207" t="s">
        <v>2050</v>
      </c>
      <c r="W267" s="204" t="s">
        <v>848</v>
      </c>
      <c r="X267" s="204" t="s">
        <v>1601</v>
      </c>
    </row>
    <row r="268" spans="1:24" ht="13.8" thickBot="1" x14ac:dyDescent="0.3">
      <c r="A268" s="7" t="s">
        <v>362</v>
      </c>
      <c r="B268" s="179" t="s">
        <v>361</v>
      </c>
      <c r="C268" s="204" t="s">
        <v>23</v>
      </c>
      <c r="D268" s="204" t="s">
        <v>1549</v>
      </c>
      <c r="E268" s="204" t="s">
        <v>2053</v>
      </c>
      <c r="F268" s="204" t="s">
        <v>1528</v>
      </c>
      <c r="G268" s="205">
        <v>1</v>
      </c>
      <c r="H268" s="206" t="s">
        <v>2054</v>
      </c>
      <c r="I268" s="205">
        <v>0.98809999999999998</v>
      </c>
      <c r="J268" s="207" t="s">
        <v>2055</v>
      </c>
      <c r="K268" s="204" t="s">
        <v>848</v>
      </c>
      <c r="L268" s="204" t="s">
        <v>1561</v>
      </c>
      <c r="M268" s="205">
        <v>0</v>
      </c>
      <c r="N268" s="207" t="s">
        <v>936</v>
      </c>
      <c r="O268" s="205">
        <v>0</v>
      </c>
      <c r="P268" s="207" t="s">
        <v>936</v>
      </c>
      <c r="Q268" s="204" t="s">
        <v>848</v>
      </c>
      <c r="R268" s="204" t="s">
        <v>936</v>
      </c>
      <c r="S268" s="205">
        <v>0</v>
      </c>
      <c r="T268" s="207" t="s">
        <v>936</v>
      </c>
      <c r="U268" s="205">
        <v>0</v>
      </c>
      <c r="V268" s="207" t="s">
        <v>936</v>
      </c>
      <c r="W268" s="204" t="s">
        <v>848</v>
      </c>
      <c r="X268" s="204" t="s">
        <v>936</v>
      </c>
    </row>
    <row r="269" spans="1:24" ht="13.8" thickBot="1" x14ac:dyDescent="0.3">
      <c r="A269" s="7" t="s">
        <v>370</v>
      </c>
      <c r="B269" s="179" t="s">
        <v>369</v>
      </c>
      <c r="C269" s="204" t="s">
        <v>23</v>
      </c>
      <c r="D269" s="204" t="s">
        <v>2060</v>
      </c>
      <c r="E269" s="204" t="s">
        <v>2061</v>
      </c>
      <c r="F269" s="204" t="s">
        <v>1558</v>
      </c>
      <c r="G269" s="205">
        <v>1</v>
      </c>
      <c r="H269" s="206" t="s">
        <v>1698</v>
      </c>
      <c r="I269" s="205">
        <v>0.6</v>
      </c>
      <c r="J269" s="204" t="s">
        <v>13</v>
      </c>
      <c r="K269" s="204" t="s">
        <v>847</v>
      </c>
      <c r="L269" s="204" t="s">
        <v>13</v>
      </c>
      <c r="M269" s="208" t="s">
        <v>13</v>
      </c>
      <c r="N269" s="204" t="s">
        <v>13</v>
      </c>
      <c r="O269" s="208" t="s">
        <v>13</v>
      </c>
      <c r="P269" s="204" t="s">
        <v>13</v>
      </c>
      <c r="Q269" s="204" t="s">
        <v>848</v>
      </c>
      <c r="R269" s="204" t="s">
        <v>13</v>
      </c>
      <c r="S269" s="208" t="s">
        <v>13</v>
      </c>
      <c r="T269" s="204" t="s">
        <v>13</v>
      </c>
      <c r="U269" s="208" t="s">
        <v>13</v>
      </c>
      <c r="V269" s="204" t="s">
        <v>13</v>
      </c>
      <c r="W269" s="204" t="s">
        <v>848</v>
      </c>
      <c r="X269" s="204" t="s">
        <v>13</v>
      </c>
    </row>
    <row r="270" spans="1:24" ht="13.8" thickBot="1" x14ac:dyDescent="0.3">
      <c r="A270" s="7" t="s">
        <v>372</v>
      </c>
      <c r="B270" s="179" t="s">
        <v>371</v>
      </c>
      <c r="C270" s="204" t="s">
        <v>23</v>
      </c>
      <c r="D270" s="204" t="s">
        <v>1593</v>
      </c>
      <c r="E270" s="204" t="s">
        <v>2062</v>
      </c>
      <c r="F270" s="204" t="s">
        <v>1592</v>
      </c>
      <c r="G270" s="205" t="s">
        <v>834</v>
      </c>
      <c r="H270" s="205" t="s">
        <v>834</v>
      </c>
      <c r="I270" s="205" t="s">
        <v>834</v>
      </c>
      <c r="J270" s="205" t="s">
        <v>834</v>
      </c>
      <c r="K270" s="205" t="s">
        <v>834</v>
      </c>
      <c r="L270" s="205" t="s">
        <v>834</v>
      </c>
      <c r="M270" s="205" t="s">
        <v>834</v>
      </c>
      <c r="N270" s="205" t="s">
        <v>834</v>
      </c>
      <c r="O270" s="205" t="s">
        <v>834</v>
      </c>
      <c r="P270" s="205" t="s">
        <v>834</v>
      </c>
      <c r="Q270" s="205" t="s">
        <v>834</v>
      </c>
      <c r="R270" s="205" t="s">
        <v>834</v>
      </c>
      <c r="S270" s="205" t="s">
        <v>834</v>
      </c>
      <c r="T270" s="205" t="s">
        <v>834</v>
      </c>
      <c r="U270" s="205" t="s">
        <v>834</v>
      </c>
      <c r="V270" s="205" t="s">
        <v>834</v>
      </c>
      <c r="W270" s="205" t="s">
        <v>834</v>
      </c>
      <c r="X270" s="205" t="s">
        <v>834</v>
      </c>
    </row>
    <row r="271" spans="1:24" ht="13.8" thickBot="1" x14ac:dyDescent="0.3">
      <c r="A271" s="7" t="s">
        <v>386</v>
      </c>
      <c r="B271" s="179" t="s">
        <v>385</v>
      </c>
      <c r="C271" s="204" t="s">
        <v>23</v>
      </c>
      <c r="D271" s="204" t="s">
        <v>1610</v>
      </c>
      <c r="E271" s="204" t="s">
        <v>2076</v>
      </c>
      <c r="F271" s="204" t="s">
        <v>1558</v>
      </c>
      <c r="G271" s="205">
        <v>1</v>
      </c>
      <c r="H271" s="206" t="s">
        <v>2077</v>
      </c>
      <c r="I271" s="205">
        <v>0.93389999999999995</v>
      </c>
      <c r="J271" s="207" t="s">
        <v>1740</v>
      </c>
      <c r="K271" s="204" t="s">
        <v>848</v>
      </c>
      <c r="L271" s="204" t="s">
        <v>1561</v>
      </c>
      <c r="M271" s="208" t="s">
        <v>13</v>
      </c>
      <c r="N271" s="204" t="s">
        <v>13</v>
      </c>
      <c r="O271" s="208" t="s">
        <v>13</v>
      </c>
      <c r="P271" s="204" t="s">
        <v>13</v>
      </c>
      <c r="Q271" s="204" t="s">
        <v>848</v>
      </c>
      <c r="R271" s="204" t="s">
        <v>13</v>
      </c>
      <c r="S271" s="208" t="s">
        <v>13</v>
      </c>
      <c r="T271" s="204" t="s">
        <v>13</v>
      </c>
      <c r="U271" s="208" t="s">
        <v>13</v>
      </c>
      <c r="V271" s="204" t="s">
        <v>13</v>
      </c>
      <c r="W271" s="204" t="s">
        <v>848</v>
      </c>
      <c r="X271" s="204" t="s">
        <v>13</v>
      </c>
    </row>
    <row r="272" spans="1:24" ht="13.8" thickBot="1" x14ac:dyDescent="0.3">
      <c r="A272" s="7" t="s">
        <v>392</v>
      </c>
      <c r="B272" s="179" t="s">
        <v>391</v>
      </c>
      <c r="C272" s="204" t="s">
        <v>23</v>
      </c>
      <c r="D272" s="204" t="s">
        <v>1944</v>
      </c>
      <c r="E272" s="204" t="s">
        <v>2083</v>
      </c>
      <c r="F272" s="204" t="s">
        <v>1592</v>
      </c>
      <c r="G272" s="212" t="s">
        <v>834</v>
      </c>
      <c r="H272" s="212" t="s">
        <v>834</v>
      </c>
      <c r="I272" s="212" t="s">
        <v>834</v>
      </c>
      <c r="J272" s="212" t="s">
        <v>834</v>
      </c>
      <c r="K272" s="212" t="s">
        <v>834</v>
      </c>
      <c r="L272" s="212" t="s">
        <v>834</v>
      </c>
      <c r="M272" s="212" t="s">
        <v>834</v>
      </c>
      <c r="N272" s="212" t="s">
        <v>834</v>
      </c>
      <c r="O272" s="212" t="s">
        <v>834</v>
      </c>
      <c r="P272" s="212" t="s">
        <v>834</v>
      </c>
      <c r="Q272" s="212" t="s">
        <v>834</v>
      </c>
      <c r="R272" s="212" t="s">
        <v>834</v>
      </c>
      <c r="S272" s="212" t="s">
        <v>834</v>
      </c>
      <c r="T272" s="212" t="s">
        <v>834</v>
      </c>
      <c r="U272" s="212" t="s">
        <v>834</v>
      </c>
      <c r="V272" s="212" t="s">
        <v>834</v>
      </c>
      <c r="W272" s="212" t="s">
        <v>834</v>
      </c>
      <c r="X272" s="212" t="s">
        <v>834</v>
      </c>
    </row>
    <row r="273" spans="1:24" ht="13.8" thickBot="1" x14ac:dyDescent="0.3">
      <c r="A273" s="7" t="s">
        <v>406</v>
      </c>
      <c r="B273" s="179" t="s">
        <v>405</v>
      </c>
      <c r="C273" s="204" t="s">
        <v>23</v>
      </c>
      <c r="D273" s="204" t="s">
        <v>2099</v>
      </c>
      <c r="E273" s="204" t="s">
        <v>2099</v>
      </c>
      <c r="F273" s="204" t="s">
        <v>1527</v>
      </c>
      <c r="G273" s="205">
        <v>0.25</v>
      </c>
      <c r="H273" s="206" t="s">
        <v>2100</v>
      </c>
      <c r="I273" s="205">
        <v>0.25</v>
      </c>
      <c r="J273" s="207" t="s">
        <v>1702</v>
      </c>
      <c r="K273" s="204" t="s">
        <v>848</v>
      </c>
      <c r="L273" s="204" t="s">
        <v>1601</v>
      </c>
      <c r="M273" s="205">
        <v>0</v>
      </c>
      <c r="N273" s="207" t="s">
        <v>936</v>
      </c>
      <c r="O273" s="205">
        <v>0</v>
      </c>
      <c r="P273" s="207" t="s">
        <v>936</v>
      </c>
      <c r="Q273" s="204" t="s">
        <v>848</v>
      </c>
      <c r="R273" s="204" t="s">
        <v>936</v>
      </c>
      <c r="S273" s="205">
        <v>0</v>
      </c>
      <c r="T273" s="207" t="s">
        <v>936</v>
      </c>
      <c r="U273" s="205">
        <v>0</v>
      </c>
      <c r="V273" s="207" t="s">
        <v>936</v>
      </c>
      <c r="W273" s="204" t="s">
        <v>848</v>
      </c>
      <c r="X273" s="204" t="s">
        <v>936</v>
      </c>
    </row>
    <row r="274" spans="1:24" ht="13.8" thickBot="1" x14ac:dyDescent="0.3">
      <c r="A274" s="7" t="s">
        <v>425</v>
      </c>
      <c r="B274" s="179" t="s">
        <v>424</v>
      </c>
      <c r="C274" s="204" t="s">
        <v>23</v>
      </c>
      <c r="D274" s="204" t="s">
        <v>1591</v>
      </c>
      <c r="E274" s="204" t="s">
        <v>2116</v>
      </c>
      <c r="F274" s="204" t="s">
        <v>1592</v>
      </c>
      <c r="G274" s="205">
        <v>2</v>
      </c>
      <c r="H274" s="206" t="s">
        <v>2117</v>
      </c>
      <c r="I274" s="205">
        <v>2</v>
      </c>
      <c r="J274" s="207" t="s">
        <v>1609</v>
      </c>
      <c r="K274" s="204" t="s">
        <v>848</v>
      </c>
      <c r="L274" s="204" t="s">
        <v>1561</v>
      </c>
      <c r="M274" s="208" t="s">
        <v>13</v>
      </c>
      <c r="N274" s="204" t="s">
        <v>13</v>
      </c>
      <c r="O274" s="208" t="s">
        <v>13</v>
      </c>
      <c r="P274" s="204" t="s">
        <v>13</v>
      </c>
      <c r="Q274" s="204" t="s">
        <v>848</v>
      </c>
      <c r="R274" s="204" t="s">
        <v>13</v>
      </c>
      <c r="S274" s="208" t="s">
        <v>13</v>
      </c>
      <c r="T274" s="204" t="s">
        <v>13</v>
      </c>
      <c r="U274" s="208" t="s">
        <v>13</v>
      </c>
      <c r="V274" s="204" t="s">
        <v>13</v>
      </c>
      <c r="W274" s="204" t="s">
        <v>848</v>
      </c>
      <c r="X274" s="204" t="s">
        <v>13</v>
      </c>
    </row>
    <row r="275" spans="1:24" ht="13.8" thickBot="1" x14ac:dyDescent="0.3">
      <c r="A275" s="7" t="s">
        <v>441</v>
      </c>
      <c r="B275" s="179" t="s">
        <v>440</v>
      </c>
      <c r="C275" s="204" t="s">
        <v>23</v>
      </c>
      <c r="D275" s="204" t="s">
        <v>1657</v>
      </c>
      <c r="E275" s="204" t="s">
        <v>2130</v>
      </c>
      <c r="F275" s="204" t="s">
        <v>1528</v>
      </c>
      <c r="G275" s="205">
        <v>0.5</v>
      </c>
      <c r="H275" s="206" t="s">
        <v>2131</v>
      </c>
      <c r="I275" s="205">
        <v>0.39300000000000002</v>
      </c>
      <c r="J275" s="204" t="s">
        <v>13</v>
      </c>
      <c r="K275" s="204" t="s">
        <v>847</v>
      </c>
      <c r="L275" s="204" t="s">
        <v>1601</v>
      </c>
      <c r="M275" s="205">
        <v>0.5</v>
      </c>
      <c r="N275" s="207" t="s">
        <v>2132</v>
      </c>
      <c r="O275" s="205">
        <v>0.4355</v>
      </c>
      <c r="P275" s="204" t="s">
        <v>13</v>
      </c>
      <c r="Q275" s="204" t="s">
        <v>847</v>
      </c>
      <c r="R275" s="204" t="s">
        <v>1601</v>
      </c>
      <c r="S275" s="205">
        <v>0.3</v>
      </c>
      <c r="T275" s="207" t="s">
        <v>2133</v>
      </c>
      <c r="U275" s="205">
        <v>0.3</v>
      </c>
      <c r="V275" s="207" t="s">
        <v>2134</v>
      </c>
      <c r="W275" s="204" t="s">
        <v>848</v>
      </c>
      <c r="X275" s="204" t="s">
        <v>1601</v>
      </c>
    </row>
    <row r="276" spans="1:24" ht="13.8" thickBot="1" x14ac:dyDescent="0.3">
      <c r="A276" s="7" t="s">
        <v>453</v>
      </c>
      <c r="B276" s="179" t="s">
        <v>452</v>
      </c>
      <c r="C276" s="204" t="s">
        <v>23</v>
      </c>
      <c r="D276" s="204" t="s">
        <v>1549</v>
      </c>
      <c r="E276" s="204" t="s">
        <v>2145</v>
      </c>
      <c r="F276" s="204" t="s">
        <v>1528</v>
      </c>
      <c r="G276" s="205">
        <v>0.53</v>
      </c>
      <c r="H276" s="206" t="s">
        <v>1637</v>
      </c>
      <c r="I276" s="205">
        <v>0.52800000000000002</v>
      </c>
      <c r="J276" s="207" t="s">
        <v>2146</v>
      </c>
      <c r="K276" s="204" t="s">
        <v>848</v>
      </c>
      <c r="L276" s="204" t="s">
        <v>1561</v>
      </c>
      <c r="M276" s="205">
        <v>0</v>
      </c>
      <c r="N276" s="204" t="s">
        <v>13</v>
      </c>
      <c r="O276" s="205">
        <v>0</v>
      </c>
      <c r="P276" s="204" t="s">
        <v>13</v>
      </c>
      <c r="Q276" s="204" t="s">
        <v>848</v>
      </c>
      <c r="R276" s="204" t="s">
        <v>13</v>
      </c>
      <c r="S276" s="205">
        <v>0</v>
      </c>
      <c r="T276" s="204" t="s">
        <v>13</v>
      </c>
      <c r="U276" s="205">
        <v>0</v>
      </c>
      <c r="V276" s="204" t="s">
        <v>13</v>
      </c>
      <c r="W276" s="204" t="s">
        <v>848</v>
      </c>
      <c r="X276" s="204" t="s">
        <v>13</v>
      </c>
    </row>
    <row r="277" spans="1:24" ht="13.8" thickBot="1" x14ac:dyDescent="0.3">
      <c r="A277" s="7" t="s">
        <v>459</v>
      </c>
      <c r="B277" s="179" t="s">
        <v>458</v>
      </c>
      <c r="C277" s="204" t="s">
        <v>23</v>
      </c>
      <c r="D277" s="204" t="s">
        <v>1617</v>
      </c>
      <c r="E277" s="204" t="s">
        <v>2149</v>
      </c>
      <c r="F277" s="204" t="s">
        <v>1592</v>
      </c>
      <c r="G277" s="205">
        <v>2</v>
      </c>
      <c r="H277" s="206" t="s">
        <v>2150</v>
      </c>
      <c r="I277" s="205">
        <v>1.3440000000000001</v>
      </c>
      <c r="J277" s="207" t="s">
        <v>936</v>
      </c>
      <c r="K277" s="204" t="s">
        <v>847</v>
      </c>
      <c r="L277" s="204" t="s">
        <v>2151</v>
      </c>
      <c r="M277" s="205">
        <v>0</v>
      </c>
      <c r="N277" s="207" t="s">
        <v>936</v>
      </c>
      <c r="O277" s="205">
        <v>0</v>
      </c>
      <c r="P277" s="207" t="s">
        <v>936</v>
      </c>
      <c r="Q277" s="204" t="s">
        <v>848</v>
      </c>
      <c r="R277" s="204" t="s">
        <v>936</v>
      </c>
      <c r="S277" s="205">
        <v>0</v>
      </c>
      <c r="T277" s="207" t="s">
        <v>936</v>
      </c>
      <c r="U277" s="205">
        <v>0</v>
      </c>
      <c r="V277" s="207" t="s">
        <v>936</v>
      </c>
      <c r="W277" s="204" t="s">
        <v>848</v>
      </c>
      <c r="X277" s="204" t="s">
        <v>936</v>
      </c>
    </row>
    <row r="278" spans="1:24" ht="13.8" thickBot="1" x14ac:dyDescent="0.3">
      <c r="A278" s="7" t="s">
        <v>473</v>
      </c>
      <c r="B278" s="179" t="s">
        <v>472</v>
      </c>
      <c r="C278" s="204" t="s">
        <v>23</v>
      </c>
      <c r="D278" s="204" t="s">
        <v>2160</v>
      </c>
      <c r="E278" s="204" t="s">
        <v>2161</v>
      </c>
      <c r="F278" s="204" t="s">
        <v>1527</v>
      </c>
      <c r="G278" s="205">
        <v>1</v>
      </c>
      <c r="H278" s="206" t="s">
        <v>1826</v>
      </c>
      <c r="I278" s="205">
        <v>1</v>
      </c>
      <c r="J278" s="207" t="s">
        <v>2162</v>
      </c>
      <c r="K278" s="204" t="s">
        <v>848</v>
      </c>
      <c r="L278" s="204" t="s">
        <v>1561</v>
      </c>
      <c r="M278" s="208" t="s">
        <v>13</v>
      </c>
      <c r="N278" s="204" t="s">
        <v>13</v>
      </c>
      <c r="O278" s="208" t="s">
        <v>13</v>
      </c>
      <c r="P278" s="204" t="s">
        <v>13</v>
      </c>
      <c r="Q278" s="204" t="s">
        <v>848</v>
      </c>
      <c r="R278" s="204" t="s">
        <v>13</v>
      </c>
      <c r="S278" s="208" t="s">
        <v>13</v>
      </c>
      <c r="T278" s="204" t="s">
        <v>13</v>
      </c>
      <c r="U278" s="208" t="s">
        <v>13</v>
      </c>
      <c r="V278" s="204" t="s">
        <v>13</v>
      </c>
      <c r="W278" s="204" t="s">
        <v>848</v>
      </c>
      <c r="X278" s="204" t="s">
        <v>13</v>
      </c>
    </row>
    <row r="279" spans="1:24" ht="13.8" thickBot="1" x14ac:dyDescent="0.3">
      <c r="A279" s="7" t="s">
        <v>484</v>
      </c>
      <c r="B279" s="179" t="s">
        <v>483</v>
      </c>
      <c r="C279" s="204" t="s">
        <v>23</v>
      </c>
      <c r="D279" s="204" t="s">
        <v>1570</v>
      </c>
      <c r="E279" s="204" t="s">
        <v>2171</v>
      </c>
      <c r="F279" s="204" t="s">
        <v>1558</v>
      </c>
      <c r="G279" s="205">
        <v>1</v>
      </c>
      <c r="H279" s="206" t="s">
        <v>2172</v>
      </c>
      <c r="I279" s="205">
        <v>0.97809999999999997</v>
      </c>
      <c r="J279" s="204" t="s">
        <v>13</v>
      </c>
      <c r="K279" s="204" t="s">
        <v>847</v>
      </c>
      <c r="L279" s="204" t="s">
        <v>1561</v>
      </c>
      <c r="M279" s="205">
        <v>0.69299999999999995</v>
      </c>
      <c r="N279" s="207" t="s">
        <v>1676</v>
      </c>
      <c r="O279" s="205">
        <v>0.69299999999999995</v>
      </c>
      <c r="P279" s="207" t="s">
        <v>1649</v>
      </c>
      <c r="Q279" s="204" t="s">
        <v>848</v>
      </c>
      <c r="R279" s="204" t="s">
        <v>1561</v>
      </c>
      <c r="S279" s="208" t="s">
        <v>13</v>
      </c>
      <c r="T279" s="207" t="s">
        <v>2173</v>
      </c>
      <c r="U279" s="205">
        <v>0.39600000000000002</v>
      </c>
      <c r="V279" s="207" t="s">
        <v>1669</v>
      </c>
      <c r="W279" s="204" t="s">
        <v>848</v>
      </c>
      <c r="X279" s="204" t="s">
        <v>1680</v>
      </c>
    </row>
    <row r="280" spans="1:24" ht="13.8" thickBot="1" x14ac:dyDescent="0.3">
      <c r="A280" s="7" t="s">
        <v>488</v>
      </c>
      <c r="B280" s="179" t="s">
        <v>487</v>
      </c>
      <c r="C280" s="204" t="s">
        <v>23</v>
      </c>
      <c r="D280" s="204" t="s">
        <v>1657</v>
      </c>
      <c r="E280" s="204" t="s">
        <v>2176</v>
      </c>
      <c r="F280" s="204" t="s">
        <v>1592</v>
      </c>
      <c r="G280" s="205">
        <v>1</v>
      </c>
      <c r="H280" s="206" t="s">
        <v>2177</v>
      </c>
      <c r="I280" s="205">
        <v>0.68</v>
      </c>
      <c r="J280" s="204" t="s">
        <v>13</v>
      </c>
      <c r="K280" s="204" t="s">
        <v>848</v>
      </c>
      <c r="L280" s="204" t="s">
        <v>1561</v>
      </c>
      <c r="M280" s="208" t="s">
        <v>13</v>
      </c>
      <c r="N280" s="204" t="s">
        <v>13</v>
      </c>
      <c r="O280" s="208" t="s">
        <v>13</v>
      </c>
      <c r="P280" s="204" t="s">
        <v>13</v>
      </c>
      <c r="Q280" s="204" t="s">
        <v>848</v>
      </c>
      <c r="R280" s="204" t="s">
        <v>13</v>
      </c>
      <c r="S280" s="208" t="s">
        <v>13</v>
      </c>
      <c r="T280" s="204" t="s">
        <v>13</v>
      </c>
      <c r="U280" s="208" t="s">
        <v>13</v>
      </c>
      <c r="V280" s="204" t="s">
        <v>13</v>
      </c>
      <c r="W280" s="204" t="s">
        <v>848</v>
      </c>
      <c r="X280" s="204" t="s">
        <v>13</v>
      </c>
    </row>
    <row r="281" spans="1:24" ht="13.8" thickBot="1" x14ac:dyDescent="0.3">
      <c r="A281" s="7" t="s">
        <v>499</v>
      </c>
      <c r="B281" s="179" t="s">
        <v>498</v>
      </c>
      <c r="C281" s="204" t="s">
        <v>23</v>
      </c>
      <c r="D281" s="204" t="s">
        <v>2185</v>
      </c>
      <c r="E281" s="204" t="s">
        <v>2186</v>
      </c>
      <c r="F281" s="204" t="s">
        <v>1527</v>
      </c>
      <c r="G281" s="205" t="s">
        <v>834</v>
      </c>
      <c r="H281" s="205" t="s">
        <v>834</v>
      </c>
      <c r="I281" s="205" t="s">
        <v>834</v>
      </c>
      <c r="J281" s="205" t="s">
        <v>834</v>
      </c>
      <c r="K281" s="205" t="s">
        <v>834</v>
      </c>
      <c r="L281" s="205" t="s">
        <v>834</v>
      </c>
      <c r="M281" s="205" t="s">
        <v>834</v>
      </c>
      <c r="N281" s="205" t="s">
        <v>834</v>
      </c>
      <c r="O281" s="205" t="s">
        <v>834</v>
      </c>
      <c r="P281" s="205" t="s">
        <v>834</v>
      </c>
      <c r="Q281" s="205" t="s">
        <v>834</v>
      </c>
      <c r="R281" s="205" t="s">
        <v>834</v>
      </c>
      <c r="S281" s="205" t="s">
        <v>834</v>
      </c>
      <c r="T281" s="205" t="s">
        <v>834</v>
      </c>
      <c r="U281" s="205" t="s">
        <v>834</v>
      </c>
      <c r="V281" s="205" t="s">
        <v>834</v>
      </c>
      <c r="W281" s="205" t="s">
        <v>834</v>
      </c>
      <c r="X281" s="205" t="s">
        <v>834</v>
      </c>
    </row>
    <row r="282" spans="1:24" ht="13.8" thickBot="1" x14ac:dyDescent="0.3">
      <c r="A282" s="7" t="s">
        <v>503</v>
      </c>
      <c r="B282" s="179" t="s">
        <v>502</v>
      </c>
      <c r="C282" s="204" t="s">
        <v>23</v>
      </c>
      <c r="D282" s="204" t="s">
        <v>2189</v>
      </c>
      <c r="E282" s="204" t="s">
        <v>2190</v>
      </c>
      <c r="F282" s="204" t="s">
        <v>1592</v>
      </c>
      <c r="G282" s="205">
        <v>1</v>
      </c>
      <c r="H282" s="206" t="s">
        <v>2191</v>
      </c>
      <c r="I282" s="205">
        <v>0.91559999999999997</v>
      </c>
      <c r="J282" s="204" t="s">
        <v>13</v>
      </c>
      <c r="K282" s="204" t="s">
        <v>847</v>
      </c>
      <c r="L282" s="204" t="s">
        <v>1561</v>
      </c>
      <c r="M282" s="205">
        <v>0.5</v>
      </c>
      <c r="N282" s="207" t="s">
        <v>2049</v>
      </c>
      <c r="O282" s="205">
        <v>0.41120000000000001</v>
      </c>
      <c r="P282" s="204" t="s">
        <v>13</v>
      </c>
      <c r="Q282" s="204" t="s">
        <v>847</v>
      </c>
      <c r="R282" s="204" t="s">
        <v>1561</v>
      </c>
      <c r="S282" s="205">
        <v>0.25</v>
      </c>
      <c r="T282" s="207" t="s">
        <v>2192</v>
      </c>
      <c r="U282" s="205">
        <v>0.25</v>
      </c>
      <c r="V282" s="207" t="s">
        <v>1609</v>
      </c>
      <c r="W282" s="204" t="s">
        <v>848</v>
      </c>
      <c r="X282" s="204" t="s">
        <v>1561</v>
      </c>
    </row>
    <row r="283" spans="1:24" ht="13.8" thickBot="1" x14ac:dyDescent="0.3">
      <c r="A283" s="7" t="s">
        <v>505</v>
      </c>
      <c r="B283" s="179" t="s">
        <v>504</v>
      </c>
      <c r="C283" s="204" t="s">
        <v>23</v>
      </c>
      <c r="D283" s="204" t="s">
        <v>1549</v>
      </c>
      <c r="E283" s="204" t="s">
        <v>2193</v>
      </c>
      <c r="F283" s="204" t="s">
        <v>1528</v>
      </c>
      <c r="G283" s="205">
        <v>1</v>
      </c>
      <c r="H283" s="206" t="s">
        <v>2194</v>
      </c>
      <c r="I283" s="205">
        <v>0.76049999999999995</v>
      </c>
      <c r="J283" s="204" t="s">
        <v>13</v>
      </c>
      <c r="K283" s="204" t="s">
        <v>847</v>
      </c>
      <c r="L283" s="204" t="s">
        <v>1561</v>
      </c>
      <c r="M283" s="205">
        <v>0.38</v>
      </c>
      <c r="N283" s="207" t="s">
        <v>1988</v>
      </c>
      <c r="O283" s="205">
        <v>0.37969999999999998</v>
      </c>
      <c r="P283" s="207" t="s">
        <v>1702</v>
      </c>
      <c r="Q283" s="204" t="s">
        <v>848</v>
      </c>
      <c r="R283" s="204" t="s">
        <v>13</v>
      </c>
      <c r="S283" s="208" t="s">
        <v>13</v>
      </c>
      <c r="T283" s="204" t="s">
        <v>13</v>
      </c>
      <c r="U283" s="208" t="s">
        <v>13</v>
      </c>
      <c r="V283" s="204" t="s">
        <v>13</v>
      </c>
      <c r="W283" s="204" t="s">
        <v>848</v>
      </c>
      <c r="X283" s="204" t="s">
        <v>13</v>
      </c>
    </row>
    <row r="284" spans="1:24" ht="13.8" thickBot="1" x14ac:dyDescent="0.3">
      <c r="A284" s="7" t="s">
        <v>509</v>
      </c>
      <c r="B284" s="179" t="s">
        <v>508</v>
      </c>
      <c r="C284" s="204" t="s">
        <v>23</v>
      </c>
      <c r="D284" s="204" t="s">
        <v>1917</v>
      </c>
      <c r="E284" s="204" t="s">
        <v>2198</v>
      </c>
      <c r="F284" s="204" t="s">
        <v>1558</v>
      </c>
      <c r="G284" s="205">
        <v>0.25</v>
      </c>
      <c r="H284" s="206" t="s">
        <v>2199</v>
      </c>
      <c r="I284" s="205">
        <v>0.22939999999999999</v>
      </c>
      <c r="J284" s="204" t="s">
        <v>13</v>
      </c>
      <c r="K284" s="204" t="s">
        <v>847</v>
      </c>
      <c r="L284" s="204" t="s">
        <v>1561</v>
      </c>
      <c r="M284" s="208" t="s">
        <v>13</v>
      </c>
      <c r="N284" s="204" t="s">
        <v>13</v>
      </c>
      <c r="O284" s="208" t="s">
        <v>13</v>
      </c>
      <c r="P284" s="204" t="s">
        <v>13</v>
      </c>
      <c r="Q284" s="204" t="s">
        <v>848</v>
      </c>
      <c r="R284" s="204" t="s">
        <v>13</v>
      </c>
      <c r="S284" s="208" t="s">
        <v>13</v>
      </c>
      <c r="T284" s="204" t="s">
        <v>13</v>
      </c>
      <c r="U284" s="208" t="s">
        <v>13</v>
      </c>
      <c r="V284" s="204" t="s">
        <v>13</v>
      </c>
      <c r="W284" s="204" t="s">
        <v>847</v>
      </c>
      <c r="X284" s="204" t="s">
        <v>13</v>
      </c>
    </row>
    <row r="285" spans="1:24" ht="13.8" thickBot="1" x14ac:dyDescent="0.3">
      <c r="A285" s="7" t="s">
        <v>519</v>
      </c>
      <c r="B285" s="179" t="s">
        <v>518</v>
      </c>
      <c r="C285" s="204" t="s">
        <v>23</v>
      </c>
      <c r="D285" s="204" t="s">
        <v>1617</v>
      </c>
      <c r="E285" s="204" t="s">
        <v>2209</v>
      </c>
      <c r="F285" s="204" t="s">
        <v>1558</v>
      </c>
      <c r="G285" s="205">
        <v>2.75</v>
      </c>
      <c r="H285" s="206" t="s">
        <v>1862</v>
      </c>
      <c r="I285" s="205">
        <v>2.5747</v>
      </c>
      <c r="J285" s="204" t="s">
        <v>13</v>
      </c>
      <c r="K285" s="204" t="s">
        <v>847</v>
      </c>
      <c r="L285" s="204" t="s">
        <v>1561</v>
      </c>
      <c r="M285" s="205">
        <v>0.1041</v>
      </c>
      <c r="N285" s="207" t="s">
        <v>2210</v>
      </c>
      <c r="O285" s="205">
        <v>0.1041</v>
      </c>
      <c r="P285" s="204" t="s">
        <v>13</v>
      </c>
      <c r="Q285" s="204" t="s">
        <v>847</v>
      </c>
      <c r="R285" s="204" t="s">
        <v>1561</v>
      </c>
      <c r="S285" s="205">
        <v>0</v>
      </c>
      <c r="T285" s="207" t="s">
        <v>936</v>
      </c>
      <c r="U285" s="205">
        <v>0</v>
      </c>
      <c r="V285" s="207" t="s">
        <v>936</v>
      </c>
      <c r="W285" s="204" t="s">
        <v>848</v>
      </c>
      <c r="X285" s="204" t="s">
        <v>936</v>
      </c>
    </row>
    <row r="286" spans="1:24" ht="13.8" thickBot="1" x14ac:dyDescent="0.3">
      <c r="A286" s="7" t="s">
        <v>533</v>
      </c>
      <c r="B286" s="179" t="s">
        <v>532</v>
      </c>
      <c r="C286" s="204" t="s">
        <v>23</v>
      </c>
      <c r="D286" s="204" t="s">
        <v>1657</v>
      </c>
      <c r="E286" s="204" t="s">
        <v>2225</v>
      </c>
      <c r="F286" s="204" t="s">
        <v>1558</v>
      </c>
      <c r="G286" s="205">
        <v>1.5</v>
      </c>
      <c r="H286" s="206" t="s">
        <v>1940</v>
      </c>
      <c r="I286" s="205">
        <v>1.4842</v>
      </c>
      <c r="J286" s="207" t="s">
        <v>936</v>
      </c>
      <c r="K286" s="204" t="s">
        <v>847</v>
      </c>
      <c r="L286" s="204" t="s">
        <v>1561</v>
      </c>
      <c r="M286" s="205">
        <v>0</v>
      </c>
      <c r="N286" s="207" t="s">
        <v>936</v>
      </c>
      <c r="O286" s="205">
        <v>0</v>
      </c>
      <c r="P286" s="207" t="s">
        <v>936</v>
      </c>
      <c r="Q286" s="204" t="s">
        <v>848</v>
      </c>
      <c r="R286" s="204" t="s">
        <v>936</v>
      </c>
      <c r="S286" s="205">
        <v>0</v>
      </c>
      <c r="T286" s="207" t="s">
        <v>936</v>
      </c>
      <c r="U286" s="205">
        <v>0</v>
      </c>
      <c r="V286" s="207" t="s">
        <v>936</v>
      </c>
      <c r="W286" s="204" t="s">
        <v>848</v>
      </c>
      <c r="X286" s="204" t="s">
        <v>936</v>
      </c>
    </row>
    <row r="287" spans="1:24" ht="13.8" thickBot="1" x14ac:dyDescent="0.3">
      <c r="A287" s="7" t="s">
        <v>551</v>
      </c>
      <c r="B287" s="179" t="s">
        <v>550</v>
      </c>
      <c r="C287" s="204" t="s">
        <v>23</v>
      </c>
      <c r="D287" s="204" t="s">
        <v>2244</v>
      </c>
      <c r="E287" s="204" t="s">
        <v>2245</v>
      </c>
      <c r="F287" s="204" t="s">
        <v>1558</v>
      </c>
      <c r="G287" s="205">
        <v>0.03</v>
      </c>
      <c r="H287" s="206" t="s">
        <v>1684</v>
      </c>
      <c r="I287" s="205">
        <v>0.03</v>
      </c>
      <c r="J287" s="207" t="s">
        <v>2246</v>
      </c>
      <c r="K287" s="204" t="s">
        <v>848</v>
      </c>
      <c r="L287" s="204" t="s">
        <v>1601</v>
      </c>
      <c r="M287" s="205">
        <v>0.02</v>
      </c>
      <c r="N287" s="207" t="s">
        <v>1684</v>
      </c>
      <c r="O287" s="205">
        <v>0.02</v>
      </c>
      <c r="P287" s="207" t="s">
        <v>2246</v>
      </c>
      <c r="Q287" s="204" t="s">
        <v>848</v>
      </c>
      <c r="R287" s="204" t="s">
        <v>1601</v>
      </c>
      <c r="S287" s="208" t="s">
        <v>13</v>
      </c>
      <c r="T287" s="204" t="s">
        <v>13</v>
      </c>
      <c r="U287" s="208" t="s">
        <v>13</v>
      </c>
      <c r="V287" s="204" t="s">
        <v>13</v>
      </c>
      <c r="W287" s="204" t="s">
        <v>848</v>
      </c>
      <c r="X287" s="204" t="s">
        <v>13</v>
      </c>
    </row>
    <row r="288" spans="1:24" ht="13.8" thickBot="1" x14ac:dyDescent="0.3">
      <c r="A288" s="7" t="s">
        <v>561</v>
      </c>
      <c r="B288" s="179" t="s">
        <v>560</v>
      </c>
      <c r="C288" s="204" t="s">
        <v>23</v>
      </c>
      <c r="D288" s="204" t="s">
        <v>2253</v>
      </c>
      <c r="E288" s="204" t="s">
        <v>2254</v>
      </c>
      <c r="F288" s="204" t="s">
        <v>1527</v>
      </c>
      <c r="G288" s="205">
        <v>0.4</v>
      </c>
      <c r="H288" s="206" t="s">
        <v>1746</v>
      </c>
      <c r="I288" s="205">
        <v>0.4</v>
      </c>
      <c r="J288" s="207" t="s">
        <v>1985</v>
      </c>
      <c r="K288" s="204" t="s">
        <v>848</v>
      </c>
      <c r="L288" s="204" t="s">
        <v>1561</v>
      </c>
      <c r="M288" s="205">
        <v>0.375</v>
      </c>
      <c r="N288" s="207" t="s">
        <v>1896</v>
      </c>
      <c r="O288" s="205">
        <v>0.375</v>
      </c>
      <c r="P288" s="207" t="s">
        <v>1800</v>
      </c>
      <c r="Q288" s="204" t="s">
        <v>848</v>
      </c>
      <c r="R288" s="204" t="s">
        <v>1680</v>
      </c>
      <c r="S288" s="208" t="s">
        <v>13</v>
      </c>
      <c r="T288" s="204" t="s">
        <v>13</v>
      </c>
      <c r="U288" s="208" t="s">
        <v>13</v>
      </c>
      <c r="V288" s="204" t="s">
        <v>13</v>
      </c>
      <c r="W288" s="204" t="s">
        <v>848</v>
      </c>
      <c r="X288" s="204" t="s">
        <v>13</v>
      </c>
    </row>
    <row r="289" spans="1:24" ht="13.8" thickBot="1" x14ac:dyDescent="0.3">
      <c r="A289" s="7" t="s">
        <v>563</v>
      </c>
      <c r="B289" s="179" t="s">
        <v>562</v>
      </c>
      <c r="C289" s="204" t="s">
        <v>23</v>
      </c>
      <c r="D289" s="204" t="s">
        <v>1585</v>
      </c>
      <c r="E289" s="204" t="s">
        <v>2255</v>
      </c>
      <c r="F289" s="204" t="s">
        <v>1558</v>
      </c>
      <c r="G289" s="205">
        <v>1</v>
      </c>
      <c r="H289" s="206" t="s">
        <v>2256</v>
      </c>
      <c r="I289" s="205">
        <v>0.98880000000000001</v>
      </c>
      <c r="J289" s="204" t="s">
        <v>13</v>
      </c>
      <c r="K289" s="204" t="s">
        <v>847</v>
      </c>
      <c r="L289" s="204" t="s">
        <v>1561</v>
      </c>
      <c r="M289" s="205">
        <v>0.72</v>
      </c>
      <c r="N289" s="207" t="s">
        <v>2257</v>
      </c>
      <c r="O289" s="205">
        <v>0.72</v>
      </c>
      <c r="P289" s="207" t="s">
        <v>2258</v>
      </c>
      <c r="Q289" s="204" t="s">
        <v>848</v>
      </c>
      <c r="R289" s="204" t="s">
        <v>1680</v>
      </c>
      <c r="S289" s="208" t="s">
        <v>13</v>
      </c>
      <c r="T289" s="204" t="s">
        <v>13</v>
      </c>
      <c r="U289" s="208" t="s">
        <v>13</v>
      </c>
      <c r="V289" s="204" t="s">
        <v>13</v>
      </c>
      <c r="W289" s="204" t="s">
        <v>848</v>
      </c>
      <c r="X289" s="204" t="s">
        <v>13</v>
      </c>
    </row>
    <row r="290" spans="1:24" ht="13.8" thickBot="1" x14ac:dyDescent="0.3">
      <c r="A290" s="7" t="s">
        <v>567</v>
      </c>
      <c r="B290" s="179" t="s">
        <v>566</v>
      </c>
      <c r="C290" s="204" t="s">
        <v>23</v>
      </c>
      <c r="D290" s="204" t="s">
        <v>1549</v>
      </c>
      <c r="E290" s="204" t="s">
        <v>2261</v>
      </c>
      <c r="F290" s="204" t="s">
        <v>1528</v>
      </c>
      <c r="G290" s="205">
        <v>1</v>
      </c>
      <c r="H290" s="206" t="s">
        <v>2262</v>
      </c>
      <c r="I290" s="205">
        <v>0.66479999999999995</v>
      </c>
      <c r="J290" s="204" t="s">
        <v>13</v>
      </c>
      <c r="K290" s="204" t="s">
        <v>847</v>
      </c>
      <c r="L290" s="204" t="s">
        <v>1561</v>
      </c>
      <c r="M290" s="205">
        <v>0.85</v>
      </c>
      <c r="N290" s="207" t="s">
        <v>2136</v>
      </c>
      <c r="O290" s="205">
        <v>0.70940000000000003</v>
      </c>
      <c r="P290" s="204" t="s">
        <v>13</v>
      </c>
      <c r="Q290" s="204" t="s">
        <v>847</v>
      </c>
      <c r="R290" s="204" t="s">
        <v>1561</v>
      </c>
      <c r="S290" s="208" t="s">
        <v>13</v>
      </c>
      <c r="T290" s="204" t="s">
        <v>13</v>
      </c>
      <c r="U290" s="208" t="s">
        <v>13</v>
      </c>
      <c r="V290" s="204" t="s">
        <v>13</v>
      </c>
      <c r="W290" s="204" t="s">
        <v>848</v>
      </c>
      <c r="X290" s="204" t="s">
        <v>13</v>
      </c>
    </row>
    <row r="291" spans="1:24" ht="13.8" thickBot="1" x14ac:dyDescent="0.3">
      <c r="A291" s="7" t="s">
        <v>575</v>
      </c>
      <c r="B291" s="179" t="s">
        <v>574</v>
      </c>
      <c r="C291" s="204" t="s">
        <v>23</v>
      </c>
      <c r="D291" s="204" t="s">
        <v>2031</v>
      </c>
      <c r="E291" s="204" t="s">
        <v>2274</v>
      </c>
      <c r="F291" s="204" t="s">
        <v>1558</v>
      </c>
      <c r="G291" s="205">
        <v>1</v>
      </c>
      <c r="H291" s="206" t="s">
        <v>2275</v>
      </c>
      <c r="I291" s="205">
        <v>1</v>
      </c>
      <c r="J291" s="207" t="s">
        <v>2276</v>
      </c>
      <c r="K291" s="204" t="s">
        <v>848</v>
      </c>
      <c r="L291" s="204" t="s">
        <v>1561</v>
      </c>
      <c r="M291" s="205">
        <v>0.3</v>
      </c>
      <c r="N291" s="207" t="s">
        <v>2277</v>
      </c>
      <c r="O291" s="205">
        <v>0.28039999999999998</v>
      </c>
      <c r="P291" s="207" t="s">
        <v>936</v>
      </c>
      <c r="Q291" s="204" t="s">
        <v>847</v>
      </c>
      <c r="R291" s="204" t="s">
        <v>1561</v>
      </c>
      <c r="S291" s="205">
        <v>0.5</v>
      </c>
      <c r="T291" s="207" t="s">
        <v>2278</v>
      </c>
      <c r="U291" s="205">
        <v>0.4703</v>
      </c>
      <c r="V291" s="207" t="s">
        <v>936</v>
      </c>
      <c r="W291" s="204" t="s">
        <v>847</v>
      </c>
      <c r="X291" s="204" t="s">
        <v>1561</v>
      </c>
    </row>
    <row r="292" spans="1:24" ht="13.8" thickBot="1" x14ac:dyDescent="0.3">
      <c r="A292" s="7" t="s">
        <v>585</v>
      </c>
      <c r="B292" s="179" t="s">
        <v>584</v>
      </c>
      <c r="C292" s="204" t="s">
        <v>23</v>
      </c>
      <c r="D292" s="204" t="s">
        <v>1568</v>
      </c>
      <c r="E292" s="204" t="s">
        <v>2286</v>
      </c>
      <c r="F292" s="204" t="s">
        <v>1558</v>
      </c>
      <c r="G292" s="205">
        <v>1</v>
      </c>
      <c r="H292" s="206" t="s">
        <v>2287</v>
      </c>
      <c r="I292" s="205">
        <v>0.86</v>
      </c>
      <c r="J292" s="204" t="s">
        <v>13</v>
      </c>
      <c r="K292" s="204" t="s">
        <v>847</v>
      </c>
      <c r="L292" s="204" t="s">
        <v>1578</v>
      </c>
      <c r="M292" s="205">
        <v>1</v>
      </c>
      <c r="N292" s="207" t="s">
        <v>2288</v>
      </c>
      <c r="O292" s="205">
        <v>0.95409999999999995</v>
      </c>
      <c r="P292" s="204" t="s">
        <v>13</v>
      </c>
      <c r="Q292" s="204" t="s">
        <v>847</v>
      </c>
      <c r="R292" s="204" t="s">
        <v>1578</v>
      </c>
      <c r="S292" s="205">
        <v>0.4</v>
      </c>
      <c r="T292" s="207" t="s">
        <v>1840</v>
      </c>
      <c r="U292" s="205">
        <v>0.4</v>
      </c>
      <c r="V292" s="207" t="s">
        <v>1702</v>
      </c>
      <c r="W292" s="204" t="s">
        <v>848</v>
      </c>
      <c r="X292" s="204" t="s">
        <v>1601</v>
      </c>
    </row>
    <row r="293" spans="1:24" ht="13.8" thickBot="1" x14ac:dyDescent="0.3">
      <c r="A293" s="7" t="s">
        <v>601</v>
      </c>
      <c r="B293" s="179" t="s">
        <v>600</v>
      </c>
      <c r="C293" s="204" t="s">
        <v>23</v>
      </c>
      <c r="D293" s="204" t="s">
        <v>1730</v>
      </c>
      <c r="E293" s="204" t="s">
        <v>2308</v>
      </c>
      <c r="F293" s="204" t="s">
        <v>1558</v>
      </c>
      <c r="G293" s="205">
        <v>2</v>
      </c>
      <c r="H293" s="206" t="s">
        <v>2309</v>
      </c>
      <c r="I293" s="205">
        <v>1.97</v>
      </c>
      <c r="J293" s="207" t="s">
        <v>1774</v>
      </c>
      <c r="K293" s="204" t="s">
        <v>848</v>
      </c>
      <c r="L293" s="204" t="s">
        <v>1553</v>
      </c>
      <c r="M293" s="205">
        <v>2</v>
      </c>
      <c r="N293" s="207" t="s">
        <v>2310</v>
      </c>
      <c r="O293" s="205">
        <v>2</v>
      </c>
      <c r="P293" s="207" t="s">
        <v>1774</v>
      </c>
      <c r="Q293" s="204" t="s">
        <v>848</v>
      </c>
      <c r="R293" s="204" t="s">
        <v>1561</v>
      </c>
      <c r="S293" s="205">
        <v>0</v>
      </c>
      <c r="T293" s="207" t="s">
        <v>2311</v>
      </c>
      <c r="U293" s="205">
        <v>5.5E-2</v>
      </c>
      <c r="V293" s="207" t="s">
        <v>1740</v>
      </c>
      <c r="W293" s="204" t="s">
        <v>848</v>
      </c>
      <c r="X293" s="204" t="s">
        <v>1561</v>
      </c>
    </row>
    <row r="294" spans="1:24" ht="13.8" thickBot="1" x14ac:dyDescent="0.3">
      <c r="A294" s="7" t="s">
        <v>603</v>
      </c>
      <c r="B294" s="179" t="s">
        <v>602</v>
      </c>
      <c r="C294" s="204" t="s">
        <v>23</v>
      </c>
      <c r="D294" s="204" t="s">
        <v>1610</v>
      </c>
      <c r="E294" s="204" t="s">
        <v>2312</v>
      </c>
      <c r="F294" s="204" t="s">
        <v>1558</v>
      </c>
      <c r="G294" s="205">
        <v>1</v>
      </c>
      <c r="H294" s="206" t="s">
        <v>2313</v>
      </c>
      <c r="I294" s="205">
        <v>0.93389999999999995</v>
      </c>
      <c r="J294" s="207" t="s">
        <v>2314</v>
      </c>
      <c r="K294" s="204" t="s">
        <v>848</v>
      </c>
      <c r="L294" s="204" t="s">
        <v>1561</v>
      </c>
      <c r="M294" s="205">
        <v>1</v>
      </c>
      <c r="N294" s="207" t="s">
        <v>2315</v>
      </c>
      <c r="O294" s="205">
        <v>0.78</v>
      </c>
      <c r="P294" s="207" t="s">
        <v>2316</v>
      </c>
      <c r="Q294" s="204" t="s">
        <v>848</v>
      </c>
      <c r="R294" s="204" t="s">
        <v>1680</v>
      </c>
      <c r="S294" s="208" t="s">
        <v>13</v>
      </c>
      <c r="T294" s="204" t="s">
        <v>13</v>
      </c>
      <c r="U294" s="208" t="s">
        <v>13</v>
      </c>
      <c r="V294" s="204" t="s">
        <v>13</v>
      </c>
      <c r="W294" s="204" t="s">
        <v>848</v>
      </c>
      <c r="X294" s="204" t="s">
        <v>13</v>
      </c>
    </row>
    <row r="295" spans="1:24" ht="13.8" thickBot="1" x14ac:dyDescent="0.3">
      <c r="A295" s="7" t="s">
        <v>607</v>
      </c>
      <c r="B295" s="179" t="s">
        <v>606</v>
      </c>
      <c r="C295" s="204" t="s">
        <v>23</v>
      </c>
      <c r="D295" s="204" t="s">
        <v>2318</v>
      </c>
      <c r="E295" s="204" t="s">
        <v>2319</v>
      </c>
      <c r="F295" s="204" t="s">
        <v>1558</v>
      </c>
      <c r="G295" s="205">
        <v>0.75</v>
      </c>
      <c r="H295" s="206" t="s">
        <v>2320</v>
      </c>
      <c r="I295" s="205">
        <v>0.75</v>
      </c>
      <c r="J295" s="207" t="s">
        <v>2205</v>
      </c>
      <c r="K295" s="204" t="s">
        <v>848</v>
      </c>
      <c r="L295" s="204" t="s">
        <v>1553</v>
      </c>
      <c r="M295" s="205">
        <v>0.25</v>
      </c>
      <c r="N295" s="207" t="s">
        <v>2320</v>
      </c>
      <c r="O295" s="205">
        <v>0.246</v>
      </c>
      <c r="P295" s="207" t="s">
        <v>2321</v>
      </c>
      <c r="Q295" s="204" t="s">
        <v>848</v>
      </c>
      <c r="R295" s="204" t="s">
        <v>1561</v>
      </c>
      <c r="S295" s="205">
        <v>0</v>
      </c>
      <c r="T295" s="204" t="s">
        <v>13</v>
      </c>
      <c r="U295" s="205">
        <v>0</v>
      </c>
      <c r="V295" s="204" t="s">
        <v>13</v>
      </c>
      <c r="W295" s="204" t="s">
        <v>848</v>
      </c>
      <c r="X295" s="204" t="s">
        <v>13</v>
      </c>
    </row>
    <row r="296" spans="1:24" ht="13.8" thickBot="1" x14ac:dyDescent="0.3">
      <c r="A296" s="7" t="s">
        <v>641</v>
      </c>
      <c r="B296" s="179" t="s">
        <v>640</v>
      </c>
      <c r="C296" s="204" t="s">
        <v>23</v>
      </c>
      <c r="D296" s="204" t="s">
        <v>1591</v>
      </c>
      <c r="E296" s="204" t="s">
        <v>2354</v>
      </c>
      <c r="F296" s="204" t="s">
        <v>1592</v>
      </c>
      <c r="G296" s="205">
        <v>0.8</v>
      </c>
      <c r="H296" s="206" t="s">
        <v>2355</v>
      </c>
      <c r="I296" s="205">
        <v>0.8</v>
      </c>
      <c r="J296" s="207" t="s">
        <v>2356</v>
      </c>
      <c r="K296" s="204" t="s">
        <v>848</v>
      </c>
      <c r="L296" s="204" t="s">
        <v>13</v>
      </c>
      <c r="M296" s="208" t="s">
        <v>13</v>
      </c>
      <c r="N296" s="204" t="s">
        <v>13</v>
      </c>
      <c r="O296" s="208" t="s">
        <v>13</v>
      </c>
      <c r="P296" s="204" t="s">
        <v>13</v>
      </c>
      <c r="Q296" s="204" t="s">
        <v>848</v>
      </c>
      <c r="R296" s="204" t="s">
        <v>13</v>
      </c>
      <c r="S296" s="208" t="s">
        <v>13</v>
      </c>
      <c r="T296" s="204" t="s">
        <v>13</v>
      </c>
      <c r="U296" s="208" t="s">
        <v>13</v>
      </c>
      <c r="V296" s="204" t="s">
        <v>13</v>
      </c>
      <c r="W296" s="204" t="s">
        <v>848</v>
      </c>
      <c r="X296" s="204" t="s">
        <v>13</v>
      </c>
    </row>
    <row r="297" spans="1:24" ht="13.8" thickBot="1" x14ac:dyDescent="0.3">
      <c r="A297" s="7" t="s">
        <v>669</v>
      </c>
      <c r="B297" s="179" t="s">
        <v>668</v>
      </c>
      <c r="C297" s="204" t="s">
        <v>23</v>
      </c>
      <c r="D297" s="204" t="s">
        <v>1614</v>
      </c>
      <c r="E297" s="204" t="s">
        <v>2384</v>
      </c>
      <c r="F297" s="204" t="s">
        <v>1558</v>
      </c>
      <c r="G297" s="205">
        <v>1.25</v>
      </c>
      <c r="H297" s="206" t="s">
        <v>2385</v>
      </c>
      <c r="I297" s="205">
        <v>1.1120000000000001</v>
      </c>
      <c r="J297" s="204" t="s">
        <v>13</v>
      </c>
      <c r="K297" s="204" t="s">
        <v>847</v>
      </c>
      <c r="L297" s="204" t="s">
        <v>1561</v>
      </c>
      <c r="M297" s="205">
        <v>0.495</v>
      </c>
      <c r="N297" s="207" t="s">
        <v>2386</v>
      </c>
      <c r="O297" s="205">
        <v>0.49</v>
      </c>
      <c r="P297" s="207" t="s">
        <v>2387</v>
      </c>
      <c r="Q297" s="204" t="s">
        <v>848</v>
      </c>
      <c r="R297" s="204" t="s">
        <v>1561</v>
      </c>
      <c r="S297" s="208" t="s">
        <v>13</v>
      </c>
      <c r="T297" s="204" t="s">
        <v>13</v>
      </c>
      <c r="U297" s="205">
        <v>0.3125</v>
      </c>
      <c r="V297" s="207" t="s">
        <v>2388</v>
      </c>
      <c r="W297" s="204" t="s">
        <v>848</v>
      </c>
      <c r="X297" s="204" t="s">
        <v>1680</v>
      </c>
    </row>
    <row r="298" spans="1:24" ht="13.8" thickBot="1" x14ac:dyDescent="0.3">
      <c r="A298" s="7" t="s">
        <v>711</v>
      </c>
      <c r="B298" s="179" t="s">
        <v>710</v>
      </c>
      <c r="C298" s="204" t="s">
        <v>23</v>
      </c>
      <c r="D298" s="204" t="s">
        <v>1593</v>
      </c>
      <c r="E298" s="204" t="s">
        <v>2430</v>
      </c>
      <c r="F298" s="204" t="s">
        <v>1558</v>
      </c>
      <c r="G298" s="205">
        <v>1.2</v>
      </c>
      <c r="H298" s="206" t="s">
        <v>2431</v>
      </c>
      <c r="I298" s="205">
        <v>1.1617</v>
      </c>
      <c r="J298" s="207" t="s">
        <v>2432</v>
      </c>
      <c r="K298" s="204" t="s">
        <v>848</v>
      </c>
      <c r="L298" s="204" t="s">
        <v>1561</v>
      </c>
      <c r="M298" s="205">
        <v>0.6</v>
      </c>
      <c r="N298" s="207" t="s">
        <v>2433</v>
      </c>
      <c r="O298" s="205">
        <v>0.56310000000000004</v>
      </c>
      <c r="P298" s="207" t="s">
        <v>1552</v>
      </c>
      <c r="Q298" s="204" t="s">
        <v>847</v>
      </c>
      <c r="R298" s="204" t="s">
        <v>1561</v>
      </c>
      <c r="S298" s="205">
        <v>0.6</v>
      </c>
      <c r="T298" s="207" t="s">
        <v>2434</v>
      </c>
      <c r="U298" s="205">
        <v>0.47</v>
      </c>
      <c r="V298" s="207" t="s">
        <v>1836</v>
      </c>
      <c r="W298" s="204" t="s">
        <v>848</v>
      </c>
      <c r="X298" s="204" t="s">
        <v>1599</v>
      </c>
    </row>
    <row r="299" spans="1:24" ht="13.8" thickBot="1" x14ac:dyDescent="0.3">
      <c r="A299" s="7" t="s">
        <v>713</v>
      </c>
      <c r="B299" s="179" t="s">
        <v>712</v>
      </c>
      <c r="C299" s="204" t="s">
        <v>23</v>
      </c>
      <c r="D299" s="204" t="s">
        <v>1549</v>
      </c>
      <c r="E299" s="204" t="s">
        <v>2435</v>
      </c>
      <c r="F299" s="204" t="s">
        <v>1528</v>
      </c>
      <c r="G299" s="205">
        <v>0.5</v>
      </c>
      <c r="H299" s="206" t="s">
        <v>2436</v>
      </c>
      <c r="I299" s="205">
        <v>0.41739999999999999</v>
      </c>
      <c r="J299" s="204" t="s">
        <v>13</v>
      </c>
      <c r="K299" s="204" t="s">
        <v>847</v>
      </c>
      <c r="L299" s="204" t="s">
        <v>1561</v>
      </c>
      <c r="M299" s="205">
        <v>0.5</v>
      </c>
      <c r="N299" s="207" t="s">
        <v>2073</v>
      </c>
      <c r="O299" s="205">
        <v>0.5</v>
      </c>
      <c r="P299" s="204" t="s">
        <v>13</v>
      </c>
      <c r="Q299" s="204" t="s">
        <v>847</v>
      </c>
      <c r="R299" s="204" t="s">
        <v>1561</v>
      </c>
      <c r="S299" s="208" t="s">
        <v>13</v>
      </c>
      <c r="T299" s="204" t="s">
        <v>13</v>
      </c>
      <c r="U299" s="208" t="s">
        <v>13</v>
      </c>
      <c r="V299" s="204" t="s">
        <v>13</v>
      </c>
      <c r="W299" s="204" t="s">
        <v>848</v>
      </c>
      <c r="X299" s="204" t="s">
        <v>13</v>
      </c>
    </row>
    <row r="300" spans="1:24" ht="13.8" thickBot="1" x14ac:dyDescent="0.3">
      <c r="A300" s="7" t="s">
        <v>719</v>
      </c>
      <c r="B300" s="179" t="s">
        <v>718</v>
      </c>
      <c r="C300" s="204" t="s">
        <v>23</v>
      </c>
      <c r="D300" s="204" t="s">
        <v>1726</v>
      </c>
      <c r="E300" s="204" t="s">
        <v>2441</v>
      </c>
      <c r="F300" s="204" t="s">
        <v>1558</v>
      </c>
      <c r="G300" s="205">
        <v>1.1000000000000001</v>
      </c>
      <c r="H300" s="206" t="s">
        <v>2442</v>
      </c>
      <c r="I300" s="205">
        <v>1.1000000000000001</v>
      </c>
      <c r="J300" s="207" t="s">
        <v>2443</v>
      </c>
      <c r="K300" s="204" t="s">
        <v>848</v>
      </c>
      <c r="L300" s="204" t="s">
        <v>1561</v>
      </c>
      <c r="M300" s="205">
        <v>0</v>
      </c>
      <c r="N300" s="204" t="s">
        <v>13</v>
      </c>
      <c r="O300" s="205">
        <v>0</v>
      </c>
      <c r="P300" s="204" t="s">
        <v>13</v>
      </c>
      <c r="Q300" s="204" t="s">
        <v>848</v>
      </c>
      <c r="R300" s="204" t="s">
        <v>13</v>
      </c>
      <c r="S300" s="208" t="s">
        <v>13</v>
      </c>
      <c r="T300" s="204" t="s">
        <v>13</v>
      </c>
      <c r="U300" s="208" t="s">
        <v>13</v>
      </c>
      <c r="V300" s="204" t="s">
        <v>13</v>
      </c>
      <c r="W300" s="204" t="s">
        <v>848</v>
      </c>
      <c r="X300" s="204" t="s">
        <v>13</v>
      </c>
    </row>
    <row r="301" spans="1:24" ht="13.8" thickBot="1" x14ac:dyDescent="0.3">
      <c r="A301" s="7" t="s">
        <v>737</v>
      </c>
      <c r="B301" s="179" t="s">
        <v>736</v>
      </c>
      <c r="C301" s="204" t="s">
        <v>23</v>
      </c>
      <c r="D301" s="204" t="s">
        <v>1556</v>
      </c>
      <c r="E301" s="204" t="s">
        <v>2461</v>
      </c>
      <c r="F301" s="204" t="s">
        <v>1558</v>
      </c>
      <c r="G301" s="205">
        <v>1.35</v>
      </c>
      <c r="H301" s="206" t="s">
        <v>2462</v>
      </c>
      <c r="I301" s="205">
        <v>1.3</v>
      </c>
      <c r="J301" s="207" t="s">
        <v>2463</v>
      </c>
      <c r="K301" s="204" t="s">
        <v>848</v>
      </c>
      <c r="L301" s="204" t="s">
        <v>1561</v>
      </c>
      <c r="M301" s="208" t="s">
        <v>13</v>
      </c>
      <c r="N301" s="204" t="s">
        <v>13</v>
      </c>
      <c r="O301" s="208" t="s">
        <v>13</v>
      </c>
      <c r="P301" s="204" t="s">
        <v>13</v>
      </c>
      <c r="Q301" s="204" t="s">
        <v>848</v>
      </c>
      <c r="R301" s="204" t="s">
        <v>13</v>
      </c>
      <c r="S301" s="208" t="s">
        <v>13</v>
      </c>
      <c r="T301" s="204" t="s">
        <v>13</v>
      </c>
      <c r="U301" s="208" t="s">
        <v>13</v>
      </c>
      <c r="V301" s="204" t="s">
        <v>13</v>
      </c>
      <c r="W301" s="204" t="s">
        <v>848</v>
      </c>
      <c r="X301" s="204" t="s">
        <v>13</v>
      </c>
    </row>
    <row r="302" spans="1:24" ht="13.8" thickBot="1" x14ac:dyDescent="0.3">
      <c r="A302" s="7" t="s">
        <v>749</v>
      </c>
      <c r="B302" s="179" t="s">
        <v>748</v>
      </c>
      <c r="C302" s="204" t="s">
        <v>23</v>
      </c>
      <c r="D302" s="204" t="s">
        <v>1857</v>
      </c>
      <c r="E302" s="204" t="s">
        <v>2475</v>
      </c>
      <c r="F302" s="204" t="s">
        <v>1732</v>
      </c>
      <c r="G302" s="212" t="s">
        <v>834</v>
      </c>
      <c r="H302" s="212" t="s">
        <v>834</v>
      </c>
      <c r="I302" s="212" t="s">
        <v>834</v>
      </c>
      <c r="J302" s="212" t="s">
        <v>834</v>
      </c>
      <c r="K302" s="212" t="s">
        <v>834</v>
      </c>
      <c r="L302" s="212" t="s">
        <v>834</v>
      </c>
      <c r="M302" s="212" t="s">
        <v>834</v>
      </c>
      <c r="N302" s="212" t="s">
        <v>834</v>
      </c>
      <c r="O302" s="212" t="s">
        <v>834</v>
      </c>
      <c r="P302" s="212" t="s">
        <v>834</v>
      </c>
      <c r="Q302" s="212" t="s">
        <v>834</v>
      </c>
      <c r="R302" s="212" t="s">
        <v>834</v>
      </c>
      <c r="S302" s="212" t="s">
        <v>834</v>
      </c>
      <c r="T302" s="212" t="s">
        <v>834</v>
      </c>
      <c r="U302" s="212" t="s">
        <v>834</v>
      </c>
      <c r="V302" s="212" t="s">
        <v>834</v>
      </c>
      <c r="W302" s="212" t="s">
        <v>834</v>
      </c>
      <c r="X302" s="212" t="s">
        <v>834</v>
      </c>
    </row>
    <row r="303" spans="1:24" ht="13.8" thickBot="1" x14ac:dyDescent="0.3">
      <c r="A303" s="7" t="s">
        <v>753</v>
      </c>
      <c r="B303" s="179" t="s">
        <v>752</v>
      </c>
      <c r="C303" s="204" t="s">
        <v>23</v>
      </c>
      <c r="D303" s="204" t="s">
        <v>1726</v>
      </c>
      <c r="E303" s="204" t="s">
        <v>2479</v>
      </c>
      <c r="F303" s="204" t="s">
        <v>1592</v>
      </c>
      <c r="G303" s="205">
        <v>1.75</v>
      </c>
      <c r="H303" s="206" t="s">
        <v>2480</v>
      </c>
      <c r="I303" s="205">
        <v>1.68</v>
      </c>
      <c r="J303" s="207" t="s">
        <v>936</v>
      </c>
      <c r="K303" s="204" t="s">
        <v>847</v>
      </c>
      <c r="L303" s="204" t="s">
        <v>1601</v>
      </c>
      <c r="M303" s="205">
        <v>0</v>
      </c>
      <c r="N303" s="204" t="s">
        <v>13</v>
      </c>
      <c r="O303" s="205">
        <v>0</v>
      </c>
      <c r="P303" s="204" t="s">
        <v>13</v>
      </c>
      <c r="Q303" s="204" t="s">
        <v>848</v>
      </c>
      <c r="R303" s="204" t="s">
        <v>13</v>
      </c>
      <c r="S303" s="205">
        <v>0</v>
      </c>
      <c r="T303" s="204" t="s">
        <v>13</v>
      </c>
      <c r="U303" s="205">
        <v>0</v>
      </c>
      <c r="V303" s="204" t="s">
        <v>13</v>
      </c>
      <c r="W303" s="204" t="s">
        <v>848</v>
      </c>
      <c r="X303" s="204" t="s">
        <v>13</v>
      </c>
    </row>
    <row r="304" spans="1:24" ht="13.8" thickBot="1" x14ac:dyDescent="0.3">
      <c r="A304" s="7" t="s">
        <v>773</v>
      </c>
      <c r="B304" s="179" t="s">
        <v>772</v>
      </c>
      <c r="C304" s="204" t="s">
        <v>23</v>
      </c>
      <c r="D304" s="204" t="s">
        <v>1629</v>
      </c>
      <c r="E304" s="204" t="s">
        <v>2163</v>
      </c>
      <c r="F304" s="204" t="s">
        <v>1558</v>
      </c>
      <c r="G304" s="205">
        <v>1</v>
      </c>
      <c r="H304" s="206" t="s">
        <v>2504</v>
      </c>
      <c r="I304" s="205">
        <v>0.83579999999999999</v>
      </c>
      <c r="J304" s="204" t="s">
        <v>13</v>
      </c>
      <c r="K304" s="204" t="s">
        <v>847</v>
      </c>
      <c r="L304" s="204" t="s">
        <v>2505</v>
      </c>
      <c r="M304" s="205">
        <v>1</v>
      </c>
      <c r="N304" s="207" t="s">
        <v>2506</v>
      </c>
      <c r="O304" s="205">
        <v>0.83579999999999999</v>
      </c>
      <c r="P304" s="204" t="s">
        <v>13</v>
      </c>
      <c r="Q304" s="204" t="s">
        <v>847</v>
      </c>
      <c r="R304" s="204" t="s">
        <v>2505</v>
      </c>
      <c r="S304" s="208" t="s">
        <v>13</v>
      </c>
      <c r="T304" s="204" t="s">
        <v>13</v>
      </c>
      <c r="U304" s="208" t="s">
        <v>13</v>
      </c>
      <c r="V304" s="204" t="s">
        <v>13</v>
      </c>
      <c r="W304" s="204" t="s">
        <v>13</v>
      </c>
      <c r="X304" s="204" t="s">
        <v>13</v>
      </c>
    </row>
    <row r="305" spans="1:24" ht="13.8" thickBot="1" x14ac:dyDescent="0.3">
      <c r="A305" s="7" t="s">
        <v>793</v>
      </c>
      <c r="B305" s="179" t="s">
        <v>792</v>
      </c>
      <c r="C305" s="204" t="s">
        <v>23</v>
      </c>
      <c r="D305" s="204" t="s">
        <v>1591</v>
      </c>
      <c r="E305" s="204" t="s">
        <v>2524</v>
      </c>
      <c r="F305" s="204" t="s">
        <v>1592</v>
      </c>
      <c r="G305" s="205" t="s">
        <v>834</v>
      </c>
      <c r="H305" s="205" t="s">
        <v>834</v>
      </c>
      <c r="I305" s="205" t="s">
        <v>834</v>
      </c>
      <c r="J305" s="205" t="s">
        <v>834</v>
      </c>
      <c r="K305" s="205" t="s">
        <v>834</v>
      </c>
      <c r="L305" s="205" t="s">
        <v>834</v>
      </c>
      <c r="M305" s="205" t="s">
        <v>834</v>
      </c>
      <c r="N305" s="205" t="s">
        <v>834</v>
      </c>
      <c r="O305" s="205" t="s">
        <v>834</v>
      </c>
      <c r="P305" s="205" t="s">
        <v>834</v>
      </c>
      <c r="Q305" s="205" t="s">
        <v>834</v>
      </c>
      <c r="R305" s="205" t="s">
        <v>834</v>
      </c>
      <c r="S305" s="205" t="s">
        <v>834</v>
      </c>
      <c r="T305" s="205" t="s">
        <v>834</v>
      </c>
      <c r="U305" s="205" t="s">
        <v>834</v>
      </c>
      <c r="V305" s="205" t="s">
        <v>834</v>
      </c>
      <c r="W305" s="205" t="s">
        <v>834</v>
      </c>
      <c r="X305" s="205" t="s">
        <v>834</v>
      </c>
    </row>
    <row r="306" spans="1:24" ht="13.8" thickBot="1" x14ac:dyDescent="0.3">
      <c r="A306" s="7" t="s">
        <v>819</v>
      </c>
      <c r="B306" s="179" t="s">
        <v>818</v>
      </c>
      <c r="C306" s="204" t="s">
        <v>23</v>
      </c>
      <c r="D306" s="204" t="s">
        <v>1549</v>
      </c>
      <c r="E306" s="204" t="s">
        <v>2557</v>
      </c>
      <c r="F306" s="204" t="s">
        <v>1592</v>
      </c>
      <c r="G306" s="205">
        <v>1.08</v>
      </c>
      <c r="H306" s="206" t="s">
        <v>2558</v>
      </c>
      <c r="I306" s="205">
        <v>1.08</v>
      </c>
      <c r="J306" s="207" t="s">
        <v>1852</v>
      </c>
      <c r="K306" s="204" t="s">
        <v>848</v>
      </c>
      <c r="L306" s="204" t="s">
        <v>1561</v>
      </c>
      <c r="M306" s="208" t="s">
        <v>13</v>
      </c>
      <c r="N306" s="204" t="s">
        <v>13</v>
      </c>
      <c r="O306" s="208" t="s">
        <v>13</v>
      </c>
      <c r="P306" s="204" t="s">
        <v>13</v>
      </c>
      <c r="Q306" s="204" t="s">
        <v>848</v>
      </c>
      <c r="R306" s="204" t="s">
        <v>13</v>
      </c>
      <c r="S306" s="208" t="s">
        <v>13</v>
      </c>
      <c r="T306" s="204" t="s">
        <v>13</v>
      </c>
      <c r="U306" s="208" t="s">
        <v>13</v>
      </c>
      <c r="V306" s="204" t="s">
        <v>13</v>
      </c>
      <c r="W306" s="204" t="s">
        <v>848</v>
      </c>
      <c r="X306" s="204" t="s">
        <v>13</v>
      </c>
    </row>
    <row r="307" spans="1:24" ht="13.8" thickBot="1" x14ac:dyDescent="0.3">
      <c r="A307" s="7" t="s">
        <v>39</v>
      </c>
      <c r="B307" s="179" t="s">
        <v>38</v>
      </c>
      <c r="C307" s="213" t="s">
        <v>40</v>
      </c>
      <c r="D307" s="213" t="s">
        <v>1591</v>
      </c>
      <c r="E307" s="214" t="s">
        <v>2624</v>
      </c>
      <c r="F307" s="213" t="s">
        <v>1592</v>
      </c>
      <c r="G307" s="215" t="s">
        <v>834</v>
      </c>
      <c r="H307" s="215" t="s">
        <v>834</v>
      </c>
      <c r="I307" s="215" t="s">
        <v>834</v>
      </c>
      <c r="J307" s="215" t="s">
        <v>834</v>
      </c>
      <c r="K307" s="215" t="s">
        <v>834</v>
      </c>
      <c r="L307" s="215" t="s">
        <v>834</v>
      </c>
      <c r="M307" s="215" t="s">
        <v>834</v>
      </c>
      <c r="N307" s="215" t="s">
        <v>834</v>
      </c>
      <c r="O307" s="215" t="s">
        <v>834</v>
      </c>
      <c r="P307" s="215" t="s">
        <v>834</v>
      </c>
      <c r="Q307" s="215" t="s">
        <v>834</v>
      </c>
      <c r="R307" s="215" t="s">
        <v>834</v>
      </c>
      <c r="S307" s="215" t="s">
        <v>834</v>
      </c>
      <c r="T307" s="215" t="s">
        <v>834</v>
      </c>
      <c r="U307" s="215" t="s">
        <v>834</v>
      </c>
      <c r="V307" s="215" t="s">
        <v>834</v>
      </c>
      <c r="W307" s="215" t="s">
        <v>834</v>
      </c>
      <c r="X307" s="215" t="s">
        <v>834</v>
      </c>
    </row>
    <row r="308" spans="1:24" ht="13.8" thickBot="1" x14ac:dyDescent="0.3">
      <c r="A308" s="7" t="s">
        <v>42</v>
      </c>
      <c r="B308" s="179" t="s">
        <v>41</v>
      </c>
      <c r="C308" s="213" t="s">
        <v>40</v>
      </c>
      <c r="D308" s="213" t="s">
        <v>1593</v>
      </c>
      <c r="E308" s="213" t="s">
        <v>1594</v>
      </c>
      <c r="F308" s="213" t="s">
        <v>1528</v>
      </c>
      <c r="G308" s="216">
        <v>0.25</v>
      </c>
      <c r="H308" s="217">
        <v>42583</v>
      </c>
      <c r="I308" s="216">
        <v>0.25</v>
      </c>
      <c r="J308" s="218">
        <v>44409</v>
      </c>
      <c r="K308" s="213" t="s">
        <v>848</v>
      </c>
      <c r="L308" s="214" t="s">
        <v>1561</v>
      </c>
      <c r="M308" s="216" t="s">
        <v>13</v>
      </c>
      <c r="N308" s="213" t="s">
        <v>13</v>
      </c>
      <c r="O308" s="216" t="s">
        <v>13</v>
      </c>
      <c r="P308" s="213" t="s">
        <v>13</v>
      </c>
      <c r="Q308" s="213" t="s">
        <v>848</v>
      </c>
      <c r="R308" s="213" t="s">
        <v>13</v>
      </c>
      <c r="S308" s="216" t="s">
        <v>13</v>
      </c>
      <c r="T308" s="213" t="s">
        <v>13</v>
      </c>
      <c r="U308" s="216" t="s">
        <v>13</v>
      </c>
      <c r="V308" s="213" t="s">
        <v>13</v>
      </c>
      <c r="W308" s="213" t="s">
        <v>848</v>
      </c>
      <c r="X308" s="213" t="s">
        <v>13</v>
      </c>
    </row>
    <row r="309" spans="1:24" ht="13.8" thickBot="1" x14ac:dyDescent="0.3">
      <c r="A309" s="7" t="s">
        <v>50</v>
      </c>
      <c r="B309" s="179" t="s">
        <v>49</v>
      </c>
      <c r="C309" s="213" t="s">
        <v>40</v>
      </c>
      <c r="D309" s="213" t="s">
        <v>1606</v>
      </c>
      <c r="E309" s="213" t="s">
        <v>1606</v>
      </c>
      <c r="F309" s="213" t="s">
        <v>1527</v>
      </c>
      <c r="G309" s="219">
        <v>0.75</v>
      </c>
      <c r="H309" s="220" t="s">
        <v>1607</v>
      </c>
      <c r="I309" s="219">
        <v>0.75</v>
      </c>
      <c r="J309" s="221" t="s">
        <v>1608</v>
      </c>
      <c r="K309" s="213" t="s">
        <v>848</v>
      </c>
      <c r="L309" s="213" t="s">
        <v>1561</v>
      </c>
      <c r="M309" s="219">
        <v>0.25</v>
      </c>
      <c r="N309" s="221" t="s">
        <v>1607</v>
      </c>
      <c r="O309" s="219">
        <v>0.25</v>
      </c>
      <c r="P309" s="221" t="s">
        <v>1609</v>
      </c>
      <c r="Q309" s="213" t="s">
        <v>848</v>
      </c>
      <c r="R309" s="213" t="s">
        <v>1553</v>
      </c>
      <c r="S309" s="216" t="s">
        <v>13</v>
      </c>
      <c r="T309" s="213" t="s">
        <v>13</v>
      </c>
      <c r="U309" s="216" t="s">
        <v>13</v>
      </c>
      <c r="V309" s="213" t="s">
        <v>13</v>
      </c>
      <c r="W309" s="213" t="s">
        <v>848</v>
      </c>
      <c r="X309" s="213" t="s">
        <v>13</v>
      </c>
    </row>
    <row r="310" spans="1:24" ht="13.8" thickBot="1" x14ac:dyDescent="0.3">
      <c r="A310" s="7" t="s">
        <v>73</v>
      </c>
      <c r="B310" s="179" t="s">
        <v>72</v>
      </c>
      <c r="C310" s="213" t="s">
        <v>40</v>
      </c>
      <c r="D310" s="213" t="s">
        <v>1549</v>
      </c>
      <c r="E310" s="213" t="s">
        <v>1639</v>
      </c>
      <c r="F310" s="213" t="s">
        <v>1592</v>
      </c>
      <c r="G310" s="219">
        <v>1.75</v>
      </c>
      <c r="H310" s="220" t="s">
        <v>1640</v>
      </c>
      <c r="I310" s="219">
        <v>1.1000000000000001</v>
      </c>
      <c r="J310" s="213" t="s">
        <v>13</v>
      </c>
      <c r="K310" s="213" t="s">
        <v>847</v>
      </c>
      <c r="L310" s="213" t="s">
        <v>1561</v>
      </c>
      <c r="M310" s="219">
        <v>0</v>
      </c>
      <c r="N310" s="213" t="s">
        <v>13</v>
      </c>
      <c r="O310" s="219">
        <v>0</v>
      </c>
      <c r="P310" s="213" t="s">
        <v>13</v>
      </c>
      <c r="Q310" s="213" t="s">
        <v>848</v>
      </c>
      <c r="R310" s="213" t="s">
        <v>13</v>
      </c>
      <c r="S310" s="219">
        <v>0</v>
      </c>
      <c r="T310" s="213" t="s">
        <v>13</v>
      </c>
      <c r="U310" s="219">
        <v>0</v>
      </c>
      <c r="V310" s="213" t="s">
        <v>13</v>
      </c>
      <c r="W310" s="213" t="s">
        <v>848</v>
      </c>
      <c r="X310" s="213" t="s">
        <v>13</v>
      </c>
    </row>
    <row r="311" spans="1:24" ht="13.8" thickBot="1" x14ac:dyDescent="0.3">
      <c r="A311" s="7" t="s">
        <v>83</v>
      </c>
      <c r="B311" s="179" t="s">
        <v>82</v>
      </c>
      <c r="C311" s="213" t="s">
        <v>40</v>
      </c>
      <c r="D311" s="213" t="s">
        <v>1591</v>
      </c>
      <c r="E311" s="213" t="s">
        <v>1652</v>
      </c>
      <c r="F311" s="213" t="s">
        <v>1558</v>
      </c>
      <c r="G311" s="219">
        <v>0.7</v>
      </c>
      <c r="H311" s="220" t="s">
        <v>1653</v>
      </c>
      <c r="I311" s="219">
        <v>0.7</v>
      </c>
      <c r="J311" s="221" t="s">
        <v>1654</v>
      </c>
      <c r="K311" s="213" t="s">
        <v>848</v>
      </c>
      <c r="L311" s="213" t="s">
        <v>1561</v>
      </c>
      <c r="M311" s="216" t="s">
        <v>13</v>
      </c>
      <c r="N311" s="213" t="s">
        <v>13</v>
      </c>
      <c r="O311" s="216" t="s">
        <v>13</v>
      </c>
      <c r="P311" s="213" t="s">
        <v>13</v>
      </c>
      <c r="Q311" s="213" t="s">
        <v>848</v>
      </c>
      <c r="R311" s="213" t="s">
        <v>13</v>
      </c>
      <c r="S311" s="216" t="s">
        <v>13</v>
      </c>
      <c r="T311" s="213" t="s">
        <v>13</v>
      </c>
      <c r="U311" s="216" t="s">
        <v>13</v>
      </c>
      <c r="V311" s="213" t="s">
        <v>13</v>
      </c>
      <c r="W311" s="213" t="s">
        <v>848</v>
      </c>
      <c r="X311" s="213" t="s">
        <v>13</v>
      </c>
    </row>
    <row r="312" spans="1:24" ht="13.8" thickBot="1" x14ac:dyDescent="0.3">
      <c r="A312" s="7" t="s">
        <v>108</v>
      </c>
      <c r="B312" s="179" t="s">
        <v>107</v>
      </c>
      <c r="C312" s="213" t="s">
        <v>40</v>
      </c>
      <c r="D312" s="213" t="s">
        <v>1549</v>
      </c>
      <c r="E312" s="213" t="s">
        <v>1681</v>
      </c>
      <c r="F312" s="213" t="s">
        <v>1528</v>
      </c>
      <c r="G312" s="219">
        <v>1</v>
      </c>
      <c r="H312" s="220" t="s">
        <v>1682</v>
      </c>
      <c r="I312" s="219">
        <v>0.69140000000000001</v>
      </c>
      <c r="J312" s="213" t="s">
        <v>13</v>
      </c>
      <c r="K312" s="213" t="s">
        <v>847</v>
      </c>
      <c r="L312" s="213" t="s">
        <v>1561</v>
      </c>
      <c r="M312" s="219">
        <v>0.78739999999999999</v>
      </c>
      <c r="N312" s="221" t="s">
        <v>1683</v>
      </c>
      <c r="O312" s="219">
        <v>0.73870000000000002</v>
      </c>
      <c r="P312" s="213" t="s">
        <v>13</v>
      </c>
      <c r="Q312" s="213" t="s">
        <v>847</v>
      </c>
      <c r="R312" s="213" t="s">
        <v>1561</v>
      </c>
      <c r="S312" s="219">
        <v>0.54100000000000004</v>
      </c>
      <c r="T312" s="221" t="s">
        <v>1684</v>
      </c>
      <c r="U312" s="219">
        <v>0.48</v>
      </c>
      <c r="V312" s="221" t="s">
        <v>1685</v>
      </c>
      <c r="W312" s="213" t="s">
        <v>848</v>
      </c>
      <c r="X312" s="213" t="s">
        <v>1561</v>
      </c>
    </row>
    <row r="313" spans="1:24" ht="13.8" thickBot="1" x14ac:dyDescent="0.3">
      <c r="A313" s="7" t="s">
        <v>114</v>
      </c>
      <c r="B313" s="179" t="s">
        <v>113</v>
      </c>
      <c r="C313" s="213" t="s">
        <v>40</v>
      </c>
      <c r="D313" s="213" t="s">
        <v>1689</v>
      </c>
      <c r="E313" s="213" t="s">
        <v>1690</v>
      </c>
      <c r="F313" s="213" t="s">
        <v>1558</v>
      </c>
      <c r="G313" s="219">
        <v>0.60499999999999998</v>
      </c>
      <c r="H313" s="220" t="s">
        <v>1691</v>
      </c>
      <c r="I313" s="219">
        <v>0.60499999999999998</v>
      </c>
      <c r="J313" s="221" t="s">
        <v>1692</v>
      </c>
      <c r="K313" s="213" t="s">
        <v>847</v>
      </c>
      <c r="L313" s="213" t="s">
        <v>1561</v>
      </c>
      <c r="M313" s="219">
        <v>0.5</v>
      </c>
      <c r="N313" s="221" t="s">
        <v>1693</v>
      </c>
      <c r="O313" s="219">
        <v>0.5</v>
      </c>
      <c r="P313" s="221" t="s">
        <v>1694</v>
      </c>
      <c r="Q313" s="213" t="s">
        <v>848</v>
      </c>
      <c r="R313" s="213" t="s">
        <v>1561</v>
      </c>
      <c r="S313" s="216" t="s">
        <v>13</v>
      </c>
      <c r="T313" s="213" t="s">
        <v>13</v>
      </c>
      <c r="U313" s="216" t="s">
        <v>13</v>
      </c>
      <c r="V313" s="213" t="s">
        <v>13</v>
      </c>
      <c r="W313" s="213" t="s">
        <v>13</v>
      </c>
      <c r="X313" s="213" t="s">
        <v>13</v>
      </c>
    </row>
    <row r="314" spans="1:24" ht="13.8" thickBot="1" x14ac:dyDescent="0.3">
      <c r="A314" s="7" t="s">
        <v>124</v>
      </c>
      <c r="B314" s="179" t="s">
        <v>123</v>
      </c>
      <c r="C314" s="213" t="s">
        <v>40</v>
      </c>
      <c r="D314" s="213" t="s">
        <v>1711</v>
      </c>
      <c r="E314" s="213" t="s">
        <v>1712</v>
      </c>
      <c r="F314" s="213" t="s">
        <v>1558</v>
      </c>
      <c r="G314" s="219">
        <v>0.75</v>
      </c>
      <c r="H314" s="220" t="s">
        <v>1713</v>
      </c>
      <c r="I314" s="219">
        <v>0.66720000000000002</v>
      </c>
      <c r="J314" s="213" t="s">
        <v>13</v>
      </c>
      <c r="K314" s="213" t="s">
        <v>847</v>
      </c>
      <c r="L314" s="213" t="s">
        <v>1601</v>
      </c>
      <c r="M314" s="219">
        <v>0.22</v>
      </c>
      <c r="N314" s="221" t="s">
        <v>1714</v>
      </c>
      <c r="O314" s="219">
        <v>0.21929999999999999</v>
      </c>
      <c r="P314" s="221" t="s">
        <v>1715</v>
      </c>
      <c r="Q314" s="213" t="s">
        <v>848</v>
      </c>
      <c r="R314" s="213" t="s">
        <v>1601</v>
      </c>
      <c r="S314" s="216" t="s">
        <v>13</v>
      </c>
      <c r="T314" s="213" t="s">
        <v>13</v>
      </c>
      <c r="U314" s="216" t="s">
        <v>13</v>
      </c>
      <c r="V314" s="213" t="s">
        <v>13</v>
      </c>
      <c r="W314" s="213" t="s">
        <v>848</v>
      </c>
      <c r="X314" s="213" t="s">
        <v>13</v>
      </c>
    </row>
    <row r="315" spans="1:24" ht="13.8" thickBot="1" x14ac:dyDescent="0.3">
      <c r="A315" s="7" t="s">
        <v>134</v>
      </c>
      <c r="B315" s="179" t="s">
        <v>133</v>
      </c>
      <c r="C315" s="213" t="s">
        <v>40</v>
      </c>
      <c r="D315" s="213" t="s">
        <v>1728</v>
      </c>
      <c r="E315" s="213" t="s">
        <v>1729</v>
      </c>
      <c r="F315" s="213" t="s">
        <v>1527</v>
      </c>
      <c r="G315" s="216">
        <v>0.75</v>
      </c>
      <c r="H315" s="217">
        <v>41944</v>
      </c>
      <c r="I315" s="216">
        <v>0.75</v>
      </c>
      <c r="J315" s="218">
        <v>44562</v>
      </c>
      <c r="K315" s="213" t="s">
        <v>848</v>
      </c>
      <c r="L315" s="214" t="s">
        <v>1561</v>
      </c>
      <c r="M315" s="216" t="s">
        <v>13</v>
      </c>
      <c r="N315" s="213" t="s">
        <v>13</v>
      </c>
      <c r="O315" s="216" t="s">
        <v>13</v>
      </c>
      <c r="P315" s="213" t="s">
        <v>13</v>
      </c>
      <c r="Q315" s="213" t="s">
        <v>848</v>
      </c>
      <c r="R315" s="213" t="s">
        <v>13</v>
      </c>
      <c r="S315" s="216" t="s">
        <v>13</v>
      </c>
      <c r="T315" s="213" t="s">
        <v>13</v>
      </c>
      <c r="U315" s="216" t="s">
        <v>13</v>
      </c>
      <c r="V315" s="213" t="s">
        <v>13</v>
      </c>
      <c r="W315" s="213" t="s">
        <v>848</v>
      </c>
      <c r="X315" s="213" t="s">
        <v>13</v>
      </c>
    </row>
    <row r="316" spans="1:24" ht="13.8" thickBot="1" x14ac:dyDescent="0.3">
      <c r="A316" s="7" t="s">
        <v>150</v>
      </c>
      <c r="B316" s="179" t="s">
        <v>149</v>
      </c>
      <c r="C316" s="213" t="s">
        <v>40</v>
      </c>
      <c r="D316" s="213" t="s">
        <v>1752</v>
      </c>
      <c r="E316" s="213" t="s">
        <v>1753</v>
      </c>
      <c r="F316" s="213" t="s">
        <v>1558</v>
      </c>
      <c r="G316" s="219">
        <v>0.75</v>
      </c>
      <c r="H316" s="220" t="s">
        <v>1754</v>
      </c>
      <c r="I316" s="219">
        <v>0.64600000000000002</v>
      </c>
      <c r="J316" s="213" t="s">
        <v>13</v>
      </c>
      <c r="K316" s="213" t="s">
        <v>847</v>
      </c>
      <c r="L316" s="213" t="s">
        <v>1578</v>
      </c>
      <c r="M316" s="216" t="s">
        <v>13</v>
      </c>
      <c r="N316" s="213" t="s">
        <v>13</v>
      </c>
      <c r="O316" s="216" t="s">
        <v>13</v>
      </c>
      <c r="P316" s="213" t="s">
        <v>13</v>
      </c>
      <c r="Q316" s="213" t="s">
        <v>848</v>
      </c>
      <c r="R316" s="213" t="s">
        <v>13</v>
      </c>
      <c r="S316" s="216" t="s">
        <v>13</v>
      </c>
      <c r="T316" s="213" t="s">
        <v>13</v>
      </c>
      <c r="U316" s="216" t="s">
        <v>13</v>
      </c>
      <c r="V316" s="213" t="s">
        <v>13</v>
      </c>
      <c r="W316" s="213" t="s">
        <v>848</v>
      </c>
      <c r="X316" s="213" t="s">
        <v>13</v>
      </c>
    </row>
    <row r="317" spans="1:24" ht="13.8" thickBot="1" x14ac:dyDescent="0.3">
      <c r="A317" s="7" t="s">
        <v>170</v>
      </c>
      <c r="B317" s="179" t="s">
        <v>169</v>
      </c>
      <c r="C317" s="213" t="s">
        <v>40</v>
      </c>
      <c r="D317" s="213" t="s">
        <v>1617</v>
      </c>
      <c r="E317" s="213" t="s">
        <v>1786</v>
      </c>
      <c r="F317" s="213" t="s">
        <v>1528</v>
      </c>
      <c r="G317" s="219">
        <v>0.7</v>
      </c>
      <c r="H317" s="220" t="s">
        <v>1787</v>
      </c>
      <c r="I317" s="219">
        <v>0.64410000000000001</v>
      </c>
      <c r="J317" s="221" t="s">
        <v>936</v>
      </c>
      <c r="K317" s="213" t="s">
        <v>847</v>
      </c>
      <c r="L317" s="213" t="s">
        <v>1553</v>
      </c>
      <c r="M317" s="216" t="s">
        <v>13</v>
      </c>
      <c r="N317" s="213" t="s">
        <v>13</v>
      </c>
      <c r="O317" s="216" t="s">
        <v>13</v>
      </c>
      <c r="P317" s="213" t="s">
        <v>13</v>
      </c>
      <c r="Q317" s="213" t="s">
        <v>848</v>
      </c>
      <c r="R317" s="213" t="s">
        <v>13</v>
      </c>
      <c r="S317" s="216" t="s">
        <v>13</v>
      </c>
      <c r="T317" s="213" t="s">
        <v>13</v>
      </c>
      <c r="U317" s="216" t="s">
        <v>13</v>
      </c>
      <c r="V317" s="213" t="s">
        <v>13</v>
      </c>
      <c r="W317" s="213" t="s">
        <v>848</v>
      </c>
      <c r="X317" s="213" t="s">
        <v>13</v>
      </c>
    </row>
    <row r="318" spans="1:24" ht="13.8" thickBot="1" x14ac:dyDescent="0.3">
      <c r="A318" s="7" t="s">
        <v>174</v>
      </c>
      <c r="B318" s="179" t="s">
        <v>173</v>
      </c>
      <c r="C318" s="213" t="s">
        <v>40</v>
      </c>
      <c r="D318" s="213" t="s">
        <v>1549</v>
      </c>
      <c r="E318" s="213" t="s">
        <v>1792</v>
      </c>
      <c r="F318" s="213" t="s">
        <v>1558</v>
      </c>
      <c r="G318" s="219">
        <v>1.25</v>
      </c>
      <c r="H318" s="220" t="s">
        <v>1746</v>
      </c>
      <c r="I318" s="219">
        <v>1.2423</v>
      </c>
      <c r="J318" s="221" t="s">
        <v>1793</v>
      </c>
      <c r="K318" s="213" t="s">
        <v>848</v>
      </c>
      <c r="L318" s="213" t="s">
        <v>1561</v>
      </c>
      <c r="M318" s="219">
        <v>0</v>
      </c>
      <c r="N318" s="213" t="s">
        <v>13</v>
      </c>
      <c r="O318" s="219">
        <v>0</v>
      </c>
      <c r="P318" s="213" t="s">
        <v>13</v>
      </c>
      <c r="Q318" s="213" t="s">
        <v>848</v>
      </c>
      <c r="R318" s="213" t="s">
        <v>13</v>
      </c>
      <c r="S318" s="219">
        <v>0</v>
      </c>
      <c r="T318" s="213" t="s">
        <v>13</v>
      </c>
      <c r="U318" s="219">
        <v>0</v>
      </c>
      <c r="V318" s="213" t="s">
        <v>13</v>
      </c>
      <c r="W318" s="213" t="s">
        <v>848</v>
      </c>
      <c r="X318" s="213" t="s">
        <v>13</v>
      </c>
    </row>
    <row r="319" spans="1:24" ht="13.8" thickBot="1" x14ac:dyDescent="0.3">
      <c r="A319" s="7" t="s">
        <v>188</v>
      </c>
      <c r="B319" s="179" t="s">
        <v>187</v>
      </c>
      <c r="C319" s="213" t="s">
        <v>40</v>
      </c>
      <c r="D319" s="213" t="s">
        <v>1549</v>
      </c>
      <c r="E319" s="213" t="s">
        <v>1808</v>
      </c>
      <c r="F319" s="213" t="s">
        <v>1528</v>
      </c>
      <c r="G319" s="219">
        <v>0.3</v>
      </c>
      <c r="H319" s="220" t="s">
        <v>1809</v>
      </c>
      <c r="I319" s="219">
        <v>0.3</v>
      </c>
      <c r="J319" s="213" t="s">
        <v>13</v>
      </c>
      <c r="K319" s="213" t="s">
        <v>847</v>
      </c>
      <c r="L319" s="213" t="s">
        <v>13</v>
      </c>
      <c r="M319" s="216" t="s">
        <v>13</v>
      </c>
      <c r="N319" s="221" t="s">
        <v>1810</v>
      </c>
      <c r="O319" s="219">
        <v>0.6895</v>
      </c>
      <c r="P319" s="213" t="s">
        <v>13</v>
      </c>
      <c r="Q319" s="213" t="s">
        <v>848</v>
      </c>
      <c r="R319" s="213" t="s">
        <v>13</v>
      </c>
      <c r="S319" s="216" t="s">
        <v>13</v>
      </c>
      <c r="T319" s="213" t="s">
        <v>13</v>
      </c>
      <c r="U319" s="216" t="s">
        <v>13</v>
      </c>
      <c r="V319" s="213" t="s">
        <v>13</v>
      </c>
      <c r="W319" s="213" t="s">
        <v>848</v>
      </c>
      <c r="X319" s="213" t="s">
        <v>13</v>
      </c>
    </row>
    <row r="320" spans="1:24" ht="13.8" thickBot="1" x14ac:dyDescent="0.3">
      <c r="A320" s="7" t="s">
        <v>190</v>
      </c>
      <c r="B320" s="179" t="s">
        <v>189</v>
      </c>
      <c r="C320" s="213" t="s">
        <v>40</v>
      </c>
      <c r="D320" s="213" t="s">
        <v>1811</v>
      </c>
      <c r="E320" s="213" t="s">
        <v>1812</v>
      </c>
      <c r="F320" s="213" t="s">
        <v>1558</v>
      </c>
      <c r="G320" s="219">
        <v>0.7</v>
      </c>
      <c r="H320" s="220" t="s">
        <v>1813</v>
      </c>
      <c r="I320" s="219">
        <v>0.7</v>
      </c>
      <c r="J320" s="221" t="s">
        <v>1814</v>
      </c>
      <c r="K320" s="213" t="s">
        <v>848</v>
      </c>
      <c r="L320" s="213" t="s">
        <v>1561</v>
      </c>
      <c r="M320" s="219">
        <v>0</v>
      </c>
      <c r="N320" s="213" t="s">
        <v>13</v>
      </c>
      <c r="O320" s="216" t="s">
        <v>13</v>
      </c>
      <c r="P320" s="213" t="s">
        <v>13</v>
      </c>
      <c r="Q320" s="213" t="s">
        <v>848</v>
      </c>
      <c r="R320" s="213" t="s">
        <v>13</v>
      </c>
      <c r="S320" s="216" t="s">
        <v>13</v>
      </c>
      <c r="T320" s="213" t="s">
        <v>13</v>
      </c>
      <c r="U320" s="216" t="s">
        <v>13</v>
      </c>
      <c r="V320" s="213" t="s">
        <v>13</v>
      </c>
      <c r="W320" s="213" t="s">
        <v>848</v>
      </c>
      <c r="X320" s="213" t="s">
        <v>13</v>
      </c>
    </row>
    <row r="321" spans="1:24" ht="13.8" thickBot="1" x14ac:dyDescent="0.3">
      <c r="A321" s="7" t="s">
        <v>200</v>
      </c>
      <c r="B321" s="179" t="s">
        <v>199</v>
      </c>
      <c r="C321" s="213" t="s">
        <v>40</v>
      </c>
      <c r="D321" s="213" t="s">
        <v>1711</v>
      </c>
      <c r="E321" s="213" t="s">
        <v>1827</v>
      </c>
      <c r="F321" s="213" t="s">
        <v>1558</v>
      </c>
      <c r="G321" s="219">
        <v>1.5201</v>
      </c>
      <c r="H321" s="220" t="s">
        <v>1750</v>
      </c>
      <c r="I321" s="219">
        <v>1.5085999999999999</v>
      </c>
      <c r="J321" s="221" t="s">
        <v>1828</v>
      </c>
      <c r="K321" s="213" t="s">
        <v>848</v>
      </c>
      <c r="L321" s="213" t="s">
        <v>1561</v>
      </c>
      <c r="M321" s="216" t="s">
        <v>13</v>
      </c>
      <c r="N321" s="213" t="s">
        <v>13</v>
      </c>
      <c r="O321" s="216" t="s">
        <v>13</v>
      </c>
      <c r="P321" s="213" t="s">
        <v>13</v>
      </c>
      <c r="Q321" s="213" t="s">
        <v>848</v>
      </c>
      <c r="R321" s="213" t="s">
        <v>13</v>
      </c>
      <c r="S321" s="216" t="s">
        <v>13</v>
      </c>
      <c r="T321" s="213" t="s">
        <v>13</v>
      </c>
      <c r="U321" s="216" t="s">
        <v>13</v>
      </c>
      <c r="V321" s="213" t="s">
        <v>13</v>
      </c>
      <c r="W321" s="213" t="s">
        <v>848</v>
      </c>
      <c r="X321" s="213" t="s">
        <v>13</v>
      </c>
    </row>
    <row r="322" spans="1:24" ht="13.8" thickBot="1" x14ac:dyDescent="0.3">
      <c r="A322" s="7" t="s">
        <v>218</v>
      </c>
      <c r="B322" s="179" t="s">
        <v>217</v>
      </c>
      <c r="C322" s="213" t="s">
        <v>40</v>
      </c>
      <c r="D322" s="213" t="s">
        <v>1655</v>
      </c>
      <c r="E322" s="213" t="s">
        <v>1855</v>
      </c>
      <c r="F322" s="213" t="s">
        <v>1558</v>
      </c>
      <c r="G322" s="219">
        <v>1</v>
      </c>
      <c r="H322" s="220" t="s">
        <v>1856</v>
      </c>
      <c r="I322" s="219">
        <v>1</v>
      </c>
      <c r="J322" s="213" t="s">
        <v>13</v>
      </c>
      <c r="K322" s="213" t="s">
        <v>847</v>
      </c>
      <c r="L322" s="213" t="s">
        <v>1601</v>
      </c>
      <c r="M322" s="219">
        <v>0</v>
      </c>
      <c r="N322" s="213" t="s">
        <v>13</v>
      </c>
      <c r="O322" s="219">
        <v>0</v>
      </c>
      <c r="P322" s="213" t="s">
        <v>13</v>
      </c>
      <c r="Q322" s="213" t="s">
        <v>848</v>
      </c>
      <c r="R322" s="213" t="s">
        <v>13</v>
      </c>
      <c r="S322" s="219">
        <v>0</v>
      </c>
      <c r="T322" s="213" t="s">
        <v>13</v>
      </c>
      <c r="U322" s="219">
        <v>0</v>
      </c>
      <c r="V322" s="213" t="s">
        <v>13</v>
      </c>
      <c r="W322" s="213" t="s">
        <v>848</v>
      </c>
      <c r="X322" s="213" t="s">
        <v>13</v>
      </c>
    </row>
    <row r="323" spans="1:24" ht="13.8" thickBot="1" x14ac:dyDescent="0.3">
      <c r="A323" s="7" t="s">
        <v>226</v>
      </c>
      <c r="B323" s="179" t="s">
        <v>225</v>
      </c>
      <c r="C323" s="213" t="s">
        <v>40</v>
      </c>
      <c r="D323" s="213" t="s">
        <v>1707</v>
      </c>
      <c r="E323" s="213" t="s">
        <v>1865</v>
      </c>
      <c r="F323" s="213" t="s">
        <v>1558</v>
      </c>
      <c r="G323" s="219">
        <v>0.99639999999999995</v>
      </c>
      <c r="H323" s="220" t="s">
        <v>1866</v>
      </c>
      <c r="I323" s="219">
        <v>0.99639999999999995</v>
      </c>
      <c r="J323" s="221" t="s">
        <v>1867</v>
      </c>
      <c r="K323" s="213" t="s">
        <v>848</v>
      </c>
      <c r="L323" s="213" t="s">
        <v>1561</v>
      </c>
      <c r="M323" s="219">
        <v>0</v>
      </c>
      <c r="N323" s="213" t="s">
        <v>13</v>
      </c>
      <c r="O323" s="219">
        <v>0</v>
      </c>
      <c r="P323" s="213" t="s">
        <v>13</v>
      </c>
      <c r="Q323" s="213" t="s">
        <v>848</v>
      </c>
      <c r="R323" s="213" t="s">
        <v>13</v>
      </c>
      <c r="S323" s="216" t="s">
        <v>13</v>
      </c>
      <c r="T323" s="213" t="s">
        <v>13</v>
      </c>
      <c r="U323" s="216" t="s">
        <v>13</v>
      </c>
      <c r="V323" s="213" t="s">
        <v>13</v>
      </c>
      <c r="W323" s="213" t="s">
        <v>848</v>
      </c>
      <c r="X323" s="213" t="s">
        <v>13</v>
      </c>
    </row>
    <row r="324" spans="1:24" ht="13.8" thickBot="1" x14ac:dyDescent="0.3">
      <c r="A324" s="7" t="s">
        <v>230</v>
      </c>
      <c r="B324" s="179" t="s">
        <v>229</v>
      </c>
      <c r="C324" s="213" t="s">
        <v>40</v>
      </c>
      <c r="D324" s="213" t="s">
        <v>1874</v>
      </c>
      <c r="E324" s="213" t="s">
        <v>1875</v>
      </c>
      <c r="F324" s="213" t="s">
        <v>1527</v>
      </c>
      <c r="G324" s="219">
        <v>0.9</v>
      </c>
      <c r="H324" s="220" t="s">
        <v>1876</v>
      </c>
      <c r="I324" s="219">
        <v>0.9</v>
      </c>
      <c r="J324" s="221" t="s">
        <v>1877</v>
      </c>
      <c r="K324" s="213" t="s">
        <v>848</v>
      </c>
      <c r="L324" s="213" t="s">
        <v>1561</v>
      </c>
      <c r="M324" s="216" t="s">
        <v>13</v>
      </c>
      <c r="N324" s="213" t="s">
        <v>13</v>
      </c>
      <c r="O324" s="216" t="s">
        <v>13</v>
      </c>
      <c r="P324" s="213" t="s">
        <v>13</v>
      </c>
      <c r="Q324" s="213" t="s">
        <v>848</v>
      </c>
      <c r="R324" s="213" t="s">
        <v>13</v>
      </c>
      <c r="S324" s="216" t="s">
        <v>13</v>
      </c>
      <c r="T324" s="213" t="s">
        <v>13</v>
      </c>
      <c r="U324" s="216" t="s">
        <v>13</v>
      </c>
      <c r="V324" s="213" t="s">
        <v>13</v>
      </c>
      <c r="W324" s="213" t="s">
        <v>848</v>
      </c>
      <c r="X324" s="213" t="s">
        <v>13</v>
      </c>
    </row>
    <row r="325" spans="1:24" ht="13.8" thickBot="1" x14ac:dyDescent="0.3">
      <c r="A325" s="7" t="s">
        <v>242</v>
      </c>
      <c r="B325" s="179" t="s">
        <v>241</v>
      </c>
      <c r="C325" s="213" t="s">
        <v>40</v>
      </c>
      <c r="D325" s="213" t="s">
        <v>1548</v>
      </c>
      <c r="E325" s="213" t="s">
        <v>1887</v>
      </c>
      <c r="F325" s="213" t="s">
        <v>1592</v>
      </c>
      <c r="G325" s="219">
        <v>1</v>
      </c>
      <c r="H325" s="220" t="s">
        <v>1888</v>
      </c>
      <c r="I325" s="219">
        <v>1</v>
      </c>
      <c r="J325" s="221" t="s">
        <v>1889</v>
      </c>
      <c r="K325" s="213" t="s">
        <v>848</v>
      </c>
      <c r="L325" s="213" t="s">
        <v>1561</v>
      </c>
      <c r="M325" s="219">
        <v>1</v>
      </c>
      <c r="N325" s="221" t="s">
        <v>1890</v>
      </c>
      <c r="O325" s="219">
        <v>1</v>
      </c>
      <c r="P325" s="221" t="s">
        <v>1891</v>
      </c>
      <c r="Q325" s="213" t="s">
        <v>848</v>
      </c>
      <c r="R325" s="213" t="s">
        <v>1561</v>
      </c>
      <c r="S325" s="216" t="s">
        <v>13</v>
      </c>
      <c r="T325" s="213" t="s">
        <v>13</v>
      </c>
      <c r="U325" s="216" t="s">
        <v>13</v>
      </c>
      <c r="V325" s="213" t="s">
        <v>13</v>
      </c>
      <c r="W325" s="213" t="s">
        <v>848</v>
      </c>
      <c r="X325" s="213" t="s">
        <v>13</v>
      </c>
    </row>
    <row r="326" spans="1:24" ht="13.8" thickBot="1" x14ac:dyDescent="0.3">
      <c r="A326" s="7" t="s">
        <v>244</v>
      </c>
      <c r="B326" s="179" t="s">
        <v>243</v>
      </c>
      <c r="C326" s="213" t="s">
        <v>40</v>
      </c>
      <c r="D326" s="213" t="s">
        <v>1617</v>
      </c>
      <c r="E326" s="213" t="s">
        <v>1892</v>
      </c>
      <c r="F326" s="213" t="s">
        <v>1592</v>
      </c>
      <c r="G326" s="219">
        <v>1</v>
      </c>
      <c r="H326" s="220" t="s">
        <v>1893</v>
      </c>
      <c r="I326" s="219">
        <v>0.88649999999999995</v>
      </c>
      <c r="J326" s="221" t="s">
        <v>1894</v>
      </c>
      <c r="K326" s="213" t="s">
        <v>848</v>
      </c>
      <c r="L326" s="213" t="s">
        <v>1561</v>
      </c>
      <c r="M326" s="219">
        <v>1</v>
      </c>
      <c r="N326" s="221" t="s">
        <v>1895</v>
      </c>
      <c r="O326" s="219">
        <v>1</v>
      </c>
      <c r="P326" s="221" t="s">
        <v>1896</v>
      </c>
      <c r="Q326" s="213" t="s">
        <v>848</v>
      </c>
      <c r="R326" s="213" t="s">
        <v>1561</v>
      </c>
      <c r="S326" s="219">
        <v>0</v>
      </c>
      <c r="T326" s="221" t="s">
        <v>936</v>
      </c>
      <c r="U326" s="219">
        <v>0</v>
      </c>
      <c r="V326" s="221" t="s">
        <v>936</v>
      </c>
      <c r="W326" s="213" t="s">
        <v>848</v>
      </c>
      <c r="X326" s="213" t="s">
        <v>13</v>
      </c>
    </row>
    <row r="327" spans="1:24" ht="13.8" thickBot="1" x14ac:dyDescent="0.3">
      <c r="A327" s="7" t="s">
        <v>300</v>
      </c>
      <c r="B327" s="179" t="s">
        <v>299</v>
      </c>
      <c r="C327" s="213" t="s">
        <v>40</v>
      </c>
      <c r="D327" s="213" t="s">
        <v>1591</v>
      </c>
      <c r="E327" s="213" t="s">
        <v>13</v>
      </c>
      <c r="F327" s="213" t="s">
        <v>1592</v>
      </c>
      <c r="G327" s="219">
        <v>1</v>
      </c>
      <c r="H327" s="220" t="s">
        <v>1966</v>
      </c>
      <c r="I327" s="219">
        <v>1</v>
      </c>
      <c r="J327" s="221" t="s">
        <v>1967</v>
      </c>
      <c r="K327" s="213" t="s">
        <v>848</v>
      </c>
      <c r="L327" s="213" t="s">
        <v>1561</v>
      </c>
      <c r="M327" s="216" t="s">
        <v>13</v>
      </c>
      <c r="N327" s="213" t="s">
        <v>13</v>
      </c>
      <c r="O327" s="216" t="s">
        <v>13</v>
      </c>
      <c r="P327" s="213" t="s">
        <v>13</v>
      </c>
      <c r="Q327" s="213" t="s">
        <v>848</v>
      </c>
      <c r="R327" s="213" t="s">
        <v>13</v>
      </c>
      <c r="S327" s="216" t="s">
        <v>13</v>
      </c>
      <c r="T327" s="213" t="s">
        <v>13</v>
      </c>
      <c r="U327" s="216" t="s">
        <v>13</v>
      </c>
      <c r="V327" s="213" t="s">
        <v>13</v>
      </c>
      <c r="W327" s="213" t="s">
        <v>848</v>
      </c>
      <c r="X327" s="213" t="s">
        <v>13</v>
      </c>
    </row>
    <row r="328" spans="1:24" ht="13.8" thickBot="1" x14ac:dyDescent="0.3">
      <c r="A328" s="7" t="s">
        <v>308</v>
      </c>
      <c r="B328" s="179" t="s">
        <v>307</v>
      </c>
      <c r="C328" s="213" t="s">
        <v>40</v>
      </c>
      <c r="D328" s="213" t="s">
        <v>1593</v>
      </c>
      <c r="E328" s="213" t="s">
        <v>1975</v>
      </c>
      <c r="F328" s="213" t="s">
        <v>1528</v>
      </c>
      <c r="G328" s="219" t="s">
        <v>834</v>
      </c>
      <c r="H328" s="219" t="s">
        <v>834</v>
      </c>
      <c r="I328" s="219" t="s">
        <v>834</v>
      </c>
      <c r="J328" s="219" t="s">
        <v>834</v>
      </c>
      <c r="K328" s="219" t="s">
        <v>834</v>
      </c>
      <c r="L328" s="219" t="s">
        <v>834</v>
      </c>
      <c r="M328" s="219" t="s">
        <v>834</v>
      </c>
      <c r="N328" s="219" t="s">
        <v>834</v>
      </c>
      <c r="O328" s="219" t="s">
        <v>834</v>
      </c>
      <c r="P328" s="219" t="s">
        <v>834</v>
      </c>
      <c r="Q328" s="219" t="s">
        <v>834</v>
      </c>
      <c r="R328" s="219" t="s">
        <v>834</v>
      </c>
      <c r="S328" s="219" t="s">
        <v>834</v>
      </c>
      <c r="T328" s="219" t="s">
        <v>834</v>
      </c>
      <c r="U328" s="219" t="s">
        <v>834</v>
      </c>
      <c r="V328" s="219" t="s">
        <v>834</v>
      </c>
      <c r="W328" s="219" t="s">
        <v>834</v>
      </c>
      <c r="X328" s="219" t="s">
        <v>834</v>
      </c>
    </row>
    <row r="329" spans="1:24" ht="13.8" thickBot="1" x14ac:dyDescent="0.3">
      <c r="A329" s="7" t="s">
        <v>328</v>
      </c>
      <c r="B329" s="179" t="s">
        <v>327</v>
      </c>
      <c r="C329" s="213" t="s">
        <v>40</v>
      </c>
      <c r="D329" s="213" t="s">
        <v>2001</v>
      </c>
      <c r="E329" s="213" t="s">
        <v>2002</v>
      </c>
      <c r="F329" s="213" t="s">
        <v>1558</v>
      </c>
      <c r="G329" s="219">
        <v>2.4</v>
      </c>
      <c r="H329" s="220" t="s">
        <v>2003</v>
      </c>
      <c r="I329" s="219">
        <v>2.4</v>
      </c>
      <c r="J329" s="221" t="s">
        <v>2004</v>
      </c>
      <c r="K329" s="213" t="s">
        <v>848</v>
      </c>
      <c r="L329" s="213" t="s">
        <v>1561</v>
      </c>
      <c r="M329" s="219">
        <v>0.49619999999999997</v>
      </c>
      <c r="N329" s="221" t="s">
        <v>2005</v>
      </c>
      <c r="O329" s="219">
        <v>0.49619999999999997</v>
      </c>
      <c r="P329" s="221" t="s">
        <v>2006</v>
      </c>
      <c r="Q329" s="213" t="s">
        <v>848</v>
      </c>
      <c r="R329" s="213" t="s">
        <v>1680</v>
      </c>
      <c r="S329" s="216" t="s">
        <v>13</v>
      </c>
      <c r="T329" s="213" t="s">
        <v>13</v>
      </c>
      <c r="U329" s="216" t="s">
        <v>13</v>
      </c>
      <c r="V329" s="213" t="s">
        <v>13</v>
      </c>
      <c r="W329" s="213" t="s">
        <v>848</v>
      </c>
      <c r="X329" s="213" t="s">
        <v>13</v>
      </c>
    </row>
    <row r="330" spans="1:24" ht="13.8" thickBot="1" x14ac:dyDescent="0.3">
      <c r="A330" s="7" t="s">
        <v>388</v>
      </c>
      <c r="B330" s="179" t="s">
        <v>387</v>
      </c>
      <c r="C330" s="213" t="s">
        <v>40</v>
      </c>
      <c r="D330" s="213" t="s">
        <v>2078</v>
      </c>
      <c r="E330" s="213" t="s">
        <v>2079</v>
      </c>
      <c r="F330" s="213" t="s">
        <v>1558</v>
      </c>
      <c r="G330" s="219">
        <v>0.49120000000000003</v>
      </c>
      <c r="H330" s="220" t="s">
        <v>1826</v>
      </c>
      <c r="I330" s="219">
        <v>0.49120000000000003</v>
      </c>
      <c r="J330" s="221" t="s">
        <v>1785</v>
      </c>
      <c r="K330" s="213" t="s">
        <v>848</v>
      </c>
      <c r="L330" s="213" t="s">
        <v>1561</v>
      </c>
      <c r="M330" s="216" t="s">
        <v>13</v>
      </c>
      <c r="N330" s="213" t="s">
        <v>13</v>
      </c>
      <c r="O330" s="216" t="s">
        <v>13</v>
      </c>
      <c r="P330" s="213" t="s">
        <v>13</v>
      </c>
      <c r="Q330" s="213" t="s">
        <v>848</v>
      </c>
      <c r="R330" s="213" t="s">
        <v>13</v>
      </c>
      <c r="S330" s="216" t="s">
        <v>13</v>
      </c>
      <c r="T330" s="213" t="s">
        <v>13</v>
      </c>
      <c r="U330" s="216" t="s">
        <v>13</v>
      </c>
      <c r="V330" s="213" t="s">
        <v>13</v>
      </c>
      <c r="W330" s="213" t="s">
        <v>848</v>
      </c>
      <c r="X330" s="213" t="s">
        <v>13</v>
      </c>
    </row>
    <row r="331" spans="1:24" ht="13.8" thickBot="1" x14ac:dyDescent="0.3">
      <c r="A331" s="7" t="s">
        <v>433</v>
      </c>
      <c r="B331" s="179" t="s">
        <v>432</v>
      </c>
      <c r="C331" s="213" t="s">
        <v>40</v>
      </c>
      <c r="D331" s="213" t="s">
        <v>1556</v>
      </c>
      <c r="E331" s="213" t="s">
        <v>2121</v>
      </c>
      <c r="F331" s="213" t="s">
        <v>1558</v>
      </c>
      <c r="G331" s="219">
        <v>0.6</v>
      </c>
      <c r="H331" s="220" t="s">
        <v>2122</v>
      </c>
      <c r="I331" s="219">
        <v>0.6</v>
      </c>
      <c r="J331" s="221" t="s">
        <v>2123</v>
      </c>
      <c r="K331" s="213" t="s">
        <v>848</v>
      </c>
      <c r="L331" s="213" t="s">
        <v>1561</v>
      </c>
      <c r="M331" s="216" t="s">
        <v>13</v>
      </c>
      <c r="N331" s="213" t="s">
        <v>13</v>
      </c>
      <c r="O331" s="216" t="s">
        <v>13</v>
      </c>
      <c r="P331" s="213" t="s">
        <v>13</v>
      </c>
      <c r="Q331" s="213" t="s">
        <v>848</v>
      </c>
      <c r="R331" s="213" t="s">
        <v>13</v>
      </c>
      <c r="S331" s="216" t="s">
        <v>13</v>
      </c>
      <c r="T331" s="213" t="s">
        <v>13</v>
      </c>
      <c r="U331" s="216" t="s">
        <v>13</v>
      </c>
      <c r="V331" s="213" t="s">
        <v>13</v>
      </c>
      <c r="W331" s="213" t="s">
        <v>848</v>
      </c>
      <c r="X331" s="213" t="s">
        <v>13</v>
      </c>
    </row>
    <row r="332" spans="1:24" ht="13.8" thickBot="1" x14ac:dyDescent="0.3">
      <c r="A332" s="7" t="s">
        <v>439</v>
      </c>
      <c r="B332" s="179" t="s">
        <v>438</v>
      </c>
      <c r="C332" s="213" t="s">
        <v>40</v>
      </c>
      <c r="D332" s="213" t="s">
        <v>1591</v>
      </c>
      <c r="E332" s="213" t="s">
        <v>1677</v>
      </c>
      <c r="F332" s="213" t="s">
        <v>1592</v>
      </c>
      <c r="G332" s="219">
        <v>0.7</v>
      </c>
      <c r="H332" s="220" t="s">
        <v>2128</v>
      </c>
      <c r="I332" s="219">
        <v>0.7</v>
      </c>
      <c r="J332" s="221" t="s">
        <v>2129</v>
      </c>
      <c r="K332" s="213" t="s">
        <v>848</v>
      </c>
      <c r="L332" s="213" t="s">
        <v>1561</v>
      </c>
      <c r="M332" s="216" t="s">
        <v>13</v>
      </c>
      <c r="N332" s="213" t="s">
        <v>13</v>
      </c>
      <c r="O332" s="216" t="s">
        <v>13</v>
      </c>
      <c r="P332" s="213" t="s">
        <v>13</v>
      </c>
      <c r="Q332" s="213" t="s">
        <v>13</v>
      </c>
      <c r="R332" s="213" t="s">
        <v>13</v>
      </c>
      <c r="S332" s="216" t="s">
        <v>13</v>
      </c>
      <c r="T332" s="213" t="s">
        <v>13</v>
      </c>
      <c r="U332" s="216" t="s">
        <v>13</v>
      </c>
      <c r="V332" s="213" t="s">
        <v>13</v>
      </c>
      <c r="W332" s="213" t="s">
        <v>13</v>
      </c>
      <c r="X332" s="213" t="s">
        <v>13</v>
      </c>
    </row>
    <row r="333" spans="1:24" ht="13.8" thickBot="1" x14ac:dyDescent="0.3">
      <c r="A333" s="7" t="s">
        <v>449</v>
      </c>
      <c r="B333" s="179" t="s">
        <v>448</v>
      </c>
      <c r="C333" s="213" t="s">
        <v>40</v>
      </c>
      <c r="D333" s="213" t="s">
        <v>1593</v>
      </c>
      <c r="E333" s="213" t="s">
        <v>2139</v>
      </c>
      <c r="F333" s="213" t="s">
        <v>1558</v>
      </c>
      <c r="G333" s="219">
        <v>1</v>
      </c>
      <c r="H333" s="220" t="s">
        <v>2140</v>
      </c>
      <c r="I333" s="219">
        <v>0.9788</v>
      </c>
      <c r="J333" s="213" t="s">
        <v>13</v>
      </c>
      <c r="K333" s="213" t="s">
        <v>847</v>
      </c>
      <c r="L333" s="213" t="s">
        <v>1680</v>
      </c>
      <c r="M333" s="219">
        <v>0.12</v>
      </c>
      <c r="N333" s="221" t="s">
        <v>2141</v>
      </c>
      <c r="O333" s="219">
        <v>0.12</v>
      </c>
      <c r="P333" s="221" t="s">
        <v>2142</v>
      </c>
      <c r="Q333" s="213" t="s">
        <v>848</v>
      </c>
      <c r="R333" s="213" t="s">
        <v>13</v>
      </c>
      <c r="S333" s="216" t="s">
        <v>13</v>
      </c>
      <c r="T333" s="213" t="s">
        <v>13</v>
      </c>
      <c r="U333" s="216" t="s">
        <v>13</v>
      </c>
      <c r="V333" s="213" t="s">
        <v>13</v>
      </c>
      <c r="W333" s="213" t="s">
        <v>848</v>
      </c>
      <c r="X333" s="213" t="s">
        <v>13</v>
      </c>
    </row>
    <row r="334" spans="1:24" ht="13.8" thickBot="1" x14ac:dyDescent="0.3">
      <c r="A334" s="7" t="s">
        <v>465</v>
      </c>
      <c r="B334" s="179" t="s">
        <v>464</v>
      </c>
      <c r="C334" s="213" t="s">
        <v>40</v>
      </c>
      <c r="D334" s="213" t="s">
        <v>1549</v>
      </c>
      <c r="E334" s="213" t="s">
        <v>2156</v>
      </c>
      <c r="F334" s="213" t="s">
        <v>1592</v>
      </c>
      <c r="G334" s="219">
        <v>1</v>
      </c>
      <c r="H334" s="220" t="s">
        <v>1664</v>
      </c>
      <c r="I334" s="219">
        <v>1</v>
      </c>
      <c r="J334" s="221" t="s">
        <v>2157</v>
      </c>
      <c r="K334" s="213" t="s">
        <v>848</v>
      </c>
      <c r="L334" s="213" t="s">
        <v>1561</v>
      </c>
      <c r="M334" s="216" t="s">
        <v>13</v>
      </c>
      <c r="N334" s="213" t="s">
        <v>13</v>
      </c>
      <c r="O334" s="216" t="s">
        <v>13</v>
      </c>
      <c r="P334" s="213" t="s">
        <v>13</v>
      </c>
      <c r="Q334" s="213" t="s">
        <v>848</v>
      </c>
      <c r="R334" s="213" t="s">
        <v>13</v>
      </c>
      <c r="S334" s="216" t="s">
        <v>13</v>
      </c>
      <c r="T334" s="213" t="s">
        <v>13</v>
      </c>
      <c r="U334" s="216" t="s">
        <v>13</v>
      </c>
      <c r="V334" s="213" t="s">
        <v>13</v>
      </c>
      <c r="W334" s="213" t="s">
        <v>848</v>
      </c>
      <c r="X334" s="213" t="s">
        <v>1561</v>
      </c>
    </row>
    <row r="335" spans="1:24" ht="13.8" thickBot="1" x14ac:dyDescent="0.3">
      <c r="A335" s="7" t="s">
        <v>486</v>
      </c>
      <c r="B335" s="179" t="s">
        <v>485</v>
      </c>
      <c r="C335" s="213" t="s">
        <v>40</v>
      </c>
      <c r="D335" s="213" t="s">
        <v>2174</v>
      </c>
      <c r="E335" s="213" t="s">
        <v>2175</v>
      </c>
      <c r="F335" s="213" t="s">
        <v>1558</v>
      </c>
      <c r="G335" s="219">
        <v>0.5</v>
      </c>
      <c r="H335" s="220" t="s">
        <v>2049</v>
      </c>
      <c r="I335" s="219">
        <v>0.5</v>
      </c>
      <c r="J335" s="221" t="s">
        <v>834</v>
      </c>
      <c r="K335" s="213" t="s">
        <v>847</v>
      </c>
      <c r="L335" s="213" t="s">
        <v>1553</v>
      </c>
      <c r="M335" s="216" t="s">
        <v>13</v>
      </c>
      <c r="N335" s="213" t="s">
        <v>13</v>
      </c>
      <c r="O335" s="216" t="s">
        <v>13</v>
      </c>
      <c r="P335" s="213" t="s">
        <v>13</v>
      </c>
      <c r="Q335" s="213" t="s">
        <v>848</v>
      </c>
      <c r="R335" s="213" t="s">
        <v>13</v>
      </c>
      <c r="S335" s="216" t="s">
        <v>13</v>
      </c>
      <c r="T335" s="213" t="s">
        <v>13</v>
      </c>
      <c r="U335" s="216" t="s">
        <v>13</v>
      </c>
      <c r="V335" s="213" t="s">
        <v>13</v>
      </c>
      <c r="W335" s="213" t="s">
        <v>848</v>
      </c>
      <c r="X335" s="213" t="s">
        <v>13</v>
      </c>
    </row>
    <row r="336" spans="1:24" ht="13.8" thickBot="1" x14ac:dyDescent="0.3">
      <c r="A336" s="7" t="s">
        <v>541</v>
      </c>
      <c r="B336" s="179" t="s">
        <v>540</v>
      </c>
      <c r="C336" s="213" t="s">
        <v>40</v>
      </c>
      <c r="D336" s="213" t="s">
        <v>1591</v>
      </c>
      <c r="E336" s="213" t="s">
        <v>2232</v>
      </c>
      <c r="F336" s="213" t="s">
        <v>1558</v>
      </c>
      <c r="G336" s="219">
        <v>0.94550000000000001</v>
      </c>
      <c r="H336" s="220" t="s">
        <v>2233</v>
      </c>
      <c r="I336" s="219">
        <v>0.94550000000000001</v>
      </c>
      <c r="J336" s="221" t="s">
        <v>1493</v>
      </c>
      <c r="K336" s="213" t="s">
        <v>847</v>
      </c>
      <c r="L336" s="213" t="s">
        <v>1561</v>
      </c>
      <c r="M336" s="219">
        <v>0.19739999999999999</v>
      </c>
      <c r="N336" s="221" t="s">
        <v>2234</v>
      </c>
      <c r="O336" s="219">
        <v>0.19739999999999999</v>
      </c>
      <c r="P336" s="221" t="s">
        <v>2235</v>
      </c>
      <c r="Q336" s="213" t="s">
        <v>848</v>
      </c>
      <c r="R336" s="213" t="s">
        <v>1561</v>
      </c>
      <c r="S336" s="216" t="s">
        <v>13</v>
      </c>
      <c r="T336" s="213" t="s">
        <v>13</v>
      </c>
      <c r="U336" s="216" t="s">
        <v>13</v>
      </c>
      <c r="V336" s="213" t="s">
        <v>13</v>
      </c>
      <c r="W336" s="213" t="s">
        <v>848</v>
      </c>
      <c r="X336" s="213" t="s">
        <v>13</v>
      </c>
    </row>
    <row r="337" spans="1:24" ht="13.8" thickBot="1" x14ac:dyDescent="0.3">
      <c r="A337" s="7" t="s">
        <v>547</v>
      </c>
      <c r="B337" s="179" t="s">
        <v>546</v>
      </c>
      <c r="C337" s="213" t="s">
        <v>40</v>
      </c>
      <c r="D337" s="213" t="s">
        <v>1549</v>
      </c>
      <c r="E337" s="213" t="s">
        <v>2240</v>
      </c>
      <c r="F337" s="213" t="s">
        <v>1592</v>
      </c>
      <c r="G337" s="219">
        <v>1</v>
      </c>
      <c r="H337" s="220" t="s">
        <v>2241</v>
      </c>
      <c r="I337" s="219">
        <v>0.99139999999999995</v>
      </c>
      <c r="J337" s="213" t="s">
        <v>13</v>
      </c>
      <c r="K337" s="213" t="s">
        <v>847</v>
      </c>
      <c r="L337" s="213" t="s">
        <v>1561</v>
      </c>
      <c r="M337" s="219">
        <v>0.5</v>
      </c>
      <c r="N337" s="221" t="s">
        <v>2242</v>
      </c>
      <c r="O337" s="219">
        <v>0.5</v>
      </c>
      <c r="P337" s="221" t="s">
        <v>2243</v>
      </c>
      <c r="Q337" s="213" t="s">
        <v>848</v>
      </c>
      <c r="R337" s="213" t="s">
        <v>1561</v>
      </c>
      <c r="S337" s="216" t="s">
        <v>13</v>
      </c>
      <c r="T337" s="213" t="s">
        <v>13</v>
      </c>
      <c r="U337" s="216" t="s">
        <v>13</v>
      </c>
      <c r="V337" s="213" t="s">
        <v>13</v>
      </c>
      <c r="W337" s="213" t="s">
        <v>848</v>
      </c>
      <c r="X337" s="213" t="s">
        <v>13</v>
      </c>
    </row>
    <row r="338" spans="1:24" ht="13.8" thickBot="1" x14ac:dyDescent="0.3">
      <c r="A338" s="7" t="s">
        <v>555</v>
      </c>
      <c r="B338" s="179" t="s">
        <v>554</v>
      </c>
      <c r="C338" s="213" t="s">
        <v>40</v>
      </c>
      <c r="D338" s="213" t="s">
        <v>1549</v>
      </c>
      <c r="E338" s="213" t="s">
        <v>2249</v>
      </c>
      <c r="F338" s="213" t="s">
        <v>1528</v>
      </c>
      <c r="G338" s="219">
        <v>1.5</v>
      </c>
      <c r="H338" s="220" t="s">
        <v>2231</v>
      </c>
      <c r="I338" s="219">
        <v>1.4135</v>
      </c>
      <c r="J338" s="213" t="s">
        <v>13</v>
      </c>
      <c r="K338" s="213" t="s">
        <v>847</v>
      </c>
      <c r="L338" s="213" t="s">
        <v>1561</v>
      </c>
      <c r="M338" s="216" t="s">
        <v>13</v>
      </c>
      <c r="N338" s="213" t="s">
        <v>13</v>
      </c>
      <c r="O338" s="216" t="s">
        <v>13</v>
      </c>
      <c r="P338" s="213" t="s">
        <v>13</v>
      </c>
      <c r="Q338" s="213" t="s">
        <v>848</v>
      </c>
      <c r="R338" s="213" t="s">
        <v>13</v>
      </c>
      <c r="S338" s="216" t="s">
        <v>13</v>
      </c>
      <c r="T338" s="213" t="s">
        <v>13</v>
      </c>
      <c r="U338" s="216" t="s">
        <v>13</v>
      </c>
      <c r="V338" s="213" t="s">
        <v>13</v>
      </c>
      <c r="W338" s="213" t="s">
        <v>848</v>
      </c>
      <c r="X338" s="213" t="s">
        <v>13</v>
      </c>
    </row>
    <row r="339" spans="1:24" ht="13.8" thickBot="1" x14ac:dyDescent="0.3">
      <c r="A339" s="7" t="s">
        <v>583</v>
      </c>
      <c r="B339" s="179" t="s">
        <v>582</v>
      </c>
      <c r="C339" s="213" t="s">
        <v>40</v>
      </c>
      <c r="D339" s="213" t="s">
        <v>1944</v>
      </c>
      <c r="E339" s="213" t="s">
        <v>2284</v>
      </c>
      <c r="F339" s="213" t="s">
        <v>1592</v>
      </c>
      <c r="G339" s="219">
        <v>1.5</v>
      </c>
      <c r="H339" s="220" t="s">
        <v>2285</v>
      </c>
      <c r="I339" s="219">
        <v>1.3697999999999999</v>
      </c>
      <c r="J339" s="213" t="s">
        <v>13</v>
      </c>
      <c r="K339" s="213" t="s">
        <v>847</v>
      </c>
      <c r="L339" s="213" t="s">
        <v>1601</v>
      </c>
      <c r="M339" s="216" t="s">
        <v>13</v>
      </c>
      <c r="N339" s="213" t="s">
        <v>13</v>
      </c>
      <c r="O339" s="216" t="s">
        <v>13</v>
      </c>
      <c r="P339" s="213" t="s">
        <v>13</v>
      </c>
      <c r="Q339" s="213" t="s">
        <v>848</v>
      </c>
      <c r="R339" s="213" t="s">
        <v>13</v>
      </c>
      <c r="S339" s="216" t="s">
        <v>13</v>
      </c>
      <c r="T339" s="213" t="s">
        <v>13</v>
      </c>
      <c r="U339" s="216" t="s">
        <v>13</v>
      </c>
      <c r="V339" s="213" t="s">
        <v>13</v>
      </c>
      <c r="W339" s="213" t="s">
        <v>848</v>
      </c>
      <c r="X339" s="213" t="s">
        <v>13</v>
      </c>
    </row>
    <row r="340" spans="1:24" ht="13.8" thickBot="1" x14ac:dyDescent="0.3">
      <c r="A340" s="7" t="s">
        <v>593</v>
      </c>
      <c r="B340" s="179" t="s">
        <v>592</v>
      </c>
      <c r="C340" s="213" t="s">
        <v>40</v>
      </c>
      <c r="D340" s="213" t="s">
        <v>1591</v>
      </c>
      <c r="E340" s="213" t="s">
        <v>2299</v>
      </c>
      <c r="F340" s="213" t="s">
        <v>1558</v>
      </c>
      <c r="G340" s="219">
        <v>0.5</v>
      </c>
      <c r="H340" s="220" t="s">
        <v>2300</v>
      </c>
      <c r="I340" s="219">
        <v>0.4909</v>
      </c>
      <c r="J340" s="213" t="s">
        <v>13</v>
      </c>
      <c r="K340" s="213" t="s">
        <v>847</v>
      </c>
      <c r="L340" s="213" t="s">
        <v>1561</v>
      </c>
      <c r="M340" s="219">
        <v>0.4</v>
      </c>
      <c r="N340" s="221" t="s">
        <v>2301</v>
      </c>
      <c r="O340" s="219">
        <v>0.33250000000000002</v>
      </c>
      <c r="P340" s="213" t="s">
        <v>13</v>
      </c>
      <c r="Q340" s="213" t="s">
        <v>847</v>
      </c>
      <c r="R340" s="213" t="s">
        <v>1561</v>
      </c>
      <c r="S340" s="219">
        <v>0.8</v>
      </c>
      <c r="T340" s="221" t="s">
        <v>2302</v>
      </c>
      <c r="U340" s="219">
        <v>0.64219999999999999</v>
      </c>
      <c r="V340" s="213" t="s">
        <v>13</v>
      </c>
      <c r="W340" s="213" t="s">
        <v>847</v>
      </c>
      <c r="X340" s="213" t="s">
        <v>1561</v>
      </c>
    </row>
    <row r="341" spans="1:24" ht="13.8" thickBot="1" x14ac:dyDescent="0.3">
      <c r="A341" s="7" t="s">
        <v>621</v>
      </c>
      <c r="B341" s="179" t="s">
        <v>620</v>
      </c>
      <c r="C341" s="213" t="s">
        <v>40</v>
      </c>
      <c r="D341" s="213" t="s">
        <v>1591</v>
      </c>
      <c r="E341" s="213" t="s">
        <v>2337</v>
      </c>
      <c r="F341" s="213" t="s">
        <v>1558</v>
      </c>
      <c r="G341" s="219">
        <v>1</v>
      </c>
      <c r="H341" s="220" t="s">
        <v>2338</v>
      </c>
      <c r="I341" s="219">
        <v>0.92330000000000001</v>
      </c>
      <c r="J341" s="213" t="s">
        <v>13</v>
      </c>
      <c r="K341" s="213" t="s">
        <v>847</v>
      </c>
      <c r="L341" s="213" t="s">
        <v>1561</v>
      </c>
      <c r="M341" s="219">
        <v>0</v>
      </c>
      <c r="N341" s="221" t="s">
        <v>2339</v>
      </c>
      <c r="O341" s="219">
        <v>0.75</v>
      </c>
      <c r="P341" s="221" t="s">
        <v>1793</v>
      </c>
      <c r="Q341" s="213" t="s">
        <v>848</v>
      </c>
      <c r="R341" s="213" t="s">
        <v>1680</v>
      </c>
      <c r="S341" s="219">
        <v>1.4</v>
      </c>
      <c r="T341" s="221" t="s">
        <v>2340</v>
      </c>
      <c r="U341" s="219">
        <v>1.4</v>
      </c>
      <c r="V341" s="221" t="s">
        <v>1793</v>
      </c>
      <c r="W341" s="213" t="s">
        <v>848</v>
      </c>
      <c r="X341" s="213" t="s">
        <v>1561</v>
      </c>
    </row>
    <row r="342" spans="1:24" ht="13.8" thickBot="1" x14ac:dyDescent="0.3">
      <c r="A342" s="7" t="s">
        <v>645</v>
      </c>
      <c r="B342" s="179" t="s">
        <v>644</v>
      </c>
      <c r="C342" s="213" t="s">
        <v>40</v>
      </c>
      <c r="D342" s="213" t="s">
        <v>1617</v>
      </c>
      <c r="E342" s="213" t="s">
        <v>2359</v>
      </c>
      <c r="F342" s="213" t="s">
        <v>1558</v>
      </c>
      <c r="G342" s="219">
        <v>1.35</v>
      </c>
      <c r="H342" s="220" t="s">
        <v>2360</v>
      </c>
      <c r="I342" s="219">
        <v>1.1448</v>
      </c>
      <c r="J342" s="213" t="s">
        <v>13</v>
      </c>
      <c r="K342" s="213" t="s">
        <v>847</v>
      </c>
      <c r="L342" s="213" t="s">
        <v>13</v>
      </c>
      <c r="M342" s="216" t="s">
        <v>13</v>
      </c>
      <c r="N342" s="213" t="s">
        <v>13</v>
      </c>
      <c r="O342" s="216" t="s">
        <v>13</v>
      </c>
      <c r="P342" s="213" t="s">
        <v>13</v>
      </c>
      <c r="Q342" s="213" t="s">
        <v>848</v>
      </c>
      <c r="R342" s="213" t="s">
        <v>13</v>
      </c>
      <c r="S342" s="216" t="s">
        <v>13</v>
      </c>
      <c r="T342" s="213" t="s">
        <v>13</v>
      </c>
      <c r="U342" s="216" t="s">
        <v>13</v>
      </c>
      <c r="V342" s="213" t="s">
        <v>13</v>
      </c>
      <c r="W342" s="213" t="s">
        <v>848</v>
      </c>
      <c r="X342" s="213" t="s">
        <v>13</v>
      </c>
    </row>
    <row r="343" spans="1:24" ht="13.8" thickBot="1" x14ac:dyDescent="0.3">
      <c r="A343" s="7" t="s">
        <v>647</v>
      </c>
      <c r="B343" s="179" t="s">
        <v>646</v>
      </c>
      <c r="C343" s="213" t="s">
        <v>40</v>
      </c>
      <c r="D343" s="213" t="s">
        <v>1591</v>
      </c>
      <c r="E343" s="213" t="s">
        <v>13</v>
      </c>
      <c r="F343" s="213" t="s">
        <v>1592</v>
      </c>
      <c r="G343" s="219" t="s">
        <v>834</v>
      </c>
      <c r="H343" s="219" t="s">
        <v>834</v>
      </c>
      <c r="I343" s="219" t="s">
        <v>834</v>
      </c>
      <c r="J343" s="219" t="s">
        <v>834</v>
      </c>
      <c r="K343" s="219" t="s">
        <v>834</v>
      </c>
      <c r="L343" s="219" t="s">
        <v>834</v>
      </c>
      <c r="M343" s="219" t="s">
        <v>834</v>
      </c>
      <c r="N343" s="219" t="s">
        <v>834</v>
      </c>
      <c r="O343" s="219" t="s">
        <v>834</v>
      </c>
      <c r="P343" s="219" t="s">
        <v>834</v>
      </c>
      <c r="Q343" s="219" t="s">
        <v>834</v>
      </c>
      <c r="R343" s="219" t="s">
        <v>834</v>
      </c>
      <c r="S343" s="219" t="s">
        <v>834</v>
      </c>
      <c r="T343" s="219" t="s">
        <v>834</v>
      </c>
      <c r="U343" s="219" t="s">
        <v>834</v>
      </c>
      <c r="V343" s="219" t="s">
        <v>834</v>
      </c>
      <c r="W343" s="219" t="s">
        <v>834</v>
      </c>
      <c r="X343" s="219" t="s">
        <v>834</v>
      </c>
    </row>
    <row r="344" spans="1:24" ht="13.8" thickBot="1" x14ac:dyDescent="0.3">
      <c r="A344" s="7" t="s">
        <v>651</v>
      </c>
      <c r="B344" s="179" t="s">
        <v>650</v>
      </c>
      <c r="C344" s="213" t="s">
        <v>40</v>
      </c>
      <c r="D344" s="213" t="s">
        <v>1617</v>
      </c>
      <c r="E344" s="213" t="s">
        <v>2364</v>
      </c>
      <c r="F344" s="213" t="s">
        <v>1592</v>
      </c>
      <c r="G344" s="219">
        <v>1</v>
      </c>
      <c r="H344" s="220" t="s">
        <v>2365</v>
      </c>
      <c r="I344" s="219">
        <v>1</v>
      </c>
      <c r="J344" s="213" t="s">
        <v>13</v>
      </c>
      <c r="K344" s="213" t="s">
        <v>847</v>
      </c>
      <c r="L344" s="213" t="s">
        <v>13</v>
      </c>
      <c r="M344" s="216" t="s">
        <v>13</v>
      </c>
      <c r="N344" s="213" t="s">
        <v>13</v>
      </c>
      <c r="O344" s="216" t="s">
        <v>13</v>
      </c>
      <c r="P344" s="213" t="s">
        <v>13</v>
      </c>
      <c r="Q344" s="213" t="s">
        <v>848</v>
      </c>
      <c r="R344" s="213" t="s">
        <v>13</v>
      </c>
      <c r="S344" s="216" t="s">
        <v>13</v>
      </c>
      <c r="T344" s="213" t="s">
        <v>13</v>
      </c>
      <c r="U344" s="216" t="s">
        <v>13</v>
      </c>
      <c r="V344" s="213" t="s">
        <v>13</v>
      </c>
      <c r="W344" s="213" t="s">
        <v>848</v>
      </c>
      <c r="X344" s="213" t="s">
        <v>13</v>
      </c>
    </row>
    <row r="345" spans="1:24" ht="13.8" thickBot="1" x14ac:dyDescent="0.3">
      <c r="A345" s="7" t="s">
        <v>671</v>
      </c>
      <c r="B345" s="179" t="s">
        <v>670</v>
      </c>
      <c r="C345" s="213" t="s">
        <v>40</v>
      </c>
      <c r="D345" s="213" t="s">
        <v>1614</v>
      </c>
      <c r="E345" s="213" t="s">
        <v>2389</v>
      </c>
      <c r="F345" s="213" t="s">
        <v>1558</v>
      </c>
      <c r="G345" s="219">
        <v>0.9</v>
      </c>
      <c r="H345" s="220" t="s">
        <v>2390</v>
      </c>
      <c r="I345" s="219">
        <v>0.82840000000000003</v>
      </c>
      <c r="J345" s="221" t="s">
        <v>1602</v>
      </c>
      <c r="K345" s="213" t="s">
        <v>847</v>
      </c>
      <c r="L345" s="213" t="s">
        <v>1601</v>
      </c>
      <c r="M345" s="219">
        <v>0.5</v>
      </c>
      <c r="N345" s="221" t="s">
        <v>2391</v>
      </c>
      <c r="O345" s="219">
        <v>0.54690000000000005</v>
      </c>
      <c r="P345" s="221" t="s">
        <v>2392</v>
      </c>
      <c r="Q345" s="213" t="s">
        <v>848</v>
      </c>
      <c r="R345" s="213" t="s">
        <v>1601</v>
      </c>
      <c r="S345" s="216" t="s">
        <v>13</v>
      </c>
      <c r="T345" s="213" t="s">
        <v>13</v>
      </c>
      <c r="U345" s="216" t="s">
        <v>13</v>
      </c>
      <c r="V345" s="213" t="s">
        <v>13</v>
      </c>
      <c r="W345" s="213" t="s">
        <v>848</v>
      </c>
      <c r="X345" s="213" t="s">
        <v>13</v>
      </c>
    </row>
    <row r="346" spans="1:24" ht="13.8" thickBot="1" x14ac:dyDescent="0.3">
      <c r="A346" s="7" t="s">
        <v>695</v>
      </c>
      <c r="B346" s="179" t="s">
        <v>694</v>
      </c>
      <c r="C346" s="213" t="s">
        <v>40</v>
      </c>
      <c r="D346" s="213" t="s">
        <v>1811</v>
      </c>
      <c r="E346" s="213" t="s">
        <v>2416</v>
      </c>
      <c r="F346" s="213" t="s">
        <v>1558</v>
      </c>
      <c r="G346" s="219">
        <v>1.25</v>
      </c>
      <c r="H346" s="220" t="s">
        <v>2417</v>
      </c>
      <c r="I346" s="219">
        <v>1.25</v>
      </c>
      <c r="J346" s="221" t="s">
        <v>1942</v>
      </c>
      <c r="K346" s="213" t="s">
        <v>848</v>
      </c>
      <c r="L346" s="213" t="s">
        <v>1561</v>
      </c>
      <c r="M346" s="216" t="s">
        <v>13</v>
      </c>
      <c r="N346" s="213" t="s">
        <v>13</v>
      </c>
      <c r="O346" s="216" t="s">
        <v>13</v>
      </c>
      <c r="P346" s="213" t="s">
        <v>13</v>
      </c>
      <c r="Q346" s="213" t="s">
        <v>848</v>
      </c>
      <c r="R346" s="213" t="s">
        <v>13</v>
      </c>
      <c r="S346" s="216" t="s">
        <v>13</v>
      </c>
      <c r="T346" s="213" t="s">
        <v>13</v>
      </c>
      <c r="U346" s="216" t="s">
        <v>13</v>
      </c>
      <c r="V346" s="213" t="s">
        <v>13</v>
      </c>
      <c r="W346" s="213" t="s">
        <v>848</v>
      </c>
      <c r="X346" s="213" t="s">
        <v>13</v>
      </c>
    </row>
    <row r="347" spans="1:24" ht="13.8" thickBot="1" x14ac:dyDescent="0.3">
      <c r="A347" s="7" t="s">
        <v>705</v>
      </c>
      <c r="B347" s="179" t="s">
        <v>704</v>
      </c>
      <c r="C347" s="213" t="s">
        <v>40</v>
      </c>
      <c r="D347" s="213" t="s">
        <v>1591</v>
      </c>
      <c r="E347" s="213" t="s">
        <v>13</v>
      </c>
      <c r="F347" s="213" t="s">
        <v>1592</v>
      </c>
      <c r="G347" s="219">
        <v>1</v>
      </c>
      <c r="H347" s="220" t="s">
        <v>2233</v>
      </c>
      <c r="I347" s="219">
        <v>0.88</v>
      </c>
      <c r="J347" s="221" t="s">
        <v>1602</v>
      </c>
      <c r="K347" s="213" t="s">
        <v>847</v>
      </c>
      <c r="L347" s="213" t="s">
        <v>1578</v>
      </c>
      <c r="M347" s="216" t="s">
        <v>13</v>
      </c>
      <c r="N347" s="213" t="s">
        <v>13</v>
      </c>
      <c r="O347" s="216" t="s">
        <v>13</v>
      </c>
      <c r="P347" s="213" t="s">
        <v>13</v>
      </c>
      <c r="Q347" s="213" t="s">
        <v>848</v>
      </c>
      <c r="R347" s="213" t="s">
        <v>13</v>
      </c>
      <c r="S347" s="216" t="s">
        <v>13</v>
      </c>
      <c r="T347" s="213" t="s">
        <v>13</v>
      </c>
      <c r="U347" s="216" t="s">
        <v>13</v>
      </c>
      <c r="V347" s="213" t="s">
        <v>13</v>
      </c>
      <c r="W347" s="213" t="s">
        <v>848</v>
      </c>
      <c r="X347" s="213" t="s">
        <v>13</v>
      </c>
    </row>
    <row r="348" spans="1:24" ht="13.8" thickBot="1" x14ac:dyDescent="0.3">
      <c r="A348" s="7" t="s">
        <v>723</v>
      </c>
      <c r="B348" s="179" t="s">
        <v>722</v>
      </c>
      <c r="C348" s="213" t="s">
        <v>40</v>
      </c>
      <c r="D348" s="213" t="s">
        <v>1859</v>
      </c>
      <c r="E348" s="213" t="s">
        <v>2448</v>
      </c>
      <c r="F348" s="213" t="s">
        <v>1558</v>
      </c>
      <c r="G348" s="219">
        <v>0.5</v>
      </c>
      <c r="H348" s="220" t="s">
        <v>1777</v>
      </c>
      <c r="I348" s="219">
        <v>0.497</v>
      </c>
      <c r="J348" s="221" t="s">
        <v>2449</v>
      </c>
      <c r="K348" s="213" t="s">
        <v>848</v>
      </c>
      <c r="L348" s="213" t="s">
        <v>1561</v>
      </c>
      <c r="M348" s="219">
        <v>0.497</v>
      </c>
      <c r="N348" s="221" t="s">
        <v>1904</v>
      </c>
      <c r="O348" s="219">
        <v>0.5</v>
      </c>
      <c r="P348" s="221" t="s">
        <v>2450</v>
      </c>
      <c r="Q348" s="213" t="s">
        <v>848</v>
      </c>
      <c r="R348" s="213" t="s">
        <v>1561</v>
      </c>
      <c r="S348" s="219">
        <v>0</v>
      </c>
      <c r="T348" s="213" t="s">
        <v>13</v>
      </c>
      <c r="U348" s="219">
        <v>0</v>
      </c>
      <c r="V348" s="213" t="s">
        <v>13</v>
      </c>
      <c r="W348" s="213" t="s">
        <v>848</v>
      </c>
      <c r="X348" s="213" t="s">
        <v>13</v>
      </c>
    </row>
    <row r="349" spans="1:24" ht="13.8" thickBot="1" x14ac:dyDescent="0.3">
      <c r="A349" s="7" t="s">
        <v>767</v>
      </c>
      <c r="B349" s="179" t="s">
        <v>766</v>
      </c>
      <c r="C349" s="213" t="s">
        <v>40</v>
      </c>
      <c r="D349" s="213" t="s">
        <v>2031</v>
      </c>
      <c r="E349" s="213" t="s">
        <v>2494</v>
      </c>
      <c r="F349" s="213" t="s">
        <v>1558</v>
      </c>
      <c r="G349" s="219">
        <v>1</v>
      </c>
      <c r="H349" s="220" t="s">
        <v>2495</v>
      </c>
      <c r="I349" s="219">
        <v>0.89170000000000005</v>
      </c>
      <c r="J349" s="213" t="s">
        <v>13</v>
      </c>
      <c r="K349" s="213" t="s">
        <v>847</v>
      </c>
      <c r="L349" s="213" t="s">
        <v>1601</v>
      </c>
      <c r="M349" s="219">
        <v>0.2</v>
      </c>
      <c r="N349" s="221" t="s">
        <v>2496</v>
      </c>
      <c r="O349" s="219">
        <v>0.2</v>
      </c>
      <c r="P349" s="221" t="s">
        <v>2497</v>
      </c>
      <c r="Q349" s="213" t="s">
        <v>848</v>
      </c>
      <c r="R349" s="213" t="s">
        <v>1601</v>
      </c>
      <c r="S349" s="216" t="s">
        <v>13</v>
      </c>
      <c r="T349" s="213" t="s">
        <v>13</v>
      </c>
      <c r="U349" s="216" t="s">
        <v>13</v>
      </c>
      <c r="V349" s="213" t="s">
        <v>13</v>
      </c>
      <c r="W349" s="213" t="s">
        <v>848</v>
      </c>
      <c r="X349" s="213" t="s">
        <v>13</v>
      </c>
    </row>
    <row r="350" spans="1:24" ht="13.8" thickBot="1" x14ac:dyDescent="0.3">
      <c r="A350" s="7" t="s">
        <v>807</v>
      </c>
      <c r="B350" s="179" t="s">
        <v>806</v>
      </c>
      <c r="C350" s="213" t="s">
        <v>40</v>
      </c>
      <c r="D350" s="213" t="s">
        <v>1549</v>
      </c>
      <c r="E350" s="213" t="s">
        <v>2542</v>
      </c>
      <c r="F350" s="213" t="s">
        <v>1528</v>
      </c>
      <c r="G350" s="219">
        <v>0.5</v>
      </c>
      <c r="H350" s="220" t="s">
        <v>1746</v>
      </c>
      <c r="I350" s="219">
        <v>0.45069999999999999</v>
      </c>
      <c r="J350" s="221" t="s">
        <v>2543</v>
      </c>
      <c r="K350" s="213" t="s">
        <v>848</v>
      </c>
      <c r="L350" s="213" t="s">
        <v>1601</v>
      </c>
      <c r="M350" s="219">
        <v>0.3</v>
      </c>
      <c r="N350" s="221" t="s">
        <v>2544</v>
      </c>
      <c r="O350" s="219">
        <v>0.2104</v>
      </c>
      <c r="P350" s="221" t="s">
        <v>1677</v>
      </c>
      <c r="Q350" s="213" t="s">
        <v>847</v>
      </c>
      <c r="R350" s="213" t="s">
        <v>1601</v>
      </c>
      <c r="S350" s="219">
        <v>0.4</v>
      </c>
      <c r="T350" s="221" t="s">
        <v>1721</v>
      </c>
      <c r="U350" s="219">
        <v>0.39810000000000001</v>
      </c>
      <c r="V350" s="221" t="s">
        <v>1632</v>
      </c>
      <c r="W350" s="213" t="s">
        <v>848</v>
      </c>
      <c r="X350" s="213" t="s">
        <v>1561</v>
      </c>
    </row>
    <row r="351" spans="1:24" ht="13.8" thickBot="1" x14ac:dyDescent="0.3">
      <c r="A351" s="7" t="s">
        <v>54</v>
      </c>
      <c r="B351" s="179" t="s">
        <v>53</v>
      </c>
      <c r="C351" s="222" t="s">
        <v>55</v>
      </c>
      <c r="D351" s="222" t="s">
        <v>1614</v>
      </c>
      <c r="E351" s="222" t="s">
        <v>1615</v>
      </c>
      <c r="F351" s="222" t="s">
        <v>1558</v>
      </c>
      <c r="G351" s="223">
        <v>2</v>
      </c>
      <c r="H351" s="224" t="s">
        <v>1616</v>
      </c>
      <c r="I351" s="223">
        <v>1.9</v>
      </c>
      <c r="J351" s="222" t="s">
        <v>13</v>
      </c>
      <c r="K351" s="222" t="s">
        <v>847</v>
      </c>
      <c r="L351" s="222" t="s">
        <v>1601</v>
      </c>
      <c r="M351" s="225" t="s">
        <v>13</v>
      </c>
      <c r="N351" s="222" t="s">
        <v>13</v>
      </c>
      <c r="O351" s="225" t="s">
        <v>13</v>
      </c>
      <c r="P351" s="222" t="s">
        <v>13</v>
      </c>
      <c r="Q351" s="222" t="s">
        <v>848</v>
      </c>
      <c r="R351" s="222" t="s">
        <v>13</v>
      </c>
      <c r="S351" s="225" t="s">
        <v>13</v>
      </c>
      <c r="T351" s="222" t="s">
        <v>13</v>
      </c>
      <c r="U351" s="225" t="s">
        <v>13</v>
      </c>
      <c r="V351" s="222" t="s">
        <v>13</v>
      </c>
      <c r="W351" s="222" t="s">
        <v>848</v>
      </c>
      <c r="X351" s="222" t="s">
        <v>13</v>
      </c>
    </row>
    <row r="352" spans="1:24" ht="13.8" thickBot="1" x14ac:dyDescent="0.3">
      <c r="A352" s="7" t="s">
        <v>77</v>
      </c>
      <c r="B352" s="179" t="s">
        <v>76</v>
      </c>
      <c r="C352" s="222" t="s">
        <v>55</v>
      </c>
      <c r="D352" s="222" t="s">
        <v>1645</v>
      </c>
      <c r="E352" s="222" t="s">
        <v>1645</v>
      </c>
      <c r="F352" s="222" t="s">
        <v>1527</v>
      </c>
      <c r="G352" s="225">
        <v>1</v>
      </c>
      <c r="H352" s="226">
        <v>41944</v>
      </c>
      <c r="I352" s="225">
        <v>1</v>
      </c>
      <c r="J352" s="227">
        <v>43800</v>
      </c>
      <c r="K352" s="222" t="s">
        <v>848</v>
      </c>
      <c r="L352" s="228" t="s">
        <v>1561</v>
      </c>
      <c r="M352" s="225" t="s">
        <v>13</v>
      </c>
      <c r="N352" s="222" t="s">
        <v>13</v>
      </c>
      <c r="O352" s="225" t="s">
        <v>13</v>
      </c>
      <c r="P352" s="222" t="s">
        <v>13</v>
      </c>
      <c r="Q352" s="222" t="s">
        <v>848</v>
      </c>
      <c r="R352" s="222" t="s">
        <v>13</v>
      </c>
      <c r="S352" s="225" t="s">
        <v>13</v>
      </c>
      <c r="T352" s="222" t="s">
        <v>13</v>
      </c>
      <c r="U352" s="225" t="s">
        <v>13</v>
      </c>
      <c r="V352" s="222" t="s">
        <v>13</v>
      </c>
      <c r="W352" s="222" t="s">
        <v>848</v>
      </c>
      <c r="X352" s="222" t="s">
        <v>13</v>
      </c>
    </row>
    <row r="353" spans="1:24" ht="13.8" thickBot="1" x14ac:dyDescent="0.3">
      <c r="A353" s="7" t="s">
        <v>140</v>
      </c>
      <c r="B353" s="179" t="s">
        <v>139</v>
      </c>
      <c r="C353" s="222" t="s">
        <v>55</v>
      </c>
      <c r="D353" s="222" t="s">
        <v>1591</v>
      </c>
      <c r="E353" s="222" t="s">
        <v>1736</v>
      </c>
      <c r="F353" s="222" t="s">
        <v>1528</v>
      </c>
      <c r="G353" s="223">
        <v>2</v>
      </c>
      <c r="H353" s="224" t="s">
        <v>1737</v>
      </c>
      <c r="I353" s="223">
        <v>1.5437000000000001</v>
      </c>
      <c r="J353" s="222" t="s">
        <v>13</v>
      </c>
      <c r="K353" s="222" t="s">
        <v>847</v>
      </c>
      <c r="L353" s="222" t="s">
        <v>1553</v>
      </c>
      <c r="M353" s="225" t="s">
        <v>13</v>
      </c>
      <c r="N353" s="222" t="s">
        <v>13</v>
      </c>
      <c r="O353" s="225" t="s">
        <v>13</v>
      </c>
      <c r="P353" s="222" t="s">
        <v>13</v>
      </c>
      <c r="Q353" s="222" t="s">
        <v>848</v>
      </c>
      <c r="R353" s="222" t="s">
        <v>13</v>
      </c>
      <c r="S353" s="225" t="s">
        <v>13</v>
      </c>
      <c r="T353" s="222" t="s">
        <v>13</v>
      </c>
      <c r="U353" s="225" t="s">
        <v>13</v>
      </c>
      <c r="V353" s="222" t="s">
        <v>13</v>
      </c>
      <c r="W353" s="222" t="s">
        <v>848</v>
      </c>
      <c r="X353" s="222" t="s">
        <v>13</v>
      </c>
    </row>
    <row r="354" spans="1:24" ht="13.8" thickBot="1" x14ac:dyDescent="0.3">
      <c r="A354" s="7" t="s">
        <v>142</v>
      </c>
      <c r="B354" s="179" t="s">
        <v>141</v>
      </c>
      <c r="C354" s="222" t="s">
        <v>55</v>
      </c>
      <c r="D354" s="222" t="s">
        <v>1548</v>
      </c>
      <c r="E354" s="222" t="s">
        <v>1738</v>
      </c>
      <c r="F354" s="222" t="s">
        <v>1558</v>
      </c>
      <c r="G354" s="223">
        <v>1.56</v>
      </c>
      <c r="H354" s="224" t="s">
        <v>1739</v>
      </c>
      <c r="I354" s="223">
        <v>1.56</v>
      </c>
      <c r="J354" s="229" t="s">
        <v>1740</v>
      </c>
      <c r="K354" s="222" t="s">
        <v>848</v>
      </c>
      <c r="L354" s="222" t="s">
        <v>1561</v>
      </c>
      <c r="M354" s="225" t="s">
        <v>13</v>
      </c>
      <c r="N354" s="222" t="s">
        <v>13</v>
      </c>
      <c r="O354" s="225" t="s">
        <v>13</v>
      </c>
      <c r="P354" s="222" t="s">
        <v>13</v>
      </c>
      <c r="Q354" s="222" t="s">
        <v>848</v>
      </c>
      <c r="R354" s="222" t="s">
        <v>13</v>
      </c>
      <c r="S354" s="225" t="s">
        <v>13</v>
      </c>
      <c r="T354" s="222" t="s">
        <v>13</v>
      </c>
      <c r="U354" s="225" t="s">
        <v>13</v>
      </c>
      <c r="V354" s="222" t="s">
        <v>13</v>
      </c>
      <c r="W354" s="222" t="s">
        <v>848</v>
      </c>
      <c r="X354" s="222" t="s">
        <v>13</v>
      </c>
    </row>
    <row r="355" spans="1:24" ht="13.8" thickBot="1" x14ac:dyDescent="0.3">
      <c r="A355" s="7" t="s">
        <v>172</v>
      </c>
      <c r="B355" s="179" t="s">
        <v>171</v>
      </c>
      <c r="C355" s="222" t="s">
        <v>55</v>
      </c>
      <c r="D355" s="222" t="s">
        <v>1788</v>
      </c>
      <c r="E355" s="222" t="s">
        <v>1789</v>
      </c>
      <c r="F355" s="222" t="s">
        <v>1558</v>
      </c>
      <c r="G355" s="223">
        <v>1.75</v>
      </c>
      <c r="H355" s="224" t="s">
        <v>1790</v>
      </c>
      <c r="I355" s="223">
        <v>1.75</v>
      </c>
      <c r="J355" s="229" t="s">
        <v>1791</v>
      </c>
      <c r="K355" s="222" t="s">
        <v>848</v>
      </c>
      <c r="L355" s="222" t="s">
        <v>1561</v>
      </c>
      <c r="M355" s="225" t="s">
        <v>13</v>
      </c>
      <c r="N355" s="222" t="s">
        <v>13</v>
      </c>
      <c r="O355" s="225" t="s">
        <v>13</v>
      </c>
      <c r="P355" s="222" t="s">
        <v>13</v>
      </c>
      <c r="Q355" s="222" t="s">
        <v>848</v>
      </c>
      <c r="R355" s="222" t="s">
        <v>13</v>
      </c>
      <c r="S355" s="225" t="s">
        <v>13</v>
      </c>
      <c r="T355" s="222" t="s">
        <v>13</v>
      </c>
      <c r="U355" s="225" t="s">
        <v>13</v>
      </c>
      <c r="V355" s="222" t="s">
        <v>13</v>
      </c>
      <c r="W355" s="222" t="s">
        <v>848</v>
      </c>
      <c r="X355" s="222" t="s">
        <v>13</v>
      </c>
    </row>
    <row r="356" spans="1:24" ht="13.8" thickBot="1" x14ac:dyDescent="0.3">
      <c r="A356" s="7" t="s">
        <v>178</v>
      </c>
      <c r="B356" s="179" t="s">
        <v>177</v>
      </c>
      <c r="C356" s="222" t="s">
        <v>55</v>
      </c>
      <c r="D356" s="222" t="s">
        <v>1617</v>
      </c>
      <c r="E356" s="222" t="s">
        <v>1707</v>
      </c>
      <c r="F356" s="222" t="s">
        <v>1558</v>
      </c>
      <c r="G356" s="223">
        <v>1</v>
      </c>
      <c r="H356" s="224" t="s">
        <v>1795</v>
      </c>
      <c r="I356" s="223">
        <v>0.89349999999999996</v>
      </c>
      <c r="J356" s="222" t="s">
        <v>13</v>
      </c>
      <c r="K356" s="222" t="s">
        <v>847</v>
      </c>
      <c r="L356" s="222" t="s">
        <v>1553</v>
      </c>
      <c r="M356" s="223">
        <v>0.39</v>
      </c>
      <c r="N356" s="229" t="s">
        <v>1746</v>
      </c>
      <c r="O356" s="223">
        <v>0.38890000000000002</v>
      </c>
      <c r="P356" s="229" t="s">
        <v>1793</v>
      </c>
      <c r="Q356" s="222" t="s">
        <v>848</v>
      </c>
      <c r="R356" s="222" t="s">
        <v>1553</v>
      </c>
      <c r="S356" s="225" t="s">
        <v>13</v>
      </c>
      <c r="T356" s="222" t="s">
        <v>13</v>
      </c>
      <c r="U356" s="225" t="s">
        <v>13</v>
      </c>
      <c r="V356" s="222" t="s">
        <v>13</v>
      </c>
      <c r="W356" s="222" t="s">
        <v>848</v>
      </c>
      <c r="X356" s="222" t="s">
        <v>13</v>
      </c>
    </row>
    <row r="357" spans="1:24" ht="13.8" thickBot="1" x14ac:dyDescent="0.3">
      <c r="A357" s="7" t="s">
        <v>212</v>
      </c>
      <c r="B357" s="179" t="s">
        <v>211</v>
      </c>
      <c r="C357" s="222" t="s">
        <v>55</v>
      </c>
      <c r="D357" s="222" t="s">
        <v>1591</v>
      </c>
      <c r="E357" s="222" t="s">
        <v>1845</v>
      </c>
      <c r="F357" s="222" t="s">
        <v>1592</v>
      </c>
      <c r="G357" s="223">
        <v>1</v>
      </c>
      <c r="H357" s="224" t="s">
        <v>1846</v>
      </c>
      <c r="I357" s="223">
        <v>0.91</v>
      </c>
      <c r="J357" s="229" t="s">
        <v>834</v>
      </c>
      <c r="K357" s="222" t="s">
        <v>847</v>
      </c>
      <c r="L357" s="222" t="s">
        <v>1553</v>
      </c>
      <c r="M357" s="223">
        <v>0.95</v>
      </c>
      <c r="N357" s="229" t="s">
        <v>1847</v>
      </c>
      <c r="O357" s="223">
        <v>0.94599999999999995</v>
      </c>
      <c r="P357" s="229" t="s">
        <v>834</v>
      </c>
      <c r="Q357" s="222" t="s">
        <v>847</v>
      </c>
      <c r="R357" s="222" t="s">
        <v>1553</v>
      </c>
      <c r="S357" s="225" t="s">
        <v>13</v>
      </c>
      <c r="T357" s="222" t="s">
        <v>13</v>
      </c>
      <c r="U357" s="225" t="s">
        <v>13</v>
      </c>
      <c r="V357" s="222" t="s">
        <v>13</v>
      </c>
      <c r="W357" s="222" t="s">
        <v>848</v>
      </c>
      <c r="X357" s="222" t="s">
        <v>13</v>
      </c>
    </row>
    <row r="358" spans="1:24" ht="13.8" thickBot="1" x14ac:dyDescent="0.3">
      <c r="A358" s="7" t="s">
        <v>214</v>
      </c>
      <c r="B358" s="179" t="s">
        <v>213</v>
      </c>
      <c r="C358" s="222" t="s">
        <v>55</v>
      </c>
      <c r="D358" s="222" t="s">
        <v>1591</v>
      </c>
      <c r="E358" s="222" t="s">
        <v>1848</v>
      </c>
      <c r="F358" s="222" t="s">
        <v>1592</v>
      </c>
      <c r="G358" s="223">
        <v>1</v>
      </c>
      <c r="H358" s="224" t="s">
        <v>1849</v>
      </c>
      <c r="I358" s="223">
        <v>1</v>
      </c>
      <c r="J358" s="229" t="s">
        <v>1850</v>
      </c>
      <c r="K358" s="222" t="s">
        <v>848</v>
      </c>
      <c r="L358" s="222" t="s">
        <v>1561</v>
      </c>
      <c r="M358" s="223">
        <v>0.78</v>
      </c>
      <c r="N358" s="229" t="s">
        <v>1851</v>
      </c>
      <c r="O358" s="223">
        <v>0.78</v>
      </c>
      <c r="P358" s="229" t="s">
        <v>1852</v>
      </c>
      <c r="Q358" s="222" t="s">
        <v>848</v>
      </c>
      <c r="R358" s="222" t="s">
        <v>13</v>
      </c>
      <c r="S358" s="225" t="s">
        <v>13</v>
      </c>
      <c r="T358" s="222" t="s">
        <v>13</v>
      </c>
      <c r="U358" s="225" t="s">
        <v>13</v>
      </c>
      <c r="V358" s="222" t="s">
        <v>13</v>
      </c>
      <c r="W358" s="222" t="s">
        <v>848</v>
      </c>
      <c r="X358" s="222" t="s">
        <v>13</v>
      </c>
    </row>
    <row r="359" spans="1:24" ht="13.8" thickBot="1" x14ac:dyDescent="0.3">
      <c r="A359" s="7" t="s">
        <v>224</v>
      </c>
      <c r="B359" s="179" t="s">
        <v>223</v>
      </c>
      <c r="C359" s="222" t="s">
        <v>55</v>
      </c>
      <c r="D359" s="222" t="s">
        <v>1591</v>
      </c>
      <c r="E359" s="222" t="s">
        <v>1861</v>
      </c>
      <c r="F359" s="222" t="s">
        <v>1592</v>
      </c>
      <c r="G359" s="223">
        <v>0.64</v>
      </c>
      <c r="H359" s="224" t="s">
        <v>1862</v>
      </c>
      <c r="I359" s="223">
        <v>0.64</v>
      </c>
      <c r="J359" s="222" t="s">
        <v>13</v>
      </c>
      <c r="K359" s="222" t="s">
        <v>847</v>
      </c>
      <c r="L359" s="222" t="s">
        <v>1601</v>
      </c>
      <c r="M359" s="223">
        <v>4</v>
      </c>
      <c r="N359" s="229" t="s">
        <v>1863</v>
      </c>
      <c r="O359" s="223">
        <v>4</v>
      </c>
      <c r="P359" s="229" t="s">
        <v>1864</v>
      </c>
      <c r="Q359" s="222" t="s">
        <v>848</v>
      </c>
      <c r="R359" s="222" t="s">
        <v>1601</v>
      </c>
      <c r="S359" s="225" t="s">
        <v>13</v>
      </c>
      <c r="T359" s="222" t="s">
        <v>13</v>
      </c>
      <c r="U359" s="225" t="s">
        <v>13</v>
      </c>
      <c r="V359" s="222" t="s">
        <v>13</v>
      </c>
      <c r="W359" s="222" t="s">
        <v>848</v>
      </c>
      <c r="X359" s="222" t="s">
        <v>13</v>
      </c>
    </row>
    <row r="360" spans="1:24" ht="13.8" thickBot="1" x14ac:dyDescent="0.3">
      <c r="A360" s="7" t="s">
        <v>268</v>
      </c>
      <c r="B360" s="179" t="s">
        <v>267</v>
      </c>
      <c r="C360" s="222" t="s">
        <v>55</v>
      </c>
      <c r="D360" s="222" t="s">
        <v>1549</v>
      </c>
      <c r="E360" s="222" t="s">
        <v>1918</v>
      </c>
      <c r="F360" s="222" t="s">
        <v>1558</v>
      </c>
      <c r="G360" s="223">
        <v>0.58560000000000001</v>
      </c>
      <c r="H360" s="224" t="s">
        <v>1919</v>
      </c>
      <c r="I360" s="223">
        <v>0.58560000000000001</v>
      </c>
      <c r="J360" s="229" t="s">
        <v>1920</v>
      </c>
      <c r="K360" s="222" t="s">
        <v>848</v>
      </c>
      <c r="L360" s="222" t="s">
        <v>1601</v>
      </c>
      <c r="M360" s="223">
        <v>1</v>
      </c>
      <c r="N360" s="229" t="s">
        <v>1921</v>
      </c>
      <c r="O360" s="223">
        <v>1</v>
      </c>
      <c r="P360" s="229" t="s">
        <v>1873</v>
      </c>
      <c r="Q360" s="222" t="s">
        <v>848</v>
      </c>
      <c r="R360" s="222" t="s">
        <v>1601</v>
      </c>
      <c r="S360" s="223">
        <v>0</v>
      </c>
      <c r="T360" s="222" t="s">
        <v>13</v>
      </c>
      <c r="U360" s="225" t="s">
        <v>13</v>
      </c>
      <c r="V360" s="222" t="s">
        <v>13</v>
      </c>
      <c r="W360" s="222" t="s">
        <v>848</v>
      </c>
      <c r="X360" s="222" t="s">
        <v>13</v>
      </c>
    </row>
    <row r="361" spans="1:24" ht="13.8" thickBot="1" x14ac:dyDescent="0.3">
      <c r="A361" s="7" t="s">
        <v>280</v>
      </c>
      <c r="B361" s="179" t="s">
        <v>279</v>
      </c>
      <c r="C361" s="222" t="s">
        <v>55</v>
      </c>
      <c r="D361" s="222" t="s">
        <v>1938</v>
      </c>
      <c r="E361" s="222" t="s">
        <v>1939</v>
      </c>
      <c r="F361" s="222" t="s">
        <v>1558</v>
      </c>
      <c r="G361" s="223">
        <v>2</v>
      </c>
      <c r="H361" s="224" t="s">
        <v>1940</v>
      </c>
      <c r="I361" s="223">
        <v>2</v>
      </c>
      <c r="J361" s="229" t="s">
        <v>1493</v>
      </c>
      <c r="K361" s="222" t="s">
        <v>847</v>
      </c>
      <c r="L361" s="222" t="s">
        <v>1561</v>
      </c>
      <c r="M361" s="223">
        <v>1.4</v>
      </c>
      <c r="N361" s="229" t="s">
        <v>1941</v>
      </c>
      <c r="O361" s="223">
        <v>1.4</v>
      </c>
      <c r="P361" s="229" t="s">
        <v>1942</v>
      </c>
      <c r="Q361" s="222" t="s">
        <v>848</v>
      </c>
      <c r="R361" s="222" t="s">
        <v>1561</v>
      </c>
      <c r="S361" s="223">
        <v>0.6</v>
      </c>
      <c r="T361" s="229" t="s">
        <v>1943</v>
      </c>
      <c r="U361" s="223">
        <v>0.6</v>
      </c>
      <c r="V361" s="229" t="s">
        <v>1942</v>
      </c>
      <c r="W361" s="222" t="s">
        <v>848</v>
      </c>
      <c r="X361" s="222" t="s">
        <v>1561</v>
      </c>
    </row>
    <row r="362" spans="1:24" ht="13.8" thickBot="1" x14ac:dyDescent="0.3">
      <c r="A362" s="7" t="s">
        <v>304</v>
      </c>
      <c r="B362" s="179" t="s">
        <v>303</v>
      </c>
      <c r="C362" s="222" t="s">
        <v>55</v>
      </c>
      <c r="D362" s="222" t="s">
        <v>1938</v>
      </c>
      <c r="E362" s="222" t="s">
        <v>1973</v>
      </c>
      <c r="F362" s="222" t="s">
        <v>1558</v>
      </c>
      <c r="G362" s="223">
        <v>0.74809999999999999</v>
      </c>
      <c r="H362" s="224" t="s">
        <v>1668</v>
      </c>
      <c r="I362" s="223">
        <v>0.748</v>
      </c>
      <c r="J362" s="229" t="s">
        <v>1774</v>
      </c>
      <c r="K362" s="222" t="s">
        <v>848</v>
      </c>
      <c r="L362" s="222" t="s">
        <v>1561</v>
      </c>
      <c r="M362" s="223">
        <v>0.25</v>
      </c>
      <c r="N362" s="229" t="s">
        <v>1676</v>
      </c>
      <c r="O362" s="223">
        <v>0.25</v>
      </c>
      <c r="P362" s="229" t="s">
        <v>1774</v>
      </c>
      <c r="Q362" s="222" t="s">
        <v>848</v>
      </c>
      <c r="R362" s="222" t="s">
        <v>1561</v>
      </c>
      <c r="S362" s="225" t="s">
        <v>13</v>
      </c>
      <c r="T362" s="222" t="s">
        <v>13</v>
      </c>
      <c r="U362" s="225" t="s">
        <v>13</v>
      </c>
      <c r="V362" s="222" t="s">
        <v>13</v>
      </c>
      <c r="W362" s="222" t="s">
        <v>848</v>
      </c>
      <c r="X362" s="222" t="s">
        <v>13</v>
      </c>
    </row>
    <row r="363" spans="1:24" ht="13.8" thickBot="1" x14ac:dyDescent="0.3">
      <c r="A363" s="7" t="s">
        <v>318</v>
      </c>
      <c r="B363" s="179" t="s">
        <v>317</v>
      </c>
      <c r="C363" s="222" t="s">
        <v>55</v>
      </c>
      <c r="D363" s="222" t="s">
        <v>1796</v>
      </c>
      <c r="E363" s="222" t="s">
        <v>1986</v>
      </c>
      <c r="F363" s="222" t="s">
        <v>1592</v>
      </c>
      <c r="G363" s="223" t="s">
        <v>834</v>
      </c>
      <c r="H363" s="223" t="s">
        <v>834</v>
      </c>
      <c r="I363" s="223" t="s">
        <v>834</v>
      </c>
      <c r="J363" s="223" t="s">
        <v>834</v>
      </c>
      <c r="K363" s="223" t="s">
        <v>834</v>
      </c>
      <c r="L363" s="223" t="s">
        <v>834</v>
      </c>
      <c r="M363" s="223" t="s">
        <v>834</v>
      </c>
      <c r="N363" s="223" t="s">
        <v>834</v>
      </c>
      <c r="O363" s="223" t="s">
        <v>834</v>
      </c>
      <c r="P363" s="223" t="s">
        <v>834</v>
      </c>
      <c r="Q363" s="223" t="s">
        <v>834</v>
      </c>
      <c r="R363" s="223" t="s">
        <v>834</v>
      </c>
      <c r="S363" s="223" t="s">
        <v>834</v>
      </c>
      <c r="T363" s="223" t="s">
        <v>834</v>
      </c>
      <c r="U363" s="223" t="s">
        <v>834</v>
      </c>
      <c r="V363" s="223" t="s">
        <v>834</v>
      </c>
      <c r="W363" s="223" t="s">
        <v>834</v>
      </c>
      <c r="X363" s="223" t="s">
        <v>834</v>
      </c>
    </row>
    <row r="364" spans="1:24" ht="13.8" thickBot="1" x14ac:dyDescent="0.3">
      <c r="A364" s="7" t="s">
        <v>322</v>
      </c>
      <c r="B364" s="179" t="s">
        <v>321</v>
      </c>
      <c r="C364" s="222" t="s">
        <v>55</v>
      </c>
      <c r="D364" s="222" t="s">
        <v>1755</v>
      </c>
      <c r="E364" s="222" t="s">
        <v>1989</v>
      </c>
      <c r="F364" s="222" t="s">
        <v>1592</v>
      </c>
      <c r="G364" s="223">
        <v>2.15</v>
      </c>
      <c r="H364" s="224" t="s">
        <v>1990</v>
      </c>
      <c r="I364" s="223">
        <v>2.0728</v>
      </c>
      <c r="J364" s="229" t="s">
        <v>834</v>
      </c>
      <c r="K364" s="222" t="s">
        <v>847</v>
      </c>
      <c r="L364" s="222" t="s">
        <v>1561</v>
      </c>
      <c r="M364" s="223">
        <v>0.39500000000000002</v>
      </c>
      <c r="N364" s="229" t="s">
        <v>1991</v>
      </c>
      <c r="O364" s="223">
        <v>0.3805</v>
      </c>
      <c r="P364" s="229" t="s">
        <v>1992</v>
      </c>
      <c r="Q364" s="222" t="s">
        <v>848</v>
      </c>
      <c r="R364" s="222" t="s">
        <v>1680</v>
      </c>
      <c r="S364" s="223">
        <v>0</v>
      </c>
      <c r="T364" s="222" t="s">
        <v>13</v>
      </c>
      <c r="U364" s="223">
        <v>0</v>
      </c>
      <c r="V364" s="222" t="s">
        <v>13</v>
      </c>
      <c r="W364" s="222" t="s">
        <v>848</v>
      </c>
      <c r="X364" s="222" t="s">
        <v>13</v>
      </c>
    </row>
    <row r="365" spans="1:24" ht="13.8" thickBot="1" x14ac:dyDescent="0.3">
      <c r="A365" s="7" t="s">
        <v>326</v>
      </c>
      <c r="B365" s="179" t="s">
        <v>325</v>
      </c>
      <c r="C365" s="222" t="s">
        <v>55</v>
      </c>
      <c r="D365" s="222" t="s">
        <v>1591</v>
      </c>
      <c r="E365" s="222" t="s">
        <v>1997</v>
      </c>
      <c r="F365" s="222" t="s">
        <v>1558</v>
      </c>
      <c r="G365" s="223">
        <v>1.7</v>
      </c>
      <c r="H365" s="224" t="s">
        <v>1998</v>
      </c>
      <c r="I365" s="223">
        <v>1.5411999999999999</v>
      </c>
      <c r="J365" s="222" t="s">
        <v>13</v>
      </c>
      <c r="K365" s="222" t="s">
        <v>847</v>
      </c>
      <c r="L365" s="222" t="s">
        <v>1553</v>
      </c>
      <c r="M365" s="223">
        <v>0.7</v>
      </c>
      <c r="N365" s="229" t="s">
        <v>1999</v>
      </c>
      <c r="O365" s="223">
        <v>0.53</v>
      </c>
      <c r="P365" s="229" t="s">
        <v>2000</v>
      </c>
      <c r="Q365" s="222" t="s">
        <v>848</v>
      </c>
      <c r="R365" s="222" t="s">
        <v>1553</v>
      </c>
      <c r="S365" s="225" t="s">
        <v>13</v>
      </c>
      <c r="T365" s="222" t="s">
        <v>13</v>
      </c>
      <c r="U365" s="225" t="s">
        <v>13</v>
      </c>
      <c r="V365" s="222" t="s">
        <v>13</v>
      </c>
      <c r="W365" s="222" t="s">
        <v>848</v>
      </c>
      <c r="X365" s="222" t="s">
        <v>13</v>
      </c>
    </row>
    <row r="366" spans="1:24" ht="13.8" thickBot="1" x14ac:dyDescent="0.3">
      <c r="A366" s="7" t="s">
        <v>354</v>
      </c>
      <c r="B366" s="179" t="s">
        <v>353</v>
      </c>
      <c r="C366" s="222" t="s">
        <v>55</v>
      </c>
      <c r="D366" s="222" t="s">
        <v>1593</v>
      </c>
      <c r="E366" s="222" t="s">
        <v>2042</v>
      </c>
      <c r="F366" s="222" t="s">
        <v>1558</v>
      </c>
      <c r="G366" s="223">
        <v>1.5</v>
      </c>
      <c r="H366" s="224" t="s">
        <v>2043</v>
      </c>
      <c r="I366" s="223">
        <v>1.2362</v>
      </c>
      <c r="J366" s="229" t="s">
        <v>1573</v>
      </c>
      <c r="K366" s="222" t="s">
        <v>848</v>
      </c>
      <c r="L366" s="222" t="s">
        <v>1553</v>
      </c>
      <c r="M366" s="223">
        <v>0</v>
      </c>
      <c r="N366" s="229" t="s">
        <v>936</v>
      </c>
      <c r="O366" s="223">
        <v>0</v>
      </c>
      <c r="P366" s="229" t="s">
        <v>936</v>
      </c>
      <c r="Q366" s="222" t="s">
        <v>848</v>
      </c>
      <c r="R366" s="222" t="s">
        <v>936</v>
      </c>
      <c r="S366" s="223">
        <v>0</v>
      </c>
      <c r="T366" s="229" t="s">
        <v>936</v>
      </c>
      <c r="U366" s="223">
        <v>0</v>
      </c>
      <c r="V366" s="229" t="s">
        <v>936</v>
      </c>
      <c r="W366" s="222" t="s">
        <v>848</v>
      </c>
      <c r="X366" s="222" t="s">
        <v>936</v>
      </c>
    </row>
    <row r="367" spans="1:24" ht="13.8" thickBot="1" x14ac:dyDescent="0.3">
      <c r="A367" s="7" t="s">
        <v>376</v>
      </c>
      <c r="B367" s="179" t="s">
        <v>375</v>
      </c>
      <c r="C367" s="222" t="s">
        <v>55</v>
      </c>
      <c r="D367" s="222" t="s">
        <v>1711</v>
      </c>
      <c r="E367" s="222" t="s">
        <v>2066</v>
      </c>
      <c r="F367" s="222" t="s">
        <v>1558</v>
      </c>
      <c r="G367" s="223">
        <v>1</v>
      </c>
      <c r="H367" s="224" t="s">
        <v>2067</v>
      </c>
      <c r="I367" s="223">
        <v>0.68730000000000002</v>
      </c>
      <c r="J367" s="222" t="s">
        <v>13</v>
      </c>
      <c r="K367" s="222" t="s">
        <v>847</v>
      </c>
      <c r="L367" s="222" t="s">
        <v>1561</v>
      </c>
      <c r="M367" s="223">
        <v>0.4</v>
      </c>
      <c r="N367" s="229" t="s">
        <v>2068</v>
      </c>
      <c r="O367" s="223">
        <v>0.39729999999999999</v>
      </c>
      <c r="P367" s="229" t="s">
        <v>2069</v>
      </c>
      <c r="Q367" s="222" t="s">
        <v>848</v>
      </c>
      <c r="R367" s="222" t="s">
        <v>1553</v>
      </c>
      <c r="S367" s="225" t="s">
        <v>13</v>
      </c>
      <c r="T367" s="222" t="s">
        <v>13</v>
      </c>
      <c r="U367" s="225" t="s">
        <v>13</v>
      </c>
      <c r="V367" s="222" t="s">
        <v>13</v>
      </c>
      <c r="W367" s="222" t="s">
        <v>848</v>
      </c>
      <c r="X367" s="222" t="s">
        <v>13</v>
      </c>
    </row>
    <row r="368" spans="1:24" ht="13.8" thickBot="1" x14ac:dyDescent="0.3">
      <c r="A368" s="7" t="s">
        <v>396</v>
      </c>
      <c r="B368" s="179" t="s">
        <v>395</v>
      </c>
      <c r="C368" s="222" t="s">
        <v>55</v>
      </c>
      <c r="D368" s="222" t="s">
        <v>2085</v>
      </c>
      <c r="E368" s="222" t="s">
        <v>2086</v>
      </c>
      <c r="F368" s="222" t="s">
        <v>1558</v>
      </c>
      <c r="G368" s="223">
        <v>1</v>
      </c>
      <c r="H368" s="224" t="s">
        <v>2087</v>
      </c>
      <c r="I368" s="223">
        <v>0.85929999999999995</v>
      </c>
      <c r="J368" s="229" t="s">
        <v>1840</v>
      </c>
      <c r="K368" s="222" t="s">
        <v>848</v>
      </c>
      <c r="L368" s="222" t="s">
        <v>1561</v>
      </c>
      <c r="M368" s="223">
        <v>0.4</v>
      </c>
      <c r="N368" s="229" t="s">
        <v>2088</v>
      </c>
      <c r="O368" s="223">
        <v>0.4</v>
      </c>
      <c r="P368" s="229" t="s">
        <v>1840</v>
      </c>
      <c r="Q368" s="222" t="s">
        <v>848</v>
      </c>
      <c r="R368" s="222" t="s">
        <v>1561</v>
      </c>
      <c r="S368" s="225" t="s">
        <v>13</v>
      </c>
      <c r="T368" s="222" t="s">
        <v>13</v>
      </c>
      <c r="U368" s="225" t="s">
        <v>13</v>
      </c>
      <c r="V368" s="222" t="s">
        <v>13</v>
      </c>
      <c r="W368" s="222" t="s">
        <v>848</v>
      </c>
      <c r="X368" s="222" t="s">
        <v>13</v>
      </c>
    </row>
    <row r="369" spans="1:24" ht="13.8" thickBot="1" x14ac:dyDescent="0.3">
      <c r="A369" s="7" t="s">
        <v>404</v>
      </c>
      <c r="B369" s="179" t="s">
        <v>403</v>
      </c>
      <c r="C369" s="222" t="s">
        <v>55</v>
      </c>
      <c r="D369" s="222" t="s">
        <v>1629</v>
      </c>
      <c r="E369" s="222" t="s">
        <v>2094</v>
      </c>
      <c r="F369" s="222" t="s">
        <v>1558</v>
      </c>
      <c r="G369" s="223">
        <v>2.7782</v>
      </c>
      <c r="H369" s="224" t="s">
        <v>2095</v>
      </c>
      <c r="I369" s="223">
        <v>2.7782</v>
      </c>
      <c r="J369" s="229" t="s">
        <v>2096</v>
      </c>
      <c r="K369" s="222" t="s">
        <v>848</v>
      </c>
      <c r="L369" s="222" t="s">
        <v>1561</v>
      </c>
      <c r="M369" s="223">
        <v>1.1800999999999999</v>
      </c>
      <c r="N369" s="229" t="s">
        <v>2097</v>
      </c>
      <c r="O369" s="223">
        <v>1.1800999999999999</v>
      </c>
      <c r="P369" s="229" t="s">
        <v>2098</v>
      </c>
      <c r="Q369" s="222" t="s">
        <v>848</v>
      </c>
      <c r="R369" s="222" t="s">
        <v>1561</v>
      </c>
      <c r="S369" s="225" t="s">
        <v>13</v>
      </c>
      <c r="T369" s="222" t="s">
        <v>13</v>
      </c>
      <c r="U369" s="225" t="s">
        <v>13</v>
      </c>
      <c r="V369" s="222" t="s">
        <v>13</v>
      </c>
      <c r="W369" s="222" t="s">
        <v>848</v>
      </c>
      <c r="X369" s="222" t="s">
        <v>13</v>
      </c>
    </row>
    <row r="370" spans="1:24" ht="13.8" thickBot="1" x14ac:dyDescent="0.3">
      <c r="A370" s="7" t="s">
        <v>408</v>
      </c>
      <c r="B370" s="179" t="s">
        <v>407</v>
      </c>
      <c r="C370" s="222" t="s">
        <v>55</v>
      </c>
      <c r="D370" s="222" t="s">
        <v>1755</v>
      </c>
      <c r="E370" s="222" t="s">
        <v>2101</v>
      </c>
      <c r="F370" s="222" t="s">
        <v>1558</v>
      </c>
      <c r="G370" s="223">
        <v>1.28</v>
      </c>
      <c r="H370" s="224" t="s">
        <v>2102</v>
      </c>
      <c r="I370" s="223">
        <v>1.28</v>
      </c>
      <c r="J370" s="229" t="s">
        <v>2103</v>
      </c>
      <c r="K370" s="222" t="s">
        <v>848</v>
      </c>
      <c r="L370" s="222" t="s">
        <v>1561</v>
      </c>
      <c r="M370" s="225" t="s">
        <v>13</v>
      </c>
      <c r="N370" s="222" t="s">
        <v>13</v>
      </c>
      <c r="O370" s="225" t="s">
        <v>13</v>
      </c>
      <c r="P370" s="222" t="s">
        <v>13</v>
      </c>
      <c r="Q370" s="222" t="s">
        <v>848</v>
      </c>
      <c r="R370" s="222" t="s">
        <v>13</v>
      </c>
      <c r="S370" s="225" t="s">
        <v>13</v>
      </c>
      <c r="T370" s="222" t="s">
        <v>13</v>
      </c>
      <c r="U370" s="225" t="s">
        <v>13</v>
      </c>
      <c r="V370" s="222" t="s">
        <v>13</v>
      </c>
      <c r="W370" s="222" t="s">
        <v>848</v>
      </c>
      <c r="X370" s="222" t="s">
        <v>13</v>
      </c>
    </row>
    <row r="371" spans="1:24" ht="13.8" thickBot="1" x14ac:dyDescent="0.3">
      <c r="A371" s="7" t="s">
        <v>418</v>
      </c>
      <c r="B371" s="179" t="s">
        <v>417</v>
      </c>
      <c r="C371" s="222" t="s">
        <v>55</v>
      </c>
      <c r="D371" s="222" t="s">
        <v>1603</v>
      </c>
      <c r="E371" s="222" t="s">
        <v>2111</v>
      </c>
      <c r="F371" s="222" t="s">
        <v>1558</v>
      </c>
      <c r="G371" s="223">
        <v>0.9</v>
      </c>
      <c r="H371" s="224" t="s">
        <v>1876</v>
      </c>
      <c r="I371" s="223">
        <v>0.9</v>
      </c>
      <c r="J371" s="229" t="s">
        <v>2112</v>
      </c>
      <c r="K371" s="222" t="s">
        <v>848</v>
      </c>
      <c r="L371" s="222" t="s">
        <v>1561</v>
      </c>
      <c r="M371" s="225" t="s">
        <v>13</v>
      </c>
      <c r="N371" s="222" t="s">
        <v>13</v>
      </c>
      <c r="O371" s="225" t="s">
        <v>13</v>
      </c>
      <c r="P371" s="222" t="s">
        <v>13</v>
      </c>
      <c r="Q371" s="222" t="s">
        <v>848</v>
      </c>
      <c r="R371" s="222" t="s">
        <v>13</v>
      </c>
      <c r="S371" s="225" t="s">
        <v>13</v>
      </c>
      <c r="T371" s="222" t="s">
        <v>13</v>
      </c>
      <c r="U371" s="225" t="s">
        <v>13</v>
      </c>
      <c r="V371" s="222" t="s">
        <v>13</v>
      </c>
      <c r="W371" s="222" t="s">
        <v>848</v>
      </c>
      <c r="X371" s="222" t="s">
        <v>13</v>
      </c>
    </row>
    <row r="372" spans="1:24" ht="13.8" thickBot="1" x14ac:dyDescent="0.3">
      <c r="A372" s="7" t="s">
        <v>445</v>
      </c>
      <c r="B372" s="179" t="s">
        <v>444</v>
      </c>
      <c r="C372" s="222" t="s">
        <v>55</v>
      </c>
      <c r="D372" s="222" t="s">
        <v>1591</v>
      </c>
      <c r="E372" s="222" t="s">
        <v>2137</v>
      </c>
      <c r="F372" s="222" t="s">
        <v>1592</v>
      </c>
      <c r="G372" s="223">
        <v>1</v>
      </c>
      <c r="H372" s="224" t="s">
        <v>2138</v>
      </c>
      <c r="I372" s="223">
        <v>0.8</v>
      </c>
      <c r="J372" s="222" t="s">
        <v>13</v>
      </c>
      <c r="K372" s="222" t="s">
        <v>847</v>
      </c>
      <c r="L372" s="222" t="s">
        <v>1553</v>
      </c>
      <c r="M372" s="225" t="s">
        <v>13</v>
      </c>
      <c r="N372" s="222" t="s">
        <v>13</v>
      </c>
      <c r="O372" s="225" t="s">
        <v>13</v>
      </c>
      <c r="P372" s="222" t="s">
        <v>13</v>
      </c>
      <c r="Q372" s="222" t="s">
        <v>848</v>
      </c>
      <c r="R372" s="222" t="s">
        <v>13</v>
      </c>
      <c r="S372" s="225" t="s">
        <v>13</v>
      </c>
      <c r="T372" s="222" t="s">
        <v>13</v>
      </c>
      <c r="U372" s="225" t="s">
        <v>13</v>
      </c>
      <c r="V372" s="222" t="s">
        <v>13</v>
      </c>
      <c r="W372" s="222" t="s">
        <v>848</v>
      </c>
      <c r="X372" s="222" t="s">
        <v>13</v>
      </c>
    </row>
    <row r="373" spans="1:24" ht="13.8" thickBot="1" x14ac:dyDescent="0.3">
      <c r="A373" s="7" t="s">
        <v>511</v>
      </c>
      <c r="B373" s="179" t="s">
        <v>510</v>
      </c>
      <c r="C373" s="222" t="s">
        <v>55</v>
      </c>
      <c r="D373" s="222" t="s">
        <v>2189</v>
      </c>
      <c r="E373" s="222" t="s">
        <v>2189</v>
      </c>
      <c r="F373" s="222" t="s">
        <v>1527</v>
      </c>
      <c r="G373" s="223">
        <v>1</v>
      </c>
      <c r="H373" s="224" t="s">
        <v>1876</v>
      </c>
      <c r="I373" s="223">
        <v>1</v>
      </c>
      <c r="J373" s="229" t="s">
        <v>1751</v>
      </c>
      <c r="K373" s="222" t="s">
        <v>848</v>
      </c>
      <c r="L373" s="222" t="s">
        <v>1553</v>
      </c>
      <c r="M373" s="223">
        <v>0</v>
      </c>
      <c r="N373" s="229" t="s">
        <v>936</v>
      </c>
      <c r="O373" s="223">
        <v>0</v>
      </c>
      <c r="P373" s="229" t="s">
        <v>936</v>
      </c>
      <c r="Q373" s="222" t="s">
        <v>848</v>
      </c>
      <c r="R373" s="222" t="s">
        <v>936</v>
      </c>
      <c r="S373" s="223">
        <v>0</v>
      </c>
      <c r="T373" s="229" t="s">
        <v>936</v>
      </c>
      <c r="U373" s="223">
        <v>0</v>
      </c>
      <c r="V373" s="229" t="s">
        <v>936</v>
      </c>
      <c r="W373" s="222" t="s">
        <v>848</v>
      </c>
      <c r="X373" s="222" t="s">
        <v>936</v>
      </c>
    </row>
    <row r="374" spans="1:24" ht="13.8" thickBot="1" x14ac:dyDescent="0.3">
      <c r="A374" s="7" t="s">
        <v>525</v>
      </c>
      <c r="B374" s="179" t="s">
        <v>524</v>
      </c>
      <c r="C374" s="222" t="s">
        <v>55</v>
      </c>
      <c r="D374" s="222" t="s">
        <v>2001</v>
      </c>
      <c r="E374" s="222" t="s">
        <v>2214</v>
      </c>
      <c r="F374" s="222" t="s">
        <v>1558</v>
      </c>
      <c r="G374" s="223">
        <v>0.75</v>
      </c>
      <c r="H374" s="224" t="s">
        <v>2215</v>
      </c>
      <c r="I374" s="223">
        <v>0.749</v>
      </c>
      <c r="J374" s="229" t="s">
        <v>2216</v>
      </c>
      <c r="K374" s="222" t="s">
        <v>848</v>
      </c>
      <c r="L374" s="222" t="s">
        <v>1601</v>
      </c>
      <c r="M374" s="223">
        <v>0</v>
      </c>
      <c r="N374" s="222" t="s">
        <v>13</v>
      </c>
      <c r="O374" s="223">
        <v>0</v>
      </c>
      <c r="P374" s="222" t="s">
        <v>13</v>
      </c>
      <c r="Q374" s="222" t="s">
        <v>848</v>
      </c>
      <c r="R374" s="222" t="s">
        <v>13</v>
      </c>
      <c r="S374" s="223">
        <v>0</v>
      </c>
      <c r="T374" s="222" t="s">
        <v>13</v>
      </c>
      <c r="U374" s="223">
        <v>0</v>
      </c>
      <c r="V374" s="222" t="s">
        <v>13</v>
      </c>
      <c r="W374" s="222" t="s">
        <v>848</v>
      </c>
      <c r="X374" s="222" t="s">
        <v>13</v>
      </c>
    </row>
    <row r="375" spans="1:24" ht="13.8" thickBot="1" x14ac:dyDescent="0.3">
      <c r="A375" s="7" t="s">
        <v>545</v>
      </c>
      <c r="B375" s="179" t="s">
        <v>544</v>
      </c>
      <c r="C375" s="222" t="s">
        <v>55</v>
      </c>
      <c r="D375" s="222" t="s">
        <v>1549</v>
      </c>
      <c r="E375" s="222" t="s">
        <v>2237</v>
      </c>
      <c r="F375" s="222" t="s">
        <v>1592</v>
      </c>
      <c r="G375" s="223">
        <v>1</v>
      </c>
      <c r="H375" s="224" t="s">
        <v>2238</v>
      </c>
      <c r="I375" s="223">
        <v>0.77190000000000003</v>
      </c>
      <c r="J375" s="222" t="s">
        <v>13</v>
      </c>
      <c r="K375" s="222" t="s">
        <v>847</v>
      </c>
      <c r="L375" s="222" t="s">
        <v>1561</v>
      </c>
      <c r="M375" s="223">
        <v>0</v>
      </c>
      <c r="N375" s="229" t="s">
        <v>2239</v>
      </c>
      <c r="O375" s="223">
        <v>0</v>
      </c>
      <c r="P375" s="229" t="s">
        <v>2239</v>
      </c>
      <c r="Q375" s="222" t="s">
        <v>848</v>
      </c>
      <c r="R375" s="222" t="s">
        <v>2239</v>
      </c>
      <c r="S375" s="223">
        <v>0</v>
      </c>
      <c r="T375" s="229" t="s">
        <v>2239</v>
      </c>
      <c r="U375" s="223">
        <v>0</v>
      </c>
      <c r="V375" s="229" t="s">
        <v>2239</v>
      </c>
      <c r="W375" s="222" t="s">
        <v>848</v>
      </c>
      <c r="X375" s="222" t="s">
        <v>2239</v>
      </c>
    </row>
    <row r="376" spans="1:24" ht="13.8" thickBot="1" x14ac:dyDescent="0.3">
      <c r="A376" s="7" t="s">
        <v>595</v>
      </c>
      <c r="B376" s="179" t="s">
        <v>594</v>
      </c>
      <c r="C376" s="222" t="s">
        <v>55</v>
      </c>
      <c r="D376" s="222" t="s">
        <v>1549</v>
      </c>
      <c r="E376" s="222" t="s">
        <v>2303</v>
      </c>
      <c r="F376" s="222" t="s">
        <v>1592</v>
      </c>
      <c r="G376" s="223">
        <v>1</v>
      </c>
      <c r="H376" s="224" t="s">
        <v>1643</v>
      </c>
      <c r="I376" s="223">
        <v>1</v>
      </c>
      <c r="J376" s="229" t="s">
        <v>2304</v>
      </c>
      <c r="K376" s="222" t="s">
        <v>848</v>
      </c>
      <c r="L376" s="222" t="s">
        <v>1561</v>
      </c>
      <c r="M376" s="223">
        <v>0</v>
      </c>
      <c r="N376" s="222" t="s">
        <v>13</v>
      </c>
      <c r="O376" s="223">
        <v>0</v>
      </c>
      <c r="P376" s="222" t="s">
        <v>13</v>
      </c>
      <c r="Q376" s="222" t="s">
        <v>848</v>
      </c>
      <c r="R376" s="222" t="s">
        <v>13</v>
      </c>
      <c r="S376" s="223">
        <v>0</v>
      </c>
      <c r="T376" s="222" t="s">
        <v>13</v>
      </c>
      <c r="U376" s="223">
        <v>0</v>
      </c>
      <c r="V376" s="222" t="s">
        <v>13</v>
      </c>
      <c r="W376" s="222" t="s">
        <v>848</v>
      </c>
      <c r="X376" s="222" t="s">
        <v>13</v>
      </c>
    </row>
    <row r="377" spans="1:24" ht="13.8" thickBot="1" x14ac:dyDescent="0.3">
      <c r="A377" s="7" t="s">
        <v>599</v>
      </c>
      <c r="B377" s="179" t="s">
        <v>598</v>
      </c>
      <c r="C377" s="222" t="s">
        <v>55</v>
      </c>
      <c r="D377" s="222" t="s">
        <v>1629</v>
      </c>
      <c r="E377" s="222" t="s">
        <v>2306</v>
      </c>
      <c r="F377" s="222" t="s">
        <v>1558</v>
      </c>
      <c r="G377" s="223">
        <v>1.5</v>
      </c>
      <c r="H377" s="224" t="s">
        <v>2307</v>
      </c>
      <c r="I377" s="223">
        <v>1.5</v>
      </c>
      <c r="J377" s="222" t="s">
        <v>13</v>
      </c>
      <c r="K377" s="222" t="s">
        <v>847</v>
      </c>
      <c r="L377" s="222" t="s">
        <v>1553</v>
      </c>
      <c r="M377" s="225" t="s">
        <v>13</v>
      </c>
      <c r="N377" s="222" t="s">
        <v>13</v>
      </c>
      <c r="O377" s="225" t="s">
        <v>13</v>
      </c>
      <c r="P377" s="222" t="s">
        <v>13</v>
      </c>
      <c r="Q377" s="222" t="s">
        <v>848</v>
      </c>
      <c r="R377" s="222" t="s">
        <v>13</v>
      </c>
      <c r="S377" s="225" t="s">
        <v>13</v>
      </c>
      <c r="T377" s="222" t="s">
        <v>13</v>
      </c>
      <c r="U377" s="225" t="s">
        <v>13</v>
      </c>
      <c r="V377" s="222" t="s">
        <v>13</v>
      </c>
      <c r="W377" s="222" t="s">
        <v>848</v>
      </c>
      <c r="X377" s="222" t="s">
        <v>13</v>
      </c>
    </row>
    <row r="378" spans="1:24" ht="13.8" thickBot="1" x14ac:dyDescent="0.3">
      <c r="A378" s="7" t="s">
        <v>609</v>
      </c>
      <c r="B378" s="179" t="s">
        <v>608</v>
      </c>
      <c r="C378" s="222" t="s">
        <v>55</v>
      </c>
      <c r="D378" s="222" t="s">
        <v>1699</v>
      </c>
      <c r="E378" s="222" t="s">
        <v>2322</v>
      </c>
      <c r="F378" s="222" t="s">
        <v>1558</v>
      </c>
      <c r="G378" s="223">
        <v>2.7</v>
      </c>
      <c r="H378" s="224" t="s">
        <v>1787</v>
      </c>
      <c r="I378" s="223">
        <v>2.6947000000000001</v>
      </c>
      <c r="J378" s="229" t="s">
        <v>936</v>
      </c>
      <c r="K378" s="222" t="s">
        <v>847</v>
      </c>
      <c r="L378" s="222" t="s">
        <v>1561</v>
      </c>
      <c r="M378" s="223">
        <v>1.3</v>
      </c>
      <c r="N378" s="229" t="s">
        <v>2323</v>
      </c>
      <c r="O378" s="223">
        <v>1.2983</v>
      </c>
      <c r="P378" s="229" t="s">
        <v>2324</v>
      </c>
      <c r="Q378" s="222" t="s">
        <v>848</v>
      </c>
      <c r="R378" s="222" t="s">
        <v>1561</v>
      </c>
      <c r="S378" s="225" t="s">
        <v>13</v>
      </c>
      <c r="T378" s="222" t="s">
        <v>13</v>
      </c>
      <c r="U378" s="225" t="s">
        <v>13</v>
      </c>
      <c r="V378" s="222" t="s">
        <v>13</v>
      </c>
      <c r="W378" s="222" t="s">
        <v>848</v>
      </c>
      <c r="X378" s="222" t="s">
        <v>13</v>
      </c>
    </row>
    <row r="379" spans="1:24" ht="13.8" thickBot="1" x14ac:dyDescent="0.3">
      <c r="A379" s="7" t="s">
        <v>643</v>
      </c>
      <c r="B379" s="179" t="s">
        <v>642</v>
      </c>
      <c r="C379" s="222" t="s">
        <v>55</v>
      </c>
      <c r="D379" s="222" t="s">
        <v>1549</v>
      </c>
      <c r="E379" s="222" t="s">
        <v>2357</v>
      </c>
      <c r="F379" s="222" t="s">
        <v>1528</v>
      </c>
      <c r="G379" s="223">
        <v>1</v>
      </c>
      <c r="H379" s="224" t="s">
        <v>2358</v>
      </c>
      <c r="I379" s="223">
        <v>0.77390000000000003</v>
      </c>
      <c r="J379" s="222" t="s">
        <v>13</v>
      </c>
      <c r="K379" s="222" t="s">
        <v>847</v>
      </c>
      <c r="L379" s="222" t="s">
        <v>1561</v>
      </c>
      <c r="M379" s="225" t="s">
        <v>13</v>
      </c>
      <c r="N379" s="222" t="s">
        <v>13</v>
      </c>
      <c r="O379" s="225" t="s">
        <v>13</v>
      </c>
      <c r="P379" s="222" t="s">
        <v>13</v>
      </c>
      <c r="Q379" s="222" t="s">
        <v>848</v>
      </c>
      <c r="R379" s="222" t="s">
        <v>13</v>
      </c>
      <c r="S379" s="225" t="s">
        <v>13</v>
      </c>
      <c r="T379" s="222" t="s">
        <v>13</v>
      </c>
      <c r="U379" s="225" t="s">
        <v>13</v>
      </c>
      <c r="V379" s="222" t="s">
        <v>13</v>
      </c>
      <c r="W379" s="222" t="s">
        <v>848</v>
      </c>
      <c r="X379" s="222" t="s">
        <v>13</v>
      </c>
    </row>
    <row r="380" spans="1:24" ht="13.8" thickBot="1" x14ac:dyDescent="0.3">
      <c r="A380" s="7" t="s">
        <v>653</v>
      </c>
      <c r="B380" s="179" t="s">
        <v>652</v>
      </c>
      <c r="C380" s="222" t="s">
        <v>55</v>
      </c>
      <c r="D380" s="222" t="s">
        <v>1549</v>
      </c>
      <c r="E380" s="222" t="s">
        <v>2366</v>
      </c>
      <c r="F380" s="222" t="s">
        <v>1592</v>
      </c>
      <c r="G380" s="223">
        <v>1</v>
      </c>
      <c r="H380" s="224" t="s">
        <v>2367</v>
      </c>
      <c r="I380" s="223">
        <v>0.94599999999999995</v>
      </c>
      <c r="J380" s="229" t="s">
        <v>2368</v>
      </c>
      <c r="K380" s="222" t="s">
        <v>848</v>
      </c>
      <c r="L380" s="222" t="s">
        <v>1553</v>
      </c>
      <c r="M380" s="225" t="s">
        <v>13</v>
      </c>
      <c r="N380" s="222" t="s">
        <v>13</v>
      </c>
      <c r="O380" s="225" t="s">
        <v>13</v>
      </c>
      <c r="P380" s="222" t="s">
        <v>13</v>
      </c>
      <c r="Q380" s="222" t="s">
        <v>848</v>
      </c>
      <c r="R380" s="222" t="s">
        <v>13</v>
      </c>
      <c r="S380" s="225" t="s">
        <v>13</v>
      </c>
      <c r="T380" s="222" t="s">
        <v>13</v>
      </c>
      <c r="U380" s="225" t="s">
        <v>13</v>
      </c>
      <c r="V380" s="222" t="s">
        <v>13</v>
      </c>
      <c r="W380" s="222" t="s">
        <v>848</v>
      </c>
      <c r="X380" s="222" t="s">
        <v>13</v>
      </c>
    </row>
    <row r="381" spans="1:24" ht="13.8" thickBot="1" x14ac:dyDescent="0.3">
      <c r="A381" s="7" t="s">
        <v>661</v>
      </c>
      <c r="B381" s="179" t="s">
        <v>660</v>
      </c>
      <c r="C381" s="222" t="s">
        <v>55</v>
      </c>
      <c r="D381" s="222" t="s">
        <v>2378</v>
      </c>
      <c r="E381" s="222" t="s">
        <v>2379</v>
      </c>
      <c r="F381" s="222" t="s">
        <v>1527</v>
      </c>
      <c r="G381" s="223">
        <v>0.7</v>
      </c>
      <c r="H381" s="224" t="s">
        <v>1863</v>
      </c>
      <c r="I381" s="223">
        <v>0.7</v>
      </c>
      <c r="J381" s="229" t="s">
        <v>1644</v>
      </c>
      <c r="K381" s="222" t="s">
        <v>848</v>
      </c>
      <c r="L381" s="222" t="s">
        <v>1561</v>
      </c>
      <c r="M381" s="225" t="s">
        <v>13</v>
      </c>
      <c r="N381" s="222" t="s">
        <v>13</v>
      </c>
      <c r="O381" s="225" t="s">
        <v>13</v>
      </c>
      <c r="P381" s="222" t="s">
        <v>13</v>
      </c>
      <c r="Q381" s="222" t="s">
        <v>848</v>
      </c>
      <c r="R381" s="222" t="s">
        <v>13</v>
      </c>
      <c r="S381" s="225" t="s">
        <v>13</v>
      </c>
      <c r="T381" s="222" t="s">
        <v>13</v>
      </c>
      <c r="U381" s="225" t="s">
        <v>13</v>
      </c>
      <c r="V381" s="222" t="s">
        <v>13</v>
      </c>
      <c r="W381" s="222" t="s">
        <v>848</v>
      </c>
      <c r="X381" s="222" t="s">
        <v>13</v>
      </c>
    </row>
    <row r="382" spans="1:24" ht="13.8" thickBot="1" x14ac:dyDescent="0.3">
      <c r="A382" s="7" t="s">
        <v>663</v>
      </c>
      <c r="B382" s="179" t="s">
        <v>662</v>
      </c>
      <c r="C382" s="222" t="s">
        <v>55</v>
      </c>
      <c r="D382" s="222" t="s">
        <v>1617</v>
      </c>
      <c r="E382" s="222" t="s">
        <v>2380</v>
      </c>
      <c r="F382" s="222" t="s">
        <v>1592</v>
      </c>
      <c r="G382" s="223">
        <v>1</v>
      </c>
      <c r="H382" s="224" t="s">
        <v>2361</v>
      </c>
      <c r="I382" s="225" t="s">
        <v>13</v>
      </c>
      <c r="J382" s="229" t="s">
        <v>2381</v>
      </c>
      <c r="K382" s="222" t="s">
        <v>848</v>
      </c>
      <c r="L382" s="222" t="s">
        <v>1561</v>
      </c>
      <c r="M382" s="223">
        <v>0</v>
      </c>
      <c r="N382" s="229" t="s">
        <v>936</v>
      </c>
      <c r="O382" s="223">
        <v>0</v>
      </c>
      <c r="P382" s="229" t="s">
        <v>936</v>
      </c>
      <c r="Q382" s="222" t="s">
        <v>13</v>
      </c>
      <c r="R382" s="222" t="s">
        <v>936</v>
      </c>
      <c r="S382" s="223">
        <v>0</v>
      </c>
      <c r="T382" s="229" t="s">
        <v>936</v>
      </c>
      <c r="U382" s="223">
        <v>0</v>
      </c>
      <c r="V382" s="229" t="s">
        <v>936</v>
      </c>
      <c r="W382" s="222" t="s">
        <v>13</v>
      </c>
      <c r="X382" s="222" t="s">
        <v>936</v>
      </c>
    </row>
    <row r="383" spans="1:24" ht="13.8" thickBot="1" x14ac:dyDescent="0.3">
      <c r="A383" s="7" t="s">
        <v>691</v>
      </c>
      <c r="B383" s="179" t="s">
        <v>690</v>
      </c>
      <c r="C383" s="222" t="s">
        <v>55</v>
      </c>
      <c r="D383" s="222" t="s">
        <v>1617</v>
      </c>
      <c r="E383" s="222" t="s">
        <v>2413</v>
      </c>
      <c r="F383" s="222" t="s">
        <v>1528</v>
      </c>
      <c r="G383" s="230" t="s">
        <v>834</v>
      </c>
      <c r="H383" s="230" t="s">
        <v>834</v>
      </c>
      <c r="I383" s="230" t="s">
        <v>834</v>
      </c>
      <c r="J383" s="230" t="s">
        <v>834</v>
      </c>
      <c r="K383" s="230" t="s">
        <v>834</v>
      </c>
      <c r="L383" s="230" t="s">
        <v>834</v>
      </c>
      <c r="M383" s="230" t="s">
        <v>834</v>
      </c>
      <c r="N383" s="230" t="s">
        <v>834</v>
      </c>
      <c r="O383" s="230" t="s">
        <v>834</v>
      </c>
      <c r="P383" s="230" t="s">
        <v>834</v>
      </c>
      <c r="Q383" s="230" t="s">
        <v>834</v>
      </c>
      <c r="R383" s="230" t="s">
        <v>834</v>
      </c>
      <c r="S383" s="230" t="s">
        <v>834</v>
      </c>
      <c r="T383" s="230" t="s">
        <v>834</v>
      </c>
      <c r="U383" s="230" t="s">
        <v>834</v>
      </c>
      <c r="V383" s="230" t="s">
        <v>834</v>
      </c>
      <c r="W383" s="230" t="s">
        <v>834</v>
      </c>
      <c r="X383" s="230" t="s">
        <v>834</v>
      </c>
    </row>
    <row r="384" spans="1:24" ht="13.8" thickBot="1" x14ac:dyDescent="0.3">
      <c r="A384" s="7" t="s">
        <v>703</v>
      </c>
      <c r="B384" s="179" t="s">
        <v>702</v>
      </c>
      <c r="C384" s="222" t="s">
        <v>55</v>
      </c>
      <c r="D384" s="222" t="s">
        <v>1549</v>
      </c>
      <c r="E384" s="222" t="s">
        <v>2425</v>
      </c>
      <c r="F384" s="222" t="s">
        <v>1592</v>
      </c>
      <c r="G384" s="223">
        <v>2.8</v>
      </c>
      <c r="H384" s="224" t="s">
        <v>2426</v>
      </c>
      <c r="I384" s="223">
        <v>2.8</v>
      </c>
      <c r="J384" s="222" t="s">
        <v>13</v>
      </c>
      <c r="K384" s="222" t="s">
        <v>847</v>
      </c>
      <c r="L384" s="222" t="s">
        <v>1578</v>
      </c>
      <c r="M384" s="225" t="s">
        <v>13</v>
      </c>
      <c r="N384" s="222" t="s">
        <v>13</v>
      </c>
      <c r="O384" s="225" t="s">
        <v>13</v>
      </c>
      <c r="P384" s="222" t="s">
        <v>13</v>
      </c>
      <c r="Q384" s="222" t="s">
        <v>848</v>
      </c>
      <c r="R384" s="222" t="s">
        <v>13</v>
      </c>
      <c r="S384" s="225" t="s">
        <v>13</v>
      </c>
      <c r="T384" s="222" t="s">
        <v>13</v>
      </c>
      <c r="U384" s="225" t="s">
        <v>13</v>
      </c>
      <c r="V384" s="222" t="s">
        <v>13</v>
      </c>
      <c r="W384" s="222" t="s">
        <v>848</v>
      </c>
      <c r="X384" s="222" t="s">
        <v>13</v>
      </c>
    </row>
    <row r="385" spans="1:24" ht="13.8" thickBot="1" x14ac:dyDescent="0.3">
      <c r="A385" s="7" t="s">
        <v>717</v>
      </c>
      <c r="B385" s="179" t="s">
        <v>716</v>
      </c>
      <c r="C385" s="222" t="s">
        <v>55</v>
      </c>
      <c r="D385" s="222" t="s">
        <v>1617</v>
      </c>
      <c r="E385" s="222" t="s">
        <v>2440</v>
      </c>
      <c r="F385" s="222" t="s">
        <v>1592</v>
      </c>
      <c r="G385" s="223" t="s">
        <v>834</v>
      </c>
      <c r="H385" s="223" t="s">
        <v>834</v>
      </c>
      <c r="I385" s="223" t="s">
        <v>834</v>
      </c>
      <c r="J385" s="223" t="s">
        <v>834</v>
      </c>
      <c r="K385" s="223" t="s">
        <v>834</v>
      </c>
      <c r="L385" s="223" t="s">
        <v>834</v>
      </c>
      <c r="M385" s="223" t="s">
        <v>834</v>
      </c>
      <c r="N385" s="223" t="s">
        <v>834</v>
      </c>
      <c r="O385" s="223" t="s">
        <v>834</v>
      </c>
      <c r="P385" s="223" t="s">
        <v>834</v>
      </c>
      <c r="Q385" s="223" t="s">
        <v>834</v>
      </c>
      <c r="R385" s="223" t="s">
        <v>834</v>
      </c>
      <c r="S385" s="223" t="s">
        <v>834</v>
      </c>
      <c r="T385" s="223" t="s">
        <v>834</v>
      </c>
      <c r="U385" s="223" t="s">
        <v>834</v>
      </c>
      <c r="V385" s="223" t="s">
        <v>834</v>
      </c>
      <c r="W385" s="223" t="s">
        <v>834</v>
      </c>
      <c r="X385" s="223" t="s">
        <v>834</v>
      </c>
    </row>
    <row r="386" spans="1:24" ht="13.8" thickBot="1" x14ac:dyDescent="0.3">
      <c r="A386" s="7" t="s">
        <v>733</v>
      </c>
      <c r="B386" s="179" t="s">
        <v>732</v>
      </c>
      <c r="C386" s="222" t="s">
        <v>55</v>
      </c>
      <c r="D386" s="222" t="s">
        <v>1591</v>
      </c>
      <c r="E386" s="222" t="s">
        <v>13</v>
      </c>
      <c r="F386" s="222" t="s">
        <v>1592</v>
      </c>
      <c r="G386" s="223">
        <v>0.88619999999999999</v>
      </c>
      <c r="H386" s="224" t="s">
        <v>1697</v>
      </c>
      <c r="I386" s="223">
        <v>0.88619999999999999</v>
      </c>
      <c r="J386" s="229" t="s">
        <v>1602</v>
      </c>
      <c r="K386" s="222" t="s">
        <v>13</v>
      </c>
      <c r="L386" s="222" t="s">
        <v>1561</v>
      </c>
      <c r="M386" s="225" t="s">
        <v>13</v>
      </c>
      <c r="N386" s="222" t="s">
        <v>13</v>
      </c>
      <c r="O386" s="225" t="s">
        <v>13</v>
      </c>
      <c r="P386" s="222" t="s">
        <v>13</v>
      </c>
      <c r="Q386" s="222" t="s">
        <v>13</v>
      </c>
      <c r="R386" s="222" t="s">
        <v>13</v>
      </c>
      <c r="S386" s="225" t="s">
        <v>13</v>
      </c>
      <c r="T386" s="222" t="s">
        <v>13</v>
      </c>
      <c r="U386" s="225" t="s">
        <v>13</v>
      </c>
      <c r="V386" s="222" t="s">
        <v>13</v>
      </c>
      <c r="W386" s="222" t="s">
        <v>13</v>
      </c>
      <c r="X386" s="222" t="s">
        <v>13</v>
      </c>
    </row>
    <row r="387" spans="1:24" ht="13.8" thickBot="1" x14ac:dyDescent="0.3">
      <c r="A387" s="7" t="s">
        <v>759</v>
      </c>
      <c r="B387" s="179" t="s">
        <v>758</v>
      </c>
      <c r="C387" s="222" t="s">
        <v>55</v>
      </c>
      <c r="D387" s="222" t="s">
        <v>1928</v>
      </c>
      <c r="E387" s="222" t="s">
        <v>2485</v>
      </c>
      <c r="F387" s="222" t="s">
        <v>1558</v>
      </c>
      <c r="G387" s="223">
        <v>1.1000000000000001</v>
      </c>
      <c r="H387" s="224" t="s">
        <v>1843</v>
      </c>
      <c r="I387" s="223">
        <v>0.95440000000000003</v>
      </c>
      <c r="J387" s="229" t="s">
        <v>2486</v>
      </c>
      <c r="K387" s="222" t="s">
        <v>848</v>
      </c>
      <c r="L387" s="222" t="s">
        <v>1561</v>
      </c>
      <c r="M387" s="223">
        <v>0.1326</v>
      </c>
      <c r="N387" s="229" t="s">
        <v>2075</v>
      </c>
      <c r="O387" s="223">
        <v>0.1326</v>
      </c>
      <c r="P387" s="229" t="s">
        <v>1677</v>
      </c>
      <c r="Q387" s="222" t="s">
        <v>848</v>
      </c>
      <c r="R387" s="222" t="s">
        <v>1680</v>
      </c>
      <c r="S387" s="223">
        <v>0</v>
      </c>
      <c r="T387" s="229" t="s">
        <v>936</v>
      </c>
      <c r="U387" s="223">
        <v>0</v>
      </c>
      <c r="V387" s="229" t="s">
        <v>936</v>
      </c>
      <c r="W387" s="222" t="s">
        <v>848</v>
      </c>
      <c r="X387" s="222" t="s">
        <v>936</v>
      </c>
    </row>
    <row r="388" spans="1:24" ht="13.8" thickBot="1" x14ac:dyDescent="0.3">
      <c r="A388" s="7" t="s">
        <v>761</v>
      </c>
      <c r="B388" s="179" t="s">
        <v>760</v>
      </c>
      <c r="C388" s="222" t="s">
        <v>55</v>
      </c>
      <c r="D388" s="222" t="s">
        <v>1591</v>
      </c>
      <c r="E388" s="222" t="s">
        <v>13</v>
      </c>
      <c r="F388" s="222" t="s">
        <v>1592</v>
      </c>
      <c r="G388" s="223">
        <v>0.51790000000000003</v>
      </c>
      <c r="H388" s="224" t="s">
        <v>2487</v>
      </c>
      <c r="I388" s="223">
        <v>0.51790000000000003</v>
      </c>
      <c r="J388" s="229" t="s">
        <v>1602</v>
      </c>
      <c r="K388" s="222" t="s">
        <v>847</v>
      </c>
      <c r="L388" s="222" t="s">
        <v>1601</v>
      </c>
      <c r="M388" s="223">
        <v>0.3</v>
      </c>
      <c r="N388" s="229" t="s">
        <v>2488</v>
      </c>
      <c r="O388" s="223">
        <v>0.3</v>
      </c>
      <c r="P388" s="229" t="s">
        <v>2489</v>
      </c>
      <c r="Q388" s="222" t="s">
        <v>848</v>
      </c>
      <c r="R388" s="222" t="s">
        <v>1601</v>
      </c>
      <c r="S388" s="225" t="s">
        <v>13</v>
      </c>
      <c r="T388" s="222" t="s">
        <v>13</v>
      </c>
      <c r="U388" s="225" t="s">
        <v>13</v>
      </c>
      <c r="V388" s="222" t="s">
        <v>13</v>
      </c>
      <c r="W388" s="222" t="s">
        <v>13</v>
      </c>
      <c r="X388" s="222" t="s">
        <v>13</v>
      </c>
    </row>
    <row r="389" spans="1:24" ht="13.8" thickBot="1" x14ac:dyDescent="0.3">
      <c r="A389" s="7" t="s">
        <v>763</v>
      </c>
      <c r="B389" s="179" t="s">
        <v>762</v>
      </c>
      <c r="C389" s="222" t="s">
        <v>55</v>
      </c>
      <c r="D389" s="222" t="s">
        <v>1549</v>
      </c>
      <c r="E389" s="222" t="s">
        <v>2490</v>
      </c>
      <c r="F389" s="222" t="s">
        <v>1592</v>
      </c>
      <c r="G389" s="223">
        <v>0.7</v>
      </c>
      <c r="H389" s="224" t="s">
        <v>1714</v>
      </c>
      <c r="I389" s="223">
        <v>0.7</v>
      </c>
      <c r="J389" s="229" t="s">
        <v>2004</v>
      </c>
      <c r="K389" s="222" t="s">
        <v>848</v>
      </c>
      <c r="L389" s="222" t="s">
        <v>1561</v>
      </c>
      <c r="M389" s="223">
        <v>0</v>
      </c>
      <c r="N389" s="229" t="s">
        <v>936</v>
      </c>
      <c r="O389" s="223">
        <v>0</v>
      </c>
      <c r="P389" s="229" t="s">
        <v>936</v>
      </c>
      <c r="Q389" s="222" t="s">
        <v>848</v>
      </c>
      <c r="R389" s="222" t="s">
        <v>936</v>
      </c>
      <c r="S389" s="223">
        <v>0</v>
      </c>
      <c r="T389" s="229" t="s">
        <v>936</v>
      </c>
      <c r="U389" s="223">
        <v>0</v>
      </c>
      <c r="V389" s="229" t="s">
        <v>936</v>
      </c>
      <c r="W389" s="222" t="s">
        <v>848</v>
      </c>
      <c r="X389" s="222" t="s">
        <v>936</v>
      </c>
    </row>
    <row r="390" spans="1:24" ht="13.8" thickBot="1" x14ac:dyDescent="0.3">
      <c r="A390" s="7" t="s">
        <v>785</v>
      </c>
      <c r="B390" s="179" t="s">
        <v>784</v>
      </c>
      <c r="C390" s="222" t="s">
        <v>55</v>
      </c>
      <c r="D390" s="222" t="s">
        <v>1617</v>
      </c>
      <c r="E390" s="222" t="s">
        <v>2516</v>
      </c>
      <c r="F390" s="222" t="s">
        <v>1592</v>
      </c>
      <c r="G390" s="223">
        <v>0.5</v>
      </c>
      <c r="H390" s="224" t="s">
        <v>2517</v>
      </c>
      <c r="I390" s="223">
        <v>0.4899</v>
      </c>
      <c r="J390" s="222" t="s">
        <v>13</v>
      </c>
      <c r="K390" s="222" t="s">
        <v>847</v>
      </c>
      <c r="L390" s="222" t="s">
        <v>1553</v>
      </c>
      <c r="M390" s="223">
        <v>0.85</v>
      </c>
      <c r="N390" s="229" t="s">
        <v>1933</v>
      </c>
      <c r="O390" s="223">
        <v>1.3399000000000001</v>
      </c>
      <c r="P390" s="229" t="s">
        <v>2518</v>
      </c>
      <c r="Q390" s="222" t="s">
        <v>848</v>
      </c>
      <c r="R390" s="222" t="s">
        <v>1553</v>
      </c>
      <c r="S390" s="225" t="s">
        <v>13</v>
      </c>
      <c r="T390" s="222" t="s">
        <v>13</v>
      </c>
      <c r="U390" s="225" t="s">
        <v>13</v>
      </c>
      <c r="V390" s="222" t="s">
        <v>13</v>
      </c>
      <c r="W390" s="222" t="s">
        <v>848</v>
      </c>
      <c r="X390" s="222" t="s">
        <v>13</v>
      </c>
    </row>
    <row r="391" spans="1:24" ht="13.8" thickBot="1" x14ac:dyDescent="0.3">
      <c r="A391" s="7" t="s">
        <v>787</v>
      </c>
      <c r="B391" s="179" t="s">
        <v>786</v>
      </c>
      <c r="C391" s="222" t="s">
        <v>55</v>
      </c>
      <c r="D391" s="222" t="s">
        <v>1549</v>
      </c>
      <c r="E391" s="222" t="s">
        <v>2519</v>
      </c>
      <c r="F391" s="222" t="s">
        <v>1528</v>
      </c>
      <c r="G391" s="223">
        <v>0.91180000000000005</v>
      </c>
      <c r="H391" s="224" t="s">
        <v>1876</v>
      </c>
      <c r="I391" s="223">
        <v>0.91180000000000005</v>
      </c>
      <c r="J391" s="229" t="s">
        <v>2520</v>
      </c>
      <c r="K391" s="222" t="s">
        <v>848</v>
      </c>
      <c r="L391" s="222" t="s">
        <v>1561</v>
      </c>
      <c r="M391" s="223">
        <v>0</v>
      </c>
      <c r="N391" s="222" t="s">
        <v>13</v>
      </c>
      <c r="O391" s="223">
        <v>0</v>
      </c>
      <c r="P391" s="222" t="s">
        <v>13</v>
      </c>
      <c r="Q391" s="222" t="s">
        <v>848</v>
      </c>
      <c r="R391" s="222" t="s">
        <v>13</v>
      </c>
      <c r="S391" s="223">
        <v>0</v>
      </c>
      <c r="T391" s="222" t="s">
        <v>13</v>
      </c>
      <c r="U391" s="223">
        <v>0</v>
      </c>
      <c r="V391" s="222" t="s">
        <v>13</v>
      </c>
      <c r="W391" s="222" t="s">
        <v>848</v>
      </c>
      <c r="X391" s="222" t="s">
        <v>13</v>
      </c>
    </row>
    <row r="392" spans="1:24" ht="13.8" thickBot="1" x14ac:dyDescent="0.3">
      <c r="A392" s="7" t="s">
        <v>795</v>
      </c>
      <c r="B392" s="179" t="s">
        <v>794</v>
      </c>
      <c r="C392" s="222" t="s">
        <v>55</v>
      </c>
      <c r="D392" s="222" t="s">
        <v>1549</v>
      </c>
      <c r="E392" s="222" t="s">
        <v>2525</v>
      </c>
      <c r="F392" s="222" t="s">
        <v>1528</v>
      </c>
      <c r="G392" s="223">
        <v>1</v>
      </c>
      <c r="H392" s="224" t="s">
        <v>2526</v>
      </c>
      <c r="I392" s="223">
        <v>1</v>
      </c>
      <c r="J392" s="222" t="s">
        <v>13</v>
      </c>
      <c r="K392" s="222" t="s">
        <v>847</v>
      </c>
      <c r="L392" s="222" t="s">
        <v>1561</v>
      </c>
      <c r="M392" s="223">
        <v>0.7</v>
      </c>
      <c r="N392" s="229" t="s">
        <v>1933</v>
      </c>
      <c r="O392" s="223">
        <v>0.7</v>
      </c>
      <c r="P392" s="229" t="s">
        <v>2527</v>
      </c>
      <c r="Q392" s="222" t="s">
        <v>848</v>
      </c>
      <c r="R392" s="222" t="s">
        <v>1561</v>
      </c>
      <c r="S392" s="225" t="s">
        <v>13</v>
      </c>
      <c r="T392" s="222" t="s">
        <v>13</v>
      </c>
      <c r="U392" s="225" t="s">
        <v>13</v>
      </c>
      <c r="V392" s="222" t="s">
        <v>13</v>
      </c>
      <c r="W392" s="222" t="s">
        <v>848</v>
      </c>
      <c r="X392" s="222" t="s">
        <v>13</v>
      </c>
    </row>
    <row r="393" spans="1:24" ht="13.8" thickBot="1" x14ac:dyDescent="0.3">
      <c r="A393" s="7" t="s">
        <v>815</v>
      </c>
      <c r="B393" s="179" t="s">
        <v>814</v>
      </c>
      <c r="C393" s="222" t="s">
        <v>55</v>
      </c>
      <c r="D393" s="222" t="s">
        <v>1570</v>
      </c>
      <c r="E393" s="222" t="s">
        <v>2553</v>
      </c>
      <c r="F393" s="222" t="s">
        <v>1558</v>
      </c>
      <c r="G393" s="223">
        <v>2</v>
      </c>
      <c r="H393" s="224" t="s">
        <v>2003</v>
      </c>
      <c r="I393" s="223">
        <v>2</v>
      </c>
      <c r="J393" s="229" t="s">
        <v>1677</v>
      </c>
      <c r="K393" s="222" t="s">
        <v>847</v>
      </c>
      <c r="L393" s="222" t="s">
        <v>1561</v>
      </c>
      <c r="M393" s="225" t="s">
        <v>13</v>
      </c>
      <c r="N393" s="222" t="s">
        <v>13</v>
      </c>
      <c r="O393" s="225" t="s">
        <v>13</v>
      </c>
      <c r="P393" s="222" t="s">
        <v>13</v>
      </c>
      <c r="Q393" s="222" t="s">
        <v>848</v>
      </c>
      <c r="R393" s="222" t="s">
        <v>13</v>
      </c>
      <c r="S393" s="225" t="s">
        <v>13</v>
      </c>
      <c r="T393" s="222" t="s">
        <v>13</v>
      </c>
      <c r="U393" s="225" t="s">
        <v>13</v>
      </c>
      <c r="V393" s="222" t="s">
        <v>13</v>
      </c>
      <c r="W393" s="222" t="s">
        <v>848</v>
      </c>
      <c r="X393" s="222" t="s">
        <v>13</v>
      </c>
    </row>
    <row r="394" spans="1:24" ht="13.8" thickBot="1" x14ac:dyDescent="0.3">
      <c r="A394" s="7" t="s">
        <v>817</v>
      </c>
      <c r="B394" s="179" t="s">
        <v>816</v>
      </c>
      <c r="C394" s="222" t="s">
        <v>55</v>
      </c>
      <c r="D394" s="222" t="s">
        <v>1591</v>
      </c>
      <c r="E394" s="222" t="s">
        <v>2554</v>
      </c>
      <c r="F394" s="222" t="s">
        <v>1592</v>
      </c>
      <c r="G394" s="223">
        <v>1</v>
      </c>
      <c r="H394" s="224" t="s">
        <v>2093</v>
      </c>
      <c r="I394" s="223">
        <v>3947</v>
      </c>
      <c r="J394" s="222" t="s">
        <v>13</v>
      </c>
      <c r="K394" s="222" t="s">
        <v>847</v>
      </c>
      <c r="L394" s="222" t="s">
        <v>2555</v>
      </c>
      <c r="M394" s="223">
        <v>0.99</v>
      </c>
      <c r="N394" s="229" t="s">
        <v>1876</v>
      </c>
      <c r="O394" s="223">
        <v>0.99</v>
      </c>
      <c r="P394" s="229" t="s">
        <v>2556</v>
      </c>
      <c r="Q394" s="222" t="s">
        <v>848</v>
      </c>
      <c r="R394" s="222" t="s">
        <v>13</v>
      </c>
      <c r="S394" s="225" t="s">
        <v>13</v>
      </c>
      <c r="T394" s="222" t="s">
        <v>13</v>
      </c>
      <c r="U394" s="225" t="s">
        <v>13</v>
      </c>
      <c r="V394" s="222" t="s">
        <v>13</v>
      </c>
      <c r="W394" s="222" t="s">
        <v>848</v>
      </c>
      <c r="X394" s="222" t="s">
        <v>13</v>
      </c>
    </row>
    <row r="395" spans="1:24" ht="13.8" thickBot="1" x14ac:dyDescent="0.3">
      <c r="A395" s="7" t="s">
        <v>823</v>
      </c>
      <c r="B395" s="179" t="s">
        <v>822</v>
      </c>
      <c r="C395" s="222" t="s">
        <v>55</v>
      </c>
      <c r="D395" s="222" t="s">
        <v>1614</v>
      </c>
      <c r="E395" s="222" t="s">
        <v>2560</v>
      </c>
      <c r="F395" s="222" t="s">
        <v>1558</v>
      </c>
      <c r="G395" s="223">
        <v>0.85</v>
      </c>
      <c r="H395" s="224" t="s">
        <v>2561</v>
      </c>
      <c r="I395" s="223">
        <v>0.79349999999999998</v>
      </c>
      <c r="J395" s="229" t="s">
        <v>1493</v>
      </c>
      <c r="K395" s="222" t="s">
        <v>847</v>
      </c>
      <c r="L395" s="222" t="s">
        <v>1601</v>
      </c>
      <c r="M395" s="223">
        <v>0.70920000000000005</v>
      </c>
      <c r="N395" s="229" t="s">
        <v>2562</v>
      </c>
      <c r="O395" s="223">
        <v>0.70499999999999996</v>
      </c>
      <c r="P395" s="229" t="s">
        <v>1493</v>
      </c>
      <c r="Q395" s="222" t="s">
        <v>847</v>
      </c>
      <c r="R395" s="222" t="s">
        <v>1601</v>
      </c>
      <c r="S395" s="223">
        <v>0.38</v>
      </c>
      <c r="T395" s="229" t="s">
        <v>2563</v>
      </c>
      <c r="U395" s="223">
        <v>0.37769999999999998</v>
      </c>
      <c r="V395" s="229" t="s">
        <v>1493</v>
      </c>
      <c r="W395" s="222" t="s">
        <v>847</v>
      </c>
      <c r="X395" s="222" t="s">
        <v>1601</v>
      </c>
    </row>
  </sheetData>
  <sortState ref="A4:X395">
    <sortCondition ref="C4:C395"/>
    <sortCondition ref="B4:B395"/>
  </sortState>
  <hyperlinks>
    <hyperlink ref="G1" location="'Table of Contents'!A1" display="Return to Table of Contents"/>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of Contents</vt:lpstr>
      <vt:lpstr>Summary and Definitions</vt:lpstr>
      <vt:lpstr>Outlets, Hours and SqFt</vt:lpstr>
      <vt:lpstr>Collections</vt:lpstr>
      <vt:lpstr>Services</vt:lpstr>
      <vt:lpstr>Programs</vt:lpstr>
      <vt:lpstr>Internet Connectivity</vt:lpstr>
      <vt:lpstr>Technology</vt:lpstr>
      <vt:lpstr>Millages</vt:lpstr>
      <vt:lpstr>Operating Income</vt:lpstr>
      <vt:lpstr>Operating Expenditures</vt:lpstr>
      <vt:lpstr>Capital Income &amp; Expenditure</vt:lpstr>
      <vt:lpstr>Nonresident Fees</vt:lpstr>
      <vt:lpstr>Staffing</vt:lpstr>
      <vt:lpstr>Director's Salary</vt:lpstr>
      <vt:lpstr>Other Employee Salary</vt:lpstr>
    </vt:vector>
  </TitlesOfParts>
  <Company>Counting Opinions (SQUIRE)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LM_Statistics Outlets, Hours, and SqFt</dc:title>
  <dc:creator>Counting Opinions (SQUIRE) Ltd.</dc:creator>
  <cp:lastModifiedBy>Hamlin, Joseph (MDE)</cp:lastModifiedBy>
  <cp:lastPrinted>2017-08-07T15:35:04Z</cp:lastPrinted>
  <dcterms:created xsi:type="dcterms:W3CDTF">2017-07-28T14:20:36Z</dcterms:created>
  <dcterms:modified xsi:type="dcterms:W3CDTF">2017-08-09T17:39:42Z</dcterms:modified>
</cp:coreProperties>
</file>