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terse\Downloads\"/>
    </mc:Choice>
  </mc:AlternateContent>
  <xr:revisionPtr revIDLastSave="0" documentId="13_ncr:1_{B7731B46-ECDA-428D-84D2-E11EDA405370}" xr6:coauthVersionLast="47" xr6:coauthVersionMax="47" xr10:uidLastSave="{00000000-0000-0000-0000-000000000000}"/>
  <bookViews>
    <workbookView xWindow="25080" yWindow="-120" windowWidth="25440" windowHeight="15270" tabRatio="815" firstSheet="2" activeTab="7" xr2:uid="{9625C15E-7420-42BC-A0B2-103913AAF860}"/>
  </bookViews>
  <sheets>
    <sheet name="Summary of All Payments" sheetId="6" r:id="rId1"/>
    <sheet name="Walmart Initial Payment 1" sheetId="12" r:id="rId2"/>
    <sheet name="Walmart Second Payment 1" sheetId="13" r:id="rId3"/>
    <sheet name="Walgreens Payment 1" sheetId="9" r:id="rId4"/>
    <sheet name="Walgreens Payment 2" sheetId="8" r:id="rId5"/>
    <sheet name="CVS Payment 1" sheetId="4" r:id="rId6"/>
    <sheet name="Allergan Payment 1" sheetId="10" r:id="rId7"/>
    <sheet name="Teva Payment 1" sheetId="11" r:id="rId8"/>
  </sheets>
  <definedNames>
    <definedName name="_xlnm._FilterDatabase" localSheetId="6" hidden="1">'Allergan Payment 1'!$A$17:$L$320</definedName>
    <definedName name="_xlnm._FilterDatabase" localSheetId="5" hidden="1">'CVS Payment 1'!$A$16:$L$318</definedName>
    <definedName name="_xlnm._FilterDatabase" localSheetId="0" hidden="1">'Summary of All Payments'!$A$3:$J$3</definedName>
    <definedName name="_xlnm._FilterDatabase" localSheetId="7" hidden="1">'Teva Payment 1'!$A$17:$L$311</definedName>
    <definedName name="_xlnm._FilterDatabase" localSheetId="3" hidden="1">'Walgreens Payment 1'!$A$19:$L$332</definedName>
    <definedName name="_xlnm._FilterDatabase" localSheetId="4" hidden="1">'Walgreens Payment 2'!$A$19:$L$333</definedName>
    <definedName name="_xlnm._FilterDatabase" localSheetId="1" hidden="1">'Walmart Initial Payment 1'!$A$19:$L$321</definedName>
    <definedName name="_xlnm._FilterDatabase" localSheetId="2" hidden="1">'Walmart Second Payment 1'!$A$19:$L$323</definedName>
    <definedName name="_xlnm.Print_Area" localSheetId="6">'Allergan Payment 1'!#REF!</definedName>
    <definedName name="_xlnm.Print_Area" localSheetId="5">'CVS Payment 1'!#REF!</definedName>
    <definedName name="_xlnm.Print_Area" localSheetId="7">'Teva Payment 1'!#REF!</definedName>
    <definedName name="_xlnm.Print_Area" localSheetId="3">'Walgreens Payment 1'!#REF!</definedName>
    <definedName name="_xlnm.Print_Area" localSheetId="4">'Walgreens Payment 2'!#REF!</definedName>
    <definedName name="_xlnm.Print_Area" localSheetId="1">'Walmart Initial Payment 1'!#REF!</definedName>
    <definedName name="_xlnm.Print_Area" localSheetId="2">'Walmart Second Payment 1'!#REF!</definedName>
    <definedName name="_xlnm.Print_Titles" localSheetId="6">'Allergan Payment 1'!$1:$2</definedName>
    <definedName name="_xlnm.Print_Titles" localSheetId="5">'CVS Payment 1'!$1:$2</definedName>
    <definedName name="_xlnm.Print_Titles" localSheetId="7">'Teva Payment 1'!$1:$2</definedName>
    <definedName name="_xlnm.Print_Titles" localSheetId="3">'Walgreens Payment 1'!$1:$2</definedName>
    <definedName name="_xlnm.Print_Titles" localSheetId="4">'Walgreens Payment 2'!$1:$2</definedName>
    <definedName name="_xlnm.Print_Titles" localSheetId="1">'Walmart Initial Payment 1'!$1:$2</definedName>
    <definedName name="_xlnm.Print_Titles" localSheetId="2">'Walmart Second Payment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1" l="1"/>
  <c r="F13" i="11"/>
  <c r="G310" i="11"/>
  <c r="G306" i="11"/>
  <c r="G305" i="11"/>
  <c r="G311" i="11" s="1"/>
  <c r="G319" i="10"/>
  <c r="G315" i="10"/>
  <c r="G314" i="10"/>
  <c r="G317" i="4"/>
  <c r="G313" i="4"/>
  <c r="G312" i="4"/>
  <c r="G332" i="8"/>
  <c r="G328" i="8"/>
  <c r="G327" i="8"/>
  <c r="G333" i="8" s="1"/>
  <c r="G15" i="8" s="1"/>
  <c r="G331" i="9"/>
  <c r="G327" i="9"/>
  <c r="G326" i="9"/>
  <c r="G322" i="13"/>
  <c r="H322" i="13" s="1"/>
  <c r="H321" i="13"/>
  <c r="H320" i="13"/>
  <c r="H319" i="13"/>
  <c r="G318" i="13"/>
  <c r="H318" i="13" s="1"/>
  <c r="G317" i="13"/>
  <c r="H316" i="13"/>
  <c r="H315" i="13"/>
  <c r="G320" i="12"/>
  <c r="G316" i="12"/>
  <c r="G315" i="12"/>
  <c r="G320" i="10" l="1"/>
  <c r="G13" i="10" s="1"/>
  <c r="G318" i="4"/>
  <c r="G12" i="4" s="1"/>
  <c r="G332" i="9"/>
  <c r="G15" i="9" s="1"/>
  <c r="G323" i="13"/>
  <c r="H323" i="13" s="1"/>
  <c r="F15" i="13" s="1"/>
  <c r="H317" i="13"/>
  <c r="G15" i="13" l="1"/>
  <c r="G321" i="12"/>
  <c r="H320" i="12"/>
  <c r="H319" i="12"/>
  <c r="H304" i="11"/>
  <c r="H305" i="11"/>
  <c r="H306" i="11"/>
  <c r="H307" i="11"/>
  <c r="H308" i="11"/>
  <c r="H309" i="11"/>
  <c r="H310" i="11"/>
  <c r="H311" i="11"/>
  <c r="H303" i="11"/>
  <c r="H313" i="10"/>
  <c r="H314" i="10"/>
  <c r="H315" i="10"/>
  <c r="H316" i="10"/>
  <c r="H317" i="10"/>
  <c r="H318" i="10"/>
  <c r="H319" i="10"/>
  <c r="H320" i="10"/>
  <c r="F13" i="10" s="1"/>
  <c r="H312" i="10"/>
  <c r="H311" i="4"/>
  <c r="H312" i="4"/>
  <c r="H313" i="4"/>
  <c r="H314" i="4"/>
  <c r="H315" i="4"/>
  <c r="H316" i="4"/>
  <c r="H317" i="4"/>
  <c r="H318" i="4"/>
  <c r="F12" i="4" s="1"/>
  <c r="H310" i="4"/>
  <c r="H326" i="8"/>
  <c r="H327" i="8"/>
  <c r="H328" i="8"/>
  <c r="H329" i="8"/>
  <c r="H330" i="8"/>
  <c r="H331" i="8"/>
  <c r="H332" i="8"/>
  <c r="H333" i="8"/>
  <c r="F15" i="8" s="1"/>
  <c r="H325" i="8"/>
  <c r="H325" i="9"/>
  <c r="H326" i="9"/>
  <c r="H327" i="9"/>
  <c r="H328" i="9"/>
  <c r="H329" i="9"/>
  <c r="H330" i="9"/>
  <c r="H331" i="9"/>
  <c r="H332" i="9"/>
  <c r="F15" i="9" s="1"/>
  <c r="H324" i="9"/>
  <c r="H314" i="12"/>
  <c r="H315" i="12"/>
  <c r="H316" i="12"/>
  <c r="H317" i="12"/>
  <c r="H318" i="12"/>
  <c r="H313" i="12"/>
  <c r="C299" i="11"/>
  <c r="H299" i="11"/>
  <c r="G299" i="11"/>
  <c r="F299" i="11"/>
  <c r="E299" i="11"/>
  <c r="C289" i="11"/>
  <c r="H289" i="11"/>
  <c r="G289" i="11"/>
  <c r="F289" i="11"/>
  <c r="E289" i="11"/>
  <c r="G308" i="10"/>
  <c r="F308" i="10"/>
  <c r="E308" i="10"/>
  <c r="C308" i="10"/>
  <c r="H308" i="10"/>
  <c r="C298" i="10"/>
  <c r="H298" i="10"/>
  <c r="G298" i="10"/>
  <c r="F298" i="10"/>
  <c r="E298" i="10"/>
  <c r="C296" i="4"/>
  <c r="E306" i="4"/>
  <c r="C306" i="4"/>
  <c r="H306" i="4"/>
  <c r="G306" i="4"/>
  <c r="F306" i="4"/>
  <c r="H296" i="4"/>
  <c r="G296" i="4"/>
  <c r="F296" i="4"/>
  <c r="E296" i="4"/>
  <c r="H321" i="8"/>
  <c r="G321" i="8"/>
  <c r="F321" i="8"/>
  <c r="E321" i="8"/>
  <c r="C321" i="8"/>
  <c r="H301" i="8"/>
  <c r="G301" i="8"/>
  <c r="F301" i="8"/>
  <c r="E301" i="8"/>
  <c r="C301" i="8"/>
  <c r="C320" i="9"/>
  <c r="H320" i="9"/>
  <c r="G320" i="9"/>
  <c r="F320" i="9"/>
  <c r="E320" i="9"/>
  <c r="H300" i="9"/>
  <c r="G300" i="9"/>
  <c r="F300" i="9"/>
  <c r="E300" i="9"/>
  <c r="C300" i="9"/>
  <c r="H309" i="12"/>
  <c r="G309" i="12"/>
  <c r="F309" i="12"/>
  <c r="E309" i="12"/>
  <c r="C309" i="12"/>
  <c r="H299" i="12"/>
  <c r="G299" i="12"/>
  <c r="F299" i="12"/>
  <c r="E299" i="12"/>
  <c r="C299" i="12"/>
  <c r="E311" i="13"/>
  <c r="H311" i="13"/>
  <c r="G311" i="13"/>
  <c r="F311" i="13"/>
  <c r="C311" i="13"/>
  <c r="H301" i="13"/>
  <c r="G301" i="13"/>
  <c r="F301" i="13"/>
  <c r="E301" i="13"/>
  <c r="C301" i="13"/>
  <c r="H321" i="12" l="1"/>
  <c r="F15" i="12" s="1"/>
  <c r="G15" i="12"/>
  <c r="I7" i="6"/>
  <c r="H7" i="6"/>
  <c r="G7" i="6"/>
  <c r="F7" i="6"/>
  <c r="E7" i="6"/>
  <c r="D7" i="6"/>
  <c r="C7" i="6" l="1"/>
  <c r="D286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6" i="6"/>
  <c r="D5" i="6"/>
  <c r="D4" i="6"/>
  <c r="C286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6" i="6"/>
  <c r="C5" i="6"/>
  <c r="C4" i="6"/>
  <c r="J286" i="6" l="1"/>
  <c r="C287" i="6"/>
  <c r="D287" i="6"/>
  <c r="F285" i="6" l="1"/>
  <c r="E285" i="6"/>
  <c r="F284" i="6"/>
  <c r="E284" i="6"/>
  <c r="F283" i="6"/>
  <c r="E283" i="6"/>
  <c r="F282" i="6"/>
  <c r="E282" i="6"/>
  <c r="F281" i="6"/>
  <c r="E281" i="6"/>
  <c r="F280" i="6"/>
  <c r="E280" i="6"/>
  <c r="F279" i="6"/>
  <c r="E279" i="6"/>
  <c r="F278" i="6"/>
  <c r="E278" i="6"/>
  <c r="F277" i="6"/>
  <c r="E277" i="6"/>
  <c r="F276" i="6"/>
  <c r="E276" i="6"/>
  <c r="F275" i="6"/>
  <c r="E275" i="6"/>
  <c r="F274" i="6"/>
  <c r="E274" i="6"/>
  <c r="F273" i="6"/>
  <c r="E273" i="6"/>
  <c r="F272" i="6"/>
  <c r="E272" i="6"/>
  <c r="F271" i="6"/>
  <c r="E271" i="6"/>
  <c r="F270" i="6"/>
  <c r="E270" i="6"/>
  <c r="F269" i="6"/>
  <c r="E269" i="6"/>
  <c r="F268" i="6"/>
  <c r="E268" i="6"/>
  <c r="F267" i="6"/>
  <c r="E267" i="6"/>
  <c r="F266" i="6"/>
  <c r="E266" i="6"/>
  <c r="F265" i="6"/>
  <c r="E265" i="6"/>
  <c r="F264" i="6"/>
  <c r="E264" i="6"/>
  <c r="F263" i="6"/>
  <c r="E263" i="6"/>
  <c r="F262" i="6"/>
  <c r="E262" i="6"/>
  <c r="F261" i="6"/>
  <c r="E261" i="6"/>
  <c r="F260" i="6"/>
  <c r="E260" i="6"/>
  <c r="F259" i="6"/>
  <c r="E259" i="6"/>
  <c r="F258" i="6"/>
  <c r="E258" i="6"/>
  <c r="F257" i="6"/>
  <c r="E257" i="6"/>
  <c r="F256" i="6"/>
  <c r="E256" i="6"/>
  <c r="F255" i="6"/>
  <c r="E255" i="6"/>
  <c r="F254" i="6"/>
  <c r="E254" i="6"/>
  <c r="F253" i="6"/>
  <c r="E253" i="6"/>
  <c r="F252" i="6"/>
  <c r="E252" i="6"/>
  <c r="F251" i="6"/>
  <c r="E251" i="6"/>
  <c r="F250" i="6"/>
  <c r="E250" i="6"/>
  <c r="F249" i="6"/>
  <c r="E249" i="6"/>
  <c r="F248" i="6"/>
  <c r="E248" i="6"/>
  <c r="F247" i="6"/>
  <c r="E247" i="6"/>
  <c r="F246" i="6"/>
  <c r="E246" i="6"/>
  <c r="F245" i="6"/>
  <c r="E245" i="6"/>
  <c r="F244" i="6"/>
  <c r="E244" i="6"/>
  <c r="F243" i="6"/>
  <c r="E243" i="6"/>
  <c r="F242" i="6"/>
  <c r="E242" i="6"/>
  <c r="F241" i="6"/>
  <c r="E241" i="6"/>
  <c r="F240" i="6"/>
  <c r="E240" i="6"/>
  <c r="F239" i="6"/>
  <c r="E239" i="6"/>
  <c r="F238" i="6"/>
  <c r="E238" i="6"/>
  <c r="F237" i="6"/>
  <c r="E237" i="6"/>
  <c r="F236" i="6"/>
  <c r="E236" i="6"/>
  <c r="F235" i="6"/>
  <c r="E235" i="6"/>
  <c r="F234" i="6"/>
  <c r="E234" i="6"/>
  <c r="F233" i="6"/>
  <c r="E233" i="6"/>
  <c r="F232" i="6"/>
  <c r="E232" i="6"/>
  <c r="F231" i="6"/>
  <c r="E231" i="6"/>
  <c r="F230" i="6"/>
  <c r="E230" i="6"/>
  <c r="F229" i="6"/>
  <c r="E229" i="6"/>
  <c r="F228" i="6"/>
  <c r="E228" i="6"/>
  <c r="F227" i="6"/>
  <c r="E227" i="6"/>
  <c r="F226" i="6"/>
  <c r="E226" i="6"/>
  <c r="F225" i="6"/>
  <c r="E225" i="6"/>
  <c r="F224" i="6"/>
  <c r="E224" i="6"/>
  <c r="F223" i="6"/>
  <c r="E223" i="6"/>
  <c r="F222" i="6"/>
  <c r="E222" i="6"/>
  <c r="F221" i="6"/>
  <c r="E221" i="6"/>
  <c r="F220" i="6"/>
  <c r="E220" i="6"/>
  <c r="F219" i="6"/>
  <c r="E219" i="6"/>
  <c r="F218" i="6"/>
  <c r="E218" i="6"/>
  <c r="F217" i="6"/>
  <c r="E217" i="6"/>
  <c r="F216" i="6"/>
  <c r="E216" i="6"/>
  <c r="F215" i="6"/>
  <c r="E215" i="6"/>
  <c r="F214" i="6"/>
  <c r="E214" i="6"/>
  <c r="F213" i="6"/>
  <c r="E213" i="6"/>
  <c r="F212" i="6"/>
  <c r="E212" i="6"/>
  <c r="F211" i="6"/>
  <c r="E211" i="6"/>
  <c r="F210" i="6"/>
  <c r="E210" i="6"/>
  <c r="F209" i="6"/>
  <c r="E209" i="6"/>
  <c r="F208" i="6"/>
  <c r="E208" i="6"/>
  <c r="F207" i="6"/>
  <c r="E207" i="6"/>
  <c r="F206" i="6"/>
  <c r="E206" i="6"/>
  <c r="F205" i="6"/>
  <c r="E205" i="6"/>
  <c r="F204" i="6"/>
  <c r="E204" i="6"/>
  <c r="F203" i="6"/>
  <c r="E203" i="6"/>
  <c r="F202" i="6"/>
  <c r="E202" i="6"/>
  <c r="F201" i="6"/>
  <c r="E201" i="6"/>
  <c r="F200" i="6"/>
  <c r="E200" i="6"/>
  <c r="F199" i="6"/>
  <c r="F198" i="6"/>
  <c r="E198" i="6"/>
  <c r="F197" i="6"/>
  <c r="E197" i="6"/>
  <c r="F196" i="6"/>
  <c r="E196" i="6"/>
  <c r="F195" i="6"/>
  <c r="E195" i="6"/>
  <c r="F194" i="6"/>
  <c r="E194" i="6"/>
  <c r="F193" i="6"/>
  <c r="E193" i="6"/>
  <c r="F192" i="6"/>
  <c r="E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F167" i="6"/>
  <c r="E167" i="6"/>
  <c r="F166" i="6"/>
  <c r="E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F100" i="6"/>
  <c r="E100" i="6"/>
  <c r="F99" i="6"/>
  <c r="E99" i="6"/>
  <c r="F98" i="6"/>
  <c r="E98" i="6"/>
  <c r="F97" i="6"/>
  <c r="E97" i="6"/>
  <c r="F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6" i="6"/>
  <c r="I5" i="6"/>
  <c r="I4" i="6"/>
  <c r="I287" i="6" l="1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4" i="6"/>
  <c r="H5" i="6"/>
  <c r="H6" i="6"/>
  <c r="H8" i="6"/>
  <c r="H287" i="6" l="1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J285" i="6" l="1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0" i="6"/>
  <c r="J99" i="6"/>
  <c r="J98" i="6"/>
  <c r="J97" i="6"/>
  <c r="J95" i="6"/>
  <c r="J94" i="6"/>
  <c r="J93" i="6"/>
  <c r="J92" i="6"/>
  <c r="J91" i="6"/>
  <c r="J90" i="6"/>
  <c r="J89" i="6"/>
  <c r="J88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6" i="6"/>
  <c r="J45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47" i="6"/>
  <c r="G6" i="6"/>
  <c r="F6" i="6"/>
  <c r="E6" i="6"/>
  <c r="G5" i="6"/>
  <c r="F5" i="6"/>
  <c r="E5" i="6"/>
  <c r="G4" i="6"/>
  <c r="F4" i="6"/>
  <c r="E4" i="6"/>
  <c r="G287" i="6" l="1"/>
  <c r="F287" i="6"/>
  <c r="J7" i="6"/>
  <c r="J6" i="6"/>
  <c r="J5" i="6"/>
  <c r="J4" i="6" l="1"/>
  <c r="E44" i="6" l="1"/>
  <c r="E101" i="6"/>
  <c r="J101" i="6" s="1"/>
  <c r="E199" i="6"/>
  <c r="J199" i="6" s="1"/>
  <c r="E96" i="6"/>
  <c r="J96" i="6" s="1"/>
  <c r="E87" i="6"/>
  <c r="J87" i="6" s="1"/>
  <c r="E175" i="6"/>
  <c r="J175" i="6" s="1"/>
  <c r="E115" i="6"/>
  <c r="J115" i="6" s="1"/>
  <c r="E287" i="6" l="1"/>
  <c r="J287" i="6" s="1"/>
  <c r="J44" i="6"/>
</calcChain>
</file>

<file path=xl/sharedStrings.xml><?xml version="1.0" encoding="utf-8"?>
<sst xmlns="http://schemas.openxmlformats.org/spreadsheetml/2006/main" count="12531" uniqueCount="536">
  <si>
    <t>State / Subdivision</t>
  </si>
  <si>
    <t>Walmart Initial Payment 1</t>
  </si>
  <si>
    <t>Walmart Second Payment 1</t>
  </si>
  <si>
    <t>Walgreens Payment 1</t>
  </si>
  <si>
    <t>Walgreens Payment 2</t>
  </si>
  <si>
    <t>CVS Payment 1</t>
  </si>
  <si>
    <t>Allergan Payment 1</t>
  </si>
  <si>
    <t>Teva Payment 1</t>
  </si>
  <si>
    <t>TOTAL</t>
  </si>
  <si>
    <t>Michigan</t>
  </si>
  <si>
    <t>Administrative Fund</t>
  </si>
  <si>
    <t>Litigating Local Government Attorney Fee Fund</t>
  </si>
  <si>
    <t>Special Circumstance Fund</t>
  </si>
  <si>
    <t>Adrian City</t>
  </si>
  <si>
    <t>Alcona County</t>
  </si>
  <si>
    <t>Alger County</t>
  </si>
  <si>
    <t>Allegan County</t>
  </si>
  <si>
    <t>Allen Park City</t>
  </si>
  <si>
    <t>Alpena County</t>
  </si>
  <si>
    <t>Alpine Charter Township</t>
  </si>
  <si>
    <t>Ann Arbor City</t>
  </si>
  <si>
    <t>Antrim County</t>
  </si>
  <si>
    <t>Arenac County</t>
  </si>
  <si>
    <t>Auburn Hills City</t>
  </si>
  <si>
    <t>Bangor Charter Township (Reallocated to Bay County)</t>
  </si>
  <si>
    <t>Baraga County</t>
  </si>
  <si>
    <t>Barry County</t>
  </si>
  <si>
    <t>Bath Charter Township</t>
  </si>
  <si>
    <t>Battle Creek City</t>
  </si>
  <si>
    <t>Bay City</t>
  </si>
  <si>
    <t>Bay County</t>
  </si>
  <si>
    <t>Bedford Township</t>
  </si>
  <si>
    <t>Benton Charter Township</t>
  </si>
  <si>
    <t>Benzie County</t>
  </si>
  <si>
    <t>Berkley City</t>
  </si>
  <si>
    <t>Berrien County</t>
  </si>
  <si>
    <t>Beverly Hills Village</t>
  </si>
  <si>
    <t>Big Rapids City</t>
  </si>
  <si>
    <t>Birmingham City</t>
  </si>
  <si>
    <t>Blackman Charter Township</t>
  </si>
  <si>
    <t>Bloomfield Charter Township</t>
  </si>
  <si>
    <t>Branch County</t>
  </si>
  <si>
    <t>Brandon Charter Township</t>
  </si>
  <si>
    <t>Brighton Township</t>
  </si>
  <si>
    <t>Brownstown Charter Township</t>
  </si>
  <si>
    <t>Burton City</t>
  </si>
  <si>
    <t>Cadillac City</t>
  </si>
  <si>
    <t>Caledonia Charter Township</t>
  </si>
  <si>
    <t>Calhoun County</t>
  </si>
  <si>
    <t>Cannon Township</t>
  </si>
  <si>
    <t>Canton Charter Township</t>
  </si>
  <si>
    <t>Cascade Charter Township</t>
  </si>
  <si>
    <t>Cass County</t>
  </si>
  <si>
    <t>Charlevoix County</t>
  </si>
  <si>
    <t>Cheboygan County</t>
  </si>
  <si>
    <t>Chesterfield Charter Township</t>
  </si>
  <si>
    <t>Chippewa County</t>
  </si>
  <si>
    <t>Clare County</t>
  </si>
  <si>
    <t>Clawson City</t>
  </si>
  <si>
    <t>Clinton Charter Township</t>
  </si>
  <si>
    <t>Clinton County</t>
  </si>
  <si>
    <t>Coldwater City</t>
  </si>
  <si>
    <t>Comstock Charter Township</t>
  </si>
  <si>
    <t>Cooper Charter Township</t>
  </si>
  <si>
    <t>Crawford County</t>
  </si>
  <si>
    <t>Davison Township</t>
  </si>
  <si>
    <t>Dearborn City</t>
  </si>
  <si>
    <t>Dearborn Heights City</t>
  </si>
  <si>
    <t>Delhi Charter Township</t>
  </si>
  <si>
    <t>Delta Charter Township</t>
  </si>
  <si>
    <t>Delta County</t>
  </si>
  <si>
    <t>Detroit City</t>
  </si>
  <si>
    <t>Dewitt Charter Township</t>
  </si>
  <si>
    <t>Dickinson County</t>
  </si>
  <si>
    <t>East Bay Township</t>
  </si>
  <si>
    <t>East Grand Rapids City</t>
  </si>
  <si>
    <t>East Lansing City</t>
  </si>
  <si>
    <t>Eastpointe City</t>
  </si>
  <si>
    <t>Eaton County</t>
  </si>
  <si>
    <t>Egelston Township</t>
  </si>
  <si>
    <t>Emmet County</t>
  </si>
  <si>
    <t>Emmett Charter Township</t>
  </si>
  <si>
    <t>Escanaba City</t>
  </si>
  <si>
    <t>Farmington City</t>
  </si>
  <si>
    <t>Farmington Hills City</t>
  </si>
  <si>
    <t>Fenton Charter Township</t>
  </si>
  <si>
    <t>Fenton City</t>
  </si>
  <si>
    <t>Ferndale City</t>
  </si>
  <si>
    <t>Flat Rock City</t>
  </si>
  <si>
    <t>Flint Charter Township</t>
  </si>
  <si>
    <t>Flint City</t>
  </si>
  <si>
    <t>Flushing Charter Township</t>
  </si>
  <si>
    <t>Fort Gratiot Charter Township</t>
  </si>
  <si>
    <t>Fraser City</t>
  </si>
  <si>
    <t>Frenchtown Charter Township</t>
  </si>
  <si>
    <t>Fruitport Charter Township</t>
  </si>
  <si>
    <t>Gaines Township</t>
  </si>
  <si>
    <t>Garden City</t>
  </si>
  <si>
    <t>Garfield Charter Township (Reallocated to Grand Traverse County)</t>
  </si>
  <si>
    <t>Genesee Charter Township (Reallocated to Genesee County)</t>
  </si>
  <si>
    <t>Genesee County</t>
  </si>
  <si>
    <t>Georgetown Charter Township</t>
  </si>
  <si>
    <t>Gladwin County</t>
  </si>
  <si>
    <t>Gogebic County</t>
  </si>
  <si>
    <t>Grand Blanc Charter Township</t>
  </si>
  <si>
    <t>Grand Haven Charter Township</t>
  </si>
  <si>
    <t>Grand Haven City</t>
  </si>
  <si>
    <t>Grand Rapids Charter Township</t>
  </si>
  <si>
    <t>Grand Rapids City</t>
  </si>
  <si>
    <t>Grand Traverse County</t>
  </si>
  <si>
    <t>Grandville City</t>
  </si>
  <si>
    <t>Gratiot County</t>
  </si>
  <si>
    <t>Green Oak Township</t>
  </si>
  <si>
    <t>Grosse Ile Township</t>
  </si>
  <si>
    <t>Grosse Pointe Park City</t>
  </si>
  <si>
    <t>Grosse Pointe Woods City</t>
  </si>
  <si>
    <t>Hamburg Township</t>
  </si>
  <si>
    <t>Hamtramck City</t>
  </si>
  <si>
    <t>Harper Woods City</t>
  </si>
  <si>
    <t>Harrison Charter Township</t>
  </si>
  <si>
    <t>Hartland Township</t>
  </si>
  <si>
    <t>Hazel Park City</t>
  </si>
  <si>
    <t>Highland Charter Township</t>
  </si>
  <si>
    <t>Highland Park City</t>
  </si>
  <si>
    <t>Hillsdale County</t>
  </si>
  <si>
    <t>Holland Charter Township</t>
  </si>
  <si>
    <t>Holland City</t>
  </si>
  <si>
    <t>Holly Township</t>
  </si>
  <si>
    <t>Houghton County</t>
  </si>
  <si>
    <t>Huron Charter Township</t>
  </si>
  <si>
    <t>Huron County</t>
  </si>
  <si>
    <t>Independence Charter Township</t>
  </si>
  <si>
    <t>Ingham County</t>
  </si>
  <si>
    <t>Inkster City</t>
  </si>
  <si>
    <t>Ionia City</t>
  </si>
  <si>
    <t>Ionia County</t>
  </si>
  <si>
    <t>Iosco County</t>
  </si>
  <si>
    <t>Iron County</t>
  </si>
  <si>
    <t>Iron Mountain City</t>
  </si>
  <si>
    <t>Isabella County</t>
  </si>
  <si>
    <t>Jackson City</t>
  </si>
  <si>
    <t>Jackson County</t>
  </si>
  <si>
    <t>Kalamazoo Charter Township</t>
  </si>
  <si>
    <t>Kalamazoo City</t>
  </si>
  <si>
    <t>Kalamazoo County</t>
  </si>
  <si>
    <t>Kalkaska County</t>
  </si>
  <si>
    <t>Kent County</t>
  </si>
  <si>
    <t>Kentwood City</t>
  </si>
  <si>
    <t>Keweenaw County</t>
  </si>
  <si>
    <t>Lake County</t>
  </si>
  <si>
    <t>Lansing City</t>
  </si>
  <si>
    <t>Lapeer County</t>
  </si>
  <si>
    <t>Leelanau County</t>
  </si>
  <si>
    <t>Lenawee County</t>
  </si>
  <si>
    <t>Lenox Township (Reallocated to Macomb County)</t>
  </si>
  <si>
    <t>Leoni Township</t>
  </si>
  <si>
    <t>Lincoln Charter Township</t>
  </si>
  <si>
    <t>Lincoln Park City</t>
  </si>
  <si>
    <t>Livingston County</t>
  </si>
  <si>
    <t>Livonia City</t>
  </si>
  <si>
    <t>Luce County</t>
  </si>
  <si>
    <t>Lyon Charter Township</t>
  </si>
  <si>
    <t>Mackinac County</t>
  </si>
  <si>
    <t>Macomb County</t>
  </si>
  <si>
    <t>Macomb Township</t>
  </si>
  <si>
    <t>Madison Heights City</t>
  </si>
  <si>
    <t>Manistee County</t>
  </si>
  <si>
    <t>Marion Township</t>
  </si>
  <si>
    <t>Marquette City</t>
  </si>
  <si>
    <t>Marquette County</t>
  </si>
  <si>
    <t>Mason County</t>
  </si>
  <si>
    <t>Mecosta County</t>
  </si>
  <si>
    <t>Melvindale City</t>
  </si>
  <si>
    <t>Menominee County</t>
  </si>
  <si>
    <t>Meridian Charter Township</t>
  </si>
  <si>
    <t>Midland City</t>
  </si>
  <si>
    <t>Midland County</t>
  </si>
  <si>
    <t>Milford Charter Township</t>
  </si>
  <si>
    <t>Missaukee County</t>
  </si>
  <si>
    <t>Monitor Charter Township (Reallocated to Bay County)</t>
  </si>
  <si>
    <t>Monroe Charter Township</t>
  </si>
  <si>
    <t>Monroe City</t>
  </si>
  <si>
    <t>Monroe County</t>
  </si>
  <si>
    <t>Montcalm County</t>
  </si>
  <si>
    <t>Montmorency County</t>
  </si>
  <si>
    <t>Mount Clemens City</t>
  </si>
  <si>
    <t>Mount Morris Charter Township</t>
  </si>
  <si>
    <t>Mount Pleasant City</t>
  </si>
  <si>
    <t>Mundy Charter Township</t>
  </si>
  <si>
    <t>Muskegon Charter Township</t>
  </si>
  <si>
    <t>Muskegon City</t>
  </si>
  <si>
    <t>Muskegon County</t>
  </si>
  <si>
    <t>Muskegon Heights City</t>
  </si>
  <si>
    <t>New Baltimore City</t>
  </si>
  <si>
    <t>Newaygo County</t>
  </si>
  <si>
    <t>Niles City</t>
  </si>
  <si>
    <t>Niles Township (Reallocated to Berrien County)</t>
  </si>
  <si>
    <t>Northville Charter Township</t>
  </si>
  <si>
    <t>Norton Shores City</t>
  </si>
  <si>
    <t>Novi City</t>
  </si>
  <si>
    <t>Oak Park City</t>
  </si>
  <si>
    <t>Oakland Charter Township</t>
  </si>
  <si>
    <t>Oakland County</t>
  </si>
  <si>
    <t>Oceana County</t>
  </si>
  <si>
    <t>Oceola Township</t>
  </si>
  <si>
    <t>Ogemaw County</t>
  </si>
  <si>
    <t>Ontonagon County</t>
  </si>
  <si>
    <t>Orion Charter Township</t>
  </si>
  <si>
    <t>Osceola County</t>
  </si>
  <si>
    <t>Oscoda County</t>
  </si>
  <si>
    <t>Oshtemo Charter Township</t>
  </si>
  <si>
    <t>Otsego County</t>
  </si>
  <si>
    <t>Ottawa County</t>
  </si>
  <si>
    <t>Owosso City</t>
  </si>
  <si>
    <t>Oxford Charter Township</t>
  </si>
  <si>
    <t>Park Township</t>
  </si>
  <si>
    <t>Pittsfield Charter Township</t>
  </si>
  <si>
    <t>Plainfield Charter Township</t>
  </si>
  <si>
    <t>Plymouth Charter Township</t>
  </si>
  <si>
    <t>Pontiac City</t>
  </si>
  <si>
    <t>Port Huron Charter Township</t>
  </si>
  <si>
    <t>Port Huron City</t>
  </si>
  <si>
    <t>Portage City</t>
  </si>
  <si>
    <t>Presque Isle County</t>
  </si>
  <si>
    <t>Redford Charter Township</t>
  </si>
  <si>
    <t>Riverview City</t>
  </si>
  <si>
    <t>Rochester City</t>
  </si>
  <si>
    <t>Rochester Hills City</t>
  </si>
  <si>
    <t>Romulus City</t>
  </si>
  <si>
    <t>Roscommon County</t>
  </si>
  <si>
    <t>Roseville City</t>
  </si>
  <si>
    <t>Royal Oak City</t>
  </si>
  <si>
    <t>Saginaw Charter Township</t>
  </si>
  <si>
    <t>Saginaw City</t>
  </si>
  <si>
    <t>Saginaw County</t>
  </si>
  <si>
    <t>Sanilac County</t>
  </si>
  <si>
    <t>Sault Ste. Marie City</t>
  </si>
  <si>
    <t>Schoolcraft County</t>
  </si>
  <si>
    <t>Scio Charter Township</t>
  </si>
  <si>
    <t>Shelby Charter Township</t>
  </si>
  <si>
    <t>Shiawassee County</t>
  </si>
  <si>
    <t>South Lyon City</t>
  </si>
  <si>
    <t>Southfield City</t>
  </si>
  <si>
    <t>Southfield Township</t>
  </si>
  <si>
    <t>Southgate City</t>
  </si>
  <si>
    <t>Spring Lake Township</t>
  </si>
  <si>
    <t>Springfield Charter Township</t>
  </si>
  <si>
    <t>St Clair County</t>
  </si>
  <si>
    <t>St Joseph County</t>
  </si>
  <si>
    <t>St. Clair Shores City</t>
  </si>
  <si>
    <t>Sterling Heights City</t>
  </si>
  <si>
    <t>Sturgis City</t>
  </si>
  <si>
    <t>Summit Township</t>
  </si>
  <si>
    <t>Superior Charter Township</t>
  </si>
  <si>
    <t>Taylor City</t>
  </si>
  <si>
    <t>Texas Charter Township</t>
  </si>
  <si>
    <t>Thomas Township</t>
  </si>
  <si>
    <t>Traverse City</t>
  </si>
  <si>
    <t>Trenton City</t>
  </si>
  <si>
    <t>Troy City</t>
  </si>
  <si>
    <t>Tuscola County</t>
  </si>
  <si>
    <t>Tyrone Township</t>
  </si>
  <si>
    <t>Union Charter Township</t>
  </si>
  <si>
    <t>Van Buren Charter Township</t>
  </si>
  <si>
    <t>Van Buren County</t>
  </si>
  <si>
    <t>Walker City</t>
  </si>
  <si>
    <t>Warren City</t>
  </si>
  <si>
    <t>Washington Township</t>
  </si>
  <si>
    <t>Washtenaw County</t>
  </si>
  <si>
    <t>Waterford Charter Township</t>
  </si>
  <si>
    <t>Wayne City</t>
  </si>
  <si>
    <t>Wayne County</t>
  </si>
  <si>
    <t>West Bloomfield Charter Township</t>
  </si>
  <si>
    <t>Westland City</t>
  </si>
  <si>
    <t>Wexford County</t>
  </si>
  <si>
    <t>White Lake Charter Township</t>
  </si>
  <si>
    <t>Wixom City</t>
  </si>
  <si>
    <t>Woodhaven City</t>
  </si>
  <si>
    <t>Wyandotte City</t>
  </si>
  <si>
    <t>Wyoming City</t>
  </si>
  <si>
    <t>Ypsilanti Charter Township</t>
  </si>
  <si>
    <t>Ypsilanti City</t>
  </si>
  <si>
    <t>Zeeland Charter Township</t>
  </si>
  <si>
    <t>Ada Township (Reallocated to Kent County)</t>
  </si>
  <si>
    <t>Algoma Township (Reallocated to Kent County)</t>
  </si>
  <si>
    <t>Allendale Charter Township (Reallocated to Ottawa County)</t>
  </si>
  <si>
    <t>Antwerp Township (Reallocated to Van Buren County)</t>
  </si>
  <si>
    <t>Byron Township (Reallocated to Kent County)</t>
  </si>
  <si>
    <t>Commerce Charter Township (Reallocated to Oakland County)</t>
  </si>
  <si>
    <t>Genoa Township (Reallocated to Livingston County)</t>
  </si>
  <si>
    <t>Vienna Charter Township (Reallocated to Genesee County)</t>
  </si>
  <si>
    <t>Non-Participating Subdivisions Held Until Year 3</t>
  </si>
  <si>
    <t>TOTALS</t>
  </si>
  <si>
    <t>TABLE 1: INITIAL YEAR 1 PAYMENT SUMMARY</t>
  </si>
  <si>
    <t>Initial Year 1 Payment</t>
  </si>
  <si>
    <t>Reallocation of De-minimis Share</t>
  </si>
  <si>
    <t>Payment to State Account</t>
  </si>
  <si>
    <t>Net Payment to Subdivisions</t>
  </si>
  <si>
    <t>Funds Held by Administrator</t>
  </si>
  <si>
    <t>A.</t>
  </si>
  <si>
    <t>Total Annual Allocation</t>
  </si>
  <si>
    <t>Base (38% of Overall Allocation)</t>
  </si>
  <si>
    <t>Incentive A (62% of Overall Allocation) [Qualified]</t>
  </si>
  <si>
    <t>Incentive BC (Up to 59% of Overall Allocation)
[N/A - Qualified for Incentive A]</t>
  </si>
  <si>
    <t>Incentive D (Not Applied Until Payment 3)
[N/A - Qualified for Incentive A]</t>
  </si>
  <si>
    <t>Additional Remediation</t>
  </si>
  <si>
    <t>B.</t>
  </si>
  <si>
    <t>Allocation Method</t>
  </si>
  <si>
    <t>Michigan State Subdivision Agreement – Allergan, Teva, CVS, Walmart, Walgreens</t>
  </si>
  <si>
    <t>50% of Settlement Payments to the Local Government Share</t>
  </si>
  <si>
    <t>(a)</t>
  </si>
  <si>
    <t>Less: Administrative Fund [0.3% of LG Share]</t>
  </si>
  <si>
    <t>(b)</t>
  </si>
  <si>
    <t>Less: Litigating Local Government Attorney Fee Fund [15% of LG Share]</t>
  </si>
  <si>
    <t>(c)</t>
  </si>
  <si>
    <t>Less: Special Circumstance Fund [5% of LG Share]</t>
  </si>
  <si>
    <t>(d)</t>
  </si>
  <si>
    <t>Net Local Government Share Payment to Subdivisions</t>
  </si>
  <si>
    <t>50% of Settlement Payments to the State Share</t>
  </si>
  <si>
    <t>TABLE 2: FINAL ALLOCATION TO SUBDIVISIONS</t>
  </si>
  <si>
    <t>Subdivision</t>
  </si>
  <si>
    <t>Allocation %</t>
  </si>
  <si>
    <t>De minimis-share Local Government</t>
  </si>
  <si>
    <t>Initial Allocation</t>
  </si>
  <si>
    <t>Other Reallocations</t>
  </si>
  <si>
    <t>Litigating Subdivision</t>
  </si>
  <si>
    <t>Lawsuits - Current Jurisdiction(s)</t>
  </si>
  <si>
    <t>Lawsuits - Docket Number(s)</t>
  </si>
  <si>
    <t>Lawsuits - Lawsuit Status(es)</t>
  </si>
  <si>
    <t>A. Participating Subdivisions</t>
  </si>
  <si>
    <t>No</t>
  </si>
  <si>
    <t/>
  </si>
  <si>
    <t>Yes</t>
  </si>
  <si>
    <t>N.D. Ohio</t>
  </si>
  <si>
    <t>1:18op45340</t>
  </si>
  <si>
    <t>Dismissed</t>
  </si>
  <si>
    <t>1:18op45360</t>
  </si>
  <si>
    <t>1:18op45871</t>
  </si>
  <si>
    <t>1:18-op-45354</t>
  </si>
  <si>
    <t>1:18op45341</t>
  </si>
  <si>
    <t>1:18op45361</t>
  </si>
  <si>
    <t>1:18op45356</t>
  </si>
  <si>
    <t>1:18op45887</t>
  </si>
  <si>
    <t>1:18op46096</t>
  </si>
  <si>
    <t>1:19op45560</t>
  </si>
  <si>
    <t>1:18op46134</t>
  </si>
  <si>
    <t>1:18op45868</t>
  </si>
  <si>
    <t>1:18op45897</t>
  </si>
  <si>
    <t>1:18op45066</t>
  </si>
  <si>
    <t>1:18op46135</t>
  </si>
  <si>
    <t>1:18op45889</t>
  </si>
  <si>
    <t>1:18op45105</t>
  </si>
  <si>
    <t>1:18op45067</t>
  </si>
  <si>
    <t>1:18op45084</t>
  </si>
  <si>
    <t>1:18op45342</t>
  </si>
  <si>
    <t>1:18op45902</t>
  </si>
  <si>
    <t>1:18op45971</t>
  </si>
  <si>
    <t>1:18op45068</t>
  </si>
  <si>
    <t>U.S. Dist. Ct., N.D. Ohio</t>
  </si>
  <si>
    <t>1:18-op-45083</t>
  </si>
  <si>
    <t>Not Dismissed</t>
  </si>
  <si>
    <t>1:18op45406</t>
  </si>
  <si>
    <t>1:18op45056</t>
  </si>
  <si>
    <t>1:18op45339</t>
  </si>
  <si>
    <t>1:18op45355</t>
  </si>
  <si>
    <t>1:18op45866</t>
  </si>
  <si>
    <t>1:18op46178</t>
  </si>
  <si>
    <t>1:19op45261</t>
  </si>
  <si>
    <t>1:18op45343</t>
  </si>
  <si>
    <t>1:18op45888</t>
  </si>
  <si>
    <t>1:18op45344</t>
  </si>
  <si>
    <t>1:18op45349</t>
  </si>
  <si>
    <t>1:19op45806</t>
  </si>
  <si>
    <t>1:19op45561</t>
  </si>
  <si>
    <t>1:19op45000</t>
  </si>
  <si>
    <t>1:18op45366</t>
  </si>
  <si>
    <t>1:18op45054</t>
  </si>
  <si>
    <t>1:18op45111</t>
  </si>
  <si>
    <t>1:18op45351</t>
  </si>
  <si>
    <t>N.D Ohio</t>
  </si>
  <si>
    <t>1:19op45262</t>
  </si>
  <si>
    <t>1:18op45362</t>
  </si>
  <si>
    <t>1:18op45085</t>
  </si>
  <si>
    <t>1:18op45113</t>
  </si>
  <si>
    <t>1:18op45104</t>
  </si>
  <si>
    <t>1:18op45112</t>
  </si>
  <si>
    <t>1:18op45158</t>
  </si>
  <si>
    <t>1:18op45865</t>
  </si>
  <si>
    <t>1:18op45347</t>
  </si>
  <si>
    <t>1:18op46199</t>
  </si>
  <si>
    <t>1:18op46187</t>
  </si>
  <si>
    <t>1:18op45359</t>
  </si>
  <si>
    <t>1:18op45348</t>
  </si>
  <si>
    <t>1:18-op-45893</t>
  </si>
  <si>
    <t>1:18op45357</t>
  </si>
  <si>
    <t>1:18op45345</t>
  </si>
  <si>
    <t>1:19op45566</t>
  </si>
  <si>
    <t>1:19op46183</t>
  </si>
  <si>
    <t>1:18op45894</t>
  </si>
  <si>
    <t>1:18op45102</t>
  </si>
  <si>
    <t>1:18op45082</t>
  </si>
  <si>
    <t>1:18op45352</t>
  </si>
  <si>
    <t>1:18op45928</t>
  </si>
  <si>
    <t>1:18op45350</t>
  </si>
  <si>
    <t>1:18op45896</t>
  </si>
  <si>
    <t>1:18op45901</t>
  </si>
  <si>
    <t>1:18op45870</t>
  </si>
  <si>
    <t>1:18op45886</t>
  </si>
  <si>
    <t>1:18op45903</t>
  </si>
  <si>
    <t>1:18op45364</t>
  </si>
  <si>
    <t>SUBTOTALS</t>
  </si>
  <si>
    <t>B. Non-Participating Subdivisions [Allocations Held until Year 3]</t>
  </si>
  <si>
    <t>Ada Township</t>
  </si>
  <si>
    <t>Algoma Township</t>
  </si>
  <si>
    <t>Allendale Charter Township</t>
  </si>
  <si>
    <t>Antwerp Township</t>
  </si>
  <si>
    <t>Byron Township</t>
  </si>
  <si>
    <t>Commerce Charter Township</t>
  </si>
  <si>
    <t>Genoa Township</t>
  </si>
  <si>
    <t>Vienna Charter Township</t>
  </si>
  <si>
    <t>C. All Subdivisions</t>
  </si>
  <si>
    <t>TABLE 1: SECOND YEAR 1 PAYMENT SUMMARY</t>
  </si>
  <si>
    <t>Second Year 1 Payment</t>
  </si>
  <si>
    <t>TABLE 1: PAYMENT YEAR 1 SUMMARY</t>
  </si>
  <si>
    <t>Payment Year 1</t>
  </si>
  <si>
    <t>Base (41% of Overall Allocation)</t>
  </si>
  <si>
    <t>Incentive A (59% of Overall Allocation) [Qualified]</t>
  </si>
  <si>
    <t>Incentive BC (Up to 56% of Overall Allocation)
[N/A - Qualified for Incentive A]</t>
  </si>
  <si>
    <t>Incentive D (Not Applied Until Year 6)
[N/A - Qualified for Incentive A]</t>
  </si>
  <si>
    <t>1:18-op-45340</t>
  </si>
  <si>
    <t>1:18-op-45360</t>
  </si>
  <si>
    <t>1:18-op-45871</t>
  </si>
  <si>
    <t>1:18-op-45341</t>
  </si>
  <si>
    <t>1:18-op-45361</t>
  </si>
  <si>
    <t>1:19-op-45228</t>
  </si>
  <si>
    <t>1:18-op-45356</t>
  </si>
  <si>
    <t>1:18-op-45887</t>
  </si>
  <si>
    <t>1:18-op-46096</t>
  </si>
  <si>
    <t>1:19-op-45560</t>
  </si>
  <si>
    <t>1:18-op-46134</t>
  </si>
  <si>
    <t>1:18-op-45868</t>
  </si>
  <si>
    <t>1:18-op-45897</t>
  </si>
  <si>
    <t>1:18-op-45066</t>
  </si>
  <si>
    <t>1:18-op-46135</t>
  </si>
  <si>
    <t>1:18-op-45889</t>
  </si>
  <si>
    <t>1:18-op-45105</t>
  </si>
  <si>
    <t>1:18-op-45067</t>
  </si>
  <si>
    <t>1:18-op-45084</t>
  </si>
  <si>
    <t>1:18-op-45342</t>
  </si>
  <si>
    <t>1:18-op-45902</t>
  </si>
  <si>
    <t>1:18-op-45971</t>
  </si>
  <si>
    <t>1:18-op-45068</t>
  </si>
  <si>
    <t>1:18-op-45406</t>
  </si>
  <si>
    <t>1:18-op-45056</t>
  </si>
  <si>
    <t>1:18-op-45339</t>
  </si>
  <si>
    <t>1:18-op-45355</t>
  </si>
  <si>
    <t>1:18-op-45866</t>
  </si>
  <si>
    <t>1:18-op-46178</t>
  </si>
  <si>
    <t>1:19-op-45261</t>
  </si>
  <si>
    <t>1:18-op-45343</t>
  </si>
  <si>
    <t>1:18-op-45888</t>
  </si>
  <si>
    <t>1:18-op-45344</t>
  </si>
  <si>
    <t>1:18-op-45349</t>
  </si>
  <si>
    <t>1:18-op-45904</t>
  </si>
  <si>
    <t>1:19-op-45561</t>
  </si>
  <si>
    <t>1:19-op-45000</t>
  </si>
  <si>
    <t>1:18-op-45366</t>
  </si>
  <si>
    <t>1:18-op-45054</t>
  </si>
  <si>
    <t>1:18-op-45111</t>
  </si>
  <si>
    <t>1:18-op-45351</t>
  </si>
  <si>
    <t>1:19-op-45262</t>
  </si>
  <si>
    <t>1:18-op-45362</t>
  </si>
  <si>
    <t>1:18-op-45085</t>
  </si>
  <si>
    <t>1:18-op-45113</t>
  </si>
  <si>
    <t>1:18-op-45104</t>
  </si>
  <si>
    <t>1:18-op-45112</t>
  </si>
  <si>
    <t>1:18-op-45158</t>
  </si>
  <si>
    <t>1:18-op-45865</t>
  </si>
  <si>
    <t>1:18-op-45347</t>
  </si>
  <si>
    <t>1:18-op-46199</t>
  </si>
  <si>
    <t>1:18-op-46187</t>
  </si>
  <si>
    <t>1:17-op-45102</t>
  </si>
  <si>
    <t>1:18-op-45359</t>
  </si>
  <si>
    <t>1:18-op-45348</t>
  </si>
  <si>
    <t>1:18-op-45357</t>
  </si>
  <si>
    <t>1:18-op-45345</t>
  </si>
  <si>
    <t>1:19-op-45566</t>
  </si>
  <si>
    <t>1:19-op-46183</t>
  </si>
  <si>
    <t>1:18-op-45894</t>
  </si>
  <si>
    <t>1:18-op-45102</t>
  </si>
  <si>
    <t>1:18-op-45082</t>
  </si>
  <si>
    <t>1:18-op-45352</t>
  </si>
  <si>
    <t>1:18-op-45928</t>
  </si>
  <si>
    <t>1:18-op-45350</t>
  </si>
  <si>
    <t>1:18-op-45896</t>
  </si>
  <si>
    <t>1:18-op-45901</t>
  </si>
  <si>
    <t>1:18-op-45870</t>
  </si>
  <si>
    <t>1:18-op-45886</t>
  </si>
  <si>
    <t>1:18-op-45903</t>
  </si>
  <si>
    <t>1:18-op-45364</t>
  </si>
  <si>
    <t>B. Non-Participating Subdivisions</t>
  </si>
  <si>
    <t>Cannon Township (Reallocated to Kent County)</t>
  </si>
  <si>
    <t>Fort Gratiot Charter Township (Reallocated to St Clair County)</t>
  </si>
  <si>
    <t>Georgetown Charter Township (Reallocated to Ottawa County)</t>
  </si>
  <si>
    <t>Grand Haven City (Reallocated to Ottawa County)</t>
  </si>
  <si>
    <t>Hartland Township (Reallocated to Livingston County)</t>
  </si>
  <si>
    <t>Monroe Charter Township (Reallocated to Monroe County)</t>
  </si>
  <si>
    <t>Oceola Township (Reallocated to Livingston County)</t>
  </si>
  <si>
    <t>1:18-op-46332</t>
  </si>
  <si>
    <t>TABLE 1: PAYMENT YEAR 2 SUMMARY</t>
  </si>
  <si>
    <t>Payment Year 2</t>
  </si>
  <si>
    <t>Garfield Charter Township</t>
  </si>
  <si>
    <t>Bangor Charter Township</t>
  </si>
  <si>
    <t>Lenox Township</t>
  </si>
  <si>
    <t>Monitor Charter Township</t>
  </si>
  <si>
    <t>Base (45% of Overall Allocation)</t>
  </si>
  <si>
    <t>Settlement Fund Administrator and Implementation Costs</t>
  </si>
  <si>
    <t>Additional Restitution</t>
  </si>
  <si>
    <t>1:19-op-45636</t>
  </si>
  <si>
    <t>1:19-op-45122</t>
  </si>
  <si>
    <t>1:19-op-45863</t>
  </si>
  <si>
    <t>1:19-op-45864</t>
  </si>
  <si>
    <t>1:19-op-45865</t>
  </si>
  <si>
    <t>C. TOTALS</t>
  </si>
  <si>
    <t>PAYMENT ALLOCATIONS TO MICHIGAN
(As of 5/6/24)</t>
  </si>
  <si>
    <t>WALMART INITIAL YEAR 1 PAYMENT ALLOCATION TO MICHIGAN
(As of 5/6/24)</t>
  </si>
  <si>
    <t>TEVAPAYMENT YEAR 1 ALLOCATION TO MICHIGAN
(As of 5/6/24)</t>
  </si>
  <si>
    <t>ALLERGAN PAYMENT YEAR 1 ALLOCATION TO MICHIGAN
(As of 5/6/24)</t>
  </si>
  <si>
    <t>CVS PAYMENT YEAR 1 ALLOCATION TO MICHIGAN
(As of 5/6/24)</t>
  </si>
  <si>
    <t>WALGREENS PAYMENT YEAR 2 ALLOCATION TO MICHIGAN
(As of 5/6/24)</t>
  </si>
  <si>
    <t>WALGREENS PAYMENT YEAR 1 ALLOCATION TO MICHIGAN
(As of 5/6/24)</t>
  </si>
  <si>
    <t>WALMART SECOND YEAR 1 PAYMENT ALLOCATION TO MICHIGAN
(As of 5/6/24)</t>
  </si>
  <si>
    <t>D. Special Circumstances Fund</t>
  </si>
  <si>
    <t>Detroit City [15% held for attorneys fees]</t>
  </si>
  <si>
    <t>Detroit Wayne Mental Health Authority [15% held for attorneys fees]</t>
  </si>
  <si>
    <t>Genesee County [15% held for attorneys fees]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</si>
</sst>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0."/>
    <numFmt numFmtId="165" formatCode="&quot;$&quot;#,##0.00"/>
    <numFmt numFmtId="166" formatCode="&quot;$&quot;#,##0"/>
    <numFmt numFmtId="167" formatCode="0.0000%"/>
    <numFmt numFmtId="168" formatCode="0.0000000000%"/>
    <numFmt numFmtId="169" formatCode="0.000000000%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643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2" applyAlignment="1">
      <alignment vertical="center"/>
    </xf>
    <xf numFmtId="0" fontId="1" fillId="0" borderId="0" xfId="4" applyAlignment="1">
      <alignment vertical="center"/>
    </xf>
    <xf numFmtId="0" fontId="3" fillId="2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7" fontId="2" fillId="0" borderId="1" xfId="2" applyNumberFormat="1" applyFont="1" applyBorder="1" applyAlignment="1">
      <alignment horizontal="center" vertical="center" shrinkToFit="1"/>
    </xf>
    <xf numFmtId="164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left" vertical="center" indent="1"/>
    </xf>
    <xf numFmtId="7" fontId="4" fillId="0" borderId="1" xfId="2" applyNumberFormat="1" applyFont="1" applyBorder="1" applyAlignment="1">
      <alignment horizontal="center" vertical="center" shrinkToFit="1"/>
    </xf>
    <xf numFmtId="0" fontId="1" fillId="0" borderId="3" xfId="2" applyBorder="1" applyAlignment="1">
      <alignment horizontal="left" vertical="center" indent="1"/>
    </xf>
    <xf numFmtId="0" fontId="2" fillId="0" borderId="3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1" fillId="0" borderId="3" xfId="2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4" fillId="3" borderId="1" xfId="2" applyFont="1" applyFill="1" applyBorder="1" applyAlignment="1">
      <alignment vertical="center"/>
    </xf>
    <xf numFmtId="7" fontId="2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1" fillId="0" borderId="3" xfId="2" applyBorder="1" applyAlignment="1">
      <alignment horizontal="left" vertical="center" wrapText="1" indent="1"/>
    </xf>
    <xf numFmtId="7" fontId="4" fillId="0" borderId="1" xfId="2" applyNumberFormat="1" applyFont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167" fontId="4" fillId="0" borderId="1" xfId="2" applyNumberFormat="1" applyFont="1" applyBorder="1" applyAlignment="1">
      <alignment horizontal="center" vertical="center" shrinkToFit="1"/>
    </xf>
    <xf numFmtId="7" fontId="4" fillId="0" borderId="1" xfId="2" applyNumberFormat="1" applyFont="1" applyBorder="1" applyAlignment="1">
      <alignment horizontal="left" vertical="center" shrinkToFit="1"/>
    </xf>
    <xf numFmtId="164" fontId="2" fillId="0" borderId="4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7" fontId="4" fillId="0" borderId="4" xfId="2" applyNumberFormat="1" applyFont="1" applyBorder="1" applyAlignment="1">
      <alignment horizontal="center" vertical="center" shrinkToFit="1"/>
    </xf>
    <xf numFmtId="7" fontId="2" fillId="0" borderId="4" xfId="2" applyNumberFormat="1" applyFont="1" applyBorder="1" applyAlignment="1">
      <alignment horizontal="center" vertical="center" shrinkToFit="1"/>
    </xf>
    <xf numFmtId="0" fontId="2" fillId="0" borderId="3" xfId="2" applyFont="1" applyBorder="1" applyAlignment="1">
      <alignment vertical="center"/>
    </xf>
    <xf numFmtId="7" fontId="4" fillId="0" borderId="2" xfId="2" applyNumberFormat="1" applyFont="1" applyBorder="1" applyAlignment="1">
      <alignment horizontal="center" vertical="center" shrinkToFit="1"/>
    </xf>
    <xf numFmtId="0" fontId="4" fillId="3" borderId="4" xfId="2" applyFont="1" applyFill="1" applyBorder="1" applyAlignment="1">
      <alignment vertical="center"/>
    </xf>
    <xf numFmtId="165" fontId="2" fillId="0" borderId="0" xfId="2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left" vertical="center" wrapText="1" indent="1"/>
    </xf>
    <xf numFmtId="0" fontId="1" fillId="0" borderId="0" xfId="3" applyAlignment="1">
      <alignment vertical="center"/>
    </xf>
    <xf numFmtId="7" fontId="4" fillId="3" borderId="1" xfId="2" applyNumberFormat="1" applyFont="1" applyFill="1" applyBorder="1" applyAlignment="1">
      <alignment horizontal="center" vertical="center" shrinkToFit="1"/>
    </xf>
    <xf numFmtId="167" fontId="2" fillId="0" borderId="1" xfId="2" applyNumberFormat="1" applyFont="1" applyBorder="1" applyAlignment="1">
      <alignment horizontal="center" vertical="center" shrinkToFit="1"/>
    </xf>
    <xf numFmtId="164" fontId="1" fillId="0" borderId="4" xfId="2" applyNumberFormat="1" applyBorder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167" fontId="4" fillId="0" borderId="4" xfId="2" applyNumberFormat="1" applyFont="1" applyBorder="1" applyAlignment="1">
      <alignment horizontal="center" vertical="center" shrinkToFit="1"/>
    </xf>
    <xf numFmtId="7" fontId="4" fillId="3" borderId="4" xfId="2" applyNumberFormat="1" applyFont="1" applyFill="1" applyBorder="1" applyAlignment="1">
      <alignment horizontal="center" vertical="center" shrinkToFit="1"/>
    </xf>
    <xf numFmtId="168" fontId="4" fillId="0" borderId="1" xfId="2" applyNumberFormat="1" applyFont="1" applyBorder="1" applyAlignment="1">
      <alignment horizontal="center" vertical="center" shrinkToFit="1"/>
    </xf>
    <xf numFmtId="7" fontId="0" fillId="0" borderId="1" xfId="2" applyNumberFormat="1" applyFont="1" applyBorder="1" applyAlignment="1">
      <alignment horizontal="center" vertical="center" shrinkToFit="1"/>
    </xf>
    <xf numFmtId="169" fontId="2" fillId="0" borderId="4" xfId="2" applyNumberFormat="1" applyFont="1" applyBorder="1" applyAlignment="1">
      <alignment horizontal="center" vertical="center" shrinkToFit="1"/>
    </xf>
    <xf numFmtId="168" fontId="2" fillId="0" borderId="4" xfId="2" applyNumberFormat="1" applyFont="1" applyBorder="1" applyAlignment="1">
      <alignment horizontal="center" vertical="center" shrinkToFit="1"/>
    </xf>
    <xf numFmtId="168" fontId="2" fillId="0" borderId="4" xfId="1" applyNumberFormat="1" applyFont="1" applyBorder="1" applyAlignment="1">
      <alignment horizontal="center" vertical="center" shrinkToFit="1"/>
    </xf>
    <xf numFmtId="169" fontId="2" fillId="0" borderId="4" xfId="1" applyNumberFormat="1" applyFont="1" applyBorder="1" applyAlignment="1">
      <alignment horizontal="center" vertical="center" shrinkToFit="1"/>
    </xf>
    <xf numFmtId="168" fontId="2" fillId="0" borderId="1" xfId="2" applyNumberFormat="1" applyFont="1" applyBorder="1" applyAlignment="1">
      <alignment horizontal="center" vertical="center" shrinkToFit="1"/>
    </xf>
    <xf numFmtId="7" fontId="1" fillId="0" borderId="0" xfId="2" applyNumberFormat="1" applyAlignment="1">
      <alignment vertical="center"/>
    </xf>
    <xf numFmtId="164" fontId="2" fillId="4" borderId="1" xfId="3" applyNumberFormat="1" applyFont="1" applyFill="1" applyBorder="1" applyAlignment="1">
      <alignment horizontal="left" vertical="center" indent="1" shrinkToFit="1"/>
    </xf>
    <xf numFmtId="164" fontId="2" fillId="4" borderId="2" xfId="3" applyNumberFormat="1" applyFont="1" applyFill="1" applyBorder="1" applyAlignment="1">
      <alignment horizontal="left" vertical="center" indent="1" shrinkToFi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 indent="1"/>
    </xf>
    <xf numFmtId="164" fontId="2" fillId="4" borderId="1" xfId="3" applyNumberFormat="1" applyFont="1" applyFill="1" applyBorder="1" applyAlignment="1">
      <alignment horizontal="left" vertical="center" indent="1" shrinkToFit="1"/>
    </xf>
    <xf numFmtId="164" fontId="2" fillId="4" borderId="2" xfId="3" applyNumberFormat="1" applyFont="1" applyFill="1" applyBorder="1" applyAlignment="1">
      <alignment horizontal="left" vertical="center" indent="1" shrinkToFit="1"/>
    </xf>
    <xf numFmtId="0" fontId="1" fillId="3" borderId="1" xfId="2" applyFill="1" applyBorder="1" applyAlignment="1">
      <alignment horizontal="center" vertical="center"/>
    </xf>
    <xf numFmtId="166" fontId="2" fillId="0" borderId="1" xfId="2" applyNumberFormat="1" applyFont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 indent="1"/>
    </xf>
    <xf numFmtId="0" fontId="3" fillId="2" borderId="6" xfId="4" applyFont="1" applyFill="1" applyBorder="1" applyAlignment="1">
      <alignment horizontal="left" vertical="center" wrapText="1" indent="1"/>
    </xf>
    <xf numFmtId="0" fontId="1" fillId="3" borderId="1" xfId="2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left" vertical="center" wrapText="1" indent="1"/>
    </xf>
    <xf numFmtId="0" fontId="3" fillId="2" borderId="5" xfId="4" applyFont="1" applyFill="1" applyBorder="1" applyAlignment="1">
      <alignment horizontal="center" vertical="center" wrapText="1"/>
    </xf>
    <xf numFmtId="0" fontId="1" fillId="3" borderId="10" xfId="2" applyFill="1" applyBorder="1" applyAlignment="1">
      <alignment horizontal="center" vertical="center"/>
    </xf>
    <xf numFmtId="0" fontId="1" fillId="3" borderId="11" xfId="2" applyFill="1" applyBorder="1" applyAlignment="1">
      <alignment horizontal="center" vertical="center"/>
    </xf>
    <xf numFmtId="0" fontId="1" fillId="3" borderId="12" xfId="2" applyFill="1" applyBorder="1" applyAlignment="1">
      <alignment horizontal="center" vertical="center"/>
    </xf>
    <xf numFmtId="0" fontId="1" fillId="3" borderId="7" xfId="2" applyFill="1" applyBorder="1" applyAlignment="1">
      <alignment horizontal="center" vertical="center"/>
    </xf>
    <xf numFmtId="0" fontId="1" fillId="3" borderId="0" xfId="2" applyFill="1" applyAlignment="1">
      <alignment horizontal="center" vertical="center"/>
    </xf>
    <xf numFmtId="0" fontId="1" fillId="3" borderId="13" xfId="2" applyFill="1" applyBorder="1" applyAlignment="1">
      <alignment horizontal="center" vertical="center"/>
    </xf>
    <xf numFmtId="0" fontId="1" fillId="3" borderId="8" xfId="2" applyFill="1" applyBorder="1" applyAlignment="1">
      <alignment horizontal="center" vertical="center"/>
    </xf>
    <xf numFmtId="0" fontId="1" fillId="3" borderId="9" xfId="2" applyFill="1" applyBorder="1" applyAlignment="1">
      <alignment horizontal="center" vertical="center"/>
    </xf>
    <xf numFmtId="0" fontId="1" fillId="3" borderId="14" xfId="2" applyFill="1" applyBorder="1" applyAlignment="1">
      <alignment horizontal="center" vertical="center"/>
    </xf>
    <xf numFmtId="166" fontId="2" fillId="0" borderId="3" xfId="2" applyNumberFormat="1" applyFont="1" applyBorder="1" applyAlignment="1">
      <alignment horizontal="center" vertical="center" wrapText="1"/>
    </xf>
    <xf numFmtId="166" fontId="2" fillId="0" borderId="6" xfId="2" applyNumberFormat="1" applyFont="1" applyBorder="1" applyAlignment="1">
      <alignment horizontal="center" vertical="center" wrapText="1"/>
    </xf>
    <xf numFmtId="166" fontId="2" fillId="0" borderId="5" xfId="2" applyNumberFormat="1" applyFont="1" applyBorder="1" applyAlignment="1">
      <alignment horizontal="center" vertical="center" wrapText="1"/>
    </xf>
  </cellXfs>
  <cellStyles count="6">
    <cellStyle name="Normal" xfId="0" builtinId="0"/>
    <cellStyle name="Normal 2 10" xfId="4" xr:uid="{46BA2E1A-AAAC-454D-BAF8-2DA94AB28D3C}"/>
    <cellStyle name="Normal 2 13" xfId="3" xr:uid="{26EB57EB-3779-40D7-8558-18F0DDB263D2}"/>
    <cellStyle name="Normal 2 2" xfId="2" xr:uid="{F10D7FF0-EF05-4358-A89B-343FA7D9F74F}"/>
    <cellStyle name="Percent" xfId="1" builtinId="5"/>
    <cellStyle name="Percent 2 2" xfId="5" xr:uid="{96C9B3A7-7A38-4F96-80B6-20F8F7ACDF66}"/>
  </cellStyles>
  <dxfs count="2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84E74.EA4235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345643</xdr:colOff>
      <xdr:row>0</xdr:row>
      <xdr:rowOff>777558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DDDAA5-BEC8-406C-B037-1FB0C58226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3183" cy="768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396125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F74A7-C9DB-402D-81A3-8F96AD131C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4613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396125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7C813B-CF22-48C0-8B87-89C693A168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4613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416128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C4F77-7616-426F-A7F8-7E0EC8BD59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7045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416128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5E2DF-C635-405C-9B6C-32F5238CEC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0803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398983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D5402-3AD9-47CB-AF2C-6B5C7335B0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5088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305161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9880AA-83CF-4DFA-8467-35B8C4451C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7468" cy="7632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7329849" cy="763270"/>
    <xdr:pic>
      <xdr:nvPicPr>
        <xdr:cNvPr id="3" name="Picture 2">
          <a:extLst>
            <a:ext uri="{FF2B5EF4-FFF2-40B4-BE49-F238E27FC236}">
              <a16:creationId xmlns:a16="http://schemas.microsoft.com/office/drawing/2014/main" id="{52904EB1-4FD1-43DF-81FF-2085127DEE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35275" y="0"/>
          <a:ext cx="7329849" cy="7632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324211</xdr:colOff>
      <xdr:row>0</xdr:row>
      <xdr:rowOff>763270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1FA587-2618-4463-BFE3-887D350B72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44613" cy="763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7393-9507-460E-9435-74D263863E56}">
  <dimension ref="A1:J287"/>
  <sheetViews>
    <sheetView zoomScaleNormal="100" workbookViewId="0">
      <pane xSplit="2" ySplit="3" topLeftCell="C4" activePane="bottomRight" state="frozen"/>
      <selection pane="topRight" activeCell="A3" sqref="A3:G3"/>
      <selection pane="bottomLeft" activeCell="A3" sqref="A3:G3"/>
      <selection pane="bottomRight" activeCell="A3" sqref="A3"/>
    </sheetView>
  </sheetViews>
  <sheetFormatPr defaultRowHeight="15.75" x14ac:dyDescent="0.25"/>
  <cols>
    <col min="1" max="1" width="5.125" customWidth="1"/>
    <col min="2" max="2" width="68.5" customWidth="1"/>
    <col min="3" max="9" width="18.125" customWidth="1"/>
    <col min="10" max="10" width="17.5" customWidth="1"/>
  </cols>
  <sheetData>
    <row r="1" spans="1:10" ht="63" customHeight="1" x14ac:dyDescent="0.25"/>
    <row r="2" spans="1:10" ht="36.75" customHeight="1" x14ac:dyDescent="0.25">
      <c r="A2" s="54" t="s">
        <v>524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31.5" x14ac:dyDescent="0.25">
      <c r="A3" s="21"/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1:10" x14ac:dyDescent="0.25">
      <c r="A4" s="8">
        <v>1</v>
      </c>
      <c r="B4" s="22" t="s">
        <v>9</v>
      </c>
      <c r="C4" s="33">
        <f>'Walmart Initial Payment 1'!E17</f>
        <v>17335859.610000018</v>
      </c>
      <c r="D4" s="33">
        <f>'Walmart Second Payment 1'!E17</f>
        <v>28284823.57000003</v>
      </c>
      <c r="E4" s="33">
        <f>'Walgreens Payment 1'!E17</f>
        <v>6651094.139999982</v>
      </c>
      <c r="F4" s="33">
        <f>'Walgreens Payment 2'!E17</f>
        <v>4465879.2999999942</v>
      </c>
      <c r="G4" s="33">
        <f>'CVS Payment 1'!E14</f>
        <v>5660879.4199999999</v>
      </c>
      <c r="H4" s="33">
        <f>'Allergan Payment 1'!E15</f>
        <v>5205617.42</v>
      </c>
      <c r="I4" s="33">
        <f>'Teva Payment 1'!E15</f>
        <v>4659348.6199999992</v>
      </c>
      <c r="J4" s="34">
        <f t="shared" ref="J4" si="0">SUM(C4:I4)</f>
        <v>72263502.080000043</v>
      </c>
    </row>
    <row r="5" spans="1:10" x14ac:dyDescent="0.25">
      <c r="A5" s="8">
        <v>2</v>
      </c>
      <c r="B5" s="15" t="s">
        <v>10</v>
      </c>
      <c r="C5" s="33">
        <f>'Walmart Initial Payment 1'!G13</f>
        <v>52007.58</v>
      </c>
      <c r="D5" s="33">
        <f>'Walmart Second Payment 1'!G13</f>
        <v>84854.47</v>
      </c>
      <c r="E5" s="33">
        <f>'Walgreens Payment 1'!G13</f>
        <v>20277.64</v>
      </c>
      <c r="F5" s="33">
        <f>'Walgreens Payment 2'!G13</f>
        <v>13384.6</v>
      </c>
      <c r="G5" s="33">
        <f>'CVS Payment 1'!G10</f>
        <v>17283.61</v>
      </c>
      <c r="H5" s="33">
        <f>'Allergan Payment 1'!G11</f>
        <v>15740.36</v>
      </c>
      <c r="I5" s="33">
        <f>'Teva Payment 1'!G11</f>
        <v>14204.09</v>
      </c>
      <c r="J5" s="34">
        <f>SUM(C5:I5)</f>
        <v>217752.35</v>
      </c>
    </row>
    <row r="6" spans="1:10" x14ac:dyDescent="0.25">
      <c r="A6" s="8">
        <v>3</v>
      </c>
      <c r="B6" s="15" t="s">
        <v>11</v>
      </c>
      <c r="C6" s="33">
        <f>'Walmart Initial Payment 1'!G14</f>
        <v>2121880.6800000002</v>
      </c>
      <c r="D6" s="33">
        <f>'Walmart Second Payment 1'!G14</f>
        <v>2121880.6800000002</v>
      </c>
      <c r="E6" s="33">
        <f>'Walgreens Payment 1'!G14</f>
        <v>1511333.46</v>
      </c>
      <c r="F6" s="33">
        <f>'Walgreens Payment 2'!G14</f>
        <v>1511333.46</v>
      </c>
      <c r="G6" s="33">
        <f>'CVS Payment 1'!G11</f>
        <v>1368580.09</v>
      </c>
      <c r="H6" s="33">
        <f>'Allergan Payment 1'!G12</f>
        <v>678143.92</v>
      </c>
      <c r="I6" s="33">
        <f>'Teva Payment 1'!G12</f>
        <v>1139196.5</v>
      </c>
      <c r="J6" s="34">
        <f t="shared" ref="J6:J69" si="1">SUM(C6:I6)</f>
        <v>10452348.790000001</v>
      </c>
    </row>
    <row r="7" spans="1:10" x14ac:dyDescent="0.25">
      <c r="A7" s="8">
        <v>4</v>
      </c>
      <c r="B7" s="15" t="s">
        <v>12</v>
      </c>
      <c r="C7" s="33">
        <f>'Walmart Initial Payment 1'!F15+'Walmart Initial Payment 1'!G15</f>
        <v>866792.99</v>
      </c>
      <c r="D7" s="33">
        <f>'Walmart Second Payment 1'!F15+'Walmart Second Payment 1'!G15</f>
        <v>1414241.1800000002</v>
      </c>
      <c r="E7" s="33">
        <f>'Walgreens Payment 1'!F15+'Walgreens Payment 1'!G15</f>
        <v>337960.63</v>
      </c>
      <c r="F7" s="33">
        <f>'Walgreens Payment 2'!F15+'Walgreens Payment 2'!G15</f>
        <v>223076.6</v>
      </c>
      <c r="G7" s="33">
        <f>'CVS Payment 1'!F12+'CVS Payment 1'!G12</f>
        <v>288060.12</v>
      </c>
      <c r="H7" s="33">
        <f>'Allergan Payment 1'!F13+'Allergan Payment 1'!G13</f>
        <v>262339.37</v>
      </c>
      <c r="I7" s="33">
        <f>'Teva Payment 1'!F13+'Teva Payment 1'!G13</f>
        <v>236734.89</v>
      </c>
      <c r="J7" s="34">
        <f t="shared" si="1"/>
        <v>3629205.7800000003</v>
      </c>
    </row>
    <row r="8" spans="1:10" x14ac:dyDescent="0.25">
      <c r="A8" s="8">
        <v>5</v>
      </c>
      <c r="B8" s="22" t="s">
        <v>13</v>
      </c>
      <c r="C8" s="33">
        <f>VLOOKUP(B8,'Walmart Initial Payment 1'!$B:$H,7,0)</f>
        <v>4855.0200000000004</v>
      </c>
      <c r="D8" s="33">
        <f>VLOOKUP(B8,'Walmart Second Payment 1'!$B:$H,7,0)</f>
        <v>8376.5</v>
      </c>
      <c r="E8" s="33">
        <f>IFERROR(VLOOKUP(B8,'Walgreens Payment 1'!$B:$H,7,0),0)</f>
        <v>1660.65</v>
      </c>
      <c r="F8" s="33">
        <f>IFERROR(VLOOKUP(B8,'Walgreens Payment 2'!$B:$H,7,0),0)</f>
        <v>921.66</v>
      </c>
      <c r="G8" s="33">
        <f>VLOOKUP(B8,'CVS Payment 1'!$B:$H,7,0)</f>
        <v>1388.15</v>
      </c>
      <c r="H8" s="33">
        <f>VLOOKUP(B8,'Allergan Payment 1'!$B:$H,7,0)</f>
        <v>1457.19</v>
      </c>
      <c r="I8" s="33">
        <f>VLOOKUP(B8,'Teva Payment 1'!$B:$H,7,0)</f>
        <v>1135.9000000000001</v>
      </c>
      <c r="J8" s="34">
        <f t="shared" si="1"/>
        <v>19795.07</v>
      </c>
    </row>
    <row r="9" spans="1:10" x14ac:dyDescent="0.25">
      <c r="A9" s="8">
        <v>6</v>
      </c>
      <c r="B9" s="22" t="s">
        <v>14</v>
      </c>
      <c r="C9" s="33">
        <f>VLOOKUP(B9,'Walmart Initial Payment 1'!$B:$H,7,0)</f>
        <v>13360.7</v>
      </c>
      <c r="D9" s="33">
        <f>VLOOKUP(B9,'Walmart Second Payment 1'!$B:$H,7,0)</f>
        <v>23051.57</v>
      </c>
      <c r="E9" s="33">
        <f>IFERROR(VLOOKUP(B9,'Walgreens Payment 1'!$B:$H,7,0),0)</f>
        <v>4570.01</v>
      </c>
      <c r="F9" s="33">
        <f>IFERROR(VLOOKUP(B9,'Walgreens Payment 2'!$B:$H,7,0),0)</f>
        <v>2536.34</v>
      </c>
      <c r="G9" s="33">
        <f>VLOOKUP(B9,'CVS Payment 1'!$B:$H,7,0)</f>
        <v>3820.09</v>
      </c>
      <c r="H9" s="33">
        <f>VLOOKUP(B9,'Allergan Payment 1'!$B:$H,7,0)</f>
        <v>4010.09</v>
      </c>
      <c r="I9" s="33">
        <f>VLOOKUP(B9,'Teva Payment 1'!$B:$H,7,0)</f>
        <v>3125.93</v>
      </c>
      <c r="J9" s="34">
        <f t="shared" si="1"/>
        <v>54474.73</v>
      </c>
    </row>
    <row r="10" spans="1:10" x14ac:dyDescent="0.25">
      <c r="A10" s="8">
        <v>7</v>
      </c>
      <c r="B10" s="22" t="s">
        <v>15</v>
      </c>
      <c r="C10" s="33">
        <f>VLOOKUP(B10,'Walmart Initial Payment 1'!$B:$H,7,0)</f>
        <v>12572.98</v>
      </c>
      <c r="D10" s="33">
        <f>VLOOKUP(B10,'Walmart Second Payment 1'!$B:$H,7,0)</f>
        <v>21692.5</v>
      </c>
      <c r="E10" s="33">
        <f>IFERROR(VLOOKUP(B10,'Walgreens Payment 1'!$B:$H,7,0),0)</f>
        <v>4300.57</v>
      </c>
      <c r="F10" s="33">
        <f>IFERROR(VLOOKUP(B10,'Walgreens Payment 2'!$B:$H,7,0),0)</f>
        <v>2386.8000000000002</v>
      </c>
      <c r="G10" s="33">
        <f>VLOOKUP(B10,'CVS Payment 1'!$B:$H,7,0)</f>
        <v>3594.87</v>
      </c>
      <c r="H10" s="33">
        <f>VLOOKUP(B10,'Allergan Payment 1'!$B:$H,7,0)</f>
        <v>3773.66</v>
      </c>
      <c r="I10" s="33">
        <f>VLOOKUP(B10,'Teva Payment 1'!$B:$H,7,0)</f>
        <v>2941.63</v>
      </c>
      <c r="J10" s="34">
        <f t="shared" si="1"/>
        <v>51263.01</v>
      </c>
    </row>
    <row r="11" spans="1:10" x14ac:dyDescent="0.25">
      <c r="A11" s="8">
        <v>8</v>
      </c>
      <c r="B11" s="22" t="s">
        <v>16</v>
      </c>
      <c r="C11" s="33">
        <f>VLOOKUP(B11,'Walmart Initial Payment 1'!$B:$H,7,0)</f>
        <v>65994.570000000007</v>
      </c>
      <c r="D11" s="33">
        <f>VLOOKUP(B11,'Walmart Second Payment 1'!$B:$H,7,0)</f>
        <v>113862.16</v>
      </c>
      <c r="E11" s="33">
        <f>IFERROR(VLOOKUP(B11,'Walgreens Payment 1'!$B:$H,7,0),0)</f>
        <v>22573.33</v>
      </c>
      <c r="F11" s="33">
        <f>IFERROR(VLOOKUP(B11,'Walgreens Payment 2'!$B:$H,7,0),0)</f>
        <v>12528.13</v>
      </c>
      <c r="G11" s="33">
        <f>VLOOKUP(B11,'CVS Payment 1'!$B:$H,7,0)</f>
        <v>18869.169999999998</v>
      </c>
      <c r="H11" s="33">
        <f>VLOOKUP(B11,'Allergan Payment 1'!$B:$H,7,0)</f>
        <v>19807.650000000001</v>
      </c>
      <c r="I11" s="33">
        <f>VLOOKUP(B11,'Teva Payment 1'!$B:$H,7,0)</f>
        <v>15440.38</v>
      </c>
      <c r="J11" s="34">
        <f t="shared" si="1"/>
        <v>269075.38999999996</v>
      </c>
    </row>
    <row r="12" spans="1:10" x14ac:dyDescent="0.25">
      <c r="A12" s="8">
        <v>9</v>
      </c>
      <c r="B12" s="22" t="s">
        <v>17</v>
      </c>
      <c r="C12" s="33">
        <f>VLOOKUP(B12,'Walmart Initial Payment 1'!$B:$H,7,0)</f>
        <v>9180.4</v>
      </c>
      <c r="D12" s="33">
        <f>VLOOKUP(B12,'Walmart Second Payment 1'!$B:$H,7,0)</f>
        <v>15839.19</v>
      </c>
      <c r="E12" s="33">
        <f>IFERROR(VLOOKUP(B12,'Walgreens Payment 1'!$B:$H,7,0),0)</f>
        <v>3140.14</v>
      </c>
      <c r="F12" s="33">
        <f>IFERROR(VLOOKUP(B12,'Walgreens Payment 2'!$B:$H,7,0),0)</f>
        <v>1742.77</v>
      </c>
      <c r="G12" s="33">
        <f>VLOOKUP(B12,'CVS Payment 1'!$B:$H,7,0)</f>
        <v>2624.86</v>
      </c>
      <c r="H12" s="33">
        <f>VLOOKUP(B12,'Allergan Payment 1'!$B:$H,7,0)</f>
        <v>2755.41</v>
      </c>
      <c r="I12" s="33">
        <f>VLOOKUP(B12,'Teva Payment 1'!$B:$H,7,0)</f>
        <v>2147.89</v>
      </c>
      <c r="J12" s="34">
        <f t="shared" si="1"/>
        <v>37430.660000000003</v>
      </c>
    </row>
    <row r="13" spans="1:10" x14ac:dyDescent="0.25">
      <c r="A13" s="8">
        <v>10</v>
      </c>
      <c r="B13" s="22" t="s">
        <v>18</v>
      </c>
      <c r="C13" s="33">
        <f>VLOOKUP(B13,'Walmart Initial Payment 1'!$B:$H,7,0)</f>
        <v>50784.59</v>
      </c>
      <c r="D13" s="33">
        <f>VLOOKUP(B13,'Walmart Second Payment 1'!$B:$H,7,0)</f>
        <v>87620</v>
      </c>
      <c r="E13" s="33">
        <f>IFERROR(VLOOKUP(B13,'Walgreens Payment 1'!$B:$H,7,0),0)</f>
        <v>17370.78</v>
      </c>
      <c r="F13" s="33">
        <f>IFERROR(VLOOKUP(B13,'Walgreens Payment 2'!$B:$H,7,0),0)</f>
        <v>9640.74</v>
      </c>
      <c r="G13" s="33">
        <f>VLOOKUP(B13,'CVS Payment 1'!$B:$H,7,0)</f>
        <v>14520.34</v>
      </c>
      <c r="H13" s="33">
        <f>VLOOKUP(B13,'Allergan Payment 1'!$B:$H,7,0)</f>
        <v>15242.52</v>
      </c>
      <c r="I13" s="33">
        <f>VLOOKUP(B13,'Teva Payment 1'!$B:$H,7,0)</f>
        <v>11881.78</v>
      </c>
      <c r="J13" s="34">
        <f t="shared" si="1"/>
        <v>207060.74999999997</v>
      </c>
    </row>
    <row r="14" spans="1:10" x14ac:dyDescent="0.25">
      <c r="A14" s="8">
        <v>11</v>
      </c>
      <c r="B14" s="22" t="s">
        <v>19</v>
      </c>
      <c r="C14" s="33">
        <f>VLOOKUP(B14,'Walmart Initial Payment 1'!$B:$H,7,0)</f>
        <v>217.2</v>
      </c>
      <c r="D14" s="33">
        <f>VLOOKUP(B14,'Walmart Second Payment 1'!$B:$H,7,0)</f>
        <v>374.74</v>
      </c>
      <c r="E14" s="33">
        <f>IFERROR(VLOOKUP(B14,'Walgreens Payment 1'!$B:$H,7,0),0)</f>
        <v>1099.73</v>
      </c>
      <c r="F14" s="33">
        <f>IFERROR(VLOOKUP(B14,'Walgreens Payment 2'!$B:$H,7,0),0)</f>
        <v>0</v>
      </c>
      <c r="G14" s="33">
        <f>VLOOKUP(B14,'CVS Payment 1'!$B:$H,7,0)</f>
        <v>1013.6</v>
      </c>
      <c r="H14" s="33">
        <f>VLOOKUP(B14,'Allergan Payment 1'!$B:$H,7,0)</f>
        <v>455.66</v>
      </c>
      <c r="I14" s="33">
        <f>VLOOKUP(B14,'Teva Payment 1'!$B:$H,7,0)</f>
        <v>765.46</v>
      </c>
      <c r="J14" s="34">
        <f t="shared" si="1"/>
        <v>3926.39</v>
      </c>
    </row>
    <row r="15" spans="1:10" x14ac:dyDescent="0.25">
      <c r="A15" s="8">
        <v>12</v>
      </c>
      <c r="B15" s="22" t="s">
        <v>20</v>
      </c>
      <c r="C15" s="33">
        <f>VLOOKUP(B15,'Walmart Initial Payment 1'!$B:$H,7,0)</f>
        <v>39568.74</v>
      </c>
      <c r="D15" s="33">
        <f>VLOOKUP(B15,'Walmart Second Payment 1'!$B:$H,7,0)</f>
        <v>68268.98</v>
      </c>
      <c r="E15" s="33">
        <f>IFERROR(VLOOKUP(B15,'Walgreens Payment 1'!$B:$H,7,0),0)</f>
        <v>13534.42</v>
      </c>
      <c r="F15" s="33">
        <f>IFERROR(VLOOKUP(B15,'Walgreens Payment 2'!$B:$H,7,0),0)</f>
        <v>7511.56</v>
      </c>
      <c r="G15" s="33">
        <f>VLOOKUP(B15,'CVS Payment 1'!$B:$H,7,0)</f>
        <v>11313.5</v>
      </c>
      <c r="H15" s="33">
        <f>VLOOKUP(B15,'Allergan Payment 1'!$B:$H,7,0)</f>
        <v>11876.19</v>
      </c>
      <c r="I15" s="33">
        <f>VLOOKUP(B15,'Teva Payment 1'!$B:$H,7,0)</f>
        <v>9257.67</v>
      </c>
      <c r="J15" s="34">
        <f t="shared" si="1"/>
        <v>161331.06000000003</v>
      </c>
    </row>
    <row r="16" spans="1:10" x14ac:dyDescent="0.25">
      <c r="A16" s="8">
        <v>13</v>
      </c>
      <c r="B16" s="22" t="s">
        <v>21</v>
      </c>
      <c r="C16" s="33">
        <f>VLOOKUP(B16,'Walmart Initial Payment 1'!$B:$H,7,0)</f>
        <v>38121.33</v>
      </c>
      <c r="D16" s="33">
        <f>VLOOKUP(B16,'Walmart Second Payment 1'!$B:$H,7,0)</f>
        <v>65771.740000000005</v>
      </c>
      <c r="E16" s="33">
        <f>IFERROR(VLOOKUP(B16,'Walgreens Payment 1'!$B:$H,7,0),0)</f>
        <v>13039.34</v>
      </c>
      <c r="F16" s="33">
        <f>IFERROR(VLOOKUP(B16,'Walgreens Payment 2'!$B:$H,7,0),0)</f>
        <v>7236.8</v>
      </c>
      <c r="G16" s="33">
        <f>VLOOKUP(B16,'CVS Payment 1'!$B:$H,7,0)</f>
        <v>10899.65</v>
      </c>
      <c r="H16" s="33">
        <f>VLOOKUP(B16,'Allergan Payment 1'!$B:$H,7,0)</f>
        <v>11441.76</v>
      </c>
      <c r="I16" s="33">
        <f>VLOOKUP(B16,'Teva Payment 1'!$B:$H,7,0)</f>
        <v>8919.0300000000007</v>
      </c>
      <c r="J16" s="34">
        <f t="shared" si="1"/>
        <v>155429.65000000002</v>
      </c>
    </row>
    <row r="17" spans="1:10" x14ac:dyDescent="0.25">
      <c r="A17" s="8">
        <v>14</v>
      </c>
      <c r="B17" s="22" t="s">
        <v>22</v>
      </c>
      <c r="C17" s="33">
        <f>VLOOKUP(B17,'Walmart Initial Payment 1'!$B:$H,7,0)</f>
        <v>25810.01</v>
      </c>
      <c r="D17" s="33">
        <f>VLOOKUP(B17,'Walmart Second Payment 1'!$B:$H,7,0)</f>
        <v>44530.7</v>
      </c>
      <c r="E17" s="33">
        <f>IFERROR(VLOOKUP(B17,'Walgreens Payment 1'!$B:$H,7,0),0)</f>
        <v>8828.27</v>
      </c>
      <c r="F17" s="33">
        <f>IFERROR(VLOOKUP(B17,'Walgreens Payment 2'!$B:$H,7,0),0)</f>
        <v>4899.67</v>
      </c>
      <c r="G17" s="33">
        <f>VLOOKUP(B17,'CVS Payment 1'!$B:$H,7,0)</f>
        <v>7379.6</v>
      </c>
      <c r="H17" s="33">
        <f>VLOOKUP(B17,'Allergan Payment 1'!$B:$H,7,0)</f>
        <v>7746.63</v>
      </c>
      <c r="I17" s="33">
        <f>VLOOKUP(B17,'Teva Payment 1'!$B:$H,7,0)</f>
        <v>6038.62</v>
      </c>
      <c r="J17" s="34">
        <f t="shared" si="1"/>
        <v>105233.5</v>
      </c>
    </row>
    <row r="18" spans="1:10" x14ac:dyDescent="0.25">
      <c r="A18" s="8">
        <v>15</v>
      </c>
      <c r="B18" s="22" t="s">
        <v>23</v>
      </c>
      <c r="C18" s="33">
        <f>VLOOKUP(B18,'Walmart Initial Payment 1'!$B:$H,7,0)</f>
        <v>10053.09</v>
      </c>
      <c r="D18" s="33">
        <f>VLOOKUP(B18,'Walmart Second Payment 1'!$B:$H,7,0)</f>
        <v>17344.86</v>
      </c>
      <c r="E18" s="33">
        <f>IFERROR(VLOOKUP(B18,'Walgreens Payment 1'!$B:$H,7,0),0)</f>
        <v>3438.64</v>
      </c>
      <c r="F18" s="33">
        <f>IFERROR(VLOOKUP(B18,'Walgreens Payment 2'!$B:$H,7,0),0)</f>
        <v>1908.44</v>
      </c>
      <c r="G18" s="33">
        <f>VLOOKUP(B18,'CVS Payment 1'!$B:$H,7,0)</f>
        <v>2874.38</v>
      </c>
      <c r="H18" s="33">
        <f>VLOOKUP(B18,'Allergan Payment 1'!$B:$H,7,0)</f>
        <v>3017.34</v>
      </c>
      <c r="I18" s="33">
        <f>VLOOKUP(B18,'Teva Payment 1'!$B:$H,7,0)</f>
        <v>2352.0700000000002</v>
      </c>
      <c r="J18" s="34">
        <f t="shared" si="1"/>
        <v>40988.82</v>
      </c>
    </row>
    <row r="19" spans="1:10" x14ac:dyDescent="0.25">
      <c r="A19" s="8">
        <v>16</v>
      </c>
      <c r="B19" s="22" t="s">
        <v>24</v>
      </c>
      <c r="C19" s="33">
        <f>VLOOKUP(B19,'Walmart Initial Payment 1'!$B:$H,7,0)</f>
        <v>0</v>
      </c>
      <c r="D19" s="33">
        <f>VLOOKUP(B19,'Walmart Second Payment 1'!$B:$H,7,0)</f>
        <v>0</v>
      </c>
      <c r="E19" s="33">
        <f>IFERROR(VLOOKUP(B19,'Walgreens Payment 1'!$B:$H,7,0),0)</f>
        <v>0</v>
      </c>
      <c r="F19" s="33">
        <f>IFERROR(VLOOKUP(B19,'Walgreens Payment 2'!$B:$H,7,0),0)</f>
        <v>0</v>
      </c>
      <c r="G19" s="33">
        <f>VLOOKUP(B19,'CVS Payment 1'!$B:$H,7,0)</f>
        <v>0</v>
      </c>
      <c r="H19" s="33">
        <f>VLOOKUP(B19,'Allergan Payment 1'!$B:$H,7,0)</f>
        <v>0</v>
      </c>
      <c r="I19" s="33">
        <f>VLOOKUP(B19,'Teva Payment 1'!$B:$H,7,0)</f>
        <v>0</v>
      </c>
      <c r="J19" s="34">
        <f t="shared" si="1"/>
        <v>0</v>
      </c>
    </row>
    <row r="20" spans="1:10" x14ac:dyDescent="0.25">
      <c r="A20" s="8">
        <v>17</v>
      </c>
      <c r="B20" s="22" t="s">
        <v>25</v>
      </c>
      <c r="C20" s="33">
        <f>VLOOKUP(B20,'Walmart Initial Payment 1'!$B:$H,7,0)</f>
        <v>11865.66</v>
      </c>
      <c r="D20" s="33">
        <f>VLOOKUP(B20,'Walmart Second Payment 1'!$B:$H,7,0)</f>
        <v>20472.13</v>
      </c>
      <c r="E20" s="33">
        <f>IFERROR(VLOOKUP(B20,'Walgreens Payment 1'!$B:$H,7,0),0)</f>
        <v>4058.63</v>
      </c>
      <c r="F20" s="33">
        <f>IFERROR(VLOOKUP(B20,'Walgreens Payment 2'!$B:$H,7,0),0)</f>
        <v>2252.5300000000002</v>
      </c>
      <c r="G20" s="33">
        <f>VLOOKUP(B20,'CVS Payment 1'!$B:$H,7,0)</f>
        <v>3392.63</v>
      </c>
      <c r="H20" s="33">
        <f>VLOOKUP(B20,'Allergan Payment 1'!$B:$H,7,0)</f>
        <v>3561.37</v>
      </c>
      <c r="I20" s="33">
        <f>VLOOKUP(B20,'Teva Payment 1'!$B:$H,7,0)</f>
        <v>2776.14</v>
      </c>
      <c r="J20" s="34">
        <f t="shared" si="1"/>
        <v>48379.09</v>
      </c>
    </row>
    <row r="21" spans="1:10" x14ac:dyDescent="0.25">
      <c r="A21" s="8">
        <v>18</v>
      </c>
      <c r="B21" s="22" t="s">
        <v>26</v>
      </c>
      <c r="C21" s="33">
        <f>VLOOKUP(B21,'Walmart Initial Payment 1'!$B:$H,7,0)</f>
        <v>36984.36</v>
      </c>
      <c r="D21" s="33">
        <f>VLOOKUP(B21,'Walmart Second Payment 1'!$B:$H,7,0)</f>
        <v>63810.1</v>
      </c>
      <c r="E21" s="33">
        <f>IFERROR(VLOOKUP(B21,'Walgreens Payment 1'!$B:$H,7,0),0)</f>
        <v>12650.44</v>
      </c>
      <c r="F21" s="33">
        <f>IFERROR(VLOOKUP(B21,'Walgreens Payment 2'!$B:$H,7,0),0)</f>
        <v>7020.96</v>
      </c>
      <c r="G21" s="33">
        <f>VLOOKUP(B21,'CVS Payment 1'!$B:$H,7,0)</f>
        <v>10574.57</v>
      </c>
      <c r="H21" s="33">
        <f>VLOOKUP(B21,'Allergan Payment 1'!$B:$H,7,0)</f>
        <v>11100.51</v>
      </c>
      <c r="I21" s="33">
        <f>VLOOKUP(B21,'Teva Payment 1'!$B:$H,7,0)</f>
        <v>8653.02</v>
      </c>
      <c r="J21" s="34">
        <f t="shared" si="1"/>
        <v>150793.96</v>
      </c>
    </row>
    <row r="22" spans="1:10" x14ac:dyDescent="0.25">
      <c r="A22" s="8">
        <v>19</v>
      </c>
      <c r="B22" s="22" t="s">
        <v>27</v>
      </c>
      <c r="C22" s="33">
        <f>VLOOKUP(B22,'Walmart Initial Payment 1'!$B:$H,7,0)</f>
        <v>4595.33</v>
      </c>
      <c r="D22" s="33">
        <f>VLOOKUP(B22,'Walmart Second Payment 1'!$B:$H,7,0)</f>
        <v>7928.45</v>
      </c>
      <c r="E22" s="33">
        <f>IFERROR(VLOOKUP(B22,'Walgreens Payment 1'!$B:$H,7,0),0)</f>
        <v>1571.83</v>
      </c>
      <c r="F22" s="33">
        <f>IFERROR(VLOOKUP(B22,'Walgreens Payment 2'!$B:$H,7,0),0)</f>
        <v>872.36</v>
      </c>
      <c r="G22" s="33">
        <f>VLOOKUP(B22,'CVS Payment 1'!$B:$H,7,0)</f>
        <v>1313.9</v>
      </c>
      <c r="H22" s="33">
        <f>VLOOKUP(B22,'Allergan Payment 1'!$B:$H,7,0)</f>
        <v>1379.25</v>
      </c>
      <c r="I22" s="33">
        <f>VLOOKUP(B22,'Teva Payment 1'!$B:$H,7,0)</f>
        <v>1075.1400000000001</v>
      </c>
      <c r="J22" s="34">
        <f t="shared" si="1"/>
        <v>18736.259999999998</v>
      </c>
    </row>
    <row r="23" spans="1:10" x14ac:dyDescent="0.25">
      <c r="A23" s="8">
        <v>20</v>
      </c>
      <c r="B23" s="22" t="s">
        <v>28</v>
      </c>
      <c r="C23" s="33">
        <f>VLOOKUP(B23,'Walmart Initial Payment 1'!$B:$H,7,0)</f>
        <v>29245.32</v>
      </c>
      <c r="D23" s="33">
        <f>VLOOKUP(B23,'Walmart Second Payment 1'!$B:$H,7,0)</f>
        <v>50457.72</v>
      </c>
      <c r="E23" s="33">
        <f>IFERROR(VLOOKUP(B23,'Walgreens Payment 1'!$B:$H,7,0),0)</f>
        <v>10003.31</v>
      </c>
      <c r="F23" s="33">
        <f>IFERROR(VLOOKUP(B23,'Walgreens Payment 2'!$B:$H,7,0),0)</f>
        <v>5551.81</v>
      </c>
      <c r="G23" s="33">
        <f>VLOOKUP(B23,'CVS Payment 1'!$B:$H,7,0)</f>
        <v>8361.82</v>
      </c>
      <c r="H23" s="33">
        <f>VLOOKUP(B23,'Allergan Payment 1'!$B:$H,7,0)</f>
        <v>8777.7099999999991</v>
      </c>
      <c r="I23" s="33">
        <f>VLOOKUP(B23,'Teva Payment 1'!$B:$H,7,0)</f>
        <v>6842.36</v>
      </c>
      <c r="J23" s="34">
        <f t="shared" si="1"/>
        <v>119240.05</v>
      </c>
    </row>
    <row r="24" spans="1:10" x14ac:dyDescent="0.25">
      <c r="A24" s="8">
        <v>21</v>
      </c>
      <c r="B24" s="22" t="s">
        <v>29</v>
      </c>
      <c r="C24" s="33">
        <f>VLOOKUP(B24,'Walmart Initial Payment 1'!$B:$H,7,0)</f>
        <v>9804.5400000000009</v>
      </c>
      <c r="D24" s="33">
        <f>VLOOKUP(B24,'Walmart Second Payment 1'!$B:$H,7,0)</f>
        <v>16916.04</v>
      </c>
      <c r="E24" s="33">
        <f>IFERROR(VLOOKUP(B24,'Walgreens Payment 1'!$B:$H,7,0),0)</f>
        <v>3353.63</v>
      </c>
      <c r="F24" s="33">
        <f>IFERROR(VLOOKUP(B24,'Walgreens Payment 2'!$B:$H,7,0),0)</f>
        <v>1861.25</v>
      </c>
      <c r="G24" s="33">
        <f>VLOOKUP(B24,'CVS Payment 1'!$B:$H,7,0)</f>
        <v>2803.32</v>
      </c>
      <c r="H24" s="33">
        <f>VLOOKUP(B24,'Allergan Payment 1'!$B:$H,7,0)</f>
        <v>2942.74</v>
      </c>
      <c r="I24" s="33">
        <f>VLOOKUP(B24,'Teva Payment 1'!$B:$H,7,0)</f>
        <v>2293.91</v>
      </c>
      <c r="J24" s="34">
        <f t="shared" si="1"/>
        <v>39975.430000000008</v>
      </c>
    </row>
    <row r="25" spans="1:10" x14ac:dyDescent="0.25">
      <c r="A25" s="8">
        <v>22</v>
      </c>
      <c r="B25" s="22" t="s">
        <v>30</v>
      </c>
      <c r="C25" s="33">
        <f>VLOOKUP(B25,'Walmart Initial Payment 1'!$B:$H,7,0)</f>
        <v>177571.62</v>
      </c>
      <c r="D25" s="33">
        <f>VLOOKUP(B25,'Walmart Second Payment 1'!$B:$H,7,0)</f>
        <v>306368.99000000005</v>
      </c>
      <c r="E25" s="33">
        <f>IFERROR(VLOOKUP(B25,'Walgreens Payment 1'!$B:$H,7,0),0)</f>
        <v>66925.490000000005</v>
      </c>
      <c r="F25" s="33">
        <f>IFERROR(VLOOKUP(B25,'Walgreens Payment 2'!$B:$H,7,0),0)</f>
        <v>33460.67</v>
      </c>
      <c r="G25" s="33">
        <f>VLOOKUP(B25,'CVS Payment 1'!$B:$H,7,0)</f>
        <v>56512.62</v>
      </c>
      <c r="H25" s="33">
        <f>VLOOKUP(B25,'Allergan Payment 1'!$B:$H,7,0)</f>
        <v>55652.56</v>
      </c>
      <c r="I25" s="33">
        <f>VLOOKUP(B25,'Teva Payment 1'!$B:$H,7,0)</f>
        <v>45857.53</v>
      </c>
      <c r="J25" s="34">
        <f t="shared" si="1"/>
        <v>742349.48000000021</v>
      </c>
    </row>
    <row r="26" spans="1:10" x14ac:dyDescent="0.25">
      <c r="A26" s="8">
        <v>23</v>
      </c>
      <c r="B26" s="22" t="s">
        <v>31</v>
      </c>
      <c r="C26" s="33">
        <f>VLOOKUP(B26,'Walmart Initial Payment 1'!$B:$H,7,0)</f>
        <v>3524.37</v>
      </c>
      <c r="D26" s="33">
        <f>VLOOKUP(B26,'Walmart Second Payment 1'!$B:$H,7,0)</f>
        <v>6080.69</v>
      </c>
      <c r="E26" s="33">
        <f>IFERROR(VLOOKUP(B26,'Walgreens Payment 1'!$B:$H,7,0),0)</f>
        <v>1205.5</v>
      </c>
      <c r="F26" s="33">
        <f>IFERROR(VLOOKUP(B26,'Walgreens Payment 2'!$B:$H,7,0),0)</f>
        <v>669.05</v>
      </c>
      <c r="G26" s="33">
        <f>VLOOKUP(B26,'CVS Payment 1'!$B:$H,7,0)</f>
        <v>1007.69</v>
      </c>
      <c r="H26" s="33">
        <f>VLOOKUP(B26,'Allergan Payment 1'!$B:$H,7,0)</f>
        <v>1057.81</v>
      </c>
      <c r="I26" s="33">
        <f>VLOOKUP(B26,'Teva Payment 1'!$B:$H,7,0)</f>
        <v>824.58</v>
      </c>
      <c r="J26" s="34">
        <f t="shared" si="1"/>
        <v>14369.689999999999</v>
      </c>
    </row>
    <row r="27" spans="1:10" x14ac:dyDescent="0.25">
      <c r="A27" s="8">
        <v>24</v>
      </c>
      <c r="B27" s="22" t="s">
        <v>32</v>
      </c>
      <c r="C27" s="33">
        <f>VLOOKUP(B27,'Walmart Initial Payment 1'!$B:$H,7,0)</f>
        <v>7749.66</v>
      </c>
      <c r="D27" s="33">
        <f>VLOOKUP(B27,'Walmart Second Payment 1'!$B:$H,7,0)</f>
        <v>13370.7</v>
      </c>
      <c r="E27" s="33">
        <f>IFERROR(VLOOKUP(B27,'Walgreens Payment 1'!$B:$H,7,0),0)</f>
        <v>2650.76</v>
      </c>
      <c r="F27" s="33">
        <f>IFERROR(VLOOKUP(B27,'Walgreens Payment 2'!$B:$H,7,0),0)</f>
        <v>1471.16</v>
      </c>
      <c r="G27" s="33">
        <f>VLOOKUP(B27,'CVS Payment 1'!$B:$H,7,0)</f>
        <v>2215.7800000000002</v>
      </c>
      <c r="H27" s="33">
        <f>VLOOKUP(B27,'Allergan Payment 1'!$B:$H,7,0)</f>
        <v>2325.9899999999998</v>
      </c>
      <c r="I27" s="33">
        <f>VLOOKUP(B27,'Teva Payment 1'!$B:$H,7,0)</f>
        <v>1813.14</v>
      </c>
      <c r="J27" s="34">
        <f t="shared" si="1"/>
        <v>31597.190000000002</v>
      </c>
    </row>
    <row r="28" spans="1:10" x14ac:dyDescent="0.25">
      <c r="A28" s="8">
        <v>25</v>
      </c>
      <c r="B28" s="22" t="s">
        <v>33</v>
      </c>
      <c r="C28" s="33">
        <f>VLOOKUP(B28,'Walmart Initial Payment 1'!$B:$H,7,0)</f>
        <v>22296.32</v>
      </c>
      <c r="D28" s="33">
        <f>VLOOKUP(B28,'Walmart Second Payment 1'!$B:$H,7,0)</f>
        <v>38468.42</v>
      </c>
      <c r="E28" s="33">
        <f>IFERROR(VLOOKUP(B28,'Walgreens Payment 1'!$B:$H,7,0),0)</f>
        <v>7626.42</v>
      </c>
      <c r="F28" s="33">
        <f>IFERROR(VLOOKUP(B28,'Walgreens Payment 2'!$B:$H,7,0),0)</f>
        <v>4232.6400000000003</v>
      </c>
      <c r="G28" s="33">
        <f>VLOOKUP(B28,'CVS Payment 1'!$B:$H,7,0)</f>
        <v>6374.97</v>
      </c>
      <c r="H28" s="33">
        <f>VLOOKUP(B28,'Allergan Payment 1'!$B:$H,7,0)</f>
        <v>6692.03</v>
      </c>
      <c r="I28" s="33">
        <f>VLOOKUP(B28,'Teva Payment 1'!$B:$H,7,0)</f>
        <v>5216.54</v>
      </c>
      <c r="J28" s="34">
        <f t="shared" si="1"/>
        <v>90907.34</v>
      </c>
    </row>
    <row r="29" spans="1:10" x14ac:dyDescent="0.25">
      <c r="A29" s="8">
        <v>26</v>
      </c>
      <c r="B29" s="22" t="s">
        <v>34</v>
      </c>
      <c r="C29" s="33">
        <f>VLOOKUP(B29,'Walmart Initial Payment 1'!$B:$H,7,0)</f>
        <v>3066.08</v>
      </c>
      <c r="D29" s="33">
        <f>VLOOKUP(B29,'Walmart Second Payment 1'!$B:$H,7,0)</f>
        <v>5289.99</v>
      </c>
      <c r="E29" s="33">
        <f>IFERROR(VLOOKUP(B29,'Walgreens Payment 1'!$B:$H,7,0),0)</f>
        <v>1048.75</v>
      </c>
      <c r="F29" s="33">
        <f>IFERROR(VLOOKUP(B29,'Walgreens Payment 2'!$B:$H,7,0),0)</f>
        <v>582.04999999999995</v>
      </c>
      <c r="G29" s="33">
        <f>VLOOKUP(B29,'CVS Payment 1'!$B:$H,7,0)</f>
        <v>876.65</v>
      </c>
      <c r="H29" s="33">
        <f>VLOOKUP(B29,'Allergan Payment 1'!$B:$H,7,0)</f>
        <v>920.25</v>
      </c>
      <c r="I29" s="33">
        <f>VLOOKUP(B29,'Teva Payment 1'!$B:$H,7,0)</f>
        <v>717.35</v>
      </c>
      <c r="J29" s="34">
        <f t="shared" si="1"/>
        <v>12501.119999999999</v>
      </c>
    </row>
    <row r="30" spans="1:10" x14ac:dyDescent="0.25">
      <c r="A30" s="8">
        <v>27</v>
      </c>
      <c r="B30" s="22" t="s">
        <v>35</v>
      </c>
      <c r="C30" s="33">
        <f>VLOOKUP(B30,'Walmart Initial Payment 1'!$B:$H,7,0)</f>
        <v>207018.39</v>
      </c>
      <c r="D30" s="33">
        <f>VLOOKUP(B30,'Walmart Second Payment 1'!$B:$H,7,0)</f>
        <v>357174.27</v>
      </c>
      <c r="E30" s="33">
        <f>IFERROR(VLOOKUP(B30,'Walgreens Payment 1'!$B:$H,7,0),0)</f>
        <v>70810.28</v>
      </c>
      <c r="F30" s="33">
        <f>IFERROR(VLOOKUP(B30,'Walgreens Payment 2'!$B:$H,7,0),0)</f>
        <v>39299.509999999995</v>
      </c>
      <c r="G30" s="33">
        <f>VLOOKUP(B30,'CVS Payment 1'!$B:$H,7,0)</f>
        <v>59190.719999999994</v>
      </c>
      <c r="H30" s="33">
        <f>VLOOKUP(B30,'Allergan Payment 1'!$B:$H,7,0)</f>
        <v>62134.63</v>
      </c>
      <c r="I30" s="33">
        <f>VLOOKUP(B30,'Teva Payment 1'!$B:$H,7,0)</f>
        <v>48434.92</v>
      </c>
      <c r="J30" s="34">
        <f t="shared" si="1"/>
        <v>844062.72000000009</v>
      </c>
    </row>
    <row r="31" spans="1:10" x14ac:dyDescent="0.25">
      <c r="A31" s="8">
        <v>28</v>
      </c>
      <c r="B31" s="22" t="s">
        <v>36</v>
      </c>
      <c r="C31" s="33">
        <f>VLOOKUP(B31,'Walmart Initial Payment 1'!$B:$H,7,0)</f>
        <v>3929.65</v>
      </c>
      <c r="D31" s="33">
        <f>VLOOKUP(B31,'Walmart Second Payment 1'!$B:$H,7,0)</f>
        <v>6779.93</v>
      </c>
      <c r="E31" s="33">
        <f>IFERROR(VLOOKUP(B31,'Walgreens Payment 1'!$B:$H,7,0),0)</f>
        <v>1344.13</v>
      </c>
      <c r="F31" s="33">
        <f>IFERROR(VLOOKUP(B31,'Walgreens Payment 2'!$B:$H,7,0),0)</f>
        <v>745.99</v>
      </c>
      <c r="G31" s="33">
        <f>VLOOKUP(B31,'CVS Payment 1'!$B:$H,7,0)</f>
        <v>1123.57</v>
      </c>
      <c r="H31" s="33">
        <f>VLOOKUP(B31,'Allergan Payment 1'!$B:$H,7,0)</f>
        <v>1179.45</v>
      </c>
      <c r="I31" s="33">
        <f>VLOOKUP(B31,'Teva Payment 1'!$B:$H,7,0)</f>
        <v>919.4</v>
      </c>
      <c r="J31" s="34">
        <f t="shared" si="1"/>
        <v>16022.119999999999</v>
      </c>
    </row>
    <row r="32" spans="1:10" x14ac:dyDescent="0.25">
      <c r="A32" s="8">
        <v>29</v>
      </c>
      <c r="B32" s="22" t="s">
        <v>37</v>
      </c>
      <c r="C32" s="33">
        <f>VLOOKUP(B32,'Walmart Initial Payment 1'!$B:$H,7,0)</f>
        <v>2093.4499999999998</v>
      </c>
      <c r="D32" s="33">
        <f>VLOOKUP(B32,'Walmart Second Payment 1'!$B:$H,7,0)</f>
        <v>3611.88</v>
      </c>
      <c r="E32" s="33">
        <f>IFERROR(VLOOKUP(B32,'Walgreens Payment 1'!$B:$H,7,0),0)</f>
        <v>716.06</v>
      </c>
      <c r="F32" s="33">
        <f>IFERROR(VLOOKUP(B32,'Walgreens Payment 2'!$B:$H,7,0),0)</f>
        <v>397.41</v>
      </c>
      <c r="G32" s="33">
        <f>VLOOKUP(B32,'CVS Payment 1'!$B:$H,7,0)</f>
        <v>598.55999999999995</v>
      </c>
      <c r="H32" s="33">
        <f>VLOOKUP(B32,'Allergan Payment 1'!$B:$H,7,0)</f>
        <v>628.33000000000004</v>
      </c>
      <c r="I32" s="33">
        <f>VLOOKUP(B32,'Teva Payment 1'!$B:$H,7,0)</f>
        <v>489.79</v>
      </c>
      <c r="J32" s="34">
        <f t="shared" si="1"/>
        <v>8535.48</v>
      </c>
    </row>
    <row r="33" spans="1:10" x14ac:dyDescent="0.25">
      <c r="A33" s="8">
        <v>30</v>
      </c>
      <c r="B33" s="22" t="s">
        <v>38</v>
      </c>
      <c r="C33" s="33">
        <f>VLOOKUP(B33,'Walmart Initial Payment 1'!$B:$H,7,0)</f>
        <v>8806.85</v>
      </c>
      <c r="D33" s="33">
        <f>VLOOKUP(B33,'Walmart Second Payment 1'!$B:$H,7,0)</f>
        <v>15194.7</v>
      </c>
      <c r="E33" s="33">
        <f>IFERROR(VLOOKUP(B33,'Walgreens Payment 1'!$B:$H,7,0),0)</f>
        <v>3012.37</v>
      </c>
      <c r="F33" s="33">
        <f>IFERROR(VLOOKUP(B33,'Walgreens Payment 2'!$B:$H,7,0),0)</f>
        <v>1671.86</v>
      </c>
      <c r="G33" s="33">
        <f>VLOOKUP(B33,'CVS Payment 1'!$B:$H,7,0)</f>
        <v>2518.06</v>
      </c>
      <c r="H33" s="33">
        <f>VLOOKUP(B33,'Allergan Payment 1'!$B:$H,7,0)</f>
        <v>2643.29</v>
      </c>
      <c r="I33" s="33">
        <f>VLOOKUP(B33,'Teva Payment 1'!$B:$H,7,0)</f>
        <v>2060.4899999999998</v>
      </c>
      <c r="J33" s="34">
        <f t="shared" si="1"/>
        <v>35907.620000000003</v>
      </c>
    </row>
    <row r="34" spans="1:10" x14ac:dyDescent="0.25">
      <c r="A34" s="8">
        <v>31</v>
      </c>
      <c r="B34" s="22" t="s">
        <v>39</v>
      </c>
      <c r="C34" s="33">
        <f>VLOOKUP(B34,'Walmart Initial Payment 1'!$B:$H,7,0)</f>
        <v>0</v>
      </c>
      <c r="D34" s="33">
        <f>VLOOKUP(B34,'Walmart Second Payment 1'!$B:$H,7,0)</f>
        <v>0</v>
      </c>
      <c r="E34" s="33">
        <f>IFERROR(VLOOKUP(B34,'Walgreens Payment 1'!$B:$H,7,0),0)</f>
        <v>0</v>
      </c>
      <c r="F34" s="33">
        <f>IFERROR(VLOOKUP(B34,'Walgreens Payment 2'!$B:$H,7,0),0)</f>
        <v>0</v>
      </c>
      <c r="G34" s="33">
        <f>VLOOKUP(B34,'CVS Payment 1'!$B:$H,7,0)</f>
        <v>0</v>
      </c>
      <c r="H34" s="33">
        <f>VLOOKUP(B34,'Allergan Payment 1'!$B:$H,7,0)</f>
        <v>0</v>
      </c>
      <c r="I34" s="33">
        <f>VLOOKUP(B34,'Teva Payment 1'!$B:$H,7,0)</f>
        <v>0</v>
      </c>
      <c r="J34" s="34">
        <f t="shared" si="1"/>
        <v>0</v>
      </c>
    </row>
    <row r="35" spans="1:10" x14ac:dyDescent="0.25">
      <c r="A35" s="8">
        <v>32</v>
      </c>
      <c r="B35" s="22" t="s">
        <v>40</v>
      </c>
      <c r="C35" s="33">
        <f>VLOOKUP(B35,'Walmart Initial Payment 1'!$B:$H,7,0)</f>
        <v>20462.71</v>
      </c>
      <c r="D35" s="33">
        <f>VLOOKUP(B35,'Walmart Second Payment 1'!$B:$H,7,0)</f>
        <v>35304.839999999997</v>
      </c>
      <c r="E35" s="33">
        <f>IFERROR(VLOOKUP(B35,'Walgreens Payment 1'!$B:$H,7,0),0)</f>
        <v>6999.23</v>
      </c>
      <c r="F35" s="33">
        <f>IFERROR(VLOOKUP(B35,'Walgreens Payment 2'!$B:$H,7,0),0)</f>
        <v>3884.55</v>
      </c>
      <c r="G35" s="33">
        <f>VLOOKUP(B35,'CVS Payment 1'!$B:$H,7,0)</f>
        <v>5850.7</v>
      </c>
      <c r="H35" s="33">
        <f>VLOOKUP(B35,'Allergan Payment 1'!$B:$H,7,0)</f>
        <v>6141.69</v>
      </c>
      <c r="I35" s="33">
        <f>VLOOKUP(B35,'Teva Payment 1'!$B:$H,7,0)</f>
        <v>4787.54</v>
      </c>
      <c r="J35" s="34">
        <f t="shared" si="1"/>
        <v>83431.259999999995</v>
      </c>
    </row>
    <row r="36" spans="1:10" x14ac:dyDescent="0.25">
      <c r="A36" s="8">
        <v>33</v>
      </c>
      <c r="B36" s="22" t="s">
        <v>41</v>
      </c>
      <c r="C36" s="33">
        <f>VLOOKUP(B36,'Walmart Initial Payment 1'!$B:$H,7,0)</f>
        <v>54650.77</v>
      </c>
      <c r="D36" s="33">
        <f>VLOOKUP(B36,'Walmart Second Payment 1'!$B:$H,7,0)</f>
        <v>94290.41</v>
      </c>
      <c r="E36" s="33">
        <f>IFERROR(VLOOKUP(B36,'Walgreens Payment 1'!$B:$H,7,0),0)</f>
        <v>18693.2</v>
      </c>
      <c r="F36" s="33">
        <f>IFERROR(VLOOKUP(B36,'Walgreens Payment 2'!$B:$H,7,0),0)</f>
        <v>10374.67</v>
      </c>
      <c r="G36" s="33">
        <f>VLOOKUP(B36,'CVS Payment 1'!$B:$H,7,0)</f>
        <v>15625.75</v>
      </c>
      <c r="H36" s="33">
        <f>VLOOKUP(B36,'Allergan Payment 1'!$B:$H,7,0)</f>
        <v>16402.919999999998</v>
      </c>
      <c r="I36" s="33">
        <f>VLOOKUP(B36,'Teva Payment 1'!$B:$H,7,0)</f>
        <v>12786.33</v>
      </c>
      <c r="J36" s="34">
        <f t="shared" si="1"/>
        <v>222824.05000000002</v>
      </c>
    </row>
    <row r="37" spans="1:10" x14ac:dyDescent="0.25">
      <c r="A37" s="8">
        <v>34</v>
      </c>
      <c r="B37" s="22" t="s">
        <v>42</v>
      </c>
      <c r="C37" s="33">
        <f>VLOOKUP(B37,'Walmart Initial Payment 1'!$B:$H,7,0)</f>
        <v>2549.52</v>
      </c>
      <c r="D37" s="33">
        <f>VLOOKUP(B37,'Walmart Second Payment 1'!$B:$H,7,0)</f>
        <v>4398.75</v>
      </c>
      <c r="E37" s="33">
        <f>IFERROR(VLOOKUP(B37,'Walgreens Payment 1'!$B:$H,7,0),0)</f>
        <v>872.06</v>
      </c>
      <c r="F37" s="33">
        <f>IFERROR(VLOOKUP(B37,'Walgreens Payment 2'!$B:$H,7,0),0)</f>
        <v>483.99</v>
      </c>
      <c r="G37" s="33">
        <f>VLOOKUP(B37,'CVS Payment 1'!$B:$H,7,0)</f>
        <v>728.96</v>
      </c>
      <c r="H37" s="33">
        <f>VLOOKUP(B37,'Allergan Payment 1'!$B:$H,7,0)</f>
        <v>765.21</v>
      </c>
      <c r="I37" s="33">
        <f>VLOOKUP(B37,'Teva Payment 1'!$B:$H,7,0)</f>
        <v>596.5</v>
      </c>
      <c r="J37" s="34">
        <f t="shared" si="1"/>
        <v>10394.989999999998</v>
      </c>
    </row>
    <row r="38" spans="1:10" x14ac:dyDescent="0.25">
      <c r="A38" s="8">
        <v>35</v>
      </c>
      <c r="B38" s="22" t="s">
        <v>43</v>
      </c>
      <c r="C38" s="33">
        <f>VLOOKUP(B38,'Walmart Initial Payment 1'!$B:$H,7,0)</f>
        <v>86.48</v>
      </c>
      <c r="D38" s="33">
        <f>VLOOKUP(B38,'Walmart Second Payment 1'!$B:$H,7,0)</f>
        <v>149.19999999999999</v>
      </c>
      <c r="E38" s="33">
        <f>IFERROR(VLOOKUP(B38,'Walgreens Payment 1'!$B:$H,7,0),0)</f>
        <v>437.85</v>
      </c>
      <c r="F38" s="33">
        <f>IFERROR(VLOOKUP(B38,'Walgreens Payment 2'!$B:$H,7,0),0)</f>
        <v>0</v>
      </c>
      <c r="G38" s="33">
        <f>VLOOKUP(B38,'CVS Payment 1'!$B:$H,7,0)</f>
        <v>403.56</v>
      </c>
      <c r="H38" s="33">
        <f>VLOOKUP(B38,'Allergan Payment 1'!$B:$H,7,0)</f>
        <v>181.42</v>
      </c>
      <c r="I38" s="33">
        <f>VLOOKUP(B38,'Teva Payment 1'!$B:$H,7,0)</f>
        <v>304.76</v>
      </c>
      <c r="J38" s="34">
        <f t="shared" si="1"/>
        <v>1563.27</v>
      </c>
    </row>
    <row r="39" spans="1:10" x14ac:dyDescent="0.25">
      <c r="A39" s="8">
        <v>36</v>
      </c>
      <c r="B39" s="22" t="s">
        <v>44</v>
      </c>
      <c r="C39" s="33">
        <f>VLOOKUP(B39,'Walmart Initial Payment 1'!$B:$H,7,0)</f>
        <v>8843.02</v>
      </c>
      <c r="D39" s="33">
        <f>VLOOKUP(B39,'Walmart Second Payment 1'!$B:$H,7,0)</f>
        <v>15257.09</v>
      </c>
      <c r="E39" s="33">
        <f>IFERROR(VLOOKUP(B39,'Walgreens Payment 1'!$B:$H,7,0),0)</f>
        <v>3024.74</v>
      </c>
      <c r="F39" s="33">
        <f>IFERROR(VLOOKUP(B39,'Walgreens Payment 2'!$B:$H,7,0),0)</f>
        <v>1678.72</v>
      </c>
      <c r="G39" s="33">
        <f>VLOOKUP(B39,'CVS Payment 1'!$B:$H,7,0)</f>
        <v>2528.4</v>
      </c>
      <c r="H39" s="33">
        <f>VLOOKUP(B39,'Allergan Payment 1'!$B:$H,7,0)</f>
        <v>2654.15</v>
      </c>
      <c r="I39" s="33">
        <f>VLOOKUP(B39,'Teva Payment 1'!$B:$H,7,0)</f>
        <v>2068.9499999999998</v>
      </c>
      <c r="J39" s="34">
        <f t="shared" si="1"/>
        <v>36055.07</v>
      </c>
    </row>
    <row r="40" spans="1:10" x14ac:dyDescent="0.25">
      <c r="A40" s="8">
        <v>37</v>
      </c>
      <c r="B40" s="22" t="s">
        <v>45</v>
      </c>
      <c r="C40" s="33">
        <f>VLOOKUP(B40,'Walmart Initial Payment 1'!$B:$H,7,0)</f>
        <v>2834.55</v>
      </c>
      <c r="D40" s="33">
        <f>VLOOKUP(B40,'Walmart Second Payment 1'!$B:$H,7,0)</f>
        <v>4890.53</v>
      </c>
      <c r="E40" s="33">
        <f>IFERROR(VLOOKUP(B40,'Walgreens Payment 1'!$B:$H,7,0),0)</f>
        <v>969.55</v>
      </c>
      <c r="F40" s="33">
        <f>IFERROR(VLOOKUP(B40,'Walgreens Payment 2'!$B:$H,7,0),0)</f>
        <v>538.1</v>
      </c>
      <c r="G40" s="33">
        <f>VLOOKUP(B40,'CVS Payment 1'!$B:$H,7,0)</f>
        <v>810.46</v>
      </c>
      <c r="H40" s="33">
        <f>VLOOKUP(B40,'Allergan Payment 1'!$B:$H,7,0)</f>
        <v>850.76</v>
      </c>
      <c r="I40" s="33">
        <f>VLOOKUP(B40,'Teva Payment 1'!$B:$H,7,0)</f>
        <v>663.18</v>
      </c>
      <c r="J40" s="34">
        <f t="shared" si="1"/>
        <v>11557.13</v>
      </c>
    </row>
    <row r="41" spans="1:10" x14ac:dyDescent="0.25">
      <c r="A41" s="8">
        <v>38</v>
      </c>
      <c r="B41" s="22" t="s">
        <v>46</v>
      </c>
      <c r="C41" s="33">
        <f>VLOOKUP(B41,'Walmart Initial Payment 1'!$B:$H,7,0)</f>
        <v>8475</v>
      </c>
      <c r="D41" s="33">
        <f>VLOOKUP(B41,'Walmart Second Payment 1'!$B:$H,7,0)</f>
        <v>14622.14</v>
      </c>
      <c r="E41" s="33">
        <f>IFERROR(VLOOKUP(B41,'Walgreens Payment 1'!$B:$H,7,0),0)</f>
        <v>2898.86</v>
      </c>
      <c r="F41" s="33">
        <f>IFERROR(VLOOKUP(B41,'Walgreens Payment 2'!$B:$H,7,0),0)</f>
        <v>1608.86</v>
      </c>
      <c r="G41" s="33">
        <f>VLOOKUP(B41,'CVS Payment 1'!$B:$H,7,0)</f>
        <v>2423.17</v>
      </c>
      <c r="H41" s="33">
        <f>VLOOKUP(B41,'Allergan Payment 1'!$B:$H,7,0)</f>
        <v>2543.69</v>
      </c>
      <c r="I41" s="33">
        <f>VLOOKUP(B41,'Teva Payment 1'!$B:$H,7,0)</f>
        <v>1982.85</v>
      </c>
      <c r="J41" s="34">
        <f t="shared" si="1"/>
        <v>34554.57</v>
      </c>
    </row>
    <row r="42" spans="1:10" x14ac:dyDescent="0.25">
      <c r="A42" s="8">
        <v>39</v>
      </c>
      <c r="B42" s="22" t="s">
        <v>47</v>
      </c>
      <c r="C42" s="33">
        <f>VLOOKUP(B42,'Walmart Initial Payment 1'!$B:$H,7,0)</f>
        <v>394.23</v>
      </c>
      <c r="D42" s="33">
        <f>VLOOKUP(B42,'Walmart Second Payment 1'!$B:$H,7,0)</f>
        <v>680.18</v>
      </c>
      <c r="E42" s="33">
        <f>IFERROR(VLOOKUP(B42,'Walgreens Payment 1'!$B:$H,7,0),0)</f>
        <v>1996.08</v>
      </c>
      <c r="F42" s="33">
        <f>IFERROR(VLOOKUP(B42,'Walgreens Payment 2'!$B:$H,7,0),0)</f>
        <v>0</v>
      </c>
      <c r="G42" s="33">
        <f>VLOOKUP(B42,'CVS Payment 1'!$B:$H,7,0)</f>
        <v>1839.76</v>
      </c>
      <c r="H42" s="33">
        <f>VLOOKUP(B42,'Allergan Payment 1'!$B:$H,7,0)</f>
        <v>827.06</v>
      </c>
      <c r="I42" s="33">
        <f>VLOOKUP(B42,'Teva Payment 1'!$B:$H,7,0)</f>
        <v>1389.35</v>
      </c>
      <c r="J42" s="34">
        <f t="shared" si="1"/>
        <v>7126.66</v>
      </c>
    </row>
    <row r="43" spans="1:10" x14ac:dyDescent="0.25">
      <c r="A43" s="8">
        <v>40</v>
      </c>
      <c r="B43" s="22" t="s">
        <v>48</v>
      </c>
      <c r="C43" s="33">
        <f>VLOOKUP(B43,'Walmart Initial Payment 1'!$B:$H,7,0)</f>
        <v>264539.09000000003</v>
      </c>
      <c r="D43" s="33">
        <f>VLOOKUP(B43,'Walmart Second Payment 1'!$B:$H,7,0)</f>
        <v>456416.25</v>
      </c>
      <c r="E43" s="33">
        <f>IFERROR(VLOOKUP(B43,'Walgreens Payment 1'!$B:$H,7,0),0)</f>
        <v>90485.14</v>
      </c>
      <c r="F43" s="33">
        <f>IFERROR(VLOOKUP(B43,'Walgreens Payment 2'!$B:$H,7,0),0)</f>
        <v>50219</v>
      </c>
      <c r="G43" s="33">
        <f>VLOOKUP(B43,'CVS Payment 1'!$B:$H,7,0)</f>
        <v>75637.039999999994</v>
      </c>
      <c r="H43" s="33">
        <f>VLOOKUP(B43,'Allergan Payment 1'!$B:$H,7,0)</f>
        <v>79398.929999999993</v>
      </c>
      <c r="I43" s="33">
        <f>VLOOKUP(B43,'Teva Payment 1'!$B:$H,7,0)</f>
        <v>61892.72</v>
      </c>
      <c r="J43" s="34">
        <f t="shared" si="1"/>
        <v>1078588.1700000002</v>
      </c>
    </row>
    <row r="44" spans="1:10" x14ac:dyDescent="0.25">
      <c r="A44" s="8">
        <v>41</v>
      </c>
      <c r="B44" s="22" t="s">
        <v>49</v>
      </c>
      <c r="C44" s="33">
        <f>VLOOKUP(B44,'Walmart Initial Payment 1'!$B:$H,7,0)</f>
        <v>473.08</v>
      </c>
      <c r="D44" s="33">
        <f>VLOOKUP(B44,'Walmart Second Payment 1'!$B:$H,7,0)</f>
        <v>816.21</v>
      </c>
      <c r="E44" s="33">
        <f>IFERROR(VLOOKUP(B44,'Walgreens Payment 1'!$B:$H,7,0),0)</f>
        <v>0</v>
      </c>
      <c r="F44" s="33">
        <f>IFERROR(VLOOKUP(B44,'Walgreens Payment 2'!$B:$H,7,0),0)</f>
        <v>0</v>
      </c>
      <c r="G44" s="33">
        <f>VLOOKUP(B44,'CVS Payment 1'!$B:$H,7,0)</f>
        <v>2207.71</v>
      </c>
      <c r="H44" s="33">
        <f>VLOOKUP(B44,'Allergan Payment 1'!$B:$H,7,0)</f>
        <v>992.47</v>
      </c>
      <c r="I44" s="33">
        <f>VLOOKUP(B44,'Teva Payment 1'!$B:$H,7,0)</f>
        <v>1667.23</v>
      </c>
      <c r="J44" s="34">
        <f t="shared" si="1"/>
        <v>6156.7000000000007</v>
      </c>
    </row>
    <row r="45" spans="1:10" x14ac:dyDescent="0.25">
      <c r="A45" s="8">
        <v>42</v>
      </c>
      <c r="B45" s="22" t="s">
        <v>50</v>
      </c>
      <c r="C45" s="33">
        <f>VLOOKUP(B45,'Walmart Initial Payment 1'!$B:$H,7,0)</f>
        <v>37673.25</v>
      </c>
      <c r="D45" s="33">
        <f>VLOOKUP(B45,'Walmart Second Payment 1'!$B:$H,7,0)</f>
        <v>64998.65</v>
      </c>
      <c r="E45" s="33">
        <f>IFERROR(VLOOKUP(B45,'Walgreens Payment 1'!$B:$H,7,0),0)</f>
        <v>12886.07</v>
      </c>
      <c r="F45" s="33">
        <f>IFERROR(VLOOKUP(B45,'Walgreens Payment 2'!$B:$H,7,0),0)</f>
        <v>7151.73</v>
      </c>
      <c r="G45" s="33">
        <f>VLOOKUP(B45,'CVS Payment 1'!$B:$H,7,0)</f>
        <v>10771.54</v>
      </c>
      <c r="H45" s="33">
        <f>VLOOKUP(B45,'Allergan Payment 1'!$B:$H,7,0)</f>
        <v>11307.27</v>
      </c>
      <c r="I45" s="33">
        <f>VLOOKUP(B45,'Teva Payment 1'!$B:$H,7,0)</f>
        <v>8814.2000000000007</v>
      </c>
      <c r="J45" s="34">
        <f t="shared" si="1"/>
        <v>153602.71</v>
      </c>
    </row>
    <row r="46" spans="1:10" x14ac:dyDescent="0.25">
      <c r="A46" s="8">
        <v>43</v>
      </c>
      <c r="B46" s="22" t="s">
        <v>51</v>
      </c>
      <c r="C46" s="33">
        <f>VLOOKUP(B46,'Walmart Initial Payment 1'!$B:$H,7,0)</f>
        <v>1732.38</v>
      </c>
      <c r="D46" s="33">
        <f>VLOOKUP(B46,'Walmart Second Payment 1'!$B:$H,7,0)</f>
        <v>2988.92</v>
      </c>
      <c r="E46" s="33">
        <f>IFERROR(VLOOKUP(B46,'Walgreens Payment 1'!$B:$H,7,0),0)</f>
        <v>592.55999999999995</v>
      </c>
      <c r="F46" s="33">
        <f>IFERROR(VLOOKUP(B46,'Walgreens Payment 2'!$B:$H,7,0),0)</f>
        <v>328.87</v>
      </c>
      <c r="G46" s="33">
        <f>VLOOKUP(B46,'CVS Payment 1'!$B:$H,7,0)</f>
        <v>495.32</v>
      </c>
      <c r="H46" s="33">
        <f>VLOOKUP(B46,'Allergan Payment 1'!$B:$H,7,0)</f>
        <v>519.96</v>
      </c>
      <c r="I46" s="33">
        <f>VLOOKUP(B46,'Teva Payment 1'!$B:$H,7,0)</f>
        <v>405.32</v>
      </c>
      <c r="J46" s="34">
        <f t="shared" si="1"/>
        <v>7063.33</v>
      </c>
    </row>
    <row r="47" spans="1:10" x14ac:dyDescent="0.25">
      <c r="A47" s="8">
        <v>44</v>
      </c>
      <c r="B47" s="22" t="s">
        <v>52</v>
      </c>
      <c r="C47" s="33">
        <f>VLOOKUP(B47,'Walmart Initial Payment 1'!$B:$H,7,0)</f>
        <v>59002.71</v>
      </c>
      <c r="D47" s="33">
        <f>VLOOKUP(B47,'Walmart Second Payment 1'!$B:$H,7,0)</f>
        <v>101798.93</v>
      </c>
      <c r="E47" s="33">
        <f>IFERROR(VLOOKUP(B47,'Walgreens Payment 1'!$B:$H,7,0),0)</f>
        <v>20181.77</v>
      </c>
      <c r="F47" s="33">
        <f>IFERROR(VLOOKUP(B47,'Walgreens Payment 2'!$B:$H,7,0),0)</f>
        <v>11200.83</v>
      </c>
      <c r="G47" s="33">
        <f>VLOOKUP(B47,'CVS Payment 1'!$B:$H,7,0)</f>
        <v>16870.060000000001</v>
      </c>
      <c r="H47" s="33">
        <f>VLOOKUP(B47,'Allergan Payment 1'!$B:$H,7,0)</f>
        <v>17709.11</v>
      </c>
      <c r="I47" s="33">
        <f>VLOOKUP(B47,'Teva Payment 1'!$B:$H,7,0)</f>
        <v>13804.53</v>
      </c>
      <c r="J47" s="34">
        <f t="shared" si="1"/>
        <v>240567.93999999997</v>
      </c>
    </row>
    <row r="48" spans="1:10" x14ac:dyDescent="0.25">
      <c r="A48" s="8">
        <v>45</v>
      </c>
      <c r="B48" s="22" t="s">
        <v>53</v>
      </c>
      <c r="C48" s="33">
        <f>VLOOKUP(B48,'Walmart Initial Payment 1'!$B:$H,7,0)</f>
        <v>30632.54</v>
      </c>
      <c r="D48" s="33">
        <f>VLOOKUP(B48,'Walmart Second Payment 1'!$B:$H,7,0)</f>
        <v>52851.12</v>
      </c>
      <c r="E48" s="33">
        <f>IFERROR(VLOOKUP(B48,'Walgreens Payment 1'!$B:$H,7,0),0)</f>
        <v>10477.81</v>
      </c>
      <c r="F48" s="33">
        <f>IFERROR(VLOOKUP(B48,'Walgreens Payment 2'!$B:$H,7,0),0)</f>
        <v>5815.15</v>
      </c>
      <c r="G48" s="33">
        <f>VLOOKUP(B48,'CVS Payment 1'!$B:$H,7,0)</f>
        <v>8758.4599999999991</v>
      </c>
      <c r="H48" s="33">
        <f>VLOOKUP(B48,'Allergan Payment 1'!$B:$H,7,0)</f>
        <v>9194.07</v>
      </c>
      <c r="I48" s="33">
        <f>VLOOKUP(B48,'Teva Payment 1'!$B:$H,7,0)</f>
        <v>7166.92</v>
      </c>
      <c r="J48" s="34">
        <f t="shared" si="1"/>
        <v>124896.06999999999</v>
      </c>
    </row>
    <row r="49" spans="1:10" x14ac:dyDescent="0.25">
      <c r="A49" s="8">
        <v>46</v>
      </c>
      <c r="B49" s="22" t="s">
        <v>54</v>
      </c>
      <c r="C49" s="33">
        <f>VLOOKUP(B49,'Walmart Initial Payment 1'!$B:$H,7,0)</f>
        <v>45276.24</v>
      </c>
      <c r="D49" s="33">
        <f>VLOOKUP(B49,'Walmart Second Payment 1'!$B:$H,7,0)</f>
        <v>78116.289999999994</v>
      </c>
      <c r="E49" s="33">
        <f>IFERROR(VLOOKUP(B49,'Walgreens Payment 1'!$B:$H,7,0),0)</f>
        <v>15486.66</v>
      </c>
      <c r="F49" s="33">
        <f>IFERROR(VLOOKUP(B49,'Walgreens Payment 2'!$B:$H,7,0),0)</f>
        <v>8595.0499999999993</v>
      </c>
      <c r="G49" s="33">
        <f>VLOOKUP(B49,'CVS Payment 1'!$B:$H,7,0)</f>
        <v>12945.39</v>
      </c>
      <c r="H49" s="33">
        <f>VLOOKUP(B49,'Allergan Payment 1'!$B:$H,7,0)</f>
        <v>13589.24</v>
      </c>
      <c r="I49" s="33">
        <f>VLOOKUP(B49,'Teva Payment 1'!$B:$H,7,0)</f>
        <v>10593.03</v>
      </c>
      <c r="J49" s="34">
        <f t="shared" si="1"/>
        <v>184601.9</v>
      </c>
    </row>
    <row r="50" spans="1:10" x14ac:dyDescent="0.25">
      <c r="A50" s="8">
        <v>47</v>
      </c>
      <c r="B50" s="22" t="s">
        <v>55</v>
      </c>
      <c r="C50" s="33">
        <f>VLOOKUP(B50,'Walmart Initial Payment 1'!$B:$H,7,0)</f>
        <v>18047.830000000002</v>
      </c>
      <c r="D50" s="33">
        <f>VLOOKUP(B50,'Walmart Second Payment 1'!$B:$H,7,0)</f>
        <v>31138.39</v>
      </c>
      <c r="E50" s="33">
        <f>IFERROR(VLOOKUP(B50,'Walgreens Payment 1'!$B:$H,7,0),0)</f>
        <v>6173.23</v>
      </c>
      <c r="F50" s="33">
        <f>IFERROR(VLOOKUP(B50,'Walgreens Payment 2'!$B:$H,7,0),0)</f>
        <v>3426.12</v>
      </c>
      <c r="G50" s="33">
        <f>VLOOKUP(B50,'CVS Payment 1'!$B:$H,7,0)</f>
        <v>5160.24</v>
      </c>
      <c r="H50" s="33">
        <f>VLOOKUP(B50,'Allergan Payment 1'!$B:$H,7,0)</f>
        <v>5416.89</v>
      </c>
      <c r="I50" s="33">
        <f>VLOOKUP(B50,'Teva Payment 1'!$B:$H,7,0)</f>
        <v>4222.55</v>
      </c>
      <c r="J50" s="34">
        <f t="shared" si="1"/>
        <v>73585.25</v>
      </c>
    </row>
    <row r="51" spans="1:10" x14ac:dyDescent="0.25">
      <c r="A51" s="8">
        <v>48</v>
      </c>
      <c r="B51" s="22" t="s">
        <v>56</v>
      </c>
      <c r="C51" s="33">
        <f>VLOOKUP(B51,'Walmart Initial Payment 1'!$B:$H,7,0)</f>
        <v>38314.019999999997</v>
      </c>
      <c r="D51" s="33">
        <f>VLOOKUP(B51,'Walmart Second Payment 1'!$B:$H,7,0)</f>
        <v>66104.179999999993</v>
      </c>
      <c r="E51" s="33">
        <f>IFERROR(VLOOKUP(B51,'Walgreens Payment 1'!$B:$H,7,0),0)</f>
        <v>13105.24</v>
      </c>
      <c r="F51" s="33">
        <f>IFERROR(VLOOKUP(B51,'Walgreens Payment 2'!$B:$H,7,0),0)</f>
        <v>7273.37</v>
      </c>
      <c r="G51" s="33">
        <f>VLOOKUP(B51,'CVS Payment 1'!$B:$H,7,0)</f>
        <v>10954.75</v>
      </c>
      <c r="H51" s="33">
        <f>VLOOKUP(B51,'Allergan Payment 1'!$B:$H,7,0)</f>
        <v>11499.59</v>
      </c>
      <c r="I51" s="33">
        <f>VLOOKUP(B51,'Teva Payment 1'!$B:$H,7,0)</f>
        <v>8964.11</v>
      </c>
      <c r="J51" s="34">
        <f t="shared" si="1"/>
        <v>156215.26</v>
      </c>
    </row>
    <row r="52" spans="1:10" x14ac:dyDescent="0.25">
      <c r="A52" s="8">
        <v>49</v>
      </c>
      <c r="B52" s="22" t="s">
        <v>57</v>
      </c>
      <c r="C52" s="33">
        <f>VLOOKUP(B52,'Walmart Initial Payment 1'!$B:$H,7,0)</f>
        <v>40023.89</v>
      </c>
      <c r="D52" s="33">
        <f>VLOOKUP(B52,'Walmart Second Payment 1'!$B:$H,7,0)</f>
        <v>69054.27</v>
      </c>
      <c r="E52" s="33">
        <f>IFERROR(VLOOKUP(B52,'Walgreens Payment 1'!$B:$H,7,0),0)</f>
        <v>13690.1</v>
      </c>
      <c r="F52" s="33">
        <f>IFERROR(VLOOKUP(B52,'Walgreens Payment 2'!$B:$H,7,0),0)</f>
        <v>7597.97</v>
      </c>
      <c r="G52" s="33">
        <f>VLOOKUP(B52,'CVS Payment 1'!$B:$H,7,0)</f>
        <v>11443.63</v>
      </c>
      <c r="H52" s="33">
        <f>VLOOKUP(B52,'Allergan Payment 1'!$B:$H,7,0)</f>
        <v>12012.8</v>
      </c>
      <c r="I52" s="33">
        <f>VLOOKUP(B52,'Teva Payment 1'!$B:$H,7,0)</f>
        <v>9364.16</v>
      </c>
      <c r="J52" s="34">
        <f t="shared" si="1"/>
        <v>163186.82</v>
      </c>
    </row>
    <row r="53" spans="1:10" x14ac:dyDescent="0.25">
      <c r="A53" s="8">
        <v>50</v>
      </c>
      <c r="B53" s="22" t="s">
        <v>58</v>
      </c>
      <c r="C53" s="33">
        <f>VLOOKUP(B53,'Walmart Initial Payment 1'!$B:$H,7,0)</f>
        <v>1994.14</v>
      </c>
      <c r="D53" s="33">
        <f>VLOOKUP(B53,'Walmart Second Payment 1'!$B:$H,7,0)</f>
        <v>3440.54</v>
      </c>
      <c r="E53" s="33">
        <f>IFERROR(VLOOKUP(B53,'Walgreens Payment 1'!$B:$H,7,0),0)</f>
        <v>682.09</v>
      </c>
      <c r="F53" s="33">
        <f>IFERROR(VLOOKUP(B53,'Walgreens Payment 2'!$B:$H,7,0),0)</f>
        <v>378.56</v>
      </c>
      <c r="G53" s="33">
        <f>VLOOKUP(B53,'CVS Payment 1'!$B:$H,7,0)</f>
        <v>570.16</v>
      </c>
      <c r="H53" s="33">
        <f>VLOOKUP(B53,'Allergan Payment 1'!$B:$H,7,0)</f>
        <v>598.52</v>
      </c>
      <c r="I53" s="33">
        <f>VLOOKUP(B53,'Teva Payment 1'!$B:$H,7,0)</f>
        <v>466.56</v>
      </c>
      <c r="J53" s="34">
        <f t="shared" si="1"/>
        <v>8130.5700000000006</v>
      </c>
    </row>
    <row r="54" spans="1:10" x14ac:dyDescent="0.25">
      <c r="A54" s="8">
        <v>51</v>
      </c>
      <c r="B54" s="22" t="s">
        <v>59</v>
      </c>
      <c r="C54" s="33">
        <f>VLOOKUP(B54,'Walmart Initial Payment 1'!$B:$H,7,0)</f>
        <v>93266.29</v>
      </c>
      <c r="D54" s="33">
        <f>VLOOKUP(B54,'Walmart Second Payment 1'!$B:$H,7,0)</f>
        <v>160914.78</v>
      </c>
      <c r="E54" s="33">
        <f>IFERROR(VLOOKUP(B54,'Walgreens Payment 1'!$B:$H,7,0),0)</f>
        <v>31901.57</v>
      </c>
      <c r="F54" s="33">
        <f>IFERROR(VLOOKUP(B54,'Walgreens Payment 2'!$B:$H,7,0),0)</f>
        <v>17705.28</v>
      </c>
      <c r="G54" s="33">
        <f>VLOOKUP(B54,'CVS Payment 1'!$B:$H,7,0)</f>
        <v>26666.71</v>
      </c>
      <c r="H54" s="33">
        <f>VLOOKUP(B54,'Allergan Payment 1'!$B:$H,7,0)</f>
        <v>27993</v>
      </c>
      <c r="I54" s="33">
        <f>VLOOKUP(B54,'Teva Payment 1'!$B:$H,7,0)</f>
        <v>21820.99</v>
      </c>
      <c r="J54" s="34">
        <f t="shared" si="1"/>
        <v>380268.62000000005</v>
      </c>
    </row>
    <row r="55" spans="1:10" x14ac:dyDescent="0.25">
      <c r="A55" s="8">
        <v>52</v>
      </c>
      <c r="B55" s="22" t="s">
        <v>60</v>
      </c>
      <c r="C55" s="33">
        <f>VLOOKUP(B55,'Walmart Initial Payment 1'!$B:$H,7,0)</f>
        <v>77232.12</v>
      </c>
      <c r="D55" s="33">
        <f>VLOOKUP(B55,'Walmart Second Payment 1'!$B:$H,7,0)</f>
        <v>133250.6</v>
      </c>
      <c r="E55" s="33">
        <f>IFERROR(VLOOKUP(B55,'Walgreens Payment 1'!$B:$H,7,0),0)</f>
        <v>26417.11</v>
      </c>
      <c r="F55" s="33">
        <f>IFERROR(VLOOKUP(B55,'Walgreens Payment 2'!$B:$H,7,0),0)</f>
        <v>14661.42</v>
      </c>
      <c r="G55" s="33">
        <f>VLOOKUP(B55,'CVS Payment 1'!$B:$H,7,0)</f>
        <v>22082.21</v>
      </c>
      <c r="H55" s="33">
        <f>VLOOKUP(B55,'Allergan Payment 1'!$B:$H,7,0)</f>
        <v>23180.5</v>
      </c>
      <c r="I55" s="33">
        <f>VLOOKUP(B55,'Teva Payment 1'!$B:$H,7,0)</f>
        <v>18069.560000000001</v>
      </c>
      <c r="J55" s="34">
        <f t="shared" si="1"/>
        <v>314893.52</v>
      </c>
    </row>
    <row r="56" spans="1:10" x14ac:dyDescent="0.25">
      <c r="A56" s="8">
        <v>53</v>
      </c>
      <c r="B56" s="22" t="s">
        <v>61</v>
      </c>
      <c r="C56" s="33">
        <f>VLOOKUP(B56,'Walmart Initial Payment 1'!$B:$H,7,0)</f>
        <v>1104.78</v>
      </c>
      <c r="D56" s="33">
        <f>VLOOKUP(B56,'Walmart Second Payment 1'!$B:$H,7,0)</f>
        <v>1906.11</v>
      </c>
      <c r="E56" s="33">
        <f>IFERROR(VLOOKUP(B56,'Walgreens Payment 1'!$B:$H,7,0),0)</f>
        <v>5593.77</v>
      </c>
      <c r="F56" s="33">
        <f>IFERROR(VLOOKUP(B56,'Walgreens Payment 2'!$B:$H,7,0),0)</f>
        <v>0</v>
      </c>
      <c r="G56" s="33">
        <f>VLOOKUP(B56,'CVS Payment 1'!$B:$H,7,0)</f>
        <v>5155.71</v>
      </c>
      <c r="H56" s="33">
        <f>VLOOKUP(B56,'Allergan Payment 1'!$B:$H,7,0)</f>
        <v>2317.73</v>
      </c>
      <c r="I56" s="33">
        <f>VLOOKUP(B56,'Teva Payment 1'!$B:$H,7,0)</f>
        <v>3893.5</v>
      </c>
      <c r="J56" s="34">
        <f t="shared" si="1"/>
        <v>19971.599999999999</v>
      </c>
    </row>
    <row r="57" spans="1:10" x14ac:dyDescent="0.25">
      <c r="A57" s="8">
        <v>54</v>
      </c>
      <c r="B57" s="22" t="s">
        <v>62</v>
      </c>
      <c r="C57" s="33">
        <f>VLOOKUP(B57,'Walmart Initial Payment 1'!$B:$H,7,0)</f>
        <v>1208.21</v>
      </c>
      <c r="D57" s="33">
        <f>VLOOKUP(B57,'Walmart Second Payment 1'!$B:$H,7,0)</f>
        <v>2084.56</v>
      </c>
      <c r="E57" s="33">
        <f>IFERROR(VLOOKUP(B57,'Walgreens Payment 1'!$B:$H,7,0),0)</f>
        <v>413.27</v>
      </c>
      <c r="F57" s="33">
        <f>IFERROR(VLOOKUP(B57,'Walgreens Payment 2'!$B:$H,7,0),0)</f>
        <v>229.36</v>
      </c>
      <c r="G57" s="33">
        <f>VLOOKUP(B57,'CVS Payment 1'!$B:$H,7,0)</f>
        <v>345.45</v>
      </c>
      <c r="H57" s="33">
        <f>VLOOKUP(B57,'Allergan Payment 1'!$B:$H,7,0)</f>
        <v>362.63</v>
      </c>
      <c r="I57" s="33">
        <f>VLOOKUP(B57,'Teva Payment 1'!$B:$H,7,0)</f>
        <v>282.68</v>
      </c>
      <c r="J57" s="34">
        <f t="shared" si="1"/>
        <v>4926.1600000000008</v>
      </c>
    </row>
    <row r="58" spans="1:10" x14ac:dyDescent="0.25">
      <c r="A58" s="8">
        <v>55</v>
      </c>
      <c r="B58" s="22" t="s">
        <v>63</v>
      </c>
      <c r="C58" s="33">
        <f>VLOOKUP(B58,'Walmart Initial Payment 1'!$B:$H,7,0)</f>
        <v>137.1</v>
      </c>
      <c r="D58" s="33">
        <f>VLOOKUP(B58,'Walmart Second Payment 1'!$B:$H,7,0)</f>
        <v>236.55</v>
      </c>
      <c r="E58" s="33">
        <f>IFERROR(VLOOKUP(B58,'Walgreens Payment 1'!$B:$H,7,0),0)</f>
        <v>694.18</v>
      </c>
      <c r="F58" s="33">
        <f>IFERROR(VLOOKUP(B58,'Walgreens Payment 2'!$B:$H,7,0),0)</f>
        <v>0</v>
      </c>
      <c r="G58" s="33">
        <f>VLOOKUP(B58,'CVS Payment 1'!$B:$H,7,0)</f>
        <v>639.82000000000005</v>
      </c>
      <c r="H58" s="33">
        <f>VLOOKUP(B58,'Allergan Payment 1'!$B:$H,7,0)</f>
        <v>287.63</v>
      </c>
      <c r="I58" s="33">
        <f>VLOOKUP(B58,'Teva Payment 1'!$B:$H,7,0)</f>
        <v>483.18</v>
      </c>
      <c r="J58" s="34">
        <f t="shared" si="1"/>
        <v>2478.46</v>
      </c>
    </row>
    <row r="59" spans="1:10" x14ac:dyDescent="0.25">
      <c r="A59" s="8">
        <v>56</v>
      </c>
      <c r="B59" s="22" t="s">
        <v>64</v>
      </c>
      <c r="C59" s="33">
        <f>VLOOKUP(B59,'Walmart Initial Payment 1'!$B:$H,7,0)</f>
        <v>41259.51</v>
      </c>
      <c r="D59" s="33">
        <f>VLOOKUP(B59,'Walmart Second Payment 1'!$B:$H,7,0)</f>
        <v>71186.11</v>
      </c>
      <c r="E59" s="33">
        <f>IFERROR(VLOOKUP(B59,'Walgreens Payment 1'!$B:$H,7,0),0)</f>
        <v>14112.74</v>
      </c>
      <c r="F59" s="33">
        <f>IFERROR(VLOOKUP(B59,'Walgreens Payment 2'!$B:$H,7,0),0)</f>
        <v>7832.53</v>
      </c>
      <c r="G59" s="33">
        <f>VLOOKUP(B59,'CVS Payment 1'!$B:$H,7,0)</f>
        <v>11796.92</v>
      </c>
      <c r="H59" s="33">
        <f>VLOOKUP(B59,'Allergan Payment 1'!$B:$H,7,0)</f>
        <v>12383.65</v>
      </c>
      <c r="I59" s="33">
        <f>VLOOKUP(B59,'Teva Payment 1'!$B:$H,7,0)</f>
        <v>9653.25</v>
      </c>
      <c r="J59" s="34">
        <f t="shared" si="1"/>
        <v>168224.71000000002</v>
      </c>
    </row>
    <row r="60" spans="1:10" x14ac:dyDescent="0.25">
      <c r="A60" s="8">
        <v>57</v>
      </c>
      <c r="B60" s="22" t="s">
        <v>65</v>
      </c>
      <c r="C60" s="33">
        <f>VLOOKUP(B60,'Walmart Initial Payment 1'!$B:$H,7,0)</f>
        <v>1264.3599999999999</v>
      </c>
      <c r="D60" s="33">
        <f>VLOOKUP(B60,'Walmart Second Payment 1'!$B:$H,7,0)</f>
        <v>2181.4299999999998</v>
      </c>
      <c r="E60" s="33">
        <f>IFERROR(VLOOKUP(B60,'Walgreens Payment 1'!$B:$H,7,0),0)</f>
        <v>432.47</v>
      </c>
      <c r="F60" s="33">
        <f>IFERROR(VLOOKUP(B60,'Walgreens Payment 2'!$B:$H,7,0),0)</f>
        <v>240.02</v>
      </c>
      <c r="G60" s="33">
        <f>VLOOKUP(B60,'CVS Payment 1'!$B:$H,7,0)</f>
        <v>361.5</v>
      </c>
      <c r="H60" s="33">
        <f>VLOOKUP(B60,'Allergan Payment 1'!$B:$H,7,0)</f>
        <v>379.48</v>
      </c>
      <c r="I60" s="33">
        <f>VLOOKUP(B60,'Teva Payment 1'!$B:$H,7,0)</f>
        <v>295.81</v>
      </c>
      <c r="J60" s="34">
        <f t="shared" si="1"/>
        <v>5155.0700000000006</v>
      </c>
    </row>
    <row r="61" spans="1:10" x14ac:dyDescent="0.25">
      <c r="A61" s="8">
        <v>58</v>
      </c>
      <c r="B61" s="22" t="s">
        <v>66</v>
      </c>
      <c r="C61" s="33">
        <f>VLOOKUP(B61,'Walmart Initial Payment 1'!$B:$H,7,0)</f>
        <v>42836.69</v>
      </c>
      <c r="D61" s="33">
        <f>VLOOKUP(B61,'Walmart Second Payment 1'!$B:$H,7,0)</f>
        <v>73907.27</v>
      </c>
      <c r="E61" s="33">
        <f>IFERROR(VLOOKUP(B61,'Walgreens Payment 1'!$B:$H,7,0),0)</f>
        <v>14652.22</v>
      </c>
      <c r="F61" s="33">
        <f>IFERROR(VLOOKUP(B61,'Walgreens Payment 2'!$B:$H,7,0),0)</f>
        <v>8131.94</v>
      </c>
      <c r="G61" s="33">
        <f>VLOOKUP(B61,'CVS Payment 1'!$B:$H,7,0)</f>
        <v>12247.87</v>
      </c>
      <c r="H61" s="33">
        <f>VLOOKUP(B61,'Allergan Payment 1'!$B:$H,7,0)</f>
        <v>12857.03</v>
      </c>
      <c r="I61" s="33">
        <f>VLOOKUP(B61,'Teva Payment 1'!$B:$H,7,0)</f>
        <v>10022.26</v>
      </c>
      <c r="J61" s="34">
        <f t="shared" si="1"/>
        <v>174655.28</v>
      </c>
    </row>
    <row r="62" spans="1:10" x14ac:dyDescent="0.25">
      <c r="A62" s="8">
        <v>59</v>
      </c>
      <c r="B62" s="22" t="s">
        <v>67</v>
      </c>
      <c r="C62" s="33">
        <f>VLOOKUP(B62,'Walmart Initial Payment 1'!$B:$H,7,0)</f>
        <v>15061.69</v>
      </c>
      <c r="D62" s="33">
        <f>VLOOKUP(B62,'Walmart Second Payment 1'!$B:$H,7,0)</f>
        <v>25986.33</v>
      </c>
      <c r="E62" s="33">
        <f>IFERROR(VLOOKUP(B62,'Walgreens Payment 1'!$B:$H,7,0),0)</f>
        <v>5151.82</v>
      </c>
      <c r="F62" s="33">
        <f>IFERROR(VLOOKUP(B62,'Walgreens Payment 2'!$B:$H,7,0),0)</f>
        <v>2859.25</v>
      </c>
      <c r="G62" s="33">
        <f>VLOOKUP(B62,'CVS Payment 1'!$B:$H,7,0)</f>
        <v>4306.4399999999996</v>
      </c>
      <c r="H62" s="33">
        <f>VLOOKUP(B62,'Allergan Payment 1'!$B:$H,7,0)</f>
        <v>4520.62</v>
      </c>
      <c r="I62" s="33">
        <f>VLOOKUP(B62,'Teva Payment 1'!$B:$H,7,0)</f>
        <v>3523.9</v>
      </c>
      <c r="J62" s="34">
        <f t="shared" si="1"/>
        <v>61410.05000000001</v>
      </c>
    </row>
    <row r="63" spans="1:10" x14ac:dyDescent="0.25">
      <c r="A63" s="8">
        <v>60</v>
      </c>
      <c r="B63" s="22" t="s">
        <v>68</v>
      </c>
      <c r="C63" s="33">
        <f>VLOOKUP(B63,'Walmart Initial Payment 1'!$B:$H,7,0)</f>
        <v>2812.62</v>
      </c>
      <c r="D63" s="33">
        <f>VLOOKUP(B63,'Walmart Second Payment 1'!$B:$H,7,0)</f>
        <v>4852.6899999999996</v>
      </c>
      <c r="E63" s="33">
        <f>IFERROR(VLOOKUP(B63,'Walgreens Payment 1'!$B:$H,7,0),0)</f>
        <v>962.05</v>
      </c>
      <c r="F63" s="33">
        <f>IFERROR(VLOOKUP(B63,'Walgreens Payment 2'!$B:$H,7,0),0)</f>
        <v>533.94000000000005</v>
      </c>
      <c r="G63" s="33">
        <f>VLOOKUP(B63,'CVS Payment 1'!$B:$H,7,0)</f>
        <v>804.18</v>
      </c>
      <c r="H63" s="33">
        <f>VLOOKUP(B63,'Allergan Payment 1'!$B:$H,7,0)</f>
        <v>844.18</v>
      </c>
      <c r="I63" s="33">
        <f>VLOOKUP(B63,'Teva Payment 1'!$B:$H,7,0)</f>
        <v>658.05</v>
      </c>
      <c r="J63" s="34">
        <f t="shared" si="1"/>
        <v>11467.71</v>
      </c>
    </row>
    <row r="64" spans="1:10" x14ac:dyDescent="0.25">
      <c r="A64" s="8">
        <v>61</v>
      </c>
      <c r="B64" s="22" t="s">
        <v>69</v>
      </c>
      <c r="C64" s="33">
        <f>VLOOKUP(B64,'Walmart Initial Payment 1'!$B:$H,7,0)</f>
        <v>5797.25</v>
      </c>
      <c r="D64" s="33">
        <f>VLOOKUP(B64,'Walmart Second Payment 1'!$B:$H,7,0)</f>
        <v>10002.15</v>
      </c>
      <c r="E64" s="33">
        <f>IFERROR(VLOOKUP(B64,'Walgreens Payment 1'!$B:$H,7,0),0)</f>
        <v>1982.94</v>
      </c>
      <c r="F64" s="33">
        <f>IFERROR(VLOOKUP(B64,'Walgreens Payment 2'!$B:$H,7,0),0)</f>
        <v>1100.53</v>
      </c>
      <c r="G64" s="33">
        <f>VLOOKUP(B64,'CVS Payment 1'!$B:$H,7,0)</f>
        <v>1657.55</v>
      </c>
      <c r="H64" s="33">
        <f>VLOOKUP(B64,'Allergan Payment 1'!$B:$H,7,0)</f>
        <v>1739.99</v>
      </c>
      <c r="I64" s="33">
        <f>VLOOKUP(B64,'Teva Payment 1'!$B:$H,7,0)</f>
        <v>1356.35</v>
      </c>
      <c r="J64" s="34">
        <f t="shared" si="1"/>
        <v>23636.76</v>
      </c>
    </row>
    <row r="65" spans="1:10" x14ac:dyDescent="0.25">
      <c r="A65" s="8">
        <v>62</v>
      </c>
      <c r="B65" s="22" t="s">
        <v>70</v>
      </c>
      <c r="C65" s="33">
        <f>VLOOKUP(B65,'Walmart Initial Payment 1'!$B:$H,7,0)</f>
        <v>37231.58</v>
      </c>
      <c r="D65" s="33">
        <f>VLOOKUP(B65,'Walmart Second Payment 1'!$B:$H,7,0)</f>
        <v>64236.62</v>
      </c>
      <c r="E65" s="33">
        <f>IFERROR(VLOOKUP(B65,'Walgreens Payment 1'!$B:$H,7,0),0)</f>
        <v>12735</v>
      </c>
      <c r="F65" s="33">
        <f>IFERROR(VLOOKUP(B65,'Walgreens Payment 2'!$B:$H,7,0),0)</f>
        <v>7067.89</v>
      </c>
      <c r="G65" s="33">
        <f>VLOOKUP(B65,'CVS Payment 1'!$B:$H,7,0)</f>
        <v>10645.26</v>
      </c>
      <c r="H65" s="33">
        <f>VLOOKUP(B65,'Allergan Payment 1'!$B:$H,7,0)</f>
        <v>11174.71</v>
      </c>
      <c r="I65" s="33">
        <f>VLOOKUP(B65,'Teva Payment 1'!$B:$H,7,0)</f>
        <v>8710.86</v>
      </c>
      <c r="J65" s="34">
        <f t="shared" si="1"/>
        <v>151801.91999999998</v>
      </c>
    </row>
    <row r="66" spans="1:10" x14ac:dyDescent="0.25">
      <c r="A66" s="8">
        <v>63</v>
      </c>
      <c r="B66" s="22" t="s">
        <v>71</v>
      </c>
      <c r="C66" s="33">
        <f>VLOOKUP(B66,'Walmart Initial Payment 1'!$B:$H,7,0)</f>
        <v>1019482.55</v>
      </c>
      <c r="D66" s="33">
        <f>VLOOKUP(B66,'Walmart Second Payment 1'!$B:$H,7,0)</f>
        <v>1758940.06</v>
      </c>
      <c r="E66" s="33">
        <f>IFERROR(VLOOKUP(B66,'Walgreens Payment 1'!$B:$H,7,0),0)</f>
        <v>348712.23</v>
      </c>
      <c r="F66" s="33">
        <f>IFERROR(VLOOKUP(B66,'Walgreens Payment 2'!$B:$H,7,0),0)</f>
        <v>193534.33</v>
      </c>
      <c r="G66" s="33">
        <f>VLOOKUP(B66,'CVS Payment 1'!$B:$H,7,0)</f>
        <v>291490.55</v>
      </c>
      <c r="H66" s="33">
        <f>VLOOKUP(B66,'Allergan Payment 1'!$B:$H,7,0)</f>
        <v>305988.13</v>
      </c>
      <c r="I66" s="33">
        <f>VLOOKUP(B66,'Teva Payment 1'!$B:$H,7,0)</f>
        <v>238522.58</v>
      </c>
      <c r="J66" s="34">
        <f t="shared" si="1"/>
        <v>4156670.43</v>
      </c>
    </row>
    <row r="67" spans="1:10" x14ac:dyDescent="0.25">
      <c r="A67" s="8">
        <v>64</v>
      </c>
      <c r="B67" s="22" t="s">
        <v>72</v>
      </c>
      <c r="C67" s="33">
        <f>VLOOKUP(B67,'Walmart Initial Payment 1'!$B:$H,7,0)</f>
        <v>5256.36</v>
      </c>
      <c r="D67" s="33">
        <f>VLOOKUP(B67,'Walmart Second Payment 1'!$B:$H,7,0)</f>
        <v>9068.94</v>
      </c>
      <c r="E67" s="33">
        <f>IFERROR(VLOOKUP(B67,'Walgreens Payment 1'!$B:$H,7,0),0)</f>
        <v>1797.93</v>
      </c>
      <c r="F67" s="33">
        <f>IFERROR(VLOOKUP(B67,'Walgreens Payment 2'!$B:$H,7,0),0)</f>
        <v>997.85</v>
      </c>
      <c r="G67" s="33">
        <f>VLOOKUP(B67,'CVS Payment 1'!$B:$H,7,0)</f>
        <v>1502.9</v>
      </c>
      <c r="H67" s="33">
        <f>VLOOKUP(B67,'Allergan Payment 1'!$B:$H,7,0)</f>
        <v>1577.65</v>
      </c>
      <c r="I67" s="33">
        <f>VLOOKUP(B67,'Teva Payment 1'!$B:$H,7,0)</f>
        <v>1229.8</v>
      </c>
      <c r="J67" s="34">
        <f t="shared" si="1"/>
        <v>21431.43</v>
      </c>
    </row>
    <row r="68" spans="1:10" x14ac:dyDescent="0.25">
      <c r="A68" s="8">
        <v>65</v>
      </c>
      <c r="B68" s="22" t="s">
        <v>73</v>
      </c>
      <c r="C68" s="33">
        <f>VLOOKUP(B68,'Walmart Initial Payment 1'!$B:$H,7,0)</f>
        <v>39639.519999999997</v>
      </c>
      <c r="D68" s="33">
        <f>VLOOKUP(B68,'Walmart Second Payment 1'!$B:$H,7,0)</f>
        <v>68391.100000000006</v>
      </c>
      <c r="E68" s="33">
        <f>IFERROR(VLOOKUP(B68,'Walgreens Payment 1'!$B:$H,7,0),0)</f>
        <v>13558.63</v>
      </c>
      <c r="F68" s="33">
        <f>IFERROR(VLOOKUP(B68,'Walgreens Payment 2'!$B:$H,7,0),0)</f>
        <v>7525</v>
      </c>
      <c r="G68" s="33">
        <f>VLOOKUP(B68,'CVS Payment 1'!$B:$H,7,0)</f>
        <v>11333.73</v>
      </c>
      <c r="H68" s="33">
        <f>VLOOKUP(B68,'Allergan Payment 1'!$B:$H,7,0)</f>
        <v>11897.43</v>
      </c>
      <c r="I68" s="33">
        <f>VLOOKUP(B68,'Teva Payment 1'!$B:$H,7,0)</f>
        <v>9274.23</v>
      </c>
      <c r="J68" s="34">
        <f t="shared" si="1"/>
        <v>161619.64000000001</v>
      </c>
    </row>
    <row r="69" spans="1:10" x14ac:dyDescent="0.25">
      <c r="A69" s="8">
        <v>66</v>
      </c>
      <c r="B69" s="22" t="s">
        <v>74</v>
      </c>
      <c r="C69" s="33">
        <f>VLOOKUP(B69,'Walmart Initial Payment 1'!$B:$H,7,0)</f>
        <v>209.38</v>
      </c>
      <c r="D69" s="33">
        <f>VLOOKUP(B69,'Walmart Second Payment 1'!$B:$H,7,0)</f>
        <v>361.25</v>
      </c>
      <c r="E69" s="33">
        <f>IFERROR(VLOOKUP(B69,'Walgreens Payment 1'!$B:$H,7,0),0)</f>
        <v>1060.1300000000001</v>
      </c>
      <c r="F69" s="33">
        <f>IFERROR(VLOOKUP(B69,'Walgreens Payment 2'!$B:$H,7,0),0)</f>
        <v>0</v>
      </c>
      <c r="G69" s="33">
        <f>VLOOKUP(B69,'CVS Payment 1'!$B:$H,7,0)</f>
        <v>977.11</v>
      </c>
      <c r="H69" s="33">
        <f>VLOOKUP(B69,'Allergan Payment 1'!$B:$H,7,0)</f>
        <v>439.26</v>
      </c>
      <c r="I69" s="33">
        <f>VLOOKUP(B69,'Teva Payment 1'!$B:$H,7,0)</f>
        <v>737.9</v>
      </c>
      <c r="J69" s="34">
        <f t="shared" si="1"/>
        <v>3785.03</v>
      </c>
    </row>
    <row r="70" spans="1:10" x14ac:dyDescent="0.25">
      <c r="A70" s="8">
        <v>67</v>
      </c>
      <c r="B70" s="22" t="s">
        <v>75</v>
      </c>
      <c r="C70" s="33">
        <f>VLOOKUP(B70,'Walmart Initial Payment 1'!$B:$H,7,0)</f>
        <v>2964.16</v>
      </c>
      <c r="D70" s="33">
        <f>VLOOKUP(B70,'Walmart Second Payment 1'!$B:$H,7,0)</f>
        <v>5114.1499999999996</v>
      </c>
      <c r="E70" s="33">
        <f>IFERROR(VLOOKUP(B70,'Walgreens Payment 1'!$B:$H,7,0),0)</f>
        <v>1013.89</v>
      </c>
      <c r="F70" s="33">
        <f>IFERROR(VLOOKUP(B70,'Walgreens Payment 2'!$B:$H,7,0),0)</f>
        <v>562.70000000000005</v>
      </c>
      <c r="G70" s="33">
        <f>VLOOKUP(B70,'CVS Payment 1'!$B:$H,7,0)</f>
        <v>847.51</v>
      </c>
      <c r="H70" s="33">
        <f>VLOOKUP(B70,'Allergan Payment 1'!$B:$H,7,0)</f>
        <v>889.67</v>
      </c>
      <c r="I70" s="33">
        <f>VLOOKUP(B70,'Teva Payment 1'!$B:$H,7,0)</f>
        <v>693.51</v>
      </c>
      <c r="J70" s="34">
        <f t="shared" ref="J70:J133" si="2">SUM(C70:I70)</f>
        <v>12085.59</v>
      </c>
    </row>
    <row r="71" spans="1:10" x14ac:dyDescent="0.25">
      <c r="A71" s="8">
        <v>68</v>
      </c>
      <c r="B71" s="22" t="s">
        <v>76</v>
      </c>
      <c r="C71" s="33">
        <f>VLOOKUP(B71,'Walmart Initial Payment 1'!$B:$H,7,0)</f>
        <v>27572.16</v>
      </c>
      <c r="D71" s="33">
        <f>VLOOKUP(B71,'Walmart Second Payment 1'!$B:$H,7,0)</f>
        <v>47570.97</v>
      </c>
      <c r="E71" s="33">
        <f>IFERROR(VLOOKUP(B71,'Walgreens Payment 1'!$B:$H,7,0),0)</f>
        <v>9431.01</v>
      </c>
      <c r="F71" s="33">
        <f>IFERROR(VLOOKUP(B71,'Walgreens Payment 2'!$B:$H,7,0),0)</f>
        <v>5234.18</v>
      </c>
      <c r="G71" s="33">
        <f>VLOOKUP(B71,'CVS Payment 1'!$B:$H,7,0)</f>
        <v>7883.43</v>
      </c>
      <c r="H71" s="33">
        <f>VLOOKUP(B71,'Allergan Payment 1'!$B:$H,7,0)</f>
        <v>8275.52</v>
      </c>
      <c r="I71" s="33">
        <f>VLOOKUP(B71,'Teva Payment 1'!$B:$H,7,0)</f>
        <v>6450.9</v>
      </c>
      <c r="J71" s="34">
        <f t="shared" si="2"/>
        <v>112418.17</v>
      </c>
    </row>
    <row r="72" spans="1:10" x14ac:dyDescent="0.25">
      <c r="A72" s="8">
        <v>69</v>
      </c>
      <c r="B72" s="22" t="s">
        <v>77</v>
      </c>
      <c r="C72" s="33">
        <f>VLOOKUP(B72,'Walmart Initial Payment 1'!$B:$H,7,0)</f>
        <v>23976.59</v>
      </c>
      <c r="D72" s="33">
        <f>VLOOKUP(B72,'Walmart Second Payment 1'!$B:$H,7,0)</f>
        <v>41367.43</v>
      </c>
      <c r="E72" s="33">
        <f>IFERROR(VLOOKUP(B72,'Walgreens Payment 1'!$B:$H,7,0),0)</f>
        <v>8201.15</v>
      </c>
      <c r="F72" s="33">
        <f>IFERROR(VLOOKUP(B72,'Walgreens Payment 2'!$B:$H,7,0),0)</f>
        <v>4551.62</v>
      </c>
      <c r="G72" s="33">
        <f>VLOOKUP(B72,'CVS Payment 1'!$B:$H,7,0)</f>
        <v>6855.39</v>
      </c>
      <c r="H72" s="33">
        <f>VLOOKUP(B72,'Allergan Payment 1'!$B:$H,7,0)</f>
        <v>7196.35</v>
      </c>
      <c r="I72" s="33">
        <f>VLOOKUP(B72,'Teva Payment 1'!$B:$H,7,0)</f>
        <v>5609.67</v>
      </c>
      <c r="J72" s="34">
        <f t="shared" si="2"/>
        <v>97758.2</v>
      </c>
    </row>
    <row r="73" spans="1:10" x14ac:dyDescent="0.25">
      <c r="A73" s="8">
        <v>70</v>
      </c>
      <c r="B73" s="22" t="s">
        <v>78</v>
      </c>
      <c r="C73" s="33">
        <f>VLOOKUP(B73,'Walmart Initial Payment 1'!$B:$H,7,0)</f>
        <v>143529.06</v>
      </c>
      <c r="D73" s="33">
        <f>VLOOKUP(B73,'Walmart Second Payment 1'!$B:$H,7,0)</f>
        <v>247634.46</v>
      </c>
      <c r="E73" s="33">
        <f>IFERROR(VLOOKUP(B73,'Walgreens Payment 1'!$B:$H,7,0),0)</f>
        <v>49093.86</v>
      </c>
      <c r="F73" s="33">
        <f>IFERROR(VLOOKUP(B73,'Walgreens Payment 2'!$B:$H,7,0),0)</f>
        <v>27246.959999999999</v>
      </c>
      <c r="G73" s="33">
        <f>VLOOKUP(B73,'CVS Payment 1'!$B:$H,7,0)</f>
        <v>41037.839999999997</v>
      </c>
      <c r="H73" s="33">
        <f>VLOOKUP(B73,'Allergan Payment 1'!$B:$H,7,0)</f>
        <v>43078.9</v>
      </c>
      <c r="I73" s="33">
        <f>VLOOKUP(B73,'Teva Payment 1'!$B:$H,7,0)</f>
        <v>33580.68</v>
      </c>
      <c r="J73" s="34">
        <f t="shared" si="2"/>
        <v>585201.76000000013</v>
      </c>
    </row>
    <row r="74" spans="1:10" x14ac:dyDescent="0.25">
      <c r="A74" s="8">
        <v>71</v>
      </c>
      <c r="B74" s="22" t="s">
        <v>79</v>
      </c>
      <c r="C74" s="33">
        <f>VLOOKUP(B74,'Walmart Initial Payment 1'!$B:$H,7,0)</f>
        <v>846.32</v>
      </c>
      <c r="D74" s="33">
        <f>VLOOKUP(B74,'Walmart Second Payment 1'!$B:$H,7,0)</f>
        <v>1460.18</v>
      </c>
      <c r="E74" s="33">
        <f>IFERROR(VLOOKUP(B74,'Walgreens Payment 1'!$B:$H,7,0),0)</f>
        <v>4285.13</v>
      </c>
      <c r="F74" s="33">
        <f>IFERROR(VLOOKUP(B74,'Walgreens Payment 2'!$B:$H,7,0),0)</f>
        <v>0</v>
      </c>
      <c r="G74" s="33">
        <f>VLOOKUP(B74,'CVS Payment 1'!$B:$H,7,0)</f>
        <v>3949.55</v>
      </c>
      <c r="H74" s="33">
        <f>VLOOKUP(B74,'Allergan Payment 1'!$B:$H,7,0)</f>
        <v>1775.51</v>
      </c>
      <c r="I74" s="33">
        <f>VLOOKUP(B74,'Teva Payment 1'!$B:$H,7,0)</f>
        <v>2982.63</v>
      </c>
      <c r="J74" s="34">
        <f t="shared" si="2"/>
        <v>15299.32</v>
      </c>
    </row>
    <row r="75" spans="1:10" x14ac:dyDescent="0.25">
      <c r="A75" s="8">
        <v>72</v>
      </c>
      <c r="B75" s="22" t="s">
        <v>80</v>
      </c>
      <c r="C75" s="33">
        <f>VLOOKUP(B75,'Walmart Initial Payment 1'!$B:$H,7,0)</f>
        <v>25920.83</v>
      </c>
      <c r="D75" s="33">
        <f>VLOOKUP(B75,'Walmart Second Payment 1'!$B:$H,7,0)</f>
        <v>44721.88</v>
      </c>
      <c r="E75" s="33">
        <f>IFERROR(VLOOKUP(B75,'Walgreens Payment 1'!$B:$H,7,0),0)</f>
        <v>8866.17</v>
      </c>
      <c r="F75" s="33">
        <f>IFERROR(VLOOKUP(B75,'Walgreens Payment 2'!$B:$H,7,0),0)</f>
        <v>4920.7</v>
      </c>
      <c r="G75" s="33">
        <f>VLOOKUP(B75,'CVS Payment 1'!$B:$H,7,0)</f>
        <v>7411.29</v>
      </c>
      <c r="H75" s="33">
        <f>VLOOKUP(B75,'Allergan Payment 1'!$B:$H,7,0)</f>
        <v>7779.89</v>
      </c>
      <c r="I75" s="33">
        <f>VLOOKUP(B75,'Teva Payment 1'!$B:$H,7,0)</f>
        <v>6064.55</v>
      </c>
      <c r="J75" s="34">
        <f t="shared" si="2"/>
        <v>105685.30999999998</v>
      </c>
    </row>
    <row r="76" spans="1:10" x14ac:dyDescent="0.25">
      <c r="A76" s="8">
        <v>73</v>
      </c>
      <c r="B76" s="22" t="s">
        <v>81</v>
      </c>
      <c r="C76" s="33">
        <f>VLOOKUP(B76,'Walmart Initial Payment 1'!$B:$H,7,0)</f>
        <v>1163.49</v>
      </c>
      <c r="D76" s="33">
        <f>VLOOKUP(B76,'Walmart Second Payment 1'!$B:$H,7,0)</f>
        <v>2007.4</v>
      </c>
      <c r="E76" s="33">
        <f>IFERROR(VLOOKUP(B76,'Walgreens Payment 1'!$B:$H,7,0),0)</f>
        <v>5891.03</v>
      </c>
      <c r="F76" s="33">
        <f>IFERROR(VLOOKUP(B76,'Walgreens Payment 2'!$B:$H,7,0),0)</f>
        <v>0</v>
      </c>
      <c r="G76" s="33">
        <f>VLOOKUP(B76,'CVS Payment 1'!$B:$H,7,0)</f>
        <v>5429.68</v>
      </c>
      <c r="H76" s="33">
        <f>VLOOKUP(B76,'Allergan Payment 1'!$B:$H,7,0)</f>
        <v>2440.9</v>
      </c>
      <c r="I76" s="33">
        <f>VLOOKUP(B76,'Teva Payment 1'!$B:$H,7,0)</f>
        <v>4100.3999999999996</v>
      </c>
      <c r="J76" s="34">
        <f t="shared" si="2"/>
        <v>21032.9</v>
      </c>
    </row>
    <row r="77" spans="1:10" x14ac:dyDescent="0.25">
      <c r="A77" s="8">
        <v>74</v>
      </c>
      <c r="B77" s="22" t="s">
        <v>82</v>
      </c>
      <c r="C77" s="33">
        <f>VLOOKUP(B77,'Walmart Initial Payment 1'!$B:$H,7,0)</f>
        <v>2587.73</v>
      </c>
      <c r="D77" s="33">
        <f>VLOOKUP(B77,'Walmart Second Payment 1'!$B:$H,7,0)</f>
        <v>4464.67</v>
      </c>
      <c r="E77" s="33">
        <f>IFERROR(VLOOKUP(B77,'Walgreens Payment 1'!$B:$H,7,0),0)</f>
        <v>885.13</v>
      </c>
      <c r="F77" s="33">
        <f>IFERROR(VLOOKUP(B77,'Walgreens Payment 2'!$B:$H,7,0),0)</f>
        <v>491.24</v>
      </c>
      <c r="G77" s="33">
        <f>VLOOKUP(B77,'CVS Payment 1'!$B:$H,7,0)</f>
        <v>739.88</v>
      </c>
      <c r="H77" s="33">
        <f>VLOOKUP(B77,'Allergan Payment 1'!$B:$H,7,0)</f>
        <v>776.68</v>
      </c>
      <c r="I77" s="33">
        <f>VLOOKUP(B77,'Teva Payment 1'!$B:$H,7,0)</f>
        <v>605.44000000000005</v>
      </c>
      <c r="J77" s="34">
        <f t="shared" si="2"/>
        <v>10550.77</v>
      </c>
    </row>
    <row r="78" spans="1:10" x14ac:dyDescent="0.25">
      <c r="A78" s="8">
        <v>75</v>
      </c>
      <c r="B78" s="22" t="s">
        <v>83</v>
      </c>
      <c r="C78" s="33">
        <f>VLOOKUP(B78,'Walmart Initial Payment 1'!$B:$H,7,0)</f>
        <v>3148.47</v>
      </c>
      <c r="D78" s="33">
        <f>VLOOKUP(B78,'Walmart Second Payment 1'!$B:$H,7,0)</f>
        <v>5432.15</v>
      </c>
      <c r="E78" s="33">
        <f>IFERROR(VLOOKUP(B78,'Walgreens Payment 1'!$B:$H,7,0),0)</f>
        <v>1076.93</v>
      </c>
      <c r="F78" s="33">
        <f>IFERROR(VLOOKUP(B78,'Walgreens Payment 2'!$B:$H,7,0),0)</f>
        <v>597.69000000000005</v>
      </c>
      <c r="G78" s="33">
        <f>VLOOKUP(B78,'CVS Payment 1'!$B:$H,7,0)</f>
        <v>900.21</v>
      </c>
      <c r="H78" s="33">
        <f>VLOOKUP(B78,'Allergan Payment 1'!$B:$H,7,0)</f>
        <v>944.99</v>
      </c>
      <c r="I78" s="33">
        <f>VLOOKUP(B78,'Teva Payment 1'!$B:$H,7,0)</f>
        <v>736.63</v>
      </c>
      <c r="J78" s="34">
        <f t="shared" si="2"/>
        <v>12837.07</v>
      </c>
    </row>
    <row r="79" spans="1:10" x14ac:dyDescent="0.25">
      <c r="A79" s="8">
        <v>76</v>
      </c>
      <c r="B79" s="22" t="s">
        <v>84</v>
      </c>
      <c r="C79" s="33">
        <f>VLOOKUP(B79,'Walmart Initial Payment 1'!$B:$H,7,0)</f>
        <v>23604.05</v>
      </c>
      <c r="D79" s="33">
        <f>VLOOKUP(B79,'Walmart Second Payment 1'!$B:$H,7,0)</f>
        <v>40724.69</v>
      </c>
      <c r="E79" s="33">
        <f>IFERROR(VLOOKUP(B79,'Walgreens Payment 1'!$B:$H,7,0),0)</f>
        <v>8073.72</v>
      </c>
      <c r="F79" s="33">
        <f>IFERROR(VLOOKUP(B79,'Walgreens Payment 2'!$B:$H,7,0),0)</f>
        <v>4480.8900000000003</v>
      </c>
      <c r="G79" s="33">
        <f>VLOOKUP(B79,'CVS Payment 1'!$B:$H,7,0)</f>
        <v>6748.87</v>
      </c>
      <c r="H79" s="33">
        <f>VLOOKUP(B79,'Allergan Payment 1'!$B:$H,7,0)</f>
        <v>7084.53</v>
      </c>
      <c r="I79" s="33">
        <f>VLOOKUP(B79,'Teva Payment 1'!$B:$H,7,0)</f>
        <v>5522.51</v>
      </c>
      <c r="J79" s="34">
        <f t="shared" si="2"/>
        <v>96239.26</v>
      </c>
    </row>
    <row r="80" spans="1:10" x14ac:dyDescent="0.25">
      <c r="A80" s="8">
        <v>77</v>
      </c>
      <c r="B80" s="22" t="s">
        <v>85</v>
      </c>
      <c r="C80" s="33">
        <f>VLOOKUP(B80,'Walmart Initial Payment 1'!$B:$H,7,0)</f>
        <v>264.85000000000002</v>
      </c>
      <c r="D80" s="33">
        <f>VLOOKUP(B80,'Walmart Second Payment 1'!$B:$H,7,0)</f>
        <v>456.95</v>
      </c>
      <c r="E80" s="33">
        <f>IFERROR(VLOOKUP(B80,'Walgreens Payment 1'!$B:$H,7,0),0)</f>
        <v>1340.98</v>
      </c>
      <c r="F80" s="33">
        <f>IFERROR(VLOOKUP(B80,'Walgreens Payment 2'!$B:$H,7,0),0)</f>
        <v>0</v>
      </c>
      <c r="G80" s="33">
        <f>VLOOKUP(B80,'CVS Payment 1'!$B:$H,7,0)</f>
        <v>1235.96</v>
      </c>
      <c r="H80" s="33">
        <f>VLOOKUP(B80,'Allergan Payment 1'!$B:$H,7,0)</f>
        <v>555.62</v>
      </c>
      <c r="I80" s="33">
        <f>VLOOKUP(B80,'Teva Payment 1'!$B:$H,7,0)</f>
        <v>933.38</v>
      </c>
      <c r="J80" s="34">
        <f t="shared" si="2"/>
        <v>4787.74</v>
      </c>
    </row>
    <row r="81" spans="1:10" x14ac:dyDescent="0.25">
      <c r="A81" s="8">
        <v>78</v>
      </c>
      <c r="B81" s="22" t="s">
        <v>86</v>
      </c>
      <c r="C81" s="33">
        <f>VLOOKUP(B81,'Walmart Initial Payment 1'!$B:$H,7,0)</f>
        <v>6856.07</v>
      </c>
      <c r="D81" s="33">
        <f>VLOOKUP(B81,'Walmart Second Payment 1'!$B:$H,7,0)</f>
        <v>11828.96</v>
      </c>
      <c r="E81" s="33">
        <f>IFERROR(VLOOKUP(B81,'Walgreens Payment 1'!$B:$H,7,0),0)</f>
        <v>2345.11</v>
      </c>
      <c r="F81" s="33">
        <f>IFERROR(VLOOKUP(B81,'Walgreens Payment 2'!$B:$H,7,0),0)</f>
        <v>1301.53</v>
      </c>
      <c r="G81" s="33">
        <f>VLOOKUP(B81,'CVS Payment 1'!$B:$H,7,0)</f>
        <v>1960.29</v>
      </c>
      <c r="H81" s="33">
        <f>VLOOKUP(B81,'Allergan Payment 1'!$B:$H,7,0)</f>
        <v>2057.79</v>
      </c>
      <c r="I81" s="33">
        <f>VLOOKUP(B81,'Teva Payment 1'!$B:$H,7,0)</f>
        <v>1604.08</v>
      </c>
      <c r="J81" s="34">
        <f t="shared" si="2"/>
        <v>27953.83</v>
      </c>
    </row>
    <row r="82" spans="1:10" x14ac:dyDescent="0.25">
      <c r="A82" s="8">
        <v>79</v>
      </c>
      <c r="B82" s="22" t="s">
        <v>87</v>
      </c>
      <c r="C82" s="33">
        <f>VLOOKUP(B82,'Walmart Initial Payment 1'!$B:$H,7,0)</f>
        <v>12738.88</v>
      </c>
      <c r="D82" s="33">
        <f>VLOOKUP(B82,'Walmart Second Payment 1'!$B:$H,7,0)</f>
        <v>21978.73</v>
      </c>
      <c r="E82" s="33">
        <f>IFERROR(VLOOKUP(B82,'Walgreens Payment 1'!$B:$H,7,0),0)</f>
        <v>4357.3100000000004</v>
      </c>
      <c r="F82" s="33">
        <f>IFERROR(VLOOKUP(B82,'Walgreens Payment 2'!$B:$H,7,0),0)</f>
        <v>2418.3000000000002</v>
      </c>
      <c r="G82" s="33">
        <f>VLOOKUP(B82,'CVS Payment 1'!$B:$H,7,0)</f>
        <v>3642.3</v>
      </c>
      <c r="H82" s="33">
        <f>VLOOKUP(B82,'Allergan Payment 1'!$B:$H,7,0)</f>
        <v>3823.46</v>
      </c>
      <c r="I82" s="33">
        <f>VLOOKUP(B82,'Teva Payment 1'!$B:$H,7,0)</f>
        <v>2980.44</v>
      </c>
      <c r="J82" s="34">
        <f t="shared" si="2"/>
        <v>51939.420000000006</v>
      </c>
    </row>
    <row r="83" spans="1:10" x14ac:dyDescent="0.25">
      <c r="A83" s="8">
        <v>80</v>
      </c>
      <c r="B83" s="22" t="s">
        <v>88</v>
      </c>
      <c r="C83" s="33">
        <f>VLOOKUP(B83,'Walmart Initial Payment 1'!$B:$H,7,0)</f>
        <v>2455.65</v>
      </c>
      <c r="D83" s="33">
        <f>VLOOKUP(B83,'Walmart Second Payment 1'!$B:$H,7,0)</f>
        <v>4236.8</v>
      </c>
      <c r="E83" s="33">
        <f>IFERROR(VLOOKUP(B83,'Walgreens Payment 1'!$B:$H,7,0),0)</f>
        <v>839.95</v>
      </c>
      <c r="F83" s="33">
        <f>IFERROR(VLOOKUP(B83,'Walgreens Payment 2'!$B:$H,7,0),0)</f>
        <v>466.17</v>
      </c>
      <c r="G83" s="33">
        <f>VLOOKUP(B83,'CVS Payment 1'!$B:$H,7,0)</f>
        <v>702.12</v>
      </c>
      <c r="H83" s="33">
        <f>VLOOKUP(B83,'Allergan Payment 1'!$B:$H,7,0)</f>
        <v>737.04</v>
      </c>
      <c r="I83" s="33">
        <f>VLOOKUP(B83,'Teva Payment 1'!$B:$H,7,0)</f>
        <v>574.54</v>
      </c>
      <c r="J83" s="34">
        <f t="shared" si="2"/>
        <v>10012.27</v>
      </c>
    </row>
    <row r="84" spans="1:10" x14ac:dyDescent="0.25">
      <c r="A84" s="8">
        <v>81</v>
      </c>
      <c r="B84" s="22" t="s">
        <v>89</v>
      </c>
      <c r="C84" s="33">
        <f>VLOOKUP(B84,'Walmart Initial Payment 1'!$B:$H,7,0)</f>
        <v>3656.06</v>
      </c>
      <c r="D84" s="33">
        <f>VLOOKUP(B84,'Walmart Second Payment 1'!$B:$H,7,0)</f>
        <v>6307.9</v>
      </c>
      <c r="E84" s="33">
        <f>IFERROR(VLOOKUP(B84,'Walgreens Payment 1'!$B:$H,7,0),0)</f>
        <v>1250.55</v>
      </c>
      <c r="F84" s="33">
        <f>IFERROR(VLOOKUP(B84,'Walgreens Payment 2'!$B:$H,7,0),0)</f>
        <v>694.05</v>
      </c>
      <c r="G84" s="33">
        <f>VLOOKUP(B84,'CVS Payment 1'!$B:$H,7,0)</f>
        <v>1045.3399999999999</v>
      </c>
      <c r="H84" s="33">
        <f>VLOOKUP(B84,'Allergan Payment 1'!$B:$H,7,0)</f>
        <v>1097.33</v>
      </c>
      <c r="I84" s="33">
        <f>VLOOKUP(B84,'Teva Payment 1'!$B:$H,7,0)</f>
        <v>855.39</v>
      </c>
      <c r="J84" s="34">
        <f t="shared" si="2"/>
        <v>14906.619999999997</v>
      </c>
    </row>
    <row r="85" spans="1:10" x14ac:dyDescent="0.25">
      <c r="A85" s="8">
        <v>82</v>
      </c>
      <c r="B85" s="22" t="s">
        <v>90</v>
      </c>
      <c r="C85" s="33">
        <f>VLOOKUP(B85,'Walmart Initial Payment 1'!$B:$H,7,0)</f>
        <v>422395.73</v>
      </c>
      <c r="D85" s="33">
        <f>VLOOKUP(B85,'Walmart Second Payment 1'!$B:$H,7,0)</f>
        <v>728770.46</v>
      </c>
      <c r="E85" s="33">
        <f>IFERROR(VLOOKUP(B85,'Walgreens Payment 1'!$B:$H,7,0),0)</f>
        <v>144479.72</v>
      </c>
      <c r="F85" s="33">
        <f>IFERROR(VLOOKUP(B85,'Walgreens Payment 2'!$B:$H,7,0),0)</f>
        <v>80185.850000000006</v>
      </c>
      <c r="G85" s="33">
        <f>VLOOKUP(B85,'CVS Payment 1'!$B:$H,7,0)</f>
        <v>120771.43</v>
      </c>
      <c r="H85" s="33">
        <f>VLOOKUP(B85,'Allergan Payment 1'!$B:$H,7,0)</f>
        <v>126778.12</v>
      </c>
      <c r="I85" s="33">
        <f>VLOOKUP(B85,'Teva Payment 1'!$B:$H,7,0)</f>
        <v>98825.54</v>
      </c>
      <c r="J85" s="34">
        <f t="shared" si="2"/>
        <v>1722206.85</v>
      </c>
    </row>
    <row r="86" spans="1:10" x14ac:dyDescent="0.25">
      <c r="A86" s="8">
        <v>83</v>
      </c>
      <c r="B86" s="22" t="s">
        <v>91</v>
      </c>
      <c r="C86" s="33">
        <f>VLOOKUP(B86,'Walmart Initial Payment 1'!$B:$H,7,0)</f>
        <v>535.08000000000004</v>
      </c>
      <c r="D86" s="33">
        <f>VLOOKUP(B86,'Walmart Second Payment 1'!$B:$H,7,0)</f>
        <v>923.2</v>
      </c>
      <c r="E86" s="33">
        <f>IFERROR(VLOOKUP(B86,'Walgreens Payment 1'!$B:$H,7,0),0)</f>
        <v>2709.26</v>
      </c>
      <c r="F86" s="33">
        <f>IFERROR(VLOOKUP(B86,'Walgreens Payment 2'!$B:$H,7,0),0)</f>
        <v>0</v>
      </c>
      <c r="G86" s="33">
        <f>VLOOKUP(B86,'CVS Payment 1'!$B:$H,7,0)</f>
        <v>2497.09</v>
      </c>
      <c r="H86" s="33">
        <f>VLOOKUP(B86,'Allergan Payment 1'!$B:$H,7,0)</f>
        <v>1122.56</v>
      </c>
      <c r="I86" s="33">
        <f>VLOOKUP(B86,'Teva Payment 1'!$B:$H,7,0)</f>
        <v>1885.76</v>
      </c>
      <c r="J86" s="34">
        <f t="shared" si="2"/>
        <v>9672.9500000000007</v>
      </c>
    </row>
    <row r="87" spans="1:10" x14ac:dyDescent="0.25">
      <c r="A87" s="8">
        <v>84</v>
      </c>
      <c r="B87" s="22" t="s">
        <v>92</v>
      </c>
      <c r="C87" s="33">
        <f>VLOOKUP(B87,'Walmart Initial Payment 1'!$B:$H,7,0)</f>
        <v>1349.7</v>
      </c>
      <c r="D87" s="33">
        <f>VLOOKUP(B87,'Walmart Second Payment 1'!$B:$H,7,0)</f>
        <v>2328.67</v>
      </c>
      <c r="E87" s="33">
        <f>IFERROR(VLOOKUP(B87,'Walgreens Payment 1'!$B:$H,7,0),0)</f>
        <v>0</v>
      </c>
      <c r="F87" s="33">
        <f>IFERROR(VLOOKUP(B87,'Walgreens Payment 2'!$B:$H,7,0),0)</f>
        <v>0</v>
      </c>
      <c r="G87" s="33">
        <f>VLOOKUP(B87,'CVS Payment 1'!$B:$H,7,0)</f>
        <v>385.91</v>
      </c>
      <c r="H87" s="33">
        <f>VLOOKUP(B87,'Allergan Payment 1'!$B:$H,7,0)</f>
        <v>405.1</v>
      </c>
      <c r="I87" s="33">
        <f>VLOOKUP(B87,'Teva Payment 1'!$B:$H,7,0)</f>
        <v>315.77999999999997</v>
      </c>
      <c r="J87" s="34">
        <f t="shared" si="2"/>
        <v>4785.16</v>
      </c>
    </row>
    <row r="88" spans="1:10" x14ac:dyDescent="0.25">
      <c r="A88" s="8">
        <v>85</v>
      </c>
      <c r="B88" s="22" t="s">
        <v>93</v>
      </c>
      <c r="C88" s="33">
        <f>VLOOKUP(B88,'Walmart Initial Payment 1'!$B:$H,7,0)</f>
        <v>11449.11</v>
      </c>
      <c r="D88" s="33">
        <f>VLOOKUP(B88,'Walmart Second Payment 1'!$B:$H,7,0)</f>
        <v>19753.439999999999</v>
      </c>
      <c r="E88" s="33">
        <f>IFERROR(VLOOKUP(B88,'Walgreens Payment 1'!$B:$H,7,0),0)</f>
        <v>3916.15</v>
      </c>
      <c r="F88" s="33">
        <f>IFERROR(VLOOKUP(B88,'Walgreens Payment 2'!$B:$H,7,0),0)</f>
        <v>2173.4499999999998</v>
      </c>
      <c r="G88" s="33">
        <f>VLOOKUP(B88,'CVS Payment 1'!$B:$H,7,0)</f>
        <v>3273.53</v>
      </c>
      <c r="H88" s="33">
        <f>VLOOKUP(B88,'Allergan Payment 1'!$B:$H,7,0)</f>
        <v>3436.34</v>
      </c>
      <c r="I88" s="33">
        <f>VLOOKUP(B88,'Teva Payment 1'!$B:$H,7,0)</f>
        <v>2678.68</v>
      </c>
      <c r="J88" s="34">
        <f t="shared" si="2"/>
        <v>46680.69999999999</v>
      </c>
    </row>
    <row r="89" spans="1:10" x14ac:dyDescent="0.25">
      <c r="A89" s="8">
        <v>86</v>
      </c>
      <c r="B89" s="22" t="s">
        <v>94</v>
      </c>
      <c r="C89" s="33">
        <f>VLOOKUP(B89,'Walmart Initial Payment 1'!$B:$H,7,0)</f>
        <v>6988.03</v>
      </c>
      <c r="D89" s="33">
        <f>VLOOKUP(B89,'Walmart Second Payment 1'!$B:$H,7,0)</f>
        <v>12056.64</v>
      </c>
      <c r="E89" s="33">
        <f>IFERROR(VLOOKUP(B89,'Walgreens Payment 1'!$B:$H,7,0),0)</f>
        <v>2390.2399999999998</v>
      </c>
      <c r="F89" s="33">
        <f>IFERROR(VLOOKUP(B89,'Walgreens Payment 2'!$B:$H,7,0),0)</f>
        <v>1326.58</v>
      </c>
      <c r="G89" s="33">
        <f>VLOOKUP(B89,'CVS Payment 1'!$B:$H,7,0)</f>
        <v>1998.02</v>
      </c>
      <c r="H89" s="33">
        <f>VLOOKUP(B89,'Allergan Payment 1'!$B:$H,7,0)</f>
        <v>2097.39</v>
      </c>
      <c r="I89" s="33">
        <f>VLOOKUP(B89,'Teva Payment 1'!$B:$H,7,0)</f>
        <v>1634.95</v>
      </c>
      <c r="J89" s="34">
        <f t="shared" si="2"/>
        <v>28491.85</v>
      </c>
    </row>
    <row r="90" spans="1:10" x14ac:dyDescent="0.25">
      <c r="A90" s="8">
        <v>87</v>
      </c>
      <c r="B90" s="22" t="s">
        <v>95</v>
      </c>
      <c r="C90" s="33">
        <f>VLOOKUP(B90,'Walmart Initial Payment 1'!$B:$H,7,0)</f>
        <v>1847.95</v>
      </c>
      <c r="D90" s="33">
        <f>VLOOKUP(B90,'Walmart Second Payment 1'!$B:$H,7,0)</f>
        <v>3188.32</v>
      </c>
      <c r="E90" s="33">
        <f>IFERROR(VLOOKUP(B90,'Walgreens Payment 1'!$B:$H,7,0),0)</f>
        <v>632.09</v>
      </c>
      <c r="F90" s="33">
        <f>IFERROR(VLOOKUP(B90,'Walgreens Payment 2'!$B:$H,7,0),0)</f>
        <v>350.81</v>
      </c>
      <c r="G90" s="33">
        <f>VLOOKUP(B90,'CVS Payment 1'!$B:$H,7,0)</f>
        <v>528.37</v>
      </c>
      <c r="H90" s="33">
        <f>VLOOKUP(B90,'Allergan Payment 1'!$B:$H,7,0)</f>
        <v>554.65</v>
      </c>
      <c r="I90" s="33">
        <f>VLOOKUP(B90,'Teva Payment 1'!$B:$H,7,0)</f>
        <v>432.35</v>
      </c>
      <c r="J90" s="34">
        <f t="shared" si="2"/>
        <v>7534.5400000000009</v>
      </c>
    </row>
    <row r="91" spans="1:10" x14ac:dyDescent="0.25">
      <c r="A91" s="8">
        <v>88</v>
      </c>
      <c r="B91" s="22" t="s">
        <v>96</v>
      </c>
      <c r="C91" s="33">
        <f>VLOOKUP(B91,'Walmart Initial Payment 1'!$B:$H,7,0)</f>
        <v>1285.3399999999999</v>
      </c>
      <c r="D91" s="33">
        <f>VLOOKUP(B91,'Walmart Second Payment 1'!$B:$H,7,0)</f>
        <v>2217.63</v>
      </c>
      <c r="E91" s="33">
        <f>IFERROR(VLOOKUP(B91,'Walgreens Payment 1'!$B:$H,7,0),0)</f>
        <v>439.65</v>
      </c>
      <c r="F91" s="33">
        <f>IFERROR(VLOOKUP(B91,'Walgreens Payment 2'!$B:$H,7,0),0)</f>
        <v>244</v>
      </c>
      <c r="G91" s="33">
        <f>VLOOKUP(B91,'CVS Payment 1'!$B:$H,7,0)</f>
        <v>367.5</v>
      </c>
      <c r="H91" s="33">
        <f>VLOOKUP(B91,'Allergan Payment 1'!$B:$H,7,0)</f>
        <v>385.78</v>
      </c>
      <c r="I91" s="33">
        <f>VLOOKUP(B91,'Teva Payment 1'!$B:$H,7,0)</f>
        <v>300.72000000000003</v>
      </c>
      <c r="J91" s="34">
        <f t="shared" si="2"/>
        <v>5240.6200000000008</v>
      </c>
    </row>
    <row r="92" spans="1:10" x14ac:dyDescent="0.25">
      <c r="A92" s="8">
        <v>89</v>
      </c>
      <c r="B92" s="22" t="s">
        <v>97</v>
      </c>
      <c r="C92" s="33">
        <f>VLOOKUP(B92,'Walmart Initial Payment 1'!$B:$H,7,0)</f>
        <v>5149.55</v>
      </c>
      <c r="D92" s="33">
        <f>VLOOKUP(B92,'Walmart Second Payment 1'!$B:$H,7,0)</f>
        <v>8884.65</v>
      </c>
      <c r="E92" s="33">
        <f>IFERROR(VLOOKUP(B92,'Walgreens Payment 1'!$B:$H,7,0),0)</f>
        <v>1761.39</v>
      </c>
      <c r="F92" s="33">
        <f>IFERROR(VLOOKUP(B92,'Walgreens Payment 2'!$B:$H,7,0),0)</f>
        <v>977.57</v>
      </c>
      <c r="G92" s="33">
        <f>VLOOKUP(B92,'CVS Payment 1'!$B:$H,7,0)</f>
        <v>1472.36</v>
      </c>
      <c r="H92" s="33">
        <f>VLOOKUP(B92,'Allergan Payment 1'!$B:$H,7,0)</f>
        <v>1545.59</v>
      </c>
      <c r="I92" s="33">
        <f>VLOOKUP(B92,'Teva Payment 1'!$B:$H,7,0)</f>
        <v>1204.81</v>
      </c>
      <c r="J92" s="34">
        <f t="shared" si="2"/>
        <v>20995.920000000002</v>
      </c>
    </row>
    <row r="93" spans="1:10" x14ac:dyDescent="0.25">
      <c r="A93" s="8">
        <v>90</v>
      </c>
      <c r="B93" s="22" t="s">
        <v>98</v>
      </c>
      <c r="C93" s="33">
        <f>VLOOKUP(B93,'Walmart Initial Payment 1'!$B:$H,7,0)</f>
        <v>0</v>
      </c>
      <c r="D93" s="33">
        <f>VLOOKUP(B93,'Walmart Second Payment 1'!$B:$H,7,0)</f>
        <v>0</v>
      </c>
      <c r="E93" s="33">
        <f>IFERROR(VLOOKUP(B93,'Walgreens Payment 1'!$B:$H,7,0),0)</f>
        <v>0</v>
      </c>
      <c r="F93" s="33">
        <f>IFERROR(VLOOKUP(B93,'Walgreens Payment 2'!$B:$H,7,0),0)</f>
        <v>0</v>
      </c>
      <c r="G93" s="33">
        <f>VLOOKUP(B93,'CVS Payment 1'!$B:$H,7,0)</f>
        <v>0</v>
      </c>
      <c r="H93" s="33">
        <f>VLOOKUP(B93,'Allergan Payment 1'!$B:$H,7,0)</f>
        <v>0</v>
      </c>
      <c r="I93" s="33">
        <f>VLOOKUP(B93,'Teva Payment 1'!$B:$H,7,0)</f>
        <v>0</v>
      </c>
      <c r="J93" s="34">
        <f t="shared" si="2"/>
        <v>0</v>
      </c>
    </row>
    <row r="94" spans="1:10" x14ac:dyDescent="0.25">
      <c r="A94" s="8">
        <v>91</v>
      </c>
      <c r="B94" s="22" t="s">
        <v>99</v>
      </c>
      <c r="C94" s="33">
        <f>VLOOKUP(B94,'Walmart Initial Payment 1'!$B:$H,7,0)</f>
        <v>0</v>
      </c>
      <c r="D94" s="33">
        <f>VLOOKUP(B94,'Walmart Second Payment 1'!$B:$H,7,0)</f>
        <v>0</v>
      </c>
      <c r="E94" s="33">
        <f>IFERROR(VLOOKUP(B94,'Walgreens Payment 1'!$B:$H,7,0),0)</f>
        <v>0</v>
      </c>
      <c r="F94" s="33">
        <f>IFERROR(VLOOKUP(B94,'Walgreens Payment 2'!$B:$H,7,0),0)</f>
        <v>0</v>
      </c>
      <c r="G94" s="33">
        <f>VLOOKUP(B94,'CVS Payment 1'!$B:$H,7,0)</f>
        <v>0</v>
      </c>
      <c r="H94" s="33">
        <f>VLOOKUP(B94,'Allergan Payment 1'!$B:$H,7,0)</f>
        <v>0</v>
      </c>
      <c r="I94" s="33">
        <f>VLOOKUP(B94,'Teva Payment 1'!$B:$H,7,0)</f>
        <v>0</v>
      </c>
      <c r="J94" s="34">
        <f t="shared" si="2"/>
        <v>0</v>
      </c>
    </row>
    <row r="95" spans="1:10" x14ac:dyDescent="0.25">
      <c r="A95" s="8">
        <v>92</v>
      </c>
      <c r="B95" s="22" t="s">
        <v>100</v>
      </c>
      <c r="C95" s="33">
        <f>VLOOKUP(B95,'Walmart Initial Payment 1'!$B:$H,7,0)</f>
        <v>296198.12</v>
      </c>
      <c r="D95" s="33">
        <f>VLOOKUP(B95,'Walmart Second Payment 1'!$B:$H,7,0)</f>
        <v>511038.39999999997</v>
      </c>
      <c r="E95" s="33">
        <f>IFERROR(VLOOKUP(B95,'Walgreens Payment 1'!$B:$H,7,0),0)</f>
        <v>105052.95</v>
      </c>
      <c r="F95" s="33">
        <f>IFERROR(VLOOKUP(B95,'Walgreens Payment 2'!$B:$H,7,0),0)</f>
        <v>56229.020000000004</v>
      </c>
      <c r="G95" s="33">
        <f>VLOOKUP(B95,'CVS Payment 1'!$B:$H,7,0)</f>
        <v>88135.090000000011</v>
      </c>
      <c r="H95" s="33">
        <f>VLOOKUP(B95,'Allergan Payment 1'!$B:$H,7,0)</f>
        <v>90450.26999999999</v>
      </c>
      <c r="I95" s="33">
        <f>VLOOKUP(B95,'Teva Payment 1'!$B:$H,7,0)</f>
        <v>71902.23</v>
      </c>
      <c r="J95" s="34">
        <f t="shared" si="2"/>
        <v>1219006.08</v>
      </c>
    </row>
    <row r="96" spans="1:10" x14ac:dyDescent="0.25">
      <c r="A96" s="8">
        <v>93</v>
      </c>
      <c r="B96" s="22" t="s">
        <v>101</v>
      </c>
      <c r="C96" s="33">
        <f>VLOOKUP(B96,'Walmart Initial Payment 1'!$B:$H,7,0)</f>
        <v>1029.6400000000001</v>
      </c>
      <c r="D96" s="33">
        <f>VLOOKUP(B96,'Walmart Second Payment 1'!$B:$H,7,0)</f>
        <v>1776.46</v>
      </c>
      <c r="E96" s="33">
        <f>IFERROR(VLOOKUP(B96,'Walgreens Payment 1'!$B:$H,7,0),0)</f>
        <v>0</v>
      </c>
      <c r="F96" s="33">
        <f>IFERROR(VLOOKUP(B96,'Walgreens Payment 2'!$B:$H,7,0),0)</f>
        <v>0</v>
      </c>
      <c r="G96" s="33">
        <f>VLOOKUP(B96,'CVS Payment 1'!$B:$H,7,0)</f>
        <v>4805.03</v>
      </c>
      <c r="H96" s="33">
        <f>VLOOKUP(B96,'Allergan Payment 1'!$B:$H,7,0)</f>
        <v>2160.09</v>
      </c>
      <c r="I96" s="33">
        <f>VLOOKUP(B96,'Teva Payment 1'!$B:$H,7,0)</f>
        <v>3628.67</v>
      </c>
      <c r="J96" s="34">
        <f t="shared" si="2"/>
        <v>13399.890000000001</v>
      </c>
    </row>
    <row r="97" spans="1:10" x14ac:dyDescent="0.25">
      <c r="A97" s="8">
        <v>94</v>
      </c>
      <c r="B97" s="22" t="s">
        <v>102</v>
      </c>
      <c r="C97" s="33">
        <f>VLOOKUP(B97,'Walmart Initial Payment 1'!$B:$H,7,0)</f>
        <v>30739.03</v>
      </c>
      <c r="D97" s="33">
        <f>VLOOKUP(B97,'Walmart Second Payment 1'!$B:$H,7,0)</f>
        <v>53034.86</v>
      </c>
      <c r="E97" s="33">
        <f>IFERROR(VLOOKUP(B97,'Walgreens Payment 1'!$B:$H,7,0),0)</f>
        <v>10514.23</v>
      </c>
      <c r="F97" s="33">
        <f>IFERROR(VLOOKUP(B97,'Walgreens Payment 2'!$B:$H,7,0),0)</f>
        <v>5835.37</v>
      </c>
      <c r="G97" s="33">
        <f>VLOOKUP(B97,'CVS Payment 1'!$B:$H,7,0)</f>
        <v>8788.91</v>
      </c>
      <c r="H97" s="33">
        <f>VLOOKUP(B97,'Allergan Payment 1'!$B:$H,7,0)</f>
        <v>9226.0300000000007</v>
      </c>
      <c r="I97" s="33">
        <f>VLOOKUP(B97,'Teva Payment 1'!$B:$H,7,0)</f>
        <v>7191.84</v>
      </c>
      <c r="J97" s="34">
        <f t="shared" si="2"/>
        <v>125330.26999999999</v>
      </c>
    </row>
    <row r="98" spans="1:10" x14ac:dyDescent="0.25">
      <c r="A98" s="8">
        <v>95</v>
      </c>
      <c r="B98" s="22" t="s">
        <v>103</v>
      </c>
      <c r="C98" s="33">
        <f>VLOOKUP(B98,'Walmart Initial Payment 1'!$B:$H,7,0)</f>
        <v>10674.53</v>
      </c>
      <c r="D98" s="33">
        <f>VLOOKUP(B98,'Walmart Second Payment 1'!$B:$H,7,0)</f>
        <v>18417.05</v>
      </c>
      <c r="E98" s="33">
        <f>IFERROR(VLOOKUP(B98,'Walgreens Payment 1'!$B:$H,7,0),0)</f>
        <v>3651.21</v>
      </c>
      <c r="F98" s="33">
        <f>IFERROR(VLOOKUP(B98,'Walgreens Payment 2'!$B:$H,7,0),0)</f>
        <v>2026.41</v>
      </c>
      <c r="G98" s="33">
        <f>VLOOKUP(B98,'CVS Payment 1'!$B:$H,7,0)</f>
        <v>3052.06</v>
      </c>
      <c r="H98" s="33">
        <f>VLOOKUP(B98,'Allergan Payment 1'!$B:$H,7,0)</f>
        <v>3203.86</v>
      </c>
      <c r="I98" s="33">
        <f>VLOOKUP(B98,'Teva Payment 1'!$B:$H,7,0)</f>
        <v>2497.46</v>
      </c>
      <c r="J98" s="34">
        <f t="shared" si="2"/>
        <v>43522.58</v>
      </c>
    </row>
    <row r="99" spans="1:10" x14ac:dyDescent="0.25">
      <c r="A99" s="8">
        <v>96</v>
      </c>
      <c r="B99" s="22" t="s">
        <v>104</v>
      </c>
      <c r="C99" s="33">
        <f>VLOOKUP(B99,'Walmart Initial Payment 1'!$B:$H,7,0)</f>
        <v>2999.61</v>
      </c>
      <c r="D99" s="33">
        <f>VLOOKUP(B99,'Walmart Second Payment 1'!$B:$H,7,0)</f>
        <v>5175.3</v>
      </c>
      <c r="E99" s="33">
        <f>IFERROR(VLOOKUP(B99,'Walgreens Payment 1'!$B:$H,7,0),0)</f>
        <v>1026.01</v>
      </c>
      <c r="F99" s="33">
        <f>IFERROR(VLOOKUP(B99,'Walgreens Payment 2'!$B:$H,7,0),0)</f>
        <v>569.42999999999995</v>
      </c>
      <c r="G99" s="33">
        <f>VLOOKUP(B99,'CVS Payment 1'!$B:$H,7,0)</f>
        <v>857.65</v>
      </c>
      <c r="H99" s="33">
        <f>VLOOKUP(B99,'Allergan Payment 1'!$B:$H,7,0)</f>
        <v>900.3</v>
      </c>
      <c r="I99" s="33">
        <f>VLOOKUP(B99,'Teva Payment 1'!$B:$H,7,0)</f>
        <v>701.8</v>
      </c>
      <c r="J99" s="34">
        <f t="shared" si="2"/>
        <v>12230.099999999999</v>
      </c>
    </row>
    <row r="100" spans="1:10" x14ac:dyDescent="0.25">
      <c r="A100" s="8">
        <v>97</v>
      </c>
      <c r="B100" s="22" t="s">
        <v>105</v>
      </c>
      <c r="C100" s="33">
        <f>VLOOKUP(B100,'Walmart Initial Payment 1'!$B:$H,7,0)</f>
        <v>1611.95</v>
      </c>
      <c r="D100" s="33">
        <f>VLOOKUP(B100,'Walmart Second Payment 1'!$B:$H,7,0)</f>
        <v>2781.14</v>
      </c>
      <c r="E100" s="33">
        <f>IFERROR(VLOOKUP(B100,'Walgreens Payment 1'!$B:$H,7,0),0)</f>
        <v>551.36</v>
      </c>
      <c r="F100" s="33">
        <f>IFERROR(VLOOKUP(B100,'Walgreens Payment 2'!$B:$H,7,0),0)</f>
        <v>306.01</v>
      </c>
      <c r="G100" s="33">
        <f>VLOOKUP(B100,'CVS Payment 1'!$B:$H,7,0)</f>
        <v>460.89</v>
      </c>
      <c r="H100" s="33">
        <f>VLOOKUP(B100,'Allergan Payment 1'!$B:$H,7,0)</f>
        <v>483.81</v>
      </c>
      <c r="I100" s="33">
        <f>VLOOKUP(B100,'Teva Payment 1'!$B:$H,7,0)</f>
        <v>377.14</v>
      </c>
      <c r="J100" s="34">
        <f t="shared" si="2"/>
        <v>6572.3000000000011</v>
      </c>
    </row>
    <row r="101" spans="1:10" x14ac:dyDescent="0.25">
      <c r="A101" s="8">
        <v>98</v>
      </c>
      <c r="B101" s="22" t="s">
        <v>106</v>
      </c>
      <c r="C101" s="33">
        <f>VLOOKUP(B101,'Walmart Initial Payment 1'!$B:$H,7,0)</f>
        <v>4970.8500000000004</v>
      </c>
      <c r="D101" s="33">
        <f>VLOOKUP(B101,'Walmart Second Payment 1'!$B:$H,7,0)</f>
        <v>8576.33</v>
      </c>
      <c r="E101" s="33">
        <f>IFERROR(VLOOKUP(B101,'Walgreens Payment 1'!$B:$H,7,0),0)</f>
        <v>0</v>
      </c>
      <c r="F101" s="33">
        <f>IFERROR(VLOOKUP(B101,'Walgreens Payment 2'!$B:$H,7,0),0)</f>
        <v>0</v>
      </c>
      <c r="G101" s="33">
        <f>VLOOKUP(B101,'CVS Payment 1'!$B:$H,7,0)</f>
        <v>1421.27</v>
      </c>
      <c r="H101" s="33">
        <f>VLOOKUP(B101,'Allergan Payment 1'!$B:$H,7,0)</f>
        <v>1491.95</v>
      </c>
      <c r="I101" s="33">
        <f>VLOOKUP(B101,'Teva Payment 1'!$B:$H,7,0)</f>
        <v>1163</v>
      </c>
      <c r="J101" s="34">
        <f t="shared" si="2"/>
        <v>17623.400000000001</v>
      </c>
    </row>
    <row r="102" spans="1:10" x14ac:dyDescent="0.25">
      <c r="A102" s="8">
        <v>99</v>
      </c>
      <c r="B102" s="22" t="s">
        <v>107</v>
      </c>
      <c r="C102" s="33">
        <f>VLOOKUP(B102,'Walmart Initial Payment 1'!$B:$H,7,0)</f>
        <v>537.04999999999995</v>
      </c>
      <c r="D102" s="33">
        <f>VLOOKUP(B102,'Walmart Second Payment 1'!$B:$H,7,0)</f>
        <v>926.58</v>
      </c>
      <c r="E102" s="33">
        <f>IFERROR(VLOOKUP(B102,'Walgreens Payment 1'!$B:$H,7,0),0)</f>
        <v>2719.19</v>
      </c>
      <c r="F102" s="33">
        <f>IFERROR(VLOOKUP(B102,'Walgreens Payment 2'!$B:$H,7,0),0)</f>
        <v>0</v>
      </c>
      <c r="G102" s="33">
        <f>VLOOKUP(B102,'CVS Payment 1'!$B:$H,7,0)</f>
        <v>2506.2399999999998</v>
      </c>
      <c r="H102" s="33">
        <f>VLOOKUP(B102,'Allergan Payment 1'!$B:$H,7,0)</f>
        <v>1126.67</v>
      </c>
      <c r="I102" s="33">
        <f>VLOOKUP(B102,'Teva Payment 1'!$B:$H,7,0)</f>
        <v>1892.67</v>
      </c>
      <c r="J102" s="34">
        <f t="shared" si="2"/>
        <v>9708.4</v>
      </c>
    </row>
    <row r="103" spans="1:10" x14ac:dyDescent="0.25">
      <c r="A103" s="8">
        <v>100</v>
      </c>
      <c r="B103" s="22" t="s">
        <v>108</v>
      </c>
      <c r="C103" s="33">
        <f>VLOOKUP(B103,'Walmart Initial Payment 1'!$B:$H,7,0)</f>
        <v>192131.63</v>
      </c>
      <c r="D103" s="33">
        <f>VLOOKUP(B103,'Walmart Second Payment 1'!$B:$H,7,0)</f>
        <v>331489.76</v>
      </c>
      <c r="E103" s="33">
        <f>IFERROR(VLOOKUP(B103,'Walgreens Payment 1'!$B:$H,7,0),0)</f>
        <v>65718.289999999994</v>
      </c>
      <c r="F103" s="33">
        <f>IFERROR(VLOOKUP(B103,'Walgreens Payment 2'!$B:$H,7,0),0)</f>
        <v>36473.47</v>
      </c>
      <c r="G103" s="33">
        <f>VLOOKUP(B103,'CVS Payment 1'!$B:$H,7,0)</f>
        <v>54934.3</v>
      </c>
      <c r="H103" s="33">
        <f>VLOOKUP(B103,'Allergan Payment 1'!$B:$H,7,0)</f>
        <v>57666.51</v>
      </c>
      <c r="I103" s="33">
        <f>VLOOKUP(B103,'Teva Payment 1'!$B:$H,7,0)</f>
        <v>44951.95</v>
      </c>
      <c r="J103" s="34">
        <f t="shared" si="2"/>
        <v>783365.91</v>
      </c>
    </row>
    <row r="104" spans="1:10" x14ac:dyDescent="0.25">
      <c r="A104" s="8">
        <v>101</v>
      </c>
      <c r="B104" s="22" t="s">
        <v>109</v>
      </c>
      <c r="C104" s="33">
        <f>VLOOKUP(B104,'Walmart Initial Payment 1'!$B:$H,7,0)</f>
        <v>132056.98000000001</v>
      </c>
      <c r="D104" s="33">
        <f>VLOOKUP(B104,'Walmart Second Payment 1'!$B:$H,7,0)</f>
        <v>227841.37999999998</v>
      </c>
      <c r="E104" s="33">
        <f>IFERROR(VLOOKUP(B104,'Walgreens Payment 1'!$B:$H,7,0),0)</f>
        <v>45444.32</v>
      </c>
      <c r="F104" s="33">
        <f>IFERROR(VLOOKUP(B104,'Walgreens Payment 2'!$B:$H,7,0),0)</f>
        <v>25058.11</v>
      </c>
      <c r="G104" s="33">
        <f>VLOOKUP(B104,'CVS Payment 1'!$B:$H,7,0)</f>
        <v>38012.410000000003</v>
      </c>
      <c r="H104" s="33">
        <f>VLOOKUP(B104,'Allergan Payment 1'!$B:$H,7,0)</f>
        <v>39740.18</v>
      </c>
      <c r="I104" s="33">
        <f>VLOOKUP(B104,'Teva Payment 1'!$B:$H,7,0)</f>
        <v>31087.899999999998</v>
      </c>
      <c r="J104" s="34">
        <f t="shared" si="2"/>
        <v>539241.27999999991</v>
      </c>
    </row>
    <row r="105" spans="1:10" x14ac:dyDescent="0.25">
      <c r="A105" s="8">
        <v>102</v>
      </c>
      <c r="B105" s="22" t="s">
        <v>110</v>
      </c>
      <c r="C105" s="33">
        <f>VLOOKUP(B105,'Walmart Initial Payment 1'!$B:$H,7,0)</f>
        <v>3974.28</v>
      </c>
      <c r="D105" s="33">
        <f>VLOOKUP(B105,'Walmart Second Payment 1'!$B:$H,7,0)</f>
        <v>6856.94</v>
      </c>
      <c r="E105" s="33">
        <f>IFERROR(VLOOKUP(B105,'Walgreens Payment 1'!$B:$H,7,0),0)</f>
        <v>1359.4</v>
      </c>
      <c r="F105" s="33">
        <f>IFERROR(VLOOKUP(B105,'Walgreens Payment 2'!$B:$H,7,0),0)</f>
        <v>754.46</v>
      </c>
      <c r="G105" s="33">
        <f>VLOOKUP(B105,'CVS Payment 1'!$B:$H,7,0)</f>
        <v>1136.33</v>
      </c>
      <c r="H105" s="33">
        <f>VLOOKUP(B105,'Allergan Payment 1'!$B:$H,7,0)</f>
        <v>1192.8399999999999</v>
      </c>
      <c r="I105" s="33">
        <f>VLOOKUP(B105,'Teva Payment 1'!$B:$H,7,0)</f>
        <v>929.84</v>
      </c>
      <c r="J105" s="34">
        <f t="shared" si="2"/>
        <v>16204.089999999998</v>
      </c>
    </row>
    <row r="106" spans="1:10" x14ac:dyDescent="0.25">
      <c r="A106" s="8">
        <v>103</v>
      </c>
      <c r="B106" s="22" t="s">
        <v>111</v>
      </c>
      <c r="C106" s="33">
        <f>VLOOKUP(B106,'Walmart Initial Payment 1'!$B:$H,7,0)</f>
        <v>50392.97</v>
      </c>
      <c r="D106" s="33">
        <f>VLOOKUP(B106,'Walmart Second Payment 1'!$B:$H,7,0)</f>
        <v>86944.31</v>
      </c>
      <c r="E106" s="33">
        <f>IFERROR(VLOOKUP(B106,'Walgreens Payment 1'!$B:$H,7,0),0)</f>
        <v>17236.830000000002</v>
      </c>
      <c r="F106" s="33">
        <f>IFERROR(VLOOKUP(B106,'Walgreens Payment 2'!$B:$H,7,0),0)</f>
        <v>9566.39</v>
      </c>
      <c r="G106" s="33">
        <f>VLOOKUP(B106,'CVS Payment 1'!$B:$H,7,0)</f>
        <v>14408.36</v>
      </c>
      <c r="H106" s="33">
        <f>VLOOKUP(B106,'Allergan Payment 1'!$B:$H,7,0)</f>
        <v>15124.98</v>
      </c>
      <c r="I106" s="33">
        <f>VLOOKUP(B106,'Teva Payment 1'!$B:$H,7,0)</f>
        <v>11790.16</v>
      </c>
      <c r="J106" s="34">
        <f t="shared" si="2"/>
        <v>205464</v>
      </c>
    </row>
    <row r="107" spans="1:10" x14ac:dyDescent="0.25">
      <c r="A107" s="8">
        <v>104</v>
      </c>
      <c r="B107" s="22" t="s">
        <v>112</v>
      </c>
      <c r="C107" s="33">
        <f>VLOOKUP(B107,'Walmart Initial Payment 1'!$B:$H,7,0)</f>
        <v>4598.6899999999996</v>
      </c>
      <c r="D107" s="33">
        <f>VLOOKUP(B107,'Walmart Second Payment 1'!$B:$H,7,0)</f>
        <v>7934.24</v>
      </c>
      <c r="E107" s="33">
        <f>IFERROR(VLOOKUP(B107,'Walgreens Payment 1'!$B:$H,7,0),0)</f>
        <v>1572.97</v>
      </c>
      <c r="F107" s="33">
        <f>IFERROR(VLOOKUP(B107,'Walgreens Payment 2'!$B:$H,7,0),0)</f>
        <v>873</v>
      </c>
      <c r="G107" s="33">
        <f>VLOOKUP(B107,'CVS Payment 1'!$B:$H,7,0)</f>
        <v>1314.86</v>
      </c>
      <c r="H107" s="33">
        <f>VLOOKUP(B107,'Allergan Payment 1'!$B:$H,7,0)</f>
        <v>1380.25</v>
      </c>
      <c r="I107" s="33">
        <f>VLOOKUP(B107,'Teva Payment 1'!$B:$H,7,0)</f>
        <v>1075.93</v>
      </c>
      <c r="J107" s="34">
        <f t="shared" si="2"/>
        <v>18749.940000000002</v>
      </c>
    </row>
    <row r="108" spans="1:10" x14ac:dyDescent="0.25">
      <c r="A108" s="8">
        <v>105</v>
      </c>
      <c r="B108" s="22" t="s">
        <v>113</v>
      </c>
      <c r="C108" s="33">
        <f>VLOOKUP(B108,'Walmart Initial Payment 1'!$B:$H,7,0)</f>
        <v>3062.35</v>
      </c>
      <c r="D108" s="33">
        <f>VLOOKUP(B108,'Walmart Second Payment 1'!$B:$H,7,0)</f>
        <v>5283.56</v>
      </c>
      <c r="E108" s="33">
        <f>IFERROR(VLOOKUP(B108,'Walgreens Payment 1'!$B:$H,7,0),0)</f>
        <v>1047.47</v>
      </c>
      <c r="F108" s="33">
        <f>IFERROR(VLOOKUP(B108,'Walgreens Payment 2'!$B:$H,7,0),0)</f>
        <v>581.34</v>
      </c>
      <c r="G108" s="33">
        <f>VLOOKUP(B108,'CVS Payment 1'!$B:$H,7,0)</f>
        <v>875.59</v>
      </c>
      <c r="H108" s="33">
        <f>VLOOKUP(B108,'Allergan Payment 1'!$B:$H,7,0)</f>
        <v>919.14</v>
      </c>
      <c r="I108" s="33">
        <f>VLOOKUP(B108,'Teva Payment 1'!$B:$H,7,0)</f>
        <v>716.48</v>
      </c>
      <c r="J108" s="34">
        <f t="shared" si="2"/>
        <v>12485.929999999998</v>
      </c>
    </row>
    <row r="109" spans="1:10" x14ac:dyDescent="0.25">
      <c r="A109" s="8">
        <v>106</v>
      </c>
      <c r="B109" s="22" t="s">
        <v>114</v>
      </c>
      <c r="C109" s="33">
        <f>VLOOKUP(B109,'Walmart Initial Payment 1'!$B:$H,7,0)</f>
        <v>4047.13</v>
      </c>
      <c r="D109" s="33">
        <f>VLOOKUP(B109,'Walmart Second Payment 1'!$B:$H,7,0)</f>
        <v>6982.62</v>
      </c>
      <c r="E109" s="33">
        <f>IFERROR(VLOOKUP(B109,'Walgreens Payment 1'!$B:$H,7,0),0)</f>
        <v>1384.31</v>
      </c>
      <c r="F109" s="33">
        <f>IFERROR(VLOOKUP(B109,'Walgreens Payment 2'!$B:$H,7,0),0)</f>
        <v>768.29</v>
      </c>
      <c r="G109" s="33">
        <f>VLOOKUP(B109,'CVS Payment 1'!$B:$H,7,0)</f>
        <v>1157.1600000000001</v>
      </c>
      <c r="H109" s="33">
        <f>VLOOKUP(B109,'Allergan Payment 1'!$B:$H,7,0)</f>
        <v>1214.71</v>
      </c>
      <c r="I109" s="33">
        <f>VLOOKUP(B109,'Teva Payment 1'!$B:$H,7,0)</f>
        <v>946.88</v>
      </c>
      <c r="J109" s="34">
        <f t="shared" si="2"/>
        <v>16501.099999999999</v>
      </c>
    </row>
    <row r="110" spans="1:10" x14ac:dyDescent="0.25">
      <c r="A110" s="8">
        <v>107</v>
      </c>
      <c r="B110" s="22" t="s">
        <v>115</v>
      </c>
      <c r="C110" s="33">
        <f>VLOOKUP(B110,'Walmart Initial Payment 1'!$B:$H,7,0)</f>
        <v>2884.04</v>
      </c>
      <c r="D110" s="33">
        <f>VLOOKUP(B110,'Walmart Second Payment 1'!$B:$H,7,0)</f>
        <v>4975.91</v>
      </c>
      <c r="E110" s="33">
        <f>IFERROR(VLOOKUP(B110,'Walgreens Payment 1'!$B:$H,7,0),0)</f>
        <v>986.48</v>
      </c>
      <c r="F110" s="33">
        <f>IFERROR(VLOOKUP(B110,'Walgreens Payment 2'!$B:$H,7,0),0)</f>
        <v>547.49</v>
      </c>
      <c r="G110" s="33">
        <f>VLOOKUP(B110,'CVS Payment 1'!$B:$H,7,0)</f>
        <v>824.61</v>
      </c>
      <c r="H110" s="33">
        <f>VLOOKUP(B110,'Allergan Payment 1'!$B:$H,7,0)</f>
        <v>865.62</v>
      </c>
      <c r="I110" s="33">
        <f>VLOOKUP(B110,'Teva Payment 1'!$B:$H,7,0)</f>
        <v>674.76</v>
      </c>
      <c r="J110" s="34">
        <f t="shared" si="2"/>
        <v>11758.910000000002</v>
      </c>
    </row>
    <row r="111" spans="1:10" x14ac:dyDescent="0.25">
      <c r="A111" s="8">
        <v>108</v>
      </c>
      <c r="B111" s="22" t="s">
        <v>116</v>
      </c>
      <c r="C111" s="33">
        <f>VLOOKUP(B111,'Walmart Initial Payment 1'!$B:$H,7,0)</f>
        <v>4850.3999999999996</v>
      </c>
      <c r="D111" s="33">
        <f>VLOOKUP(B111,'Walmart Second Payment 1'!$B:$H,7,0)</f>
        <v>8368.52</v>
      </c>
      <c r="E111" s="33">
        <f>IFERROR(VLOOKUP(B111,'Walgreens Payment 1'!$B:$H,7,0),0)</f>
        <v>1659.07</v>
      </c>
      <c r="F111" s="33">
        <f>IFERROR(VLOOKUP(B111,'Walgreens Payment 2'!$B:$H,7,0),0)</f>
        <v>920.78</v>
      </c>
      <c r="G111" s="33">
        <f>VLOOKUP(B111,'CVS Payment 1'!$B:$H,7,0)</f>
        <v>1386.83</v>
      </c>
      <c r="H111" s="33">
        <f>VLOOKUP(B111,'Allergan Payment 1'!$B:$H,7,0)</f>
        <v>1455.8</v>
      </c>
      <c r="I111" s="33">
        <f>VLOOKUP(B111,'Teva Payment 1'!$B:$H,7,0)</f>
        <v>1134.82</v>
      </c>
      <c r="J111" s="34">
        <f t="shared" si="2"/>
        <v>19776.219999999998</v>
      </c>
    </row>
    <row r="112" spans="1:10" x14ac:dyDescent="0.25">
      <c r="A112" s="8">
        <v>109</v>
      </c>
      <c r="B112" s="22" t="s">
        <v>117</v>
      </c>
      <c r="C112" s="33">
        <f>VLOOKUP(B112,'Walmart Initial Payment 1'!$B:$H,7,0)</f>
        <v>15472.32</v>
      </c>
      <c r="D112" s="33">
        <f>VLOOKUP(B112,'Walmart Second Payment 1'!$B:$H,7,0)</f>
        <v>26694.799999999999</v>
      </c>
      <c r="E112" s="33">
        <f>IFERROR(VLOOKUP(B112,'Walgreens Payment 1'!$B:$H,7,0),0)</f>
        <v>5292.28</v>
      </c>
      <c r="F112" s="33">
        <f>IFERROR(VLOOKUP(B112,'Walgreens Payment 2'!$B:$H,7,0),0)</f>
        <v>2937.2</v>
      </c>
      <c r="G112" s="33">
        <f>VLOOKUP(B112,'CVS Payment 1'!$B:$H,7,0)</f>
        <v>4423.8500000000004</v>
      </c>
      <c r="H112" s="33">
        <f>VLOOKUP(B112,'Allergan Payment 1'!$B:$H,7,0)</f>
        <v>4643.87</v>
      </c>
      <c r="I112" s="33">
        <f>VLOOKUP(B112,'Teva Payment 1'!$B:$H,7,0)</f>
        <v>3619.97</v>
      </c>
      <c r="J112" s="34">
        <f t="shared" si="2"/>
        <v>63084.289999999994</v>
      </c>
    </row>
    <row r="113" spans="1:10" x14ac:dyDescent="0.25">
      <c r="A113" s="8">
        <v>110</v>
      </c>
      <c r="B113" s="22" t="s">
        <v>118</v>
      </c>
      <c r="C113" s="33">
        <f>VLOOKUP(B113,'Walmart Initial Payment 1'!$B:$H,7,0)</f>
        <v>4318.67</v>
      </c>
      <c r="D113" s="33">
        <f>VLOOKUP(B113,'Walmart Second Payment 1'!$B:$H,7,0)</f>
        <v>7451.11</v>
      </c>
      <c r="E113" s="33">
        <f>IFERROR(VLOOKUP(B113,'Walgreens Payment 1'!$B:$H,7,0),0)</f>
        <v>1477.19</v>
      </c>
      <c r="F113" s="33">
        <f>IFERROR(VLOOKUP(B113,'Walgreens Payment 2'!$B:$H,7,0),0)</f>
        <v>819.84</v>
      </c>
      <c r="G113" s="33">
        <f>VLOOKUP(B113,'CVS Payment 1'!$B:$H,7,0)</f>
        <v>1234.79</v>
      </c>
      <c r="H113" s="33">
        <f>VLOOKUP(B113,'Allergan Payment 1'!$B:$H,7,0)</f>
        <v>1296.21</v>
      </c>
      <c r="I113" s="33">
        <f>VLOOKUP(B113,'Teva Payment 1'!$B:$H,7,0)</f>
        <v>1010.41</v>
      </c>
      <c r="J113" s="34">
        <f t="shared" si="2"/>
        <v>17608.219999999998</v>
      </c>
    </row>
    <row r="114" spans="1:10" x14ac:dyDescent="0.25">
      <c r="A114" s="8">
        <v>111</v>
      </c>
      <c r="B114" s="22" t="s">
        <v>119</v>
      </c>
      <c r="C114" s="33">
        <f>VLOOKUP(B114,'Walmart Initial Payment 1'!$B:$H,7,0)</f>
        <v>17755.32</v>
      </c>
      <c r="D114" s="33">
        <f>VLOOKUP(B114,'Walmart Second Payment 1'!$B:$H,7,0)</f>
        <v>30633.72</v>
      </c>
      <c r="E114" s="33">
        <f>IFERROR(VLOOKUP(B114,'Walgreens Payment 1'!$B:$H,7,0),0)</f>
        <v>6073.18</v>
      </c>
      <c r="F114" s="33">
        <f>IFERROR(VLOOKUP(B114,'Walgreens Payment 2'!$B:$H,7,0),0)</f>
        <v>3370.6</v>
      </c>
      <c r="G114" s="33">
        <f>VLOOKUP(B114,'CVS Payment 1'!$B:$H,7,0)</f>
        <v>5076.6000000000004</v>
      </c>
      <c r="H114" s="33">
        <f>VLOOKUP(B114,'Allergan Payment 1'!$B:$H,7,0)</f>
        <v>5329.09</v>
      </c>
      <c r="I114" s="33">
        <f>VLOOKUP(B114,'Teva Payment 1'!$B:$H,7,0)</f>
        <v>4154.1099999999997</v>
      </c>
      <c r="J114" s="34">
        <f t="shared" si="2"/>
        <v>72392.62</v>
      </c>
    </row>
    <row r="115" spans="1:10" x14ac:dyDescent="0.25">
      <c r="A115" s="8">
        <v>112</v>
      </c>
      <c r="B115" s="22" t="s">
        <v>120</v>
      </c>
      <c r="C115" s="33">
        <f>VLOOKUP(B115,'Walmart Initial Payment 1'!$B:$H,7,0)</f>
        <v>41.69</v>
      </c>
      <c r="D115" s="33">
        <f>VLOOKUP(B115,'Walmart Second Payment 1'!$B:$H,7,0)</f>
        <v>71.94</v>
      </c>
      <c r="E115" s="33">
        <f>IFERROR(VLOOKUP(B115,'Walgreens Payment 1'!$B:$H,7,0),0)</f>
        <v>0</v>
      </c>
      <c r="F115" s="33">
        <f>IFERROR(VLOOKUP(B115,'Walgreens Payment 2'!$B:$H,7,0),0)</f>
        <v>0</v>
      </c>
      <c r="G115" s="33">
        <f>VLOOKUP(B115,'CVS Payment 1'!$B:$H,7,0)</f>
        <v>194.57</v>
      </c>
      <c r="H115" s="33">
        <f>VLOOKUP(B115,'Allergan Payment 1'!$B:$H,7,0)</f>
        <v>87.47</v>
      </c>
      <c r="I115" s="33">
        <f>VLOOKUP(B115,'Teva Payment 1'!$B:$H,7,0)</f>
        <v>146.94</v>
      </c>
      <c r="J115" s="34">
        <f t="shared" si="2"/>
        <v>542.6099999999999</v>
      </c>
    </row>
    <row r="116" spans="1:10" x14ac:dyDescent="0.25">
      <c r="A116" s="8">
        <v>113</v>
      </c>
      <c r="B116" s="22" t="s">
        <v>121</v>
      </c>
      <c r="C116" s="33">
        <f>VLOOKUP(B116,'Walmart Initial Payment 1'!$B:$H,7,0)</f>
        <v>6289.82</v>
      </c>
      <c r="D116" s="33">
        <f>VLOOKUP(B116,'Walmart Second Payment 1'!$B:$H,7,0)</f>
        <v>10851.99</v>
      </c>
      <c r="E116" s="33">
        <f>IFERROR(VLOOKUP(B116,'Walgreens Payment 1'!$B:$H,7,0),0)</f>
        <v>2151.42</v>
      </c>
      <c r="F116" s="33">
        <f>IFERROR(VLOOKUP(B116,'Walgreens Payment 2'!$B:$H,7,0),0)</f>
        <v>1194.03</v>
      </c>
      <c r="G116" s="33">
        <f>VLOOKUP(B116,'CVS Payment 1'!$B:$H,7,0)</f>
        <v>1798.39</v>
      </c>
      <c r="H116" s="33">
        <f>VLOOKUP(B116,'Allergan Payment 1'!$B:$H,7,0)</f>
        <v>1887.83</v>
      </c>
      <c r="I116" s="33">
        <f>VLOOKUP(B116,'Teva Payment 1'!$B:$H,7,0)</f>
        <v>1471.59</v>
      </c>
      <c r="J116" s="34">
        <f t="shared" si="2"/>
        <v>25645.069999999996</v>
      </c>
    </row>
    <row r="117" spans="1:10" x14ac:dyDescent="0.25">
      <c r="A117" s="8">
        <v>114</v>
      </c>
      <c r="B117" s="22" t="s">
        <v>122</v>
      </c>
      <c r="C117" s="33">
        <f>VLOOKUP(B117,'Walmart Initial Payment 1'!$B:$H,7,0)</f>
        <v>2514.66</v>
      </c>
      <c r="D117" s="33">
        <f>VLOOKUP(B117,'Walmart Second Payment 1'!$B:$H,7,0)</f>
        <v>4338.6099999999997</v>
      </c>
      <c r="E117" s="33">
        <f>IFERROR(VLOOKUP(B117,'Walgreens Payment 1'!$B:$H,7,0),0)</f>
        <v>860.13</v>
      </c>
      <c r="F117" s="33">
        <f>IFERROR(VLOOKUP(B117,'Walgreens Payment 2'!$B:$H,7,0),0)</f>
        <v>477.37</v>
      </c>
      <c r="G117" s="33">
        <f>VLOOKUP(B117,'CVS Payment 1'!$B:$H,7,0)</f>
        <v>718.99</v>
      </c>
      <c r="H117" s="33">
        <f>VLOOKUP(B117,'Allergan Payment 1'!$B:$H,7,0)</f>
        <v>754.75</v>
      </c>
      <c r="I117" s="33">
        <f>VLOOKUP(B117,'Teva Payment 1'!$B:$H,7,0)</f>
        <v>588.34</v>
      </c>
      <c r="J117" s="34">
        <f t="shared" si="2"/>
        <v>10252.85</v>
      </c>
    </row>
    <row r="118" spans="1:10" x14ac:dyDescent="0.25">
      <c r="A118" s="8">
        <v>115</v>
      </c>
      <c r="B118" s="22" t="s">
        <v>123</v>
      </c>
      <c r="C118" s="33">
        <f>VLOOKUP(B118,'Walmart Initial Payment 1'!$B:$H,7,0)</f>
        <v>3344.25</v>
      </c>
      <c r="D118" s="33">
        <f>VLOOKUP(B118,'Walmart Second Payment 1'!$B:$H,7,0)</f>
        <v>5769.92</v>
      </c>
      <c r="E118" s="33">
        <f>IFERROR(VLOOKUP(B118,'Walgreens Payment 1'!$B:$H,7,0),0)</f>
        <v>1143.8900000000001</v>
      </c>
      <c r="F118" s="33">
        <f>IFERROR(VLOOKUP(B118,'Walgreens Payment 2'!$B:$H,7,0),0)</f>
        <v>634.86</v>
      </c>
      <c r="G118" s="33">
        <f>VLOOKUP(B118,'CVS Payment 1'!$B:$H,7,0)</f>
        <v>956.19</v>
      </c>
      <c r="H118" s="33">
        <f>VLOOKUP(B118,'Allergan Payment 1'!$B:$H,7,0)</f>
        <v>1003.74</v>
      </c>
      <c r="I118" s="33">
        <f>VLOOKUP(B118,'Teva Payment 1'!$B:$H,7,0)</f>
        <v>782.43</v>
      </c>
      <c r="J118" s="34">
        <f t="shared" si="2"/>
        <v>13635.28</v>
      </c>
    </row>
    <row r="119" spans="1:10" x14ac:dyDescent="0.25">
      <c r="A119" s="8">
        <v>116</v>
      </c>
      <c r="B119" s="22" t="s">
        <v>124</v>
      </c>
      <c r="C119" s="33">
        <f>VLOOKUP(B119,'Walmart Initial Payment 1'!$B:$H,7,0)</f>
        <v>59749.25</v>
      </c>
      <c r="D119" s="33">
        <f>VLOOKUP(B119,'Walmart Second Payment 1'!$B:$H,7,0)</f>
        <v>103086.95</v>
      </c>
      <c r="E119" s="33">
        <f>IFERROR(VLOOKUP(B119,'Walgreens Payment 1'!$B:$H,7,0),0)</f>
        <v>20437.13</v>
      </c>
      <c r="F119" s="33">
        <f>IFERROR(VLOOKUP(B119,'Walgreens Payment 2'!$B:$H,7,0),0)</f>
        <v>11342.55</v>
      </c>
      <c r="G119" s="33">
        <f>VLOOKUP(B119,'CVS Payment 1'!$B:$H,7,0)</f>
        <v>17083.509999999998</v>
      </c>
      <c r="H119" s="33">
        <f>VLOOKUP(B119,'Allergan Payment 1'!$B:$H,7,0)</f>
        <v>17933.18</v>
      </c>
      <c r="I119" s="33">
        <f>VLOOKUP(B119,'Teva Payment 1'!$B:$H,7,0)</f>
        <v>13979.19</v>
      </c>
      <c r="J119" s="34">
        <f t="shared" si="2"/>
        <v>243611.76</v>
      </c>
    </row>
    <row r="120" spans="1:10" x14ac:dyDescent="0.25">
      <c r="A120" s="8">
        <v>117</v>
      </c>
      <c r="B120" s="22" t="s">
        <v>125</v>
      </c>
      <c r="C120" s="33">
        <f>VLOOKUP(B120,'Walmart Initial Payment 1'!$B:$H,7,0)</f>
        <v>2492.04</v>
      </c>
      <c r="D120" s="33">
        <f>VLOOKUP(B120,'Walmart Second Payment 1'!$B:$H,7,0)</f>
        <v>4299.58</v>
      </c>
      <c r="E120" s="33">
        <f>IFERROR(VLOOKUP(B120,'Walgreens Payment 1'!$B:$H,7,0),0)</f>
        <v>852.4</v>
      </c>
      <c r="F120" s="33">
        <f>IFERROR(VLOOKUP(B120,'Walgreens Payment 2'!$B:$H,7,0),0)</f>
        <v>473.08</v>
      </c>
      <c r="G120" s="33">
        <f>VLOOKUP(B120,'CVS Payment 1'!$B:$H,7,0)</f>
        <v>712.52</v>
      </c>
      <c r="H120" s="33">
        <f>VLOOKUP(B120,'Allergan Payment 1'!$B:$H,7,0)</f>
        <v>747.96</v>
      </c>
      <c r="I120" s="33">
        <f>VLOOKUP(B120,'Teva Payment 1'!$B:$H,7,0)</f>
        <v>583.04999999999995</v>
      </c>
      <c r="J120" s="34">
        <f t="shared" si="2"/>
        <v>10160.629999999997</v>
      </c>
    </row>
    <row r="121" spans="1:10" x14ac:dyDescent="0.25">
      <c r="A121" s="8">
        <v>118</v>
      </c>
      <c r="B121" s="22" t="s">
        <v>126</v>
      </c>
      <c r="C121" s="33">
        <f>VLOOKUP(B121,'Walmart Initial Payment 1'!$B:$H,7,0)</f>
        <v>14144.63</v>
      </c>
      <c r="D121" s="33">
        <f>VLOOKUP(B121,'Walmart Second Payment 1'!$B:$H,7,0)</f>
        <v>24404.1</v>
      </c>
      <c r="E121" s="33">
        <f>IFERROR(VLOOKUP(B121,'Walgreens Payment 1'!$B:$H,7,0),0)</f>
        <v>4838.1499999999996</v>
      </c>
      <c r="F121" s="33">
        <f>IFERROR(VLOOKUP(B121,'Walgreens Payment 2'!$B:$H,7,0),0)</f>
        <v>2685.16</v>
      </c>
      <c r="G121" s="33">
        <f>VLOOKUP(B121,'CVS Payment 1'!$B:$H,7,0)</f>
        <v>4044.23</v>
      </c>
      <c r="H121" s="33">
        <f>VLOOKUP(B121,'Allergan Payment 1'!$B:$H,7,0)</f>
        <v>4245.38</v>
      </c>
      <c r="I121" s="33">
        <f>VLOOKUP(B121,'Teva Payment 1'!$B:$H,7,0)</f>
        <v>3309.34</v>
      </c>
      <c r="J121" s="34">
        <f t="shared" si="2"/>
        <v>57670.989999999991</v>
      </c>
    </row>
    <row r="122" spans="1:10" x14ac:dyDescent="0.25">
      <c r="A122" s="8">
        <v>119</v>
      </c>
      <c r="B122" s="22" t="s">
        <v>127</v>
      </c>
      <c r="C122" s="33">
        <f>VLOOKUP(B122,'Walmart Initial Payment 1'!$B:$H,7,0)</f>
        <v>350.18</v>
      </c>
      <c r="D122" s="33">
        <f>VLOOKUP(B122,'Walmart Second Payment 1'!$B:$H,7,0)</f>
        <v>604.17999999999995</v>
      </c>
      <c r="E122" s="33">
        <f>IFERROR(VLOOKUP(B122,'Walgreens Payment 1'!$B:$H,7,0),0)</f>
        <v>1773.06</v>
      </c>
      <c r="F122" s="33">
        <f>IFERROR(VLOOKUP(B122,'Walgreens Payment 2'!$B:$H,7,0),0)</f>
        <v>0</v>
      </c>
      <c r="G122" s="33">
        <f>VLOOKUP(B122,'CVS Payment 1'!$B:$H,7,0)</f>
        <v>1634.2</v>
      </c>
      <c r="H122" s="33">
        <f>VLOOKUP(B122,'Allergan Payment 1'!$B:$H,7,0)</f>
        <v>734.65</v>
      </c>
      <c r="I122" s="33">
        <f>VLOOKUP(B122,'Teva Payment 1'!$B:$H,7,0)</f>
        <v>1234.1199999999999</v>
      </c>
      <c r="J122" s="34">
        <f t="shared" si="2"/>
        <v>6330.3899999999994</v>
      </c>
    </row>
    <row r="123" spans="1:10" x14ac:dyDescent="0.25">
      <c r="A123" s="8">
        <v>120</v>
      </c>
      <c r="B123" s="22" t="s">
        <v>128</v>
      </c>
      <c r="C123" s="33">
        <f>VLOOKUP(B123,'Walmart Initial Payment 1'!$B:$H,7,0)</f>
        <v>35633.879999999997</v>
      </c>
      <c r="D123" s="33">
        <f>VLOOKUP(B123,'Walmart Second Payment 1'!$B:$H,7,0)</f>
        <v>61480.07</v>
      </c>
      <c r="E123" s="33">
        <f>IFERROR(VLOOKUP(B123,'Walgreens Payment 1'!$B:$H,7,0),0)</f>
        <v>12188.51</v>
      </c>
      <c r="F123" s="33">
        <f>IFERROR(VLOOKUP(B123,'Walgreens Payment 2'!$B:$H,7,0),0)</f>
        <v>6764.59</v>
      </c>
      <c r="G123" s="33">
        <f>VLOOKUP(B123,'CVS Payment 1'!$B:$H,7,0)</f>
        <v>10188.44</v>
      </c>
      <c r="H123" s="33">
        <f>VLOOKUP(B123,'Allergan Payment 1'!$B:$H,7,0)</f>
        <v>10695.17</v>
      </c>
      <c r="I123" s="33">
        <f>VLOOKUP(B123,'Teva Payment 1'!$B:$H,7,0)</f>
        <v>8337.06</v>
      </c>
      <c r="J123" s="34">
        <f t="shared" si="2"/>
        <v>145287.72</v>
      </c>
    </row>
    <row r="124" spans="1:10" x14ac:dyDescent="0.25">
      <c r="A124" s="8">
        <v>121</v>
      </c>
      <c r="B124" s="22" t="s">
        <v>129</v>
      </c>
      <c r="C124" s="33">
        <f>VLOOKUP(B124,'Walmart Initial Payment 1'!$B:$H,7,0)</f>
        <v>5785.64</v>
      </c>
      <c r="D124" s="33">
        <f>VLOOKUP(B124,'Walmart Second Payment 1'!$B:$H,7,0)</f>
        <v>9982.1200000000008</v>
      </c>
      <c r="E124" s="33">
        <f>IFERROR(VLOOKUP(B124,'Walgreens Payment 1'!$B:$H,7,0),0)</f>
        <v>1978.97</v>
      </c>
      <c r="F124" s="33">
        <f>IFERROR(VLOOKUP(B124,'Walgreens Payment 2'!$B:$H,7,0),0)</f>
        <v>1098.32</v>
      </c>
      <c r="G124" s="33">
        <f>VLOOKUP(B124,'CVS Payment 1'!$B:$H,7,0)</f>
        <v>1654.23</v>
      </c>
      <c r="H124" s="33">
        <f>VLOOKUP(B124,'Allergan Payment 1'!$B:$H,7,0)</f>
        <v>1736.51</v>
      </c>
      <c r="I124" s="33">
        <f>VLOOKUP(B124,'Teva Payment 1'!$B:$H,7,0)</f>
        <v>1353.63</v>
      </c>
      <c r="J124" s="34">
        <f t="shared" si="2"/>
        <v>23589.420000000002</v>
      </c>
    </row>
    <row r="125" spans="1:10" x14ac:dyDescent="0.25">
      <c r="A125" s="8">
        <v>122</v>
      </c>
      <c r="B125" s="22" t="s">
        <v>130</v>
      </c>
      <c r="C125" s="33">
        <f>VLOOKUP(B125,'Walmart Initial Payment 1'!$B:$H,7,0)</f>
        <v>25026.02</v>
      </c>
      <c r="D125" s="33">
        <f>VLOOKUP(B125,'Walmart Second Payment 1'!$B:$H,7,0)</f>
        <v>43178.05</v>
      </c>
      <c r="E125" s="33">
        <f>IFERROR(VLOOKUP(B125,'Walgreens Payment 1'!$B:$H,7,0),0)</f>
        <v>8560.11</v>
      </c>
      <c r="F125" s="33">
        <f>IFERROR(VLOOKUP(B125,'Walgreens Payment 2'!$B:$H,7,0),0)</f>
        <v>4750.84</v>
      </c>
      <c r="G125" s="33">
        <f>VLOOKUP(B125,'CVS Payment 1'!$B:$H,7,0)</f>
        <v>7155.44</v>
      </c>
      <c r="H125" s="33">
        <f>VLOOKUP(B125,'Allergan Payment 1'!$B:$H,7,0)</f>
        <v>7511.32</v>
      </c>
      <c r="I125" s="33">
        <f>VLOOKUP(B125,'Teva Payment 1'!$B:$H,7,0)</f>
        <v>5855.2</v>
      </c>
      <c r="J125" s="34">
        <f t="shared" si="2"/>
        <v>102036.98</v>
      </c>
    </row>
    <row r="126" spans="1:10" x14ac:dyDescent="0.25">
      <c r="A126" s="8">
        <v>123</v>
      </c>
      <c r="B126" s="22" t="s">
        <v>131</v>
      </c>
      <c r="C126" s="33">
        <f>VLOOKUP(B126,'Walmart Initial Payment 1'!$B:$H,7,0)</f>
        <v>7050.4</v>
      </c>
      <c r="D126" s="33">
        <f>VLOOKUP(B126,'Walmart Second Payment 1'!$B:$H,7,0)</f>
        <v>12164.23</v>
      </c>
      <c r="E126" s="33">
        <f>IFERROR(VLOOKUP(B126,'Walgreens Payment 1'!$B:$H,7,0),0)</f>
        <v>2411.58</v>
      </c>
      <c r="F126" s="33">
        <f>IFERROR(VLOOKUP(B126,'Walgreens Payment 2'!$B:$H,7,0),0)</f>
        <v>1338.42</v>
      </c>
      <c r="G126" s="33">
        <f>VLOOKUP(B126,'CVS Payment 1'!$B:$H,7,0)</f>
        <v>2015.85</v>
      </c>
      <c r="H126" s="33">
        <f>VLOOKUP(B126,'Allergan Payment 1'!$B:$H,7,0)</f>
        <v>2116.11</v>
      </c>
      <c r="I126" s="33">
        <f>VLOOKUP(B126,'Teva Payment 1'!$B:$H,7,0)</f>
        <v>1649.54</v>
      </c>
      <c r="J126" s="34">
        <f t="shared" si="2"/>
        <v>28746.129999999997</v>
      </c>
    </row>
    <row r="127" spans="1:10" x14ac:dyDescent="0.25">
      <c r="A127" s="8">
        <v>124</v>
      </c>
      <c r="B127" s="22" t="s">
        <v>132</v>
      </c>
      <c r="C127" s="33">
        <f>VLOOKUP(B127,'Walmart Initial Payment 1'!$B:$H,7,0)</f>
        <v>341809.26</v>
      </c>
      <c r="D127" s="33">
        <f>VLOOKUP(B127,'Walmart Second Payment 1'!$B:$H,7,0)</f>
        <v>589732.5</v>
      </c>
      <c r="E127" s="33">
        <f>IFERROR(VLOOKUP(B127,'Walgreens Payment 1'!$B:$H,7,0),0)</f>
        <v>116915.26</v>
      </c>
      <c r="F127" s="33">
        <f>IFERROR(VLOOKUP(B127,'Walgreens Payment 2'!$B:$H,7,0),0)</f>
        <v>64887.65</v>
      </c>
      <c r="G127" s="33">
        <f>VLOOKUP(B127,'CVS Payment 1'!$B:$H,7,0)</f>
        <v>97730.14</v>
      </c>
      <c r="H127" s="33">
        <f>VLOOKUP(B127,'Allergan Payment 1'!$B:$H,7,0)</f>
        <v>102590.85</v>
      </c>
      <c r="I127" s="33">
        <f>VLOOKUP(B127,'Teva Payment 1'!$B:$H,7,0)</f>
        <v>79971.179999999993</v>
      </c>
      <c r="J127" s="34">
        <f t="shared" si="2"/>
        <v>1393636.8399999999</v>
      </c>
    </row>
    <row r="128" spans="1:10" x14ac:dyDescent="0.25">
      <c r="A128" s="8">
        <v>125</v>
      </c>
      <c r="B128" s="22" t="s">
        <v>133</v>
      </c>
      <c r="C128" s="33">
        <f>VLOOKUP(B128,'Walmart Initial Payment 1'!$B:$H,7,0)</f>
        <v>14260.4</v>
      </c>
      <c r="D128" s="33">
        <f>VLOOKUP(B128,'Walmart Second Payment 1'!$B:$H,7,0)</f>
        <v>24603.85</v>
      </c>
      <c r="E128" s="33">
        <f>IFERROR(VLOOKUP(B128,'Walgreens Payment 1'!$B:$H,7,0),0)</f>
        <v>4877.75</v>
      </c>
      <c r="F128" s="33">
        <f>IFERROR(VLOOKUP(B128,'Walgreens Payment 2'!$B:$H,7,0),0)</f>
        <v>2707.14</v>
      </c>
      <c r="G128" s="33">
        <f>VLOOKUP(B128,'CVS Payment 1'!$B:$H,7,0)</f>
        <v>4077.34</v>
      </c>
      <c r="H128" s="33">
        <f>VLOOKUP(B128,'Allergan Payment 1'!$B:$H,7,0)</f>
        <v>4280.13</v>
      </c>
      <c r="I128" s="33">
        <f>VLOOKUP(B128,'Teva Payment 1'!$B:$H,7,0)</f>
        <v>3336.43</v>
      </c>
      <c r="J128" s="34">
        <f t="shared" si="2"/>
        <v>58143.039999999994</v>
      </c>
    </row>
    <row r="129" spans="1:10" x14ac:dyDescent="0.25">
      <c r="A129" s="8">
        <v>126</v>
      </c>
      <c r="B129" s="22" t="s">
        <v>134</v>
      </c>
      <c r="C129" s="33">
        <f>VLOOKUP(B129,'Walmart Initial Payment 1'!$B:$H,7,0)</f>
        <v>3837.72</v>
      </c>
      <c r="D129" s="33">
        <f>VLOOKUP(B129,'Walmart Second Payment 1'!$B:$H,7,0)</f>
        <v>6621.33</v>
      </c>
      <c r="E129" s="33">
        <f>IFERROR(VLOOKUP(B129,'Walgreens Payment 1'!$B:$H,7,0),0)</f>
        <v>1312.69</v>
      </c>
      <c r="F129" s="33">
        <f>IFERROR(VLOOKUP(B129,'Walgreens Payment 2'!$B:$H,7,0),0)</f>
        <v>728.54</v>
      </c>
      <c r="G129" s="33">
        <f>VLOOKUP(B129,'CVS Payment 1'!$B:$H,7,0)</f>
        <v>1097.28</v>
      </c>
      <c r="H129" s="33">
        <f>VLOOKUP(B129,'Allergan Payment 1'!$B:$H,7,0)</f>
        <v>1151.8599999999999</v>
      </c>
      <c r="I129" s="33">
        <f>VLOOKUP(B129,'Teva Payment 1'!$B:$H,7,0)</f>
        <v>897.89</v>
      </c>
      <c r="J129" s="34">
        <f t="shared" si="2"/>
        <v>15647.31</v>
      </c>
    </row>
    <row r="130" spans="1:10" x14ac:dyDescent="0.25">
      <c r="A130" s="8">
        <v>127</v>
      </c>
      <c r="B130" s="22" t="s">
        <v>135</v>
      </c>
      <c r="C130" s="33">
        <f>VLOOKUP(B130,'Walmart Initial Payment 1'!$B:$H,7,0)</f>
        <v>78542.179999999993</v>
      </c>
      <c r="D130" s="33">
        <f>VLOOKUP(B130,'Walmart Second Payment 1'!$B:$H,7,0)</f>
        <v>135510.88</v>
      </c>
      <c r="E130" s="33">
        <f>IFERROR(VLOOKUP(B130,'Walgreens Payment 1'!$B:$H,7,0),0)</f>
        <v>26865.22</v>
      </c>
      <c r="F130" s="33">
        <f>IFERROR(VLOOKUP(B130,'Walgreens Payment 2'!$B:$H,7,0),0)</f>
        <v>14910.12</v>
      </c>
      <c r="G130" s="33">
        <f>VLOOKUP(B130,'CVS Payment 1'!$B:$H,7,0)</f>
        <v>22456.79</v>
      </c>
      <c r="H130" s="33">
        <f>VLOOKUP(B130,'Allergan Payment 1'!$B:$H,7,0)</f>
        <v>23573.7</v>
      </c>
      <c r="I130" s="33">
        <f>VLOOKUP(B130,'Teva Payment 1'!$B:$H,7,0)</f>
        <v>18376.07</v>
      </c>
      <c r="J130" s="34">
        <f t="shared" si="2"/>
        <v>320234.96000000002</v>
      </c>
    </row>
    <row r="131" spans="1:10" x14ac:dyDescent="0.25">
      <c r="A131" s="8">
        <v>128</v>
      </c>
      <c r="B131" s="22" t="s">
        <v>136</v>
      </c>
      <c r="C131" s="33">
        <f>VLOOKUP(B131,'Walmart Initial Payment 1'!$B:$H,7,0)</f>
        <v>51433.67</v>
      </c>
      <c r="D131" s="33">
        <f>VLOOKUP(B131,'Walmart Second Payment 1'!$B:$H,7,0)</f>
        <v>88739.86</v>
      </c>
      <c r="E131" s="33">
        <f>IFERROR(VLOOKUP(B131,'Walgreens Payment 1'!$B:$H,7,0),0)</f>
        <v>17592.8</v>
      </c>
      <c r="F131" s="33">
        <f>IFERROR(VLOOKUP(B131,'Walgreens Payment 2'!$B:$H,7,0),0)</f>
        <v>9763.9500000000007</v>
      </c>
      <c r="G131" s="33">
        <f>VLOOKUP(B131,'CVS Payment 1'!$B:$H,7,0)</f>
        <v>14705.92</v>
      </c>
      <c r="H131" s="33">
        <f>VLOOKUP(B131,'Allergan Payment 1'!$B:$H,7,0)</f>
        <v>15437.33</v>
      </c>
      <c r="I131" s="33">
        <f>VLOOKUP(B131,'Teva Payment 1'!$B:$H,7,0)</f>
        <v>12033.64</v>
      </c>
      <c r="J131" s="34">
        <f t="shared" si="2"/>
        <v>209707.16999999998</v>
      </c>
    </row>
    <row r="132" spans="1:10" x14ac:dyDescent="0.25">
      <c r="A132" s="8">
        <v>129</v>
      </c>
      <c r="B132" s="22" t="s">
        <v>137</v>
      </c>
      <c r="C132" s="33">
        <f>VLOOKUP(B132,'Walmart Initial Payment 1'!$B:$H,7,0)</f>
        <v>17651.39</v>
      </c>
      <c r="D132" s="33">
        <f>VLOOKUP(B132,'Walmart Second Payment 1'!$B:$H,7,0)</f>
        <v>30454.400000000001</v>
      </c>
      <c r="E132" s="33">
        <f>IFERROR(VLOOKUP(B132,'Walgreens Payment 1'!$B:$H,7,0),0)</f>
        <v>6037.63</v>
      </c>
      <c r="F132" s="33">
        <f>IFERROR(VLOOKUP(B132,'Walgreens Payment 2'!$B:$H,7,0),0)</f>
        <v>3350.87</v>
      </c>
      <c r="G132" s="33">
        <f>VLOOKUP(B132,'CVS Payment 1'!$B:$H,7,0)</f>
        <v>5046.8900000000003</v>
      </c>
      <c r="H132" s="33">
        <f>VLOOKUP(B132,'Allergan Payment 1'!$B:$H,7,0)</f>
        <v>5297.9</v>
      </c>
      <c r="I132" s="33">
        <f>VLOOKUP(B132,'Teva Payment 1'!$B:$H,7,0)</f>
        <v>4129.8</v>
      </c>
      <c r="J132" s="34">
        <f t="shared" si="2"/>
        <v>71968.88</v>
      </c>
    </row>
    <row r="133" spans="1:10" x14ac:dyDescent="0.25">
      <c r="A133" s="8">
        <v>130</v>
      </c>
      <c r="B133" s="22" t="s">
        <v>138</v>
      </c>
      <c r="C133" s="33">
        <f>VLOOKUP(B133,'Walmart Initial Payment 1'!$B:$H,7,0)</f>
        <v>1470.84</v>
      </c>
      <c r="D133" s="33">
        <f>VLOOKUP(B133,'Walmart Second Payment 1'!$B:$H,7,0)</f>
        <v>2537.67</v>
      </c>
      <c r="E133" s="33">
        <f>IFERROR(VLOOKUP(B133,'Walgreens Payment 1'!$B:$H,7,0),0)</f>
        <v>503.1</v>
      </c>
      <c r="F133" s="33">
        <f>IFERROR(VLOOKUP(B133,'Walgreens Payment 2'!$B:$H,7,0),0)</f>
        <v>279.22000000000003</v>
      </c>
      <c r="G133" s="33">
        <f>VLOOKUP(B133,'CVS Payment 1'!$B:$H,7,0)</f>
        <v>420.54</v>
      </c>
      <c r="H133" s="33">
        <f>VLOOKUP(B133,'Allergan Payment 1'!$B:$H,7,0)</f>
        <v>441.46</v>
      </c>
      <c r="I133" s="33">
        <f>VLOOKUP(B133,'Teva Payment 1'!$B:$H,7,0)</f>
        <v>344.12</v>
      </c>
      <c r="J133" s="34">
        <f t="shared" si="2"/>
        <v>5996.9500000000007</v>
      </c>
    </row>
    <row r="134" spans="1:10" x14ac:dyDescent="0.25">
      <c r="A134" s="8">
        <v>131</v>
      </c>
      <c r="B134" s="22" t="s">
        <v>139</v>
      </c>
      <c r="C134" s="33">
        <f>VLOOKUP(B134,'Walmart Initial Payment 1'!$B:$H,7,0)</f>
        <v>91583.91</v>
      </c>
      <c r="D134" s="33">
        <f>VLOOKUP(B134,'Walmart Second Payment 1'!$B:$H,7,0)</f>
        <v>158012.13</v>
      </c>
      <c r="E134" s="33">
        <f>IFERROR(VLOOKUP(B134,'Walgreens Payment 1'!$B:$H,7,0),0)</f>
        <v>31326.12</v>
      </c>
      <c r="F134" s="33">
        <f>IFERROR(VLOOKUP(B134,'Walgreens Payment 2'!$B:$H,7,0),0)</f>
        <v>17385.91</v>
      </c>
      <c r="G134" s="33">
        <f>VLOOKUP(B134,'CVS Payment 1'!$B:$H,7,0)</f>
        <v>26185.68</v>
      </c>
      <c r="H134" s="33">
        <f>VLOOKUP(B134,'Allergan Payment 1'!$B:$H,7,0)</f>
        <v>27488.05</v>
      </c>
      <c r="I134" s="33">
        <f>VLOOKUP(B134,'Teva Payment 1'!$B:$H,7,0)</f>
        <v>21427.37</v>
      </c>
      <c r="J134" s="34">
        <f t="shared" ref="J134:J197" si="3">SUM(C134:I134)</f>
        <v>373409.17</v>
      </c>
    </row>
    <row r="135" spans="1:10" x14ac:dyDescent="0.25">
      <c r="A135" s="8">
        <v>132</v>
      </c>
      <c r="B135" s="22" t="s">
        <v>140</v>
      </c>
      <c r="C135" s="33">
        <f>VLOOKUP(B135,'Walmart Initial Payment 1'!$B:$H,7,0)</f>
        <v>28246.720000000001</v>
      </c>
      <c r="D135" s="33">
        <f>VLOOKUP(B135,'Walmart Second Payment 1'!$B:$H,7,0)</f>
        <v>48734.8</v>
      </c>
      <c r="E135" s="33">
        <f>IFERROR(VLOOKUP(B135,'Walgreens Payment 1'!$B:$H,7,0),0)</f>
        <v>9661.74</v>
      </c>
      <c r="F135" s="33">
        <f>IFERROR(VLOOKUP(B135,'Walgreens Payment 2'!$B:$H,7,0),0)</f>
        <v>5362.24</v>
      </c>
      <c r="G135" s="33">
        <f>VLOOKUP(B135,'CVS Payment 1'!$B:$H,7,0)</f>
        <v>8076.3</v>
      </c>
      <c r="H135" s="33">
        <f>VLOOKUP(B135,'Allergan Payment 1'!$B:$H,7,0)</f>
        <v>8477.99</v>
      </c>
      <c r="I135" s="33">
        <f>VLOOKUP(B135,'Teva Payment 1'!$B:$H,7,0)</f>
        <v>6608.72</v>
      </c>
      <c r="J135" s="34">
        <f t="shared" si="3"/>
        <v>115168.51000000002</v>
      </c>
    </row>
    <row r="136" spans="1:10" x14ac:dyDescent="0.25">
      <c r="A136" s="8">
        <v>133</v>
      </c>
      <c r="B136" s="22" t="s">
        <v>141</v>
      </c>
      <c r="C136" s="33">
        <f>VLOOKUP(B136,'Walmart Initial Payment 1'!$B:$H,7,0)</f>
        <v>92727.12</v>
      </c>
      <c r="D136" s="33">
        <f>VLOOKUP(B136,'Walmart Second Payment 1'!$B:$H,7,0)</f>
        <v>159984.54</v>
      </c>
      <c r="E136" s="33">
        <f>IFERROR(VLOOKUP(B136,'Walgreens Payment 1'!$B:$H,7,0),0)</f>
        <v>31717.15</v>
      </c>
      <c r="F136" s="33">
        <f>IFERROR(VLOOKUP(B136,'Walgreens Payment 2'!$B:$H,7,0),0)</f>
        <v>17602.93</v>
      </c>
      <c r="G136" s="33">
        <f>VLOOKUP(B136,'CVS Payment 1'!$B:$H,7,0)</f>
        <v>26512.55</v>
      </c>
      <c r="H136" s="33">
        <f>VLOOKUP(B136,'Allergan Payment 1'!$B:$H,7,0)</f>
        <v>27831.18</v>
      </c>
      <c r="I136" s="33">
        <f>VLOOKUP(B136,'Teva Payment 1'!$B:$H,7,0)</f>
        <v>21694.84</v>
      </c>
      <c r="J136" s="34">
        <f t="shared" si="3"/>
        <v>378070.31</v>
      </c>
    </row>
    <row r="137" spans="1:10" x14ac:dyDescent="0.25">
      <c r="A137" s="8">
        <v>134</v>
      </c>
      <c r="B137" s="22" t="s">
        <v>142</v>
      </c>
      <c r="C137" s="33">
        <f>VLOOKUP(B137,'Walmart Initial Payment 1'!$B:$H,7,0)</f>
        <v>4443.8100000000004</v>
      </c>
      <c r="D137" s="33">
        <f>VLOOKUP(B137,'Walmart Second Payment 1'!$B:$H,7,0)</f>
        <v>7667.03</v>
      </c>
      <c r="E137" s="33">
        <f>IFERROR(VLOOKUP(B137,'Walgreens Payment 1'!$B:$H,7,0),0)</f>
        <v>1520</v>
      </c>
      <c r="F137" s="33">
        <f>IFERROR(VLOOKUP(B137,'Walgreens Payment 2'!$B:$H,7,0),0)</f>
        <v>843.59</v>
      </c>
      <c r="G137" s="33">
        <f>VLOOKUP(B137,'CVS Payment 1'!$B:$H,7,0)</f>
        <v>1270.58</v>
      </c>
      <c r="H137" s="33">
        <f>VLOOKUP(B137,'Allergan Payment 1'!$B:$H,7,0)</f>
        <v>1333.77</v>
      </c>
      <c r="I137" s="33">
        <f>VLOOKUP(B137,'Teva Payment 1'!$B:$H,7,0)</f>
        <v>1039.69</v>
      </c>
      <c r="J137" s="34">
        <f t="shared" si="3"/>
        <v>18118.469999999998</v>
      </c>
    </row>
    <row r="138" spans="1:10" x14ac:dyDescent="0.25">
      <c r="A138" s="8">
        <v>135</v>
      </c>
      <c r="B138" s="22" t="s">
        <v>143</v>
      </c>
      <c r="C138" s="33">
        <f>VLOOKUP(B138,'Walmart Initial Payment 1'!$B:$H,7,0)</f>
        <v>32350.89</v>
      </c>
      <c r="D138" s="33">
        <f>VLOOKUP(B138,'Walmart Second Payment 1'!$B:$H,7,0)</f>
        <v>55815.85</v>
      </c>
      <c r="E138" s="33">
        <f>IFERROR(VLOOKUP(B138,'Walgreens Payment 1'!$B:$H,7,0),0)</f>
        <v>11065.57</v>
      </c>
      <c r="F138" s="33">
        <f>IFERROR(VLOOKUP(B138,'Walgreens Payment 2'!$B:$H,7,0),0)</f>
        <v>6141.36</v>
      </c>
      <c r="G138" s="33">
        <f>VLOOKUP(B138,'CVS Payment 1'!$B:$H,7,0)</f>
        <v>9249.77</v>
      </c>
      <c r="H138" s="33">
        <f>VLOOKUP(B138,'Allergan Payment 1'!$B:$H,7,0)</f>
        <v>9709.82</v>
      </c>
      <c r="I138" s="33">
        <f>VLOOKUP(B138,'Teva Payment 1'!$B:$H,7,0)</f>
        <v>7568.96</v>
      </c>
      <c r="J138" s="34">
        <f t="shared" si="3"/>
        <v>131902.22</v>
      </c>
    </row>
    <row r="139" spans="1:10" x14ac:dyDescent="0.25">
      <c r="A139" s="8">
        <v>136</v>
      </c>
      <c r="B139" s="22" t="s">
        <v>144</v>
      </c>
      <c r="C139" s="33">
        <f>VLOOKUP(B139,'Walmart Initial Payment 1'!$B:$H,7,0)</f>
        <v>317739.96000000002</v>
      </c>
      <c r="D139" s="33">
        <f>VLOOKUP(B139,'Walmart Second Payment 1'!$B:$H,7,0)</f>
        <v>548205.12</v>
      </c>
      <c r="E139" s="33">
        <f>IFERROR(VLOOKUP(B139,'Walgreens Payment 1'!$B:$H,7,0),0)</f>
        <v>108682.4</v>
      </c>
      <c r="F139" s="33">
        <f>IFERROR(VLOOKUP(B139,'Walgreens Payment 2'!$B:$H,7,0),0)</f>
        <v>60318.43</v>
      </c>
      <c r="G139" s="33">
        <f>VLOOKUP(B139,'CVS Payment 1'!$B:$H,7,0)</f>
        <v>90848.24</v>
      </c>
      <c r="H139" s="33">
        <f>VLOOKUP(B139,'Allergan Payment 1'!$B:$H,7,0)</f>
        <v>95366.67</v>
      </c>
      <c r="I139" s="33">
        <f>VLOOKUP(B139,'Teva Payment 1'!$B:$H,7,0)</f>
        <v>74339.83</v>
      </c>
      <c r="J139" s="34">
        <f t="shared" si="3"/>
        <v>1295500.6500000001</v>
      </c>
    </row>
    <row r="140" spans="1:10" x14ac:dyDescent="0.25">
      <c r="A140" s="8">
        <v>137</v>
      </c>
      <c r="B140" s="22" t="s">
        <v>145</v>
      </c>
      <c r="C140" s="33">
        <f>VLOOKUP(B140,'Walmart Initial Payment 1'!$B:$H,7,0)</f>
        <v>14063.56</v>
      </c>
      <c r="D140" s="33">
        <f>VLOOKUP(B140,'Walmart Second Payment 1'!$B:$H,7,0)</f>
        <v>24264.240000000002</v>
      </c>
      <c r="E140" s="33">
        <f>IFERROR(VLOOKUP(B140,'Walgreens Payment 1'!$B:$H,7,0),0)</f>
        <v>4810.42</v>
      </c>
      <c r="F140" s="33">
        <f>IFERROR(VLOOKUP(B140,'Walgreens Payment 2'!$B:$H,7,0),0)</f>
        <v>2669.77</v>
      </c>
      <c r="G140" s="33">
        <f>VLOOKUP(B140,'CVS Payment 1'!$B:$H,7,0)</f>
        <v>4021.06</v>
      </c>
      <c r="H140" s="33">
        <f>VLOOKUP(B140,'Allergan Payment 1'!$B:$H,7,0)</f>
        <v>4221.05</v>
      </c>
      <c r="I140" s="33">
        <f>VLOOKUP(B140,'Teva Payment 1'!$B:$H,7,0)</f>
        <v>3290.37</v>
      </c>
      <c r="J140" s="34">
        <f t="shared" si="3"/>
        <v>57340.47</v>
      </c>
    </row>
    <row r="141" spans="1:10" x14ac:dyDescent="0.25">
      <c r="A141" s="8">
        <v>138</v>
      </c>
      <c r="B141" s="22" t="s">
        <v>146</v>
      </c>
      <c r="C141" s="33">
        <f>VLOOKUP(B141,'Walmart Initial Payment 1'!$B:$H,7,0)</f>
        <v>445226.91</v>
      </c>
      <c r="D141" s="33">
        <f>VLOOKUP(B141,'Walmart Second Payment 1'!$B:$H,7,0)</f>
        <v>768161.7</v>
      </c>
      <c r="E141" s="33">
        <f>IFERROR(VLOOKUP(B141,'Walgreens Payment 1'!$B:$H,7,0),0)</f>
        <v>159540.51</v>
      </c>
      <c r="F141" s="33">
        <f>IFERROR(VLOOKUP(B141,'Walgreens Payment 2'!$B:$H,7,0),0)</f>
        <v>84752.88</v>
      </c>
      <c r="G141" s="33">
        <f>VLOOKUP(B141,'CVS Payment 1'!$B:$H,7,0)</f>
        <v>131739.15</v>
      </c>
      <c r="H141" s="33">
        <f>VLOOKUP(B141,'Allergan Payment 1'!$B:$H,7,0)</f>
        <v>135837.09</v>
      </c>
      <c r="I141" s="33">
        <f>VLOOKUP(B141,'Teva Payment 1'!$B:$H,7,0)</f>
        <v>107542.25</v>
      </c>
      <c r="J141" s="34">
        <f t="shared" si="3"/>
        <v>1832800.49</v>
      </c>
    </row>
    <row r="142" spans="1:10" x14ac:dyDescent="0.25">
      <c r="A142" s="8">
        <v>139</v>
      </c>
      <c r="B142" s="22" t="s">
        <v>147</v>
      </c>
      <c r="C142" s="33">
        <f>VLOOKUP(B142,'Walmart Initial Payment 1'!$B:$H,7,0)</f>
        <v>12157.9</v>
      </c>
      <c r="D142" s="33">
        <f>VLOOKUP(B142,'Walmart Second Payment 1'!$B:$H,7,0)</f>
        <v>20976.35</v>
      </c>
      <c r="E142" s="33">
        <f>IFERROR(VLOOKUP(B142,'Walgreens Payment 1'!$B:$H,7,0),0)</f>
        <v>4158.59</v>
      </c>
      <c r="F142" s="33">
        <f>IFERROR(VLOOKUP(B142,'Walgreens Payment 2'!$B:$H,7,0),0)</f>
        <v>2308.0100000000002</v>
      </c>
      <c r="G142" s="33">
        <f>VLOOKUP(B142,'CVS Payment 1'!$B:$H,7,0)</f>
        <v>3476.19</v>
      </c>
      <c r="H142" s="33">
        <f>VLOOKUP(B142,'Allergan Payment 1'!$B:$H,7,0)</f>
        <v>3649.08</v>
      </c>
      <c r="I142" s="33">
        <f>VLOOKUP(B142,'Teva Payment 1'!$B:$H,7,0)</f>
        <v>2844.52</v>
      </c>
      <c r="J142" s="34">
        <f t="shared" si="3"/>
        <v>49570.64</v>
      </c>
    </row>
    <row r="143" spans="1:10" x14ac:dyDescent="0.25">
      <c r="A143" s="8">
        <v>140</v>
      </c>
      <c r="B143" s="22" t="s">
        <v>148</v>
      </c>
      <c r="C143" s="33">
        <f>VLOOKUP(B143,'Walmart Initial Payment 1'!$B:$H,7,0)</f>
        <v>578.1</v>
      </c>
      <c r="D143" s="33">
        <f>VLOOKUP(B143,'Walmart Second Payment 1'!$B:$H,7,0)</f>
        <v>997.4</v>
      </c>
      <c r="E143" s="33">
        <f>IFERROR(VLOOKUP(B143,'Walgreens Payment 1'!$B:$H,7,0),0)</f>
        <v>2927.03</v>
      </c>
      <c r="F143" s="33">
        <f>IFERROR(VLOOKUP(B143,'Walgreens Payment 2'!$B:$H,7,0),0)</f>
        <v>0</v>
      </c>
      <c r="G143" s="33">
        <f>VLOOKUP(B143,'CVS Payment 1'!$B:$H,7,0)</f>
        <v>2697.81</v>
      </c>
      <c r="H143" s="33">
        <f>VLOOKUP(B143,'Allergan Payment 1'!$B:$H,7,0)</f>
        <v>1212.79</v>
      </c>
      <c r="I143" s="33">
        <f>VLOOKUP(B143,'Teva Payment 1'!$B:$H,7,0)</f>
        <v>2037.34</v>
      </c>
      <c r="J143" s="34">
        <f t="shared" si="3"/>
        <v>10450.470000000001</v>
      </c>
    </row>
    <row r="144" spans="1:10" x14ac:dyDescent="0.25">
      <c r="A144" s="8">
        <v>141</v>
      </c>
      <c r="B144" s="22" t="s">
        <v>149</v>
      </c>
      <c r="C144" s="33">
        <f>VLOOKUP(B144,'Walmart Initial Payment 1'!$B:$H,7,0)</f>
        <v>11661.3</v>
      </c>
      <c r="D144" s="33">
        <f>VLOOKUP(B144,'Walmart Second Payment 1'!$B:$H,7,0)</f>
        <v>20119.55</v>
      </c>
      <c r="E144" s="33">
        <f>IFERROR(VLOOKUP(B144,'Walgreens Payment 1'!$B:$H,7,0),0)</f>
        <v>3988.73</v>
      </c>
      <c r="F144" s="33">
        <f>IFERROR(VLOOKUP(B144,'Walgreens Payment 2'!$B:$H,7,0),0)</f>
        <v>2213.73</v>
      </c>
      <c r="G144" s="33">
        <f>VLOOKUP(B144,'CVS Payment 1'!$B:$H,7,0)</f>
        <v>3334.2</v>
      </c>
      <c r="H144" s="33">
        <f>VLOOKUP(B144,'Allergan Payment 1'!$B:$H,7,0)</f>
        <v>3500.03</v>
      </c>
      <c r="I144" s="33">
        <f>VLOOKUP(B144,'Teva Payment 1'!$B:$H,7,0)</f>
        <v>2728.33</v>
      </c>
      <c r="J144" s="34">
        <f t="shared" si="3"/>
        <v>47545.87</v>
      </c>
    </row>
    <row r="145" spans="1:10" x14ac:dyDescent="0.25">
      <c r="A145" s="8">
        <v>142</v>
      </c>
      <c r="B145" s="22" t="s">
        <v>150</v>
      </c>
      <c r="C145" s="33">
        <f>VLOOKUP(B145,'Walmart Initial Payment 1'!$B:$H,7,0)</f>
        <v>84984</v>
      </c>
      <c r="D145" s="33">
        <f>VLOOKUP(B145,'Walmart Second Payment 1'!$B:$H,7,0)</f>
        <v>146625.13</v>
      </c>
      <c r="E145" s="33">
        <f>IFERROR(VLOOKUP(B145,'Walgreens Payment 1'!$B:$H,7,0),0)</f>
        <v>29068.63</v>
      </c>
      <c r="F145" s="33">
        <f>IFERROR(VLOOKUP(B145,'Walgreens Payment 2'!$B:$H,7,0),0)</f>
        <v>16133.01</v>
      </c>
      <c r="G145" s="33">
        <f>VLOOKUP(B145,'CVS Payment 1'!$B:$H,7,0)</f>
        <v>24298.63</v>
      </c>
      <c r="H145" s="33">
        <f>VLOOKUP(B145,'Allergan Payment 1'!$B:$H,7,0)</f>
        <v>25507.15</v>
      </c>
      <c r="I145" s="33">
        <f>VLOOKUP(B145,'Teva Payment 1'!$B:$H,7,0)</f>
        <v>19883.23</v>
      </c>
      <c r="J145" s="34">
        <f t="shared" si="3"/>
        <v>346499.78</v>
      </c>
    </row>
    <row r="146" spans="1:10" x14ac:dyDescent="0.25">
      <c r="A146" s="8">
        <v>143</v>
      </c>
      <c r="B146" s="22" t="s">
        <v>151</v>
      </c>
      <c r="C146" s="33">
        <f>VLOOKUP(B146,'Walmart Initial Payment 1'!$B:$H,7,0)</f>
        <v>67626.7</v>
      </c>
      <c r="D146" s="33">
        <f>VLOOKUP(B146,'Walmart Second Payment 1'!$B:$H,7,0)</f>
        <v>116678.13</v>
      </c>
      <c r="E146" s="33">
        <f>IFERROR(VLOOKUP(B146,'Walgreens Payment 1'!$B:$H,7,0),0)</f>
        <v>23131.599999999999</v>
      </c>
      <c r="F146" s="33">
        <f>IFERROR(VLOOKUP(B146,'Walgreens Payment 2'!$B:$H,7,0),0)</f>
        <v>12837.97</v>
      </c>
      <c r="G146" s="33">
        <f>VLOOKUP(B146,'CVS Payment 1'!$B:$H,7,0)</f>
        <v>19335.830000000002</v>
      </c>
      <c r="H146" s="33">
        <f>VLOOKUP(B146,'Allergan Payment 1'!$B:$H,7,0)</f>
        <v>20297.52</v>
      </c>
      <c r="I146" s="33">
        <f>VLOOKUP(B146,'Teva Payment 1'!$B:$H,7,0)</f>
        <v>15822.24</v>
      </c>
      <c r="J146" s="34">
        <f t="shared" si="3"/>
        <v>275729.99000000005</v>
      </c>
    </row>
    <row r="147" spans="1:10" x14ac:dyDescent="0.25">
      <c r="A147" s="8">
        <v>144</v>
      </c>
      <c r="B147" s="22" t="s">
        <v>152</v>
      </c>
      <c r="C147" s="33">
        <f>VLOOKUP(B147,'Walmart Initial Payment 1'!$B:$H,7,0)</f>
        <v>19811.25</v>
      </c>
      <c r="D147" s="33">
        <f>VLOOKUP(B147,'Walmart Second Payment 1'!$B:$H,7,0)</f>
        <v>34180.870000000003</v>
      </c>
      <c r="E147" s="33">
        <f>IFERROR(VLOOKUP(B147,'Walgreens Payment 1'!$B:$H,7,0),0)</f>
        <v>6776.4</v>
      </c>
      <c r="F147" s="33">
        <f>IFERROR(VLOOKUP(B147,'Walgreens Payment 2'!$B:$H,7,0),0)</f>
        <v>3760.89</v>
      </c>
      <c r="G147" s="33">
        <f>VLOOKUP(B147,'CVS Payment 1'!$B:$H,7,0)</f>
        <v>5664.44</v>
      </c>
      <c r="H147" s="33">
        <f>VLOOKUP(B147,'Allergan Payment 1'!$B:$H,7,0)</f>
        <v>5946.16</v>
      </c>
      <c r="I147" s="33">
        <f>VLOOKUP(B147,'Teva Payment 1'!$B:$H,7,0)</f>
        <v>4635.13</v>
      </c>
      <c r="J147" s="34">
        <f t="shared" si="3"/>
        <v>80775.140000000014</v>
      </c>
    </row>
    <row r="148" spans="1:10" x14ac:dyDescent="0.25">
      <c r="A148" s="8">
        <v>145</v>
      </c>
      <c r="B148" s="22" t="s">
        <v>153</v>
      </c>
      <c r="C148" s="33">
        <f>VLOOKUP(B148,'Walmart Initial Payment 1'!$B:$H,7,0)</f>
        <v>126137.69</v>
      </c>
      <c r="D148" s="33">
        <f>VLOOKUP(B148,'Walmart Second Payment 1'!$B:$H,7,0)</f>
        <v>217628.68</v>
      </c>
      <c r="E148" s="33">
        <f>IFERROR(VLOOKUP(B148,'Walgreens Payment 1'!$B:$H,7,0),0)</f>
        <v>43145.18</v>
      </c>
      <c r="F148" s="33">
        <f>IFERROR(VLOOKUP(B148,'Walgreens Payment 2'!$B:$H,7,0),0)</f>
        <v>23945.46</v>
      </c>
      <c r="G148" s="33">
        <f>VLOOKUP(B148,'CVS Payment 1'!$B:$H,7,0)</f>
        <v>36065.300000000003</v>
      </c>
      <c r="H148" s="33">
        <f>VLOOKUP(B148,'Allergan Payment 1'!$B:$H,7,0)</f>
        <v>37859.050000000003</v>
      </c>
      <c r="I148" s="33">
        <f>VLOOKUP(B148,'Teva Payment 1'!$B:$H,7,0)</f>
        <v>29511.72</v>
      </c>
      <c r="J148" s="34">
        <f t="shared" si="3"/>
        <v>514293.07999999996</v>
      </c>
    </row>
    <row r="149" spans="1:10" x14ac:dyDescent="0.25">
      <c r="A149" s="8">
        <v>146</v>
      </c>
      <c r="B149" s="22" t="s">
        <v>154</v>
      </c>
      <c r="C149" s="33">
        <f>VLOOKUP(B149,'Walmart Initial Payment 1'!$B:$H,7,0)</f>
        <v>0</v>
      </c>
      <c r="D149" s="33">
        <f>VLOOKUP(B149,'Walmart Second Payment 1'!$B:$H,7,0)</f>
        <v>0</v>
      </c>
      <c r="E149" s="33">
        <f>IFERROR(VLOOKUP(B149,'Walgreens Payment 1'!$B:$H,7,0),0)</f>
        <v>0</v>
      </c>
      <c r="F149" s="33">
        <f>IFERROR(VLOOKUP(B149,'Walgreens Payment 2'!$B:$H,7,0),0)</f>
        <v>0</v>
      </c>
      <c r="G149" s="33">
        <f>VLOOKUP(B149,'CVS Payment 1'!$B:$H,7,0)</f>
        <v>0</v>
      </c>
      <c r="H149" s="33">
        <f>VLOOKUP(B149,'Allergan Payment 1'!$B:$H,7,0)</f>
        <v>0</v>
      </c>
      <c r="I149" s="33">
        <f>VLOOKUP(B149,'Teva Payment 1'!$B:$H,7,0)</f>
        <v>0</v>
      </c>
      <c r="J149" s="34">
        <f t="shared" si="3"/>
        <v>0</v>
      </c>
    </row>
    <row r="150" spans="1:10" x14ac:dyDescent="0.25">
      <c r="A150" s="8">
        <v>147</v>
      </c>
      <c r="B150" s="22" t="s">
        <v>155</v>
      </c>
      <c r="C150" s="33">
        <f>VLOOKUP(B150,'Walmart Initial Payment 1'!$B:$H,7,0)</f>
        <v>776.69</v>
      </c>
      <c r="D150" s="33">
        <f>VLOOKUP(B150,'Walmart Second Payment 1'!$B:$H,7,0)</f>
        <v>1340.05</v>
      </c>
      <c r="E150" s="33">
        <f>IFERROR(VLOOKUP(B150,'Walgreens Payment 1'!$B:$H,7,0),0)</f>
        <v>3932.57</v>
      </c>
      <c r="F150" s="33">
        <f>IFERROR(VLOOKUP(B150,'Walgreens Payment 2'!$B:$H,7,0),0)</f>
        <v>0</v>
      </c>
      <c r="G150" s="33">
        <f>VLOOKUP(B150,'CVS Payment 1'!$B:$H,7,0)</f>
        <v>3624.6</v>
      </c>
      <c r="H150" s="33">
        <f>VLOOKUP(B150,'Allergan Payment 1'!$B:$H,7,0)</f>
        <v>1629.43</v>
      </c>
      <c r="I150" s="33">
        <f>VLOOKUP(B150,'Teva Payment 1'!$B:$H,7,0)</f>
        <v>2737.23</v>
      </c>
      <c r="J150" s="34">
        <f t="shared" si="3"/>
        <v>14040.57</v>
      </c>
    </row>
    <row r="151" spans="1:10" x14ac:dyDescent="0.25">
      <c r="A151" s="8">
        <v>148</v>
      </c>
      <c r="B151" s="22" t="s">
        <v>156</v>
      </c>
      <c r="C151" s="33">
        <f>VLOOKUP(B151,'Walmart Initial Payment 1'!$B:$H,7,0)</f>
        <v>1524.57</v>
      </c>
      <c r="D151" s="33">
        <f>VLOOKUP(B151,'Walmart Second Payment 1'!$B:$H,7,0)</f>
        <v>2630.39</v>
      </c>
      <c r="E151" s="33">
        <f>IFERROR(VLOOKUP(B151,'Walgreens Payment 1'!$B:$H,7,0),0)</f>
        <v>521.48</v>
      </c>
      <c r="F151" s="33">
        <f>IFERROR(VLOOKUP(B151,'Walgreens Payment 2'!$B:$H,7,0),0)</f>
        <v>289.42</v>
      </c>
      <c r="G151" s="33">
        <f>VLOOKUP(B151,'CVS Payment 1'!$B:$H,7,0)</f>
        <v>435.91</v>
      </c>
      <c r="H151" s="33">
        <f>VLOOKUP(B151,'Allergan Payment 1'!$B:$H,7,0)</f>
        <v>457.59</v>
      </c>
      <c r="I151" s="33">
        <f>VLOOKUP(B151,'Teva Payment 1'!$B:$H,7,0)</f>
        <v>356.7</v>
      </c>
      <c r="J151" s="34">
        <f t="shared" si="3"/>
        <v>6216.06</v>
      </c>
    </row>
    <row r="152" spans="1:10" x14ac:dyDescent="0.25">
      <c r="A152" s="8">
        <v>149</v>
      </c>
      <c r="B152" s="22" t="s">
        <v>157</v>
      </c>
      <c r="C152" s="33">
        <f>VLOOKUP(B152,'Walmart Initial Payment 1'!$B:$H,7,0)</f>
        <v>13571.57</v>
      </c>
      <c r="D152" s="33">
        <f>VLOOKUP(B152,'Walmart Second Payment 1'!$B:$H,7,0)</f>
        <v>23415.39</v>
      </c>
      <c r="E152" s="33">
        <f>IFERROR(VLOOKUP(B152,'Walgreens Payment 1'!$B:$H,7,0),0)</f>
        <v>4642.13</v>
      </c>
      <c r="F152" s="33">
        <f>IFERROR(VLOOKUP(B152,'Walgreens Payment 2'!$B:$H,7,0),0)</f>
        <v>2576.37</v>
      </c>
      <c r="G152" s="33">
        <f>VLOOKUP(B152,'CVS Payment 1'!$B:$H,7,0)</f>
        <v>3880.39</v>
      </c>
      <c r="H152" s="33">
        <f>VLOOKUP(B152,'Allergan Payment 1'!$B:$H,7,0)</f>
        <v>4073.38</v>
      </c>
      <c r="I152" s="33">
        <f>VLOOKUP(B152,'Teva Payment 1'!$B:$H,7,0)</f>
        <v>3175.26</v>
      </c>
      <c r="J152" s="34">
        <f t="shared" si="3"/>
        <v>55334.49</v>
      </c>
    </row>
    <row r="153" spans="1:10" x14ac:dyDescent="0.25">
      <c r="A153" s="8">
        <v>150</v>
      </c>
      <c r="B153" s="22" t="s">
        <v>158</v>
      </c>
      <c r="C153" s="33">
        <f>VLOOKUP(B153,'Walmart Initial Payment 1'!$B:$H,7,0)</f>
        <v>214092.27</v>
      </c>
      <c r="D153" s="33">
        <f>VLOOKUP(B153,'Walmart Second Payment 1'!$B:$H,7,0)</f>
        <v>369379.02</v>
      </c>
      <c r="E153" s="33">
        <f>IFERROR(VLOOKUP(B153,'Walgreens Payment 1'!$B:$H,7,0),0)</f>
        <v>73652.11</v>
      </c>
      <c r="F153" s="33">
        <f>IFERROR(VLOOKUP(B153,'Walgreens Payment 2'!$B:$H,7,0),0)</f>
        <v>40642.39</v>
      </c>
      <c r="G153" s="33">
        <f>VLOOKUP(B153,'CVS Payment 1'!$B:$H,7,0)</f>
        <v>61263.729999999996</v>
      </c>
      <c r="H153" s="33">
        <f>VLOOKUP(B153,'Allergan Payment 1'!$B:$H,7,0)</f>
        <v>64280.47</v>
      </c>
      <c r="I153" s="33">
        <f>VLOOKUP(B153,'Teva Payment 1'!$B:$H,7,0)</f>
        <v>50128.06</v>
      </c>
      <c r="J153" s="34">
        <f t="shared" si="3"/>
        <v>873438.05</v>
      </c>
    </row>
    <row r="154" spans="1:10" x14ac:dyDescent="0.25">
      <c r="A154" s="8">
        <v>151</v>
      </c>
      <c r="B154" s="22" t="s">
        <v>159</v>
      </c>
      <c r="C154" s="33">
        <f>VLOOKUP(B154,'Walmart Initial Payment 1'!$B:$H,7,0)</f>
        <v>64038.7</v>
      </c>
      <c r="D154" s="33">
        <f>VLOOKUP(B154,'Walmart Second Payment 1'!$B:$H,7,0)</f>
        <v>110487.65</v>
      </c>
      <c r="E154" s="33">
        <f>IFERROR(VLOOKUP(B154,'Walgreens Payment 1'!$B:$H,7,0),0)</f>
        <v>21904.32</v>
      </c>
      <c r="F154" s="33">
        <f>IFERROR(VLOOKUP(B154,'Walgreens Payment 2'!$B:$H,7,0),0)</f>
        <v>12156.84</v>
      </c>
      <c r="G154" s="33">
        <f>VLOOKUP(B154,'CVS Payment 1'!$B:$H,7,0)</f>
        <v>18309.95</v>
      </c>
      <c r="H154" s="33">
        <f>VLOOKUP(B154,'Allergan Payment 1'!$B:$H,7,0)</f>
        <v>19220.61</v>
      </c>
      <c r="I154" s="33">
        <f>VLOOKUP(B154,'Teva Payment 1'!$B:$H,7,0)</f>
        <v>14982.77</v>
      </c>
      <c r="J154" s="34">
        <f t="shared" si="3"/>
        <v>261100.84</v>
      </c>
    </row>
    <row r="155" spans="1:10" x14ac:dyDescent="0.25">
      <c r="A155" s="8">
        <v>152</v>
      </c>
      <c r="B155" s="22" t="s">
        <v>160</v>
      </c>
      <c r="C155" s="33">
        <f>VLOOKUP(B155,'Walmart Initial Payment 1'!$B:$H,7,0)</f>
        <v>10223.02</v>
      </c>
      <c r="D155" s="33">
        <f>VLOOKUP(B155,'Walmart Second Payment 1'!$B:$H,7,0)</f>
        <v>17638.04</v>
      </c>
      <c r="E155" s="33">
        <f>IFERROR(VLOOKUP(B155,'Walgreens Payment 1'!$B:$H,7,0),0)</f>
        <v>3496.76</v>
      </c>
      <c r="F155" s="33">
        <f>IFERROR(VLOOKUP(B155,'Walgreens Payment 2'!$B:$H,7,0),0)</f>
        <v>1940.69</v>
      </c>
      <c r="G155" s="33">
        <f>VLOOKUP(B155,'CVS Payment 1'!$B:$H,7,0)</f>
        <v>2922.97</v>
      </c>
      <c r="H155" s="33">
        <f>VLOOKUP(B155,'Allergan Payment 1'!$B:$H,7,0)</f>
        <v>3068.34</v>
      </c>
      <c r="I155" s="33">
        <f>VLOOKUP(B155,'Teva Payment 1'!$B:$H,7,0)</f>
        <v>2391.8200000000002</v>
      </c>
      <c r="J155" s="34">
        <f t="shared" si="3"/>
        <v>41681.640000000007</v>
      </c>
    </row>
    <row r="156" spans="1:10" x14ac:dyDescent="0.25">
      <c r="A156" s="8">
        <v>153</v>
      </c>
      <c r="B156" s="22" t="s">
        <v>161</v>
      </c>
      <c r="C156" s="33">
        <f>VLOOKUP(B156,'Walmart Initial Payment 1'!$B:$H,7,0)</f>
        <v>514.97</v>
      </c>
      <c r="D156" s="33">
        <f>VLOOKUP(B156,'Walmart Second Payment 1'!$B:$H,7,0)</f>
        <v>888.5</v>
      </c>
      <c r="E156" s="33">
        <f>IFERROR(VLOOKUP(B156,'Walgreens Payment 1'!$B:$H,7,0),0)</f>
        <v>2607.44</v>
      </c>
      <c r="F156" s="33">
        <f>IFERROR(VLOOKUP(B156,'Walgreens Payment 2'!$B:$H,7,0),0)</f>
        <v>0</v>
      </c>
      <c r="G156" s="33">
        <f>VLOOKUP(B156,'CVS Payment 1'!$B:$H,7,0)</f>
        <v>2403.2399999999998</v>
      </c>
      <c r="H156" s="33">
        <f>VLOOKUP(B156,'Allergan Payment 1'!$B:$H,7,0)</f>
        <v>1080.3699999999999</v>
      </c>
      <c r="I156" s="33">
        <f>VLOOKUP(B156,'Teva Payment 1'!$B:$H,7,0)</f>
        <v>1814.88</v>
      </c>
      <c r="J156" s="34">
        <f t="shared" si="3"/>
        <v>9309.4</v>
      </c>
    </row>
    <row r="157" spans="1:10" x14ac:dyDescent="0.25">
      <c r="A157" s="8">
        <v>154</v>
      </c>
      <c r="B157" s="22" t="s">
        <v>162</v>
      </c>
      <c r="C157" s="33">
        <f>VLOOKUP(B157,'Walmart Initial Payment 1'!$B:$H,7,0)</f>
        <v>7769.29</v>
      </c>
      <c r="D157" s="33">
        <f>VLOOKUP(B157,'Walmart Second Payment 1'!$B:$H,7,0)</f>
        <v>13404.56</v>
      </c>
      <c r="E157" s="33">
        <f>IFERROR(VLOOKUP(B157,'Walgreens Payment 1'!$B:$H,7,0),0)</f>
        <v>2657.47</v>
      </c>
      <c r="F157" s="33">
        <f>IFERROR(VLOOKUP(B157,'Walgreens Payment 2'!$B:$H,7,0),0)</f>
        <v>1474.89</v>
      </c>
      <c r="G157" s="33">
        <f>VLOOKUP(B157,'CVS Payment 1'!$B:$H,7,0)</f>
        <v>2221.4</v>
      </c>
      <c r="H157" s="33">
        <f>VLOOKUP(B157,'Allergan Payment 1'!$B:$H,7,0)</f>
        <v>2331.88</v>
      </c>
      <c r="I157" s="33">
        <f>VLOOKUP(B157,'Teva Payment 1'!$B:$H,7,0)</f>
        <v>1817.74</v>
      </c>
      <c r="J157" s="34">
        <f t="shared" si="3"/>
        <v>31677.230000000003</v>
      </c>
    </row>
    <row r="158" spans="1:10" x14ac:dyDescent="0.25">
      <c r="A158" s="8">
        <v>155</v>
      </c>
      <c r="B158" s="22" t="s">
        <v>163</v>
      </c>
      <c r="C158" s="33">
        <f>VLOOKUP(B158,'Walmart Initial Payment 1'!$B:$H,7,0)</f>
        <v>1237646.8400000001</v>
      </c>
      <c r="D158" s="33">
        <f>VLOOKUP(B158,'Walmart Second Payment 1'!$B:$H,7,0)</f>
        <v>2135344.66</v>
      </c>
      <c r="E158" s="33">
        <f>IFERROR(VLOOKUP(B158,'Walgreens Payment 1'!$B:$H,7,0),0)</f>
        <v>427848.42</v>
      </c>
      <c r="F158" s="33">
        <f>IFERROR(VLOOKUP(B158,'Walgreens Payment 2'!$B:$H,7,0),0)</f>
        <v>234768.25</v>
      </c>
      <c r="G158" s="33">
        <f>VLOOKUP(B158,'CVS Payment 1'!$B:$H,7,0)</f>
        <v>358056.17000000004</v>
      </c>
      <c r="H158" s="33">
        <f>VLOOKUP(B158,'Allergan Payment 1'!$B:$H,7,0)</f>
        <v>373186.77999999997</v>
      </c>
      <c r="I158" s="33">
        <f>VLOOKUP(B158,'Teva Payment 1'!$B:$H,7,0)</f>
        <v>292710.75</v>
      </c>
      <c r="J158" s="34">
        <f t="shared" si="3"/>
        <v>5059561.87</v>
      </c>
    </row>
    <row r="159" spans="1:10" x14ac:dyDescent="0.25">
      <c r="A159" s="8">
        <v>156</v>
      </c>
      <c r="B159" s="22" t="s">
        <v>164</v>
      </c>
      <c r="C159" s="33">
        <f>VLOOKUP(B159,'Walmart Initial Payment 1'!$B:$H,7,0)</f>
        <v>9241.8799999999992</v>
      </c>
      <c r="D159" s="33">
        <f>VLOOKUP(B159,'Walmart Second Payment 1'!$B:$H,7,0)</f>
        <v>15945.26</v>
      </c>
      <c r="E159" s="33">
        <f>IFERROR(VLOOKUP(B159,'Walgreens Payment 1'!$B:$H,7,0),0)</f>
        <v>3161.17</v>
      </c>
      <c r="F159" s="33">
        <f>IFERROR(VLOOKUP(B159,'Walgreens Payment 2'!$B:$H,7,0),0)</f>
        <v>1754.44</v>
      </c>
      <c r="G159" s="33">
        <f>VLOOKUP(B159,'CVS Payment 1'!$B:$H,7,0)</f>
        <v>2642.44</v>
      </c>
      <c r="H159" s="33">
        <f>VLOOKUP(B159,'Allergan Payment 1'!$B:$H,7,0)</f>
        <v>2773.86</v>
      </c>
      <c r="I159" s="33">
        <f>VLOOKUP(B159,'Teva Payment 1'!$B:$H,7,0)</f>
        <v>2162.27</v>
      </c>
      <c r="J159" s="34">
        <f t="shared" si="3"/>
        <v>37681.319999999992</v>
      </c>
    </row>
    <row r="160" spans="1:10" x14ac:dyDescent="0.25">
      <c r="A160" s="8">
        <v>157</v>
      </c>
      <c r="B160" s="22" t="s">
        <v>165</v>
      </c>
      <c r="C160" s="33">
        <f>VLOOKUP(B160,'Walmart Initial Payment 1'!$B:$H,7,0)</f>
        <v>12327.69</v>
      </c>
      <c r="D160" s="33">
        <f>VLOOKUP(B160,'Walmart Second Payment 1'!$B:$H,7,0)</f>
        <v>21269.3</v>
      </c>
      <c r="E160" s="33">
        <f>IFERROR(VLOOKUP(B160,'Walgreens Payment 1'!$B:$H,7,0),0)</f>
        <v>4216.67</v>
      </c>
      <c r="F160" s="33">
        <f>IFERROR(VLOOKUP(B160,'Walgreens Payment 2'!$B:$H,7,0),0)</f>
        <v>2340.2399999999998</v>
      </c>
      <c r="G160" s="33">
        <f>VLOOKUP(B160,'CVS Payment 1'!$B:$H,7,0)</f>
        <v>3524.74</v>
      </c>
      <c r="H160" s="33">
        <f>VLOOKUP(B160,'Allergan Payment 1'!$B:$H,7,0)</f>
        <v>3700.04</v>
      </c>
      <c r="I160" s="33">
        <f>VLOOKUP(B160,'Teva Payment 1'!$B:$H,7,0)</f>
        <v>2884.24</v>
      </c>
      <c r="J160" s="34">
        <f t="shared" si="3"/>
        <v>50262.919999999991</v>
      </c>
    </row>
    <row r="161" spans="1:10" x14ac:dyDescent="0.25">
      <c r="A161" s="8">
        <v>158</v>
      </c>
      <c r="B161" s="22" t="s">
        <v>166</v>
      </c>
      <c r="C161" s="33">
        <f>VLOOKUP(B161,'Walmart Initial Payment 1'!$B:$H,7,0)</f>
        <v>49968.34</v>
      </c>
      <c r="D161" s="33">
        <f>VLOOKUP(B161,'Walmart Second Payment 1'!$B:$H,7,0)</f>
        <v>86211.7</v>
      </c>
      <c r="E161" s="33">
        <f>IFERROR(VLOOKUP(B161,'Walgreens Payment 1'!$B:$H,7,0),0)</f>
        <v>17091.580000000002</v>
      </c>
      <c r="F161" s="33">
        <f>IFERROR(VLOOKUP(B161,'Walgreens Payment 2'!$B:$H,7,0),0)</f>
        <v>9485.7800000000007</v>
      </c>
      <c r="G161" s="33">
        <f>VLOOKUP(B161,'CVS Payment 1'!$B:$H,7,0)</f>
        <v>14286.95</v>
      </c>
      <c r="H161" s="33">
        <f>VLOOKUP(B161,'Allergan Payment 1'!$B:$H,7,0)</f>
        <v>14997.53</v>
      </c>
      <c r="I161" s="33">
        <f>VLOOKUP(B161,'Teva Payment 1'!$B:$H,7,0)</f>
        <v>11690.81</v>
      </c>
      <c r="J161" s="34">
        <f t="shared" si="3"/>
        <v>203732.69</v>
      </c>
    </row>
    <row r="162" spans="1:10" x14ac:dyDescent="0.25">
      <c r="A162" s="8">
        <v>159</v>
      </c>
      <c r="B162" s="22" t="s">
        <v>167</v>
      </c>
      <c r="C162" s="33">
        <f>VLOOKUP(B162,'Walmart Initial Payment 1'!$B:$H,7,0)</f>
        <v>16.989999999999998</v>
      </c>
      <c r="D162" s="33">
        <f>VLOOKUP(B162,'Walmart Second Payment 1'!$B:$H,7,0)</f>
        <v>29.31</v>
      </c>
      <c r="E162" s="33">
        <f>IFERROR(VLOOKUP(B162,'Walgreens Payment 1'!$B:$H,7,0),0)</f>
        <v>86.01</v>
      </c>
      <c r="F162" s="33">
        <f>IFERROR(VLOOKUP(B162,'Walgreens Payment 2'!$B:$H,7,0),0)</f>
        <v>0</v>
      </c>
      <c r="G162" s="33">
        <f>VLOOKUP(B162,'CVS Payment 1'!$B:$H,7,0)</f>
        <v>79.27</v>
      </c>
      <c r="H162" s="33">
        <f>VLOOKUP(B162,'Allergan Payment 1'!$B:$H,7,0)</f>
        <v>35.64</v>
      </c>
      <c r="I162" s="33">
        <f>VLOOKUP(B162,'Teva Payment 1'!$B:$H,7,0)</f>
        <v>59.86</v>
      </c>
      <c r="J162" s="34">
        <f t="shared" si="3"/>
        <v>307.08</v>
      </c>
    </row>
    <row r="163" spans="1:10" x14ac:dyDescent="0.25">
      <c r="A163" s="8">
        <v>160</v>
      </c>
      <c r="B163" s="22" t="s">
        <v>168</v>
      </c>
      <c r="C163" s="33">
        <f>VLOOKUP(B163,'Walmart Initial Payment 1'!$B:$H,7,0)</f>
        <v>2677.72</v>
      </c>
      <c r="D163" s="33">
        <f>VLOOKUP(B163,'Walmart Second Payment 1'!$B:$H,7,0)</f>
        <v>4619.9399999999996</v>
      </c>
      <c r="E163" s="33">
        <f>IFERROR(VLOOKUP(B163,'Walgreens Payment 1'!$B:$H,7,0),0)</f>
        <v>915.91</v>
      </c>
      <c r="F163" s="33">
        <f>IFERROR(VLOOKUP(B163,'Walgreens Payment 2'!$B:$H,7,0),0)</f>
        <v>508.33</v>
      </c>
      <c r="G163" s="33">
        <f>VLOOKUP(B163,'CVS Payment 1'!$B:$H,7,0)</f>
        <v>765.61</v>
      </c>
      <c r="H163" s="33">
        <f>VLOOKUP(B163,'Allergan Payment 1'!$B:$H,7,0)</f>
        <v>803.69</v>
      </c>
      <c r="I163" s="33">
        <f>VLOOKUP(B163,'Teva Payment 1'!$B:$H,7,0)</f>
        <v>626.49</v>
      </c>
      <c r="J163" s="34">
        <f t="shared" si="3"/>
        <v>10917.69</v>
      </c>
    </row>
    <row r="164" spans="1:10" x14ac:dyDescent="0.25">
      <c r="A164" s="8">
        <v>161</v>
      </c>
      <c r="B164" s="22" t="s">
        <v>169</v>
      </c>
      <c r="C164" s="33">
        <f>VLOOKUP(B164,'Walmart Initial Payment 1'!$B:$H,7,0)</f>
        <v>86275.32</v>
      </c>
      <c r="D164" s="33">
        <f>VLOOKUP(B164,'Walmart Second Payment 1'!$B:$H,7,0)</f>
        <v>148853.07999999999</v>
      </c>
      <c r="E164" s="33">
        <f>IFERROR(VLOOKUP(B164,'Walgreens Payment 1'!$B:$H,7,0),0)</f>
        <v>29510.32</v>
      </c>
      <c r="F164" s="33">
        <f>IFERROR(VLOOKUP(B164,'Walgreens Payment 2'!$B:$H,7,0),0)</f>
        <v>16378.15</v>
      </c>
      <c r="G164" s="33">
        <f>VLOOKUP(B164,'CVS Payment 1'!$B:$H,7,0)</f>
        <v>24667.85</v>
      </c>
      <c r="H164" s="33">
        <f>VLOOKUP(B164,'Allergan Payment 1'!$B:$H,7,0)</f>
        <v>25894.73</v>
      </c>
      <c r="I164" s="33">
        <f>VLOOKUP(B164,'Teva Payment 1'!$B:$H,7,0)</f>
        <v>20185.349999999999</v>
      </c>
      <c r="J164" s="34">
        <f t="shared" si="3"/>
        <v>351764.79999999993</v>
      </c>
    </row>
    <row r="165" spans="1:10" x14ac:dyDescent="0.25">
      <c r="A165" s="8">
        <v>162</v>
      </c>
      <c r="B165" s="22" t="s">
        <v>170</v>
      </c>
      <c r="C165" s="33">
        <f>VLOOKUP(B165,'Walmart Initial Payment 1'!$B:$H,7,0)</f>
        <v>39823.08</v>
      </c>
      <c r="D165" s="33">
        <f>VLOOKUP(B165,'Walmart Second Payment 1'!$B:$H,7,0)</f>
        <v>68707.81</v>
      </c>
      <c r="E165" s="33">
        <f>IFERROR(VLOOKUP(B165,'Walgreens Payment 1'!$B:$H,7,0),0)</f>
        <v>13621.42</v>
      </c>
      <c r="F165" s="33">
        <f>IFERROR(VLOOKUP(B165,'Walgreens Payment 2'!$B:$H,7,0),0)</f>
        <v>7559.85</v>
      </c>
      <c r="G165" s="33">
        <f>VLOOKUP(B165,'CVS Payment 1'!$B:$H,7,0)</f>
        <v>11386.22</v>
      </c>
      <c r="H165" s="33">
        <f>VLOOKUP(B165,'Allergan Payment 1'!$B:$H,7,0)</f>
        <v>11952.53</v>
      </c>
      <c r="I165" s="33">
        <f>VLOOKUP(B165,'Teva Payment 1'!$B:$H,7,0)</f>
        <v>9317.18</v>
      </c>
      <c r="J165" s="34">
        <f t="shared" si="3"/>
        <v>162368.09</v>
      </c>
    </row>
    <row r="166" spans="1:10" x14ac:dyDescent="0.25">
      <c r="A166" s="8">
        <v>163</v>
      </c>
      <c r="B166" s="22" t="s">
        <v>171</v>
      </c>
      <c r="C166" s="33">
        <f>VLOOKUP(B166,'Walmart Initial Payment 1'!$B:$H,7,0)</f>
        <v>28371.05</v>
      </c>
      <c r="D166" s="33">
        <f>VLOOKUP(B166,'Walmart Second Payment 1'!$B:$H,7,0)</f>
        <v>48949.32</v>
      </c>
      <c r="E166" s="33">
        <f>IFERROR(VLOOKUP(B166,'Walgreens Payment 1'!$B:$H,7,0),0)</f>
        <v>9704.27</v>
      </c>
      <c r="F166" s="33">
        <f>IFERROR(VLOOKUP(B166,'Walgreens Payment 2'!$B:$H,7,0),0)</f>
        <v>5385.84</v>
      </c>
      <c r="G166" s="33">
        <f>VLOOKUP(B166,'CVS Payment 1'!$B:$H,7,0)</f>
        <v>8111.85</v>
      </c>
      <c r="H166" s="33">
        <f>VLOOKUP(B166,'Allergan Payment 1'!$B:$H,7,0)</f>
        <v>8515.31</v>
      </c>
      <c r="I166" s="33">
        <f>VLOOKUP(B166,'Teva Payment 1'!$B:$H,7,0)</f>
        <v>6637.81</v>
      </c>
      <c r="J166" s="34">
        <f t="shared" si="3"/>
        <v>115675.45</v>
      </c>
    </row>
    <row r="167" spans="1:10" x14ac:dyDescent="0.25">
      <c r="A167" s="8">
        <v>164</v>
      </c>
      <c r="B167" s="22" t="s">
        <v>172</v>
      </c>
      <c r="C167" s="33">
        <f>VLOOKUP(B167,'Walmart Initial Payment 1'!$B:$H,7,0)</f>
        <v>4439.2700000000004</v>
      </c>
      <c r="D167" s="33">
        <f>VLOOKUP(B167,'Walmart Second Payment 1'!$B:$H,7,0)</f>
        <v>7659.18</v>
      </c>
      <c r="E167" s="33">
        <f>IFERROR(VLOOKUP(B167,'Walgreens Payment 1'!$B:$H,7,0),0)</f>
        <v>1518.44</v>
      </c>
      <c r="F167" s="33">
        <f>IFERROR(VLOOKUP(B167,'Walgreens Payment 2'!$B:$H,7,0),0)</f>
        <v>842.73</v>
      </c>
      <c r="G167" s="33">
        <f>VLOOKUP(B167,'CVS Payment 1'!$B:$H,7,0)</f>
        <v>1269.28</v>
      </c>
      <c r="H167" s="33">
        <f>VLOOKUP(B167,'Allergan Payment 1'!$B:$H,7,0)</f>
        <v>1332.4</v>
      </c>
      <c r="I167" s="33">
        <f>VLOOKUP(B167,'Teva Payment 1'!$B:$H,7,0)</f>
        <v>1038.6300000000001</v>
      </c>
      <c r="J167" s="34">
        <f t="shared" si="3"/>
        <v>18099.930000000004</v>
      </c>
    </row>
    <row r="168" spans="1:10" x14ac:dyDescent="0.25">
      <c r="A168" s="8">
        <v>165</v>
      </c>
      <c r="B168" s="22" t="s">
        <v>173</v>
      </c>
      <c r="C168" s="33">
        <f>VLOOKUP(B168,'Walmart Initial Payment 1'!$B:$H,7,0)</f>
        <v>13497.91</v>
      </c>
      <c r="D168" s="33">
        <f>VLOOKUP(B168,'Walmart Second Payment 1'!$B:$H,7,0)</f>
        <v>23288.3</v>
      </c>
      <c r="E168" s="33">
        <f>IFERROR(VLOOKUP(B168,'Walgreens Payment 1'!$B:$H,7,0),0)</f>
        <v>4616.9399999999996</v>
      </c>
      <c r="F168" s="33">
        <f>IFERROR(VLOOKUP(B168,'Walgreens Payment 2'!$B:$H,7,0),0)</f>
        <v>2562.39</v>
      </c>
      <c r="G168" s="33">
        <f>VLOOKUP(B168,'CVS Payment 1'!$B:$H,7,0)</f>
        <v>3859.32</v>
      </c>
      <c r="H168" s="33">
        <f>VLOOKUP(B168,'Allergan Payment 1'!$B:$H,7,0)</f>
        <v>4051.27</v>
      </c>
      <c r="I168" s="33">
        <f>VLOOKUP(B168,'Teva Payment 1'!$B:$H,7,0)</f>
        <v>3158.03</v>
      </c>
      <c r="J168" s="34">
        <f t="shared" si="3"/>
        <v>55034.159999999996</v>
      </c>
    </row>
    <row r="169" spans="1:10" x14ac:dyDescent="0.25">
      <c r="A169" s="8">
        <v>166</v>
      </c>
      <c r="B169" s="22" t="s">
        <v>174</v>
      </c>
      <c r="C169" s="33">
        <f>VLOOKUP(B169,'Walmart Initial Payment 1'!$B:$H,7,0)</f>
        <v>6047.98</v>
      </c>
      <c r="D169" s="33">
        <f>VLOOKUP(B169,'Walmart Second Payment 1'!$B:$H,7,0)</f>
        <v>10434.73</v>
      </c>
      <c r="E169" s="33">
        <f>IFERROR(VLOOKUP(B169,'Walgreens Payment 1'!$B:$H,7,0),0)</f>
        <v>2068.6999999999998</v>
      </c>
      <c r="F169" s="33">
        <f>IFERROR(VLOOKUP(B169,'Walgreens Payment 2'!$B:$H,7,0),0)</f>
        <v>1148.1199999999999</v>
      </c>
      <c r="G169" s="33">
        <f>VLOOKUP(B169,'CVS Payment 1'!$B:$H,7,0)</f>
        <v>1729.24</v>
      </c>
      <c r="H169" s="33">
        <f>VLOOKUP(B169,'Allergan Payment 1'!$B:$H,7,0)</f>
        <v>1815.24</v>
      </c>
      <c r="I169" s="33">
        <f>VLOOKUP(B169,'Teva Payment 1'!$B:$H,7,0)</f>
        <v>1415.01</v>
      </c>
      <c r="J169" s="34">
        <f t="shared" si="3"/>
        <v>24659.02</v>
      </c>
    </row>
    <row r="170" spans="1:10" x14ac:dyDescent="0.25">
      <c r="A170" s="8">
        <v>167</v>
      </c>
      <c r="B170" s="22" t="s">
        <v>175</v>
      </c>
      <c r="C170" s="33">
        <f>VLOOKUP(B170,'Walmart Initial Payment 1'!$B:$H,7,0)</f>
        <v>25823.11</v>
      </c>
      <c r="D170" s="33">
        <f>VLOOKUP(B170,'Walmart Second Payment 1'!$B:$H,7,0)</f>
        <v>44553.29</v>
      </c>
      <c r="E170" s="33">
        <f>IFERROR(VLOOKUP(B170,'Walgreens Payment 1'!$B:$H,7,0),0)</f>
        <v>8832.75</v>
      </c>
      <c r="F170" s="33">
        <f>IFERROR(VLOOKUP(B170,'Walgreens Payment 2'!$B:$H,7,0),0)</f>
        <v>4902.1499999999996</v>
      </c>
      <c r="G170" s="33">
        <f>VLOOKUP(B170,'CVS Payment 1'!$B:$H,7,0)</f>
        <v>7383.35</v>
      </c>
      <c r="H170" s="33">
        <f>VLOOKUP(B170,'Allergan Payment 1'!$B:$H,7,0)</f>
        <v>7750.56</v>
      </c>
      <c r="I170" s="33">
        <f>VLOOKUP(B170,'Teva Payment 1'!$B:$H,7,0)</f>
        <v>6041.69</v>
      </c>
      <c r="J170" s="34">
        <f t="shared" si="3"/>
        <v>105286.9</v>
      </c>
    </row>
    <row r="171" spans="1:10" x14ac:dyDescent="0.25">
      <c r="A171" s="8">
        <v>168</v>
      </c>
      <c r="B171" s="22" t="s">
        <v>176</v>
      </c>
      <c r="C171" s="33">
        <f>VLOOKUP(B171,'Walmart Initial Payment 1'!$B:$H,7,0)</f>
        <v>45996.19</v>
      </c>
      <c r="D171" s="33">
        <f>VLOOKUP(B171,'Walmart Second Payment 1'!$B:$H,7,0)</f>
        <v>79358.44</v>
      </c>
      <c r="E171" s="33">
        <f>IFERROR(VLOOKUP(B171,'Walgreens Payment 1'!$B:$H,7,0),0)</f>
        <v>15732.92</v>
      </c>
      <c r="F171" s="33">
        <f>IFERROR(VLOOKUP(B171,'Walgreens Payment 2'!$B:$H,7,0),0)</f>
        <v>8731.73</v>
      </c>
      <c r="G171" s="33">
        <f>VLOOKUP(B171,'CVS Payment 1'!$B:$H,7,0)</f>
        <v>13151.24</v>
      </c>
      <c r="H171" s="33">
        <f>VLOOKUP(B171,'Allergan Payment 1'!$B:$H,7,0)</f>
        <v>13805.33</v>
      </c>
      <c r="I171" s="33">
        <f>VLOOKUP(B171,'Teva Payment 1'!$B:$H,7,0)</f>
        <v>10761.47</v>
      </c>
      <c r="J171" s="34">
        <f t="shared" si="3"/>
        <v>187537.32</v>
      </c>
    </row>
    <row r="172" spans="1:10" x14ac:dyDescent="0.25">
      <c r="A172" s="8">
        <v>169</v>
      </c>
      <c r="B172" s="22" t="s">
        <v>177</v>
      </c>
      <c r="C172" s="33">
        <f>VLOOKUP(B172,'Walmart Initial Payment 1'!$B:$H,7,0)</f>
        <v>549.04</v>
      </c>
      <c r="D172" s="33">
        <f>VLOOKUP(B172,'Walmart Second Payment 1'!$B:$H,7,0)</f>
        <v>947.28</v>
      </c>
      <c r="E172" s="33">
        <f>IFERROR(VLOOKUP(B172,'Walgreens Payment 1'!$B:$H,7,0),0)</f>
        <v>2779.93</v>
      </c>
      <c r="F172" s="33">
        <f>IFERROR(VLOOKUP(B172,'Walgreens Payment 2'!$B:$H,7,0),0)</f>
        <v>0</v>
      </c>
      <c r="G172" s="33">
        <f>VLOOKUP(B172,'CVS Payment 1'!$B:$H,7,0)</f>
        <v>2562.23</v>
      </c>
      <c r="H172" s="33">
        <f>VLOOKUP(B172,'Allergan Payment 1'!$B:$H,7,0)</f>
        <v>1151.8399999999999</v>
      </c>
      <c r="I172" s="33">
        <f>VLOOKUP(B172,'Teva Payment 1'!$B:$H,7,0)</f>
        <v>1934.95</v>
      </c>
      <c r="J172" s="34">
        <f t="shared" si="3"/>
        <v>9925.27</v>
      </c>
    </row>
    <row r="173" spans="1:10" x14ac:dyDescent="0.25">
      <c r="A173" s="8">
        <v>170</v>
      </c>
      <c r="B173" s="22" t="s">
        <v>178</v>
      </c>
      <c r="C173" s="33">
        <f>VLOOKUP(B173,'Walmart Initial Payment 1'!$B:$H,7,0)</f>
        <v>8566.06</v>
      </c>
      <c r="D173" s="33">
        <f>VLOOKUP(B173,'Walmart Second Payment 1'!$B:$H,7,0)</f>
        <v>14779.25</v>
      </c>
      <c r="E173" s="33">
        <f>IFERROR(VLOOKUP(B173,'Walgreens Payment 1'!$B:$H,7,0),0)</f>
        <v>2930.01</v>
      </c>
      <c r="F173" s="33">
        <f>IFERROR(VLOOKUP(B173,'Walgreens Payment 2'!$B:$H,7,0),0)</f>
        <v>1626.15</v>
      </c>
      <c r="G173" s="33">
        <f>VLOOKUP(B173,'CVS Payment 1'!$B:$H,7,0)</f>
        <v>2449.21</v>
      </c>
      <c r="H173" s="33">
        <f>VLOOKUP(B173,'Allergan Payment 1'!$B:$H,7,0)</f>
        <v>2571.02</v>
      </c>
      <c r="I173" s="33">
        <f>VLOOKUP(B173,'Teva Payment 1'!$B:$H,7,0)</f>
        <v>2004.15</v>
      </c>
      <c r="J173" s="34">
        <f t="shared" si="3"/>
        <v>34925.85</v>
      </c>
    </row>
    <row r="174" spans="1:10" x14ac:dyDescent="0.25">
      <c r="A174" s="8">
        <v>171</v>
      </c>
      <c r="B174" s="22" t="s">
        <v>179</v>
      </c>
      <c r="C174" s="33">
        <f>VLOOKUP(B174,'Walmart Initial Payment 1'!$B:$H,7,0)</f>
        <v>0</v>
      </c>
      <c r="D174" s="33">
        <f>VLOOKUP(B174,'Walmart Second Payment 1'!$B:$H,7,0)</f>
        <v>0</v>
      </c>
      <c r="E174" s="33">
        <f>IFERROR(VLOOKUP(B174,'Walgreens Payment 1'!$B:$H,7,0),0)</f>
        <v>0</v>
      </c>
      <c r="F174" s="33">
        <f>IFERROR(VLOOKUP(B174,'Walgreens Payment 2'!$B:$H,7,0),0)</f>
        <v>0</v>
      </c>
      <c r="G174" s="33">
        <f>VLOOKUP(B174,'CVS Payment 1'!$B:$H,7,0)</f>
        <v>0</v>
      </c>
      <c r="H174" s="33">
        <f>VLOOKUP(B174,'Allergan Payment 1'!$B:$H,7,0)</f>
        <v>0</v>
      </c>
      <c r="I174" s="33">
        <f>VLOOKUP(B174,'Teva Payment 1'!$B:$H,7,0)</f>
        <v>0</v>
      </c>
      <c r="J174" s="34">
        <f t="shared" si="3"/>
        <v>0</v>
      </c>
    </row>
    <row r="175" spans="1:10" x14ac:dyDescent="0.25">
      <c r="A175" s="8">
        <v>172</v>
      </c>
      <c r="B175" s="22" t="s">
        <v>180</v>
      </c>
      <c r="C175" s="33">
        <f>VLOOKUP(B175,'Walmart Initial Payment 1'!$B:$H,7,0)</f>
        <v>1022.73</v>
      </c>
      <c r="D175" s="33">
        <f>VLOOKUP(B175,'Walmart Second Payment 1'!$B:$H,7,0)</f>
        <v>1764.54</v>
      </c>
      <c r="E175" s="33">
        <f>IFERROR(VLOOKUP(B175,'Walgreens Payment 1'!$B:$H,7,0),0)</f>
        <v>0</v>
      </c>
      <c r="F175" s="33">
        <f>IFERROR(VLOOKUP(B175,'Walgreens Payment 2'!$B:$H,7,0),0)</f>
        <v>0</v>
      </c>
      <c r="G175" s="33">
        <f>VLOOKUP(B175,'CVS Payment 1'!$B:$H,7,0)</f>
        <v>4772.79</v>
      </c>
      <c r="H175" s="33">
        <f>VLOOKUP(B175,'Allergan Payment 1'!$B:$H,7,0)</f>
        <v>2145.59</v>
      </c>
      <c r="I175" s="33">
        <f>VLOOKUP(B175,'Teva Payment 1'!$B:$H,7,0)</f>
        <v>3604.32</v>
      </c>
      <c r="J175" s="34">
        <f t="shared" si="3"/>
        <v>13309.97</v>
      </c>
    </row>
    <row r="176" spans="1:10" x14ac:dyDescent="0.25">
      <c r="A176" s="8">
        <v>173</v>
      </c>
      <c r="B176" s="22" t="s">
        <v>181</v>
      </c>
      <c r="C176" s="33">
        <f>VLOOKUP(B176,'Walmart Initial Payment 1'!$B:$H,7,0)</f>
        <v>17954.78</v>
      </c>
      <c r="D176" s="33">
        <f>VLOOKUP(B176,'Walmart Second Payment 1'!$B:$H,7,0)</f>
        <v>30977.85</v>
      </c>
      <c r="E176" s="33">
        <f>IFERROR(VLOOKUP(B176,'Walgreens Payment 1'!$B:$H,7,0),0)</f>
        <v>6141.4</v>
      </c>
      <c r="F176" s="33">
        <f>IFERROR(VLOOKUP(B176,'Walgreens Payment 2'!$B:$H,7,0),0)</f>
        <v>3408.46</v>
      </c>
      <c r="G176" s="33">
        <f>VLOOKUP(B176,'CVS Payment 1'!$B:$H,7,0)</f>
        <v>5133.63</v>
      </c>
      <c r="H176" s="33">
        <f>VLOOKUP(B176,'Allergan Payment 1'!$B:$H,7,0)</f>
        <v>5388.96</v>
      </c>
      <c r="I176" s="33">
        <f>VLOOKUP(B176,'Teva Payment 1'!$B:$H,7,0)</f>
        <v>4200.78</v>
      </c>
      <c r="J176" s="34">
        <f t="shared" si="3"/>
        <v>73205.86</v>
      </c>
    </row>
    <row r="177" spans="1:10" x14ac:dyDescent="0.25">
      <c r="A177" s="8">
        <v>174</v>
      </c>
      <c r="B177" s="22" t="s">
        <v>182</v>
      </c>
      <c r="C177" s="33">
        <f>VLOOKUP(B177,'Walmart Initial Payment 1'!$B:$H,7,0)</f>
        <v>245225.12</v>
      </c>
      <c r="D177" s="33">
        <f>VLOOKUP(B177,'Walmart Second Payment 1'!$B:$H,7,0)</f>
        <v>423093.35</v>
      </c>
      <c r="E177" s="33">
        <f>IFERROR(VLOOKUP(B177,'Walgreens Payment 1'!$B:$H,7,0),0)</f>
        <v>89057.15</v>
      </c>
      <c r="F177" s="33">
        <f>IFERROR(VLOOKUP(B177,'Walgreens Payment 2'!$B:$H,7,0),0)</f>
        <v>46552.52</v>
      </c>
      <c r="G177" s="33">
        <f>VLOOKUP(B177,'CVS Payment 1'!$B:$H,7,0)</f>
        <v>70114.789999999994</v>
      </c>
      <c r="H177" s="33">
        <f>VLOOKUP(B177,'Allergan Payment 1'!$B:$H,7,0)</f>
        <v>73602.02</v>
      </c>
      <c r="I177" s="33">
        <f>VLOOKUP(B177,'Teva Payment 1'!$B:$H,7,0)</f>
        <v>57373.94</v>
      </c>
      <c r="J177" s="34">
        <f t="shared" si="3"/>
        <v>1005018.8900000001</v>
      </c>
    </row>
    <row r="178" spans="1:10" x14ac:dyDescent="0.25">
      <c r="A178" s="8">
        <v>175</v>
      </c>
      <c r="B178" s="22" t="s">
        <v>183</v>
      </c>
      <c r="C178" s="33">
        <f>VLOOKUP(B178,'Walmart Initial Payment 1'!$B:$H,7,0)</f>
        <v>99463.48</v>
      </c>
      <c r="D178" s="33">
        <f>VLOOKUP(B178,'Walmart Second Payment 1'!$B:$H,7,0)</f>
        <v>171606.96</v>
      </c>
      <c r="E178" s="33">
        <f>IFERROR(VLOOKUP(B178,'Walgreens Payment 1'!$B:$H,7,0),0)</f>
        <v>34021.31</v>
      </c>
      <c r="F178" s="33">
        <f>IFERROR(VLOOKUP(B178,'Walgreens Payment 2'!$B:$H,7,0),0)</f>
        <v>18881.73</v>
      </c>
      <c r="G178" s="33">
        <f>VLOOKUP(B178,'CVS Payment 1'!$B:$H,7,0)</f>
        <v>28438.61</v>
      </c>
      <c r="H178" s="33">
        <f>VLOOKUP(B178,'Allergan Payment 1'!$B:$H,7,0)</f>
        <v>29853.03</v>
      </c>
      <c r="I178" s="33">
        <f>VLOOKUP(B178,'Teva Payment 1'!$B:$H,7,0)</f>
        <v>23270.91</v>
      </c>
      <c r="J178" s="34">
        <f t="shared" si="3"/>
        <v>405536.02999999997</v>
      </c>
    </row>
    <row r="179" spans="1:10" x14ac:dyDescent="0.25">
      <c r="A179" s="8">
        <v>176</v>
      </c>
      <c r="B179" s="22" t="s">
        <v>184</v>
      </c>
      <c r="C179" s="33">
        <f>VLOOKUP(B179,'Walmart Initial Payment 1'!$B:$H,7,0)</f>
        <v>14092.88</v>
      </c>
      <c r="D179" s="33">
        <f>VLOOKUP(B179,'Walmart Second Payment 1'!$B:$H,7,0)</f>
        <v>24314.81</v>
      </c>
      <c r="E179" s="33">
        <f>IFERROR(VLOOKUP(B179,'Walgreens Payment 1'!$B:$H,7,0),0)</f>
        <v>4820.4399999999996</v>
      </c>
      <c r="F179" s="33">
        <f>IFERROR(VLOOKUP(B179,'Walgreens Payment 2'!$B:$H,7,0),0)</f>
        <v>2675.33</v>
      </c>
      <c r="G179" s="33">
        <f>VLOOKUP(B179,'CVS Payment 1'!$B:$H,7,0)</f>
        <v>4029.44</v>
      </c>
      <c r="H179" s="33">
        <f>VLOOKUP(B179,'Allergan Payment 1'!$B:$H,7,0)</f>
        <v>4229.84</v>
      </c>
      <c r="I179" s="33">
        <f>VLOOKUP(B179,'Teva Payment 1'!$B:$H,7,0)</f>
        <v>3297.23</v>
      </c>
      <c r="J179" s="34">
        <f t="shared" si="3"/>
        <v>57459.970000000008</v>
      </c>
    </row>
    <row r="180" spans="1:10" x14ac:dyDescent="0.25">
      <c r="A180" s="8">
        <v>177</v>
      </c>
      <c r="B180" s="22" t="s">
        <v>185</v>
      </c>
      <c r="C180" s="33">
        <f>VLOOKUP(B180,'Walmart Initial Payment 1'!$B:$H,7,0)</f>
        <v>4296.67</v>
      </c>
      <c r="D180" s="33">
        <f>VLOOKUP(B180,'Walmart Second Payment 1'!$B:$H,7,0)</f>
        <v>7413.15</v>
      </c>
      <c r="E180" s="33">
        <f>IFERROR(VLOOKUP(B180,'Walgreens Payment 1'!$B:$H,7,0),0)</f>
        <v>1469.67</v>
      </c>
      <c r="F180" s="33">
        <f>IFERROR(VLOOKUP(B180,'Walgreens Payment 2'!$B:$H,7,0),0)</f>
        <v>815.66</v>
      </c>
      <c r="G180" s="33">
        <f>VLOOKUP(B180,'CVS Payment 1'!$B:$H,7,0)</f>
        <v>1228.5</v>
      </c>
      <c r="H180" s="33">
        <f>VLOOKUP(B180,'Allergan Payment 1'!$B:$H,7,0)</f>
        <v>1289.5999999999999</v>
      </c>
      <c r="I180" s="33">
        <f>VLOOKUP(B180,'Teva Payment 1'!$B:$H,7,0)</f>
        <v>1005.27</v>
      </c>
      <c r="J180" s="34">
        <f t="shared" si="3"/>
        <v>17518.52</v>
      </c>
    </row>
    <row r="181" spans="1:10" x14ac:dyDescent="0.25">
      <c r="A181" s="8">
        <v>178</v>
      </c>
      <c r="B181" s="22" t="s">
        <v>186</v>
      </c>
      <c r="C181" s="33">
        <f>VLOOKUP(B181,'Walmart Initial Payment 1'!$B:$H,7,0)</f>
        <v>2126.86</v>
      </c>
      <c r="D181" s="33">
        <f>VLOOKUP(B181,'Walmart Second Payment 1'!$B:$H,7,0)</f>
        <v>3669.53</v>
      </c>
      <c r="E181" s="33">
        <f>IFERROR(VLOOKUP(B181,'Walgreens Payment 1'!$B:$H,7,0),0)</f>
        <v>727.49</v>
      </c>
      <c r="F181" s="33">
        <f>IFERROR(VLOOKUP(B181,'Walgreens Payment 2'!$B:$H,7,0),0)</f>
        <v>403.75</v>
      </c>
      <c r="G181" s="33">
        <f>VLOOKUP(B181,'CVS Payment 1'!$B:$H,7,0)</f>
        <v>608.11</v>
      </c>
      <c r="H181" s="33">
        <f>VLOOKUP(B181,'Allergan Payment 1'!$B:$H,7,0)</f>
        <v>638.36</v>
      </c>
      <c r="I181" s="33">
        <f>VLOOKUP(B181,'Teva Payment 1'!$B:$H,7,0)</f>
        <v>497.61</v>
      </c>
      <c r="J181" s="34">
        <f t="shared" si="3"/>
        <v>8671.7099999999991</v>
      </c>
    </row>
    <row r="182" spans="1:10" x14ac:dyDescent="0.25">
      <c r="A182" s="8">
        <v>179</v>
      </c>
      <c r="B182" s="22" t="s">
        <v>187</v>
      </c>
      <c r="C182" s="33">
        <f>VLOOKUP(B182,'Walmart Initial Payment 1'!$B:$H,7,0)</f>
        <v>3056.15</v>
      </c>
      <c r="D182" s="33">
        <f>VLOOKUP(B182,'Walmart Second Payment 1'!$B:$H,7,0)</f>
        <v>5272.85</v>
      </c>
      <c r="E182" s="33">
        <f>IFERROR(VLOOKUP(B182,'Walgreens Payment 1'!$B:$H,7,0),0)</f>
        <v>1045.3499999999999</v>
      </c>
      <c r="F182" s="33">
        <f>IFERROR(VLOOKUP(B182,'Walgreens Payment 2'!$B:$H,7,0),0)</f>
        <v>580.16999999999996</v>
      </c>
      <c r="G182" s="33">
        <f>VLOOKUP(B182,'CVS Payment 1'!$B:$H,7,0)</f>
        <v>873.81</v>
      </c>
      <c r="H182" s="33">
        <f>VLOOKUP(B182,'Allergan Payment 1'!$B:$H,7,0)</f>
        <v>917.27</v>
      </c>
      <c r="I182" s="33">
        <f>VLOOKUP(B182,'Teva Payment 1'!$B:$H,7,0)</f>
        <v>715.03</v>
      </c>
      <c r="J182" s="34">
        <f t="shared" si="3"/>
        <v>12460.630000000001</v>
      </c>
    </row>
    <row r="183" spans="1:10" x14ac:dyDescent="0.25">
      <c r="A183" s="8">
        <v>180</v>
      </c>
      <c r="B183" s="22" t="s">
        <v>188</v>
      </c>
      <c r="C183" s="33">
        <f>VLOOKUP(B183,'Walmart Initial Payment 1'!$B:$H,7,0)</f>
        <v>1288.0899999999999</v>
      </c>
      <c r="D183" s="33">
        <f>VLOOKUP(B183,'Walmart Second Payment 1'!$B:$H,7,0)</f>
        <v>2222.37</v>
      </c>
      <c r="E183" s="33">
        <f>IFERROR(VLOOKUP(B183,'Walgreens Payment 1'!$B:$H,7,0),0)</f>
        <v>440.59</v>
      </c>
      <c r="F183" s="33">
        <f>IFERROR(VLOOKUP(B183,'Walgreens Payment 2'!$B:$H,7,0),0)</f>
        <v>244.53</v>
      </c>
      <c r="G183" s="33">
        <f>VLOOKUP(B183,'CVS Payment 1'!$B:$H,7,0)</f>
        <v>368.29</v>
      </c>
      <c r="H183" s="33">
        <f>VLOOKUP(B183,'Allergan Payment 1'!$B:$H,7,0)</f>
        <v>386.61</v>
      </c>
      <c r="I183" s="33">
        <f>VLOOKUP(B183,'Teva Payment 1'!$B:$H,7,0)</f>
        <v>301.37</v>
      </c>
      <c r="J183" s="34">
        <f t="shared" si="3"/>
        <v>5251.8499999999995</v>
      </c>
    </row>
    <row r="184" spans="1:10" x14ac:dyDescent="0.25">
      <c r="A184" s="8">
        <v>181</v>
      </c>
      <c r="B184" s="22" t="s">
        <v>189</v>
      </c>
      <c r="C184" s="33">
        <f>VLOOKUP(B184,'Walmart Initial Payment 1'!$B:$H,7,0)</f>
        <v>3082.54</v>
      </c>
      <c r="D184" s="33">
        <f>VLOOKUP(B184,'Walmart Second Payment 1'!$B:$H,7,0)</f>
        <v>5318.39</v>
      </c>
      <c r="E184" s="33">
        <f>IFERROR(VLOOKUP(B184,'Walgreens Payment 1'!$B:$H,7,0),0)</f>
        <v>1054.3800000000001</v>
      </c>
      <c r="F184" s="33">
        <f>IFERROR(VLOOKUP(B184,'Walgreens Payment 2'!$B:$H,7,0),0)</f>
        <v>585.17999999999995</v>
      </c>
      <c r="G184" s="33">
        <f>VLOOKUP(B184,'CVS Payment 1'!$B:$H,7,0)</f>
        <v>881.36</v>
      </c>
      <c r="H184" s="33">
        <f>VLOOKUP(B184,'Allergan Payment 1'!$B:$H,7,0)</f>
        <v>925.2</v>
      </c>
      <c r="I184" s="33">
        <f>VLOOKUP(B184,'Teva Payment 1'!$B:$H,7,0)</f>
        <v>721.2</v>
      </c>
      <c r="J184" s="34">
        <f t="shared" si="3"/>
        <v>12568.250000000004</v>
      </c>
    </row>
    <row r="185" spans="1:10" x14ac:dyDescent="0.25">
      <c r="A185" s="8">
        <v>182</v>
      </c>
      <c r="B185" s="22" t="s">
        <v>190</v>
      </c>
      <c r="C185" s="33">
        <f>VLOOKUP(B185,'Walmart Initial Payment 1'!$B:$H,7,0)</f>
        <v>14933.02</v>
      </c>
      <c r="D185" s="33">
        <f>VLOOKUP(B185,'Walmart Second Payment 1'!$B:$H,7,0)</f>
        <v>25764.33</v>
      </c>
      <c r="E185" s="33">
        <f>IFERROR(VLOOKUP(B185,'Walgreens Payment 1'!$B:$H,7,0),0)</f>
        <v>5107.8100000000004</v>
      </c>
      <c r="F185" s="33">
        <f>IFERROR(VLOOKUP(B185,'Walgreens Payment 2'!$B:$H,7,0),0)</f>
        <v>2834.82</v>
      </c>
      <c r="G185" s="33">
        <f>VLOOKUP(B185,'CVS Payment 1'!$B:$H,7,0)</f>
        <v>4269.6499999999996</v>
      </c>
      <c r="H185" s="33">
        <f>VLOOKUP(B185,'Allergan Payment 1'!$B:$H,7,0)</f>
        <v>4482.01</v>
      </c>
      <c r="I185" s="33">
        <f>VLOOKUP(B185,'Teva Payment 1'!$B:$H,7,0)</f>
        <v>3493.79</v>
      </c>
      <c r="J185" s="34">
        <f t="shared" si="3"/>
        <v>60885.430000000008</v>
      </c>
    </row>
    <row r="186" spans="1:10" x14ac:dyDescent="0.25">
      <c r="A186" s="8">
        <v>183</v>
      </c>
      <c r="B186" s="22" t="s">
        <v>191</v>
      </c>
      <c r="C186" s="33">
        <f>VLOOKUP(B186,'Walmart Initial Payment 1'!$B:$H,7,0)</f>
        <v>273043.25</v>
      </c>
      <c r="D186" s="33">
        <f>VLOOKUP(B186,'Walmart Second Payment 1'!$B:$H,7,0)</f>
        <v>471088.71</v>
      </c>
      <c r="E186" s="33">
        <f>IFERROR(VLOOKUP(B186,'Walgreens Payment 1'!$B:$H,7,0),0)</f>
        <v>93393.97</v>
      </c>
      <c r="F186" s="33">
        <f>IFERROR(VLOOKUP(B186,'Walgreens Payment 2'!$B:$H,7,0),0)</f>
        <v>51833.4</v>
      </c>
      <c r="G186" s="33">
        <f>VLOOKUP(B186,'CVS Payment 1'!$B:$H,7,0)</f>
        <v>78068.55</v>
      </c>
      <c r="H186" s="33">
        <f>VLOOKUP(B186,'Allergan Payment 1'!$B:$H,7,0)</f>
        <v>81951.37</v>
      </c>
      <c r="I186" s="33">
        <f>VLOOKUP(B186,'Teva Payment 1'!$B:$H,7,0)</f>
        <v>63882.39</v>
      </c>
      <c r="J186" s="34">
        <f t="shared" si="3"/>
        <v>1113261.6399999999</v>
      </c>
    </row>
    <row r="187" spans="1:10" x14ac:dyDescent="0.25">
      <c r="A187" s="8">
        <v>184</v>
      </c>
      <c r="B187" s="22" t="s">
        <v>192</v>
      </c>
      <c r="C187" s="33">
        <f>VLOOKUP(B187,'Walmart Initial Payment 1'!$B:$H,7,0)</f>
        <v>4274.8599999999997</v>
      </c>
      <c r="D187" s="33">
        <f>VLOOKUP(B187,'Walmart Second Payment 1'!$B:$H,7,0)</f>
        <v>7375.53</v>
      </c>
      <c r="E187" s="33">
        <f>IFERROR(VLOOKUP(B187,'Walgreens Payment 1'!$B:$H,7,0),0)</f>
        <v>1462.21</v>
      </c>
      <c r="F187" s="33">
        <f>IFERROR(VLOOKUP(B187,'Walgreens Payment 2'!$B:$H,7,0),0)</f>
        <v>811.52</v>
      </c>
      <c r="G187" s="33">
        <f>VLOOKUP(B187,'CVS Payment 1'!$B:$H,7,0)</f>
        <v>1222.27</v>
      </c>
      <c r="H187" s="33">
        <f>VLOOKUP(B187,'Allergan Payment 1'!$B:$H,7,0)</f>
        <v>1283.06</v>
      </c>
      <c r="I187" s="33">
        <f>VLOOKUP(B187,'Teva Payment 1'!$B:$H,7,0)</f>
        <v>1000.16</v>
      </c>
      <c r="J187" s="34">
        <f t="shared" si="3"/>
        <v>17429.61</v>
      </c>
    </row>
    <row r="188" spans="1:10" x14ac:dyDescent="0.25">
      <c r="A188" s="8">
        <v>185</v>
      </c>
      <c r="B188" s="22" t="s">
        <v>193</v>
      </c>
      <c r="C188" s="33">
        <f>VLOOKUP(B188,'Walmart Initial Payment 1'!$B:$H,7,0)</f>
        <v>4103.93</v>
      </c>
      <c r="D188" s="33">
        <f>VLOOKUP(B188,'Walmart Second Payment 1'!$B:$H,7,0)</f>
        <v>7080.63</v>
      </c>
      <c r="E188" s="33">
        <f>IFERROR(VLOOKUP(B188,'Walgreens Payment 1'!$B:$H,7,0),0)</f>
        <v>1403.74</v>
      </c>
      <c r="F188" s="33">
        <f>IFERROR(VLOOKUP(B188,'Walgreens Payment 2'!$B:$H,7,0),0)</f>
        <v>779.07</v>
      </c>
      <c r="G188" s="33">
        <f>VLOOKUP(B188,'CVS Payment 1'!$B:$H,7,0)</f>
        <v>1173.4000000000001</v>
      </c>
      <c r="H188" s="33">
        <f>VLOOKUP(B188,'Allergan Payment 1'!$B:$H,7,0)</f>
        <v>1231.76</v>
      </c>
      <c r="I188" s="33">
        <f>VLOOKUP(B188,'Teva Payment 1'!$B:$H,7,0)</f>
        <v>960.17</v>
      </c>
      <c r="J188" s="34">
        <f t="shared" si="3"/>
        <v>16732.7</v>
      </c>
    </row>
    <row r="189" spans="1:10" x14ac:dyDescent="0.25">
      <c r="A189" s="8">
        <v>186</v>
      </c>
      <c r="B189" s="22" t="s">
        <v>194</v>
      </c>
      <c r="C189" s="33">
        <f>VLOOKUP(B189,'Walmart Initial Payment 1'!$B:$H,7,0)</f>
        <v>74789.7</v>
      </c>
      <c r="D189" s="33">
        <f>VLOOKUP(B189,'Walmart Second Payment 1'!$B:$H,7,0)</f>
        <v>129036.63</v>
      </c>
      <c r="E189" s="33">
        <f>IFERROR(VLOOKUP(B189,'Walgreens Payment 1'!$B:$H,7,0),0)</f>
        <v>25581.69</v>
      </c>
      <c r="F189" s="33">
        <f>IFERROR(VLOOKUP(B189,'Walgreens Payment 2'!$B:$H,7,0),0)</f>
        <v>14197.77</v>
      </c>
      <c r="G189" s="33">
        <f>VLOOKUP(B189,'CVS Payment 1'!$B:$H,7,0)</f>
        <v>21383.88</v>
      </c>
      <c r="H189" s="33">
        <f>VLOOKUP(B189,'Allergan Payment 1'!$B:$H,7,0)</f>
        <v>22447.43</v>
      </c>
      <c r="I189" s="33">
        <f>VLOOKUP(B189,'Teva Payment 1'!$B:$H,7,0)</f>
        <v>17498.12</v>
      </c>
      <c r="J189" s="34">
        <f t="shared" si="3"/>
        <v>304935.21999999997</v>
      </c>
    </row>
    <row r="190" spans="1:10" x14ac:dyDescent="0.25">
      <c r="A190" s="8">
        <v>187</v>
      </c>
      <c r="B190" s="22" t="s">
        <v>195</v>
      </c>
      <c r="C190" s="33">
        <f>VLOOKUP(B190,'Walmart Initial Payment 1'!$B:$H,7,0)</f>
        <v>4982.66</v>
      </c>
      <c r="D190" s="33">
        <f>VLOOKUP(B190,'Walmart Second Payment 1'!$B:$H,7,0)</f>
        <v>8596.7199999999993</v>
      </c>
      <c r="E190" s="33">
        <f>IFERROR(VLOOKUP(B190,'Walgreens Payment 1'!$B:$H,7,0),0)</f>
        <v>1704.31</v>
      </c>
      <c r="F190" s="33">
        <f>IFERROR(VLOOKUP(B190,'Walgreens Payment 2'!$B:$H,7,0),0)</f>
        <v>945.89</v>
      </c>
      <c r="G190" s="33">
        <f>VLOOKUP(B190,'CVS Payment 1'!$B:$H,7,0)</f>
        <v>1424.64</v>
      </c>
      <c r="H190" s="33">
        <f>VLOOKUP(B190,'Allergan Payment 1'!$B:$H,7,0)</f>
        <v>1495.5</v>
      </c>
      <c r="I190" s="33">
        <f>VLOOKUP(B190,'Teva Payment 1'!$B:$H,7,0)</f>
        <v>1165.77</v>
      </c>
      <c r="J190" s="34">
        <f t="shared" si="3"/>
        <v>20315.489999999998</v>
      </c>
    </row>
    <row r="191" spans="1:10" x14ac:dyDescent="0.25">
      <c r="A191" s="8">
        <v>188</v>
      </c>
      <c r="B191" s="22" t="s">
        <v>196</v>
      </c>
      <c r="C191" s="33">
        <f>VLOOKUP(B191,'Walmart Initial Payment 1'!$B:$H,7,0)</f>
        <v>0</v>
      </c>
      <c r="D191" s="33">
        <f>VLOOKUP(B191,'Walmart Second Payment 1'!$B:$H,7,0)</f>
        <v>0</v>
      </c>
      <c r="E191" s="33">
        <f>IFERROR(VLOOKUP(B191,'Walgreens Payment 1'!$B:$H,7,0),0)</f>
        <v>0</v>
      </c>
      <c r="F191" s="33">
        <f>IFERROR(VLOOKUP(B191,'Walgreens Payment 2'!$B:$H,7,0),0)</f>
        <v>0</v>
      </c>
      <c r="G191" s="33">
        <f>VLOOKUP(B191,'CVS Payment 1'!$B:$H,7,0)</f>
        <v>0</v>
      </c>
      <c r="H191" s="33">
        <f>VLOOKUP(B191,'Allergan Payment 1'!$B:$H,7,0)</f>
        <v>0</v>
      </c>
      <c r="I191" s="33">
        <f>VLOOKUP(B191,'Teva Payment 1'!$B:$H,7,0)</f>
        <v>0</v>
      </c>
      <c r="J191" s="34">
        <f t="shared" si="3"/>
        <v>0</v>
      </c>
    </row>
    <row r="192" spans="1:10" x14ac:dyDescent="0.25">
      <c r="A192" s="8">
        <v>189</v>
      </c>
      <c r="B192" s="22" t="s">
        <v>197</v>
      </c>
      <c r="C192" s="33">
        <f>VLOOKUP(B192,'Walmart Initial Payment 1'!$B:$H,7,0)</f>
        <v>13400.45</v>
      </c>
      <c r="D192" s="33">
        <f>VLOOKUP(B192,'Walmart Second Payment 1'!$B:$H,7,0)</f>
        <v>23120.15</v>
      </c>
      <c r="E192" s="33">
        <f>IFERROR(VLOOKUP(B192,'Walgreens Payment 1'!$B:$H,7,0),0)</f>
        <v>4583.6000000000004</v>
      </c>
      <c r="F192" s="33">
        <f>IFERROR(VLOOKUP(B192,'Walgreens Payment 2'!$B:$H,7,0),0)</f>
        <v>2543.89</v>
      </c>
      <c r="G192" s="33">
        <f>VLOOKUP(B192,'CVS Payment 1'!$B:$H,7,0)</f>
        <v>3831.46</v>
      </c>
      <c r="H192" s="33">
        <f>VLOOKUP(B192,'Allergan Payment 1'!$B:$H,7,0)</f>
        <v>4022.02</v>
      </c>
      <c r="I192" s="33">
        <f>VLOOKUP(B192,'Teva Payment 1'!$B:$H,7,0)</f>
        <v>3135.23</v>
      </c>
      <c r="J192" s="34">
        <f t="shared" si="3"/>
        <v>54636.800000000003</v>
      </c>
    </row>
    <row r="193" spans="1:10" x14ac:dyDescent="0.25">
      <c r="A193" s="8">
        <v>190</v>
      </c>
      <c r="B193" s="22" t="s">
        <v>198</v>
      </c>
      <c r="C193" s="33">
        <f>VLOOKUP(B193,'Walmart Initial Payment 1'!$B:$H,7,0)</f>
        <v>5995.03</v>
      </c>
      <c r="D193" s="33">
        <f>VLOOKUP(B193,'Walmart Second Payment 1'!$B:$H,7,0)</f>
        <v>10343.379999999999</v>
      </c>
      <c r="E193" s="33">
        <f>IFERROR(VLOOKUP(B193,'Walgreens Payment 1'!$B:$H,7,0),0)</f>
        <v>2050.59</v>
      </c>
      <c r="F193" s="33">
        <f>IFERROR(VLOOKUP(B193,'Walgreens Payment 2'!$B:$H,7,0),0)</f>
        <v>1138.07</v>
      </c>
      <c r="G193" s="33">
        <f>VLOOKUP(B193,'CVS Payment 1'!$B:$H,7,0)</f>
        <v>1714.1</v>
      </c>
      <c r="H193" s="33">
        <f>VLOOKUP(B193,'Allergan Payment 1'!$B:$H,7,0)</f>
        <v>1799.35</v>
      </c>
      <c r="I193" s="33">
        <f>VLOOKUP(B193,'Teva Payment 1'!$B:$H,7,0)</f>
        <v>1402.62</v>
      </c>
      <c r="J193" s="34">
        <f t="shared" si="3"/>
        <v>24443.139999999996</v>
      </c>
    </row>
    <row r="194" spans="1:10" x14ac:dyDescent="0.25">
      <c r="A194" s="8">
        <v>191</v>
      </c>
      <c r="B194" s="22" t="s">
        <v>199</v>
      </c>
      <c r="C194" s="33">
        <f>VLOOKUP(B194,'Walmart Initial Payment 1'!$B:$H,7,0)</f>
        <v>12521.01</v>
      </c>
      <c r="D194" s="33">
        <f>VLOOKUP(B194,'Walmart Second Payment 1'!$B:$H,7,0)</f>
        <v>21602.82</v>
      </c>
      <c r="E194" s="33">
        <f>IFERROR(VLOOKUP(B194,'Walgreens Payment 1'!$B:$H,7,0),0)</f>
        <v>4282.79</v>
      </c>
      <c r="F194" s="33">
        <f>IFERROR(VLOOKUP(B194,'Walgreens Payment 2'!$B:$H,7,0),0)</f>
        <v>2376.94</v>
      </c>
      <c r="G194" s="33">
        <f>VLOOKUP(B194,'CVS Payment 1'!$B:$H,7,0)</f>
        <v>3580.01</v>
      </c>
      <c r="H194" s="33">
        <f>VLOOKUP(B194,'Allergan Payment 1'!$B:$H,7,0)</f>
        <v>3758.06</v>
      </c>
      <c r="I194" s="33">
        <f>VLOOKUP(B194,'Teva Payment 1'!$B:$H,7,0)</f>
        <v>2929.47</v>
      </c>
      <c r="J194" s="34">
        <f t="shared" si="3"/>
        <v>51051.100000000006</v>
      </c>
    </row>
    <row r="195" spans="1:10" x14ac:dyDescent="0.25">
      <c r="A195" s="8">
        <v>192</v>
      </c>
      <c r="B195" s="22" t="s">
        <v>200</v>
      </c>
      <c r="C195" s="33">
        <f>VLOOKUP(B195,'Walmart Initial Payment 1'!$B:$H,7,0)</f>
        <v>8864.69</v>
      </c>
      <c r="D195" s="33">
        <f>VLOOKUP(B195,'Walmart Second Payment 1'!$B:$H,7,0)</f>
        <v>15294.48</v>
      </c>
      <c r="E195" s="33">
        <f>IFERROR(VLOOKUP(B195,'Walgreens Payment 1'!$B:$H,7,0),0)</f>
        <v>3032.15</v>
      </c>
      <c r="F195" s="33">
        <f>IFERROR(VLOOKUP(B195,'Walgreens Payment 2'!$B:$H,7,0),0)</f>
        <v>1682.84</v>
      </c>
      <c r="G195" s="33">
        <f>VLOOKUP(B195,'CVS Payment 1'!$B:$H,7,0)</f>
        <v>2534.59</v>
      </c>
      <c r="H195" s="33">
        <f>VLOOKUP(B195,'Allergan Payment 1'!$B:$H,7,0)</f>
        <v>2660.65</v>
      </c>
      <c r="I195" s="33">
        <f>VLOOKUP(B195,'Teva Payment 1'!$B:$H,7,0)</f>
        <v>2074.02</v>
      </c>
      <c r="J195" s="34">
        <f t="shared" si="3"/>
        <v>36143.42</v>
      </c>
    </row>
    <row r="196" spans="1:10" x14ac:dyDescent="0.25">
      <c r="A196" s="8">
        <v>193</v>
      </c>
      <c r="B196" s="22" t="s">
        <v>201</v>
      </c>
      <c r="C196" s="33">
        <f>VLOOKUP(B196,'Walmart Initial Payment 1'!$B:$H,7,0)</f>
        <v>2343.5300000000002</v>
      </c>
      <c r="D196" s="33">
        <f>VLOOKUP(B196,'Walmart Second Payment 1'!$B:$H,7,0)</f>
        <v>4043.35</v>
      </c>
      <c r="E196" s="33">
        <f>IFERROR(VLOOKUP(B196,'Walgreens Payment 1'!$B:$H,7,0),0)</f>
        <v>801.6</v>
      </c>
      <c r="F196" s="33">
        <f>IFERROR(VLOOKUP(B196,'Walgreens Payment 2'!$B:$H,7,0),0)</f>
        <v>444.89</v>
      </c>
      <c r="G196" s="33">
        <f>VLOOKUP(B196,'CVS Payment 1'!$B:$H,7,0)</f>
        <v>670.06</v>
      </c>
      <c r="H196" s="33">
        <f>VLOOKUP(B196,'Allergan Payment 1'!$B:$H,7,0)</f>
        <v>703.39</v>
      </c>
      <c r="I196" s="33">
        <f>VLOOKUP(B196,'Teva Payment 1'!$B:$H,7,0)</f>
        <v>548.29999999999995</v>
      </c>
      <c r="J196" s="34">
        <f t="shared" si="3"/>
        <v>9555.119999999999</v>
      </c>
    </row>
    <row r="197" spans="1:10" x14ac:dyDescent="0.25">
      <c r="A197" s="8">
        <v>194</v>
      </c>
      <c r="B197" s="22" t="s">
        <v>202</v>
      </c>
      <c r="C197" s="33">
        <f>VLOOKUP(B197,'Walmart Initial Payment 1'!$B:$H,7,0)</f>
        <v>836778.66</v>
      </c>
      <c r="D197" s="33">
        <f>VLOOKUP(B197,'Walmart Second Payment 1'!$B:$H,7,0)</f>
        <v>1443716.23</v>
      </c>
      <c r="E197" s="33">
        <f>IFERROR(VLOOKUP(B197,'Walgreens Payment 1'!$B:$H,7,0),0)</f>
        <v>287191.02</v>
      </c>
      <c r="F197" s="33">
        <f>IFERROR(VLOOKUP(B197,'Walgreens Payment 2'!$B:$H,7,0),0)</f>
        <v>159390.22</v>
      </c>
      <c r="G197" s="33">
        <f>VLOOKUP(B197,'CVS Payment 1'!$B:$H,7,0)</f>
        <v>240064.61</v>
      </c>
      <c r="H197" s="33">
        <f>VLOOKUP(B197,'Allergan Payment 1'!$B:$H,7,0)</f>
        <v>252004.47</v>
      </c>
      <c r="I197" s="33">
        <f>VLOOKUP(B197,'Teva Payment 1'!$B:$H,7,0)</f>
        <v>196441.46</v>
      </c>
      <c r="J197" s="34">
        <f t="shared" si="3"/>
        <v>3415586.6700000004</v>
      </c>
    </row>
    <row r="198" spans="1:10" x14ac:dyDescent="0.25">
      <c r="A198" s="8">
        <v>195</v>
      </c>
      <c r="B198" s="22" t="s">
        <v>203</v>
      </c>
      <c r="C198" s="33">
        <f>VLOOKUP(B198,'Walmart Initial Payment 1'!$B:$H,7,0)</f>
        <v>34846.53</v>
      </c>
      <c r="D198" s="33">
        <f>VLOOKUP(B198,'Walmart Second Payment 1'!$B:$H,7,0)</f>
        <v>60121.63</v>
      </c>
      <c r="E198" s="33">
        <f>IFERROR(VLOOKUP(B198,'Walgreens Payment 1'!$B:$H,7,0),0)</f>
        <v>11919.19</v>
      </c>
      <c r="F198" s="33">
        <f>IFERROR(VLOOKUP(B198,'Walgreens Payment 2'!$B:$H,7,0),0)</f>
        <v>6615.12</v>
      </c>
      <c r="G198" s="33">
        <f>VLOOKUP(B198,'CVS Payment 1'!$B:$H,7,0)</f>
        <v>9963.32</v>
      </c>
      <c r="H198" s="33">
        <f>VLOOKUP(B198,'Allergan Payment 1'!$B:$H,7,0)</f>
        <v>10458.86</v>
      </c>
      <c r="I198" s="33">
        <f>VLOOKUP(B198,'Teva Payment 1'!$B:$H,7,0)</f>
        <v>8152.85</v>
      </c>
      <c r="J198" s="34">
        <f t="shared" ref="J198:J261" si="4">SUM(C198:I198)</f>
        <v>142077.50000000003</v>
      </c>
    </row>
    <row r="199" spans="1:10" x14ac:dyDescent="0.25">
      <c r="A199" s="8">
        <v>196</v>
      </c>
      <c r="B199" s="22" t="s">
        <v>204</v>
      </c>
      <c r="C199" s="33">
        <f>VLOOKUP(B199,'Walmart Initial Payment 1'!$B:$H,7,0)</f>
        <v>30.88</v>
      </c>
      <c r="D199" s="33">
        <f>VLOOKUP(B199,'Walmart Second Payment 1'!$B:$H,7,0)</f>
        <v>53.29</v>
      </c>
      <c r="E199" s="33">
        <f>IFERROR(VLOOKUP(B199,'Walgreens Payment 1'!$B:$H,7,0),0)</f>
        <v>0</v>
      </c>
      <c r="F199" s="33">
        <f>IFERROR(VLOOKUP(B199,'Walgreens Payment 2'!$B:$H,7,0),0)</f>
        <v>0</v>
      </c>
      <c r="G199" s="33">
        <f>VLOOKUP(B199,'CVS Payment 1'!$B:$H,7,0)</f>
        <v>144.13</v>
      </c>
      <c r="H199" s="33">
        <f>VLOOKUP(B199,'Allergan Payment 1'!$B:$H,7,0)</f>
        <v>64.790000000000006</v>
      </c>
      <c r="I199" s="33">
        <f>VLOOKUP(B199,'Teva Payment 1'!$B:$H,7,0)</f>
        <v>108.84</v>
      </c>
      <c r="J199" s="34">
        <f t="shared" si="4"/>
        <v>401.93000000000006</v>
      </c>
    </row>
    <row r="200" spans="1:10" x14ac:dyDescent="0.25">
      <c r="A200" s="8">
        <v>197</v>
      </c>
      <c r="B200" s="22" t="s">
        <v>205</v>
      </c>
      <c r="C200" s="33">
        <f>VLOOKUP(B200,'Walmart Initial Payment 1'!$B:$H,7,0)</f>
        <v>89076.87</v>
      </c>
      <c r="D200" s="33">
        <f>VLOOKUP(B200,'Walmart Second Payment 1'!$B:$H,7,0)</f>
        <v>153686.67000000001</v>
      </c>
      <c r="E200" s="33">
        <f>IFERROR(VLOOKUP(B200,'Walgreens Payment 1'!$B:$H,7,0),0)</f>
        <v>30468.59</v>
      </c>
      <c r="F200" s="33">
        <f>IFERROR(VLOOKUP(B200,'Walgreens Payment 2'!$B:$H,7,0),0)</f>
        <v>16909.98</v>
      </c>
      <c r="G200" s="33">
        <f>VLOOKUP(B200,'CVS Payment 1'!$B:$H,7,0)</f>
        <v>25468.87</v>
      </c>
      <c r="H200" s="33">
        <f>VLOOKUP(B200,'Allergan Payment 1'!$B:$H,7,0)</f>
        <v>26735.59</v>
      </c>
      <c r="I200" s="33">
        <f>VLOOKUP(B200,'Teva Payment 1'!$B:$H,7,0)</f>
        <v>20840.810000000001</v>
      </c>
      <c r="J200" s="34">
        <f t="shared" si="4"/>
        <v>363187.38</v>
      </c>
    </row>
    <row r="201" spans="1:10" x14ac:dyDescent="0.25">
      <c r="A201" s="8">
        <v>198</v>
      </c>
      <c r="B201" s="22" t="s">
        <v>206</v>
      </c>
      <c r="C201" s="33">
        <f>VLOOKUP(B201,'Walmart Initial Payment 1'!$B:$H,7,0)</f>
        <v>8074.93</v>
      </c>
      <c r="D201" s="33">
        <f>VLOOKUP(B201,'Walmart Second Payment 1'!$B:$H,7,0)</f>
        <v>13931.89</v>
      </c>
      <c r="E201" s="33">
        <f>IFERROR(VLOOKUP(B201,'Walgreens Payment 1'!$B:$H,7,0),0)</f>
        <v>2762.02</v>
      </c>
      <c r="F201" s="33">
        <f>IFERROR(VLOOKUP(B201,'Walgreens Payment 2'!$B:$H,7,0),0)</f>
        <v>1532.91</v>
      </c>
      <c r="G201" s="33">
        <f>VLOOKUP(B201,'CVS Payment 1'!$B:$H,7,0)</f>
        <v>2308.7800000000002</v>
      </c>
      <c r="H201" s="33">
        <f>VLOOKUP(B201,'Allergan Payment 1'!$B:$H,7,0)</f>
        <v>2423.61</v>
      </c>
      <c r="I201" s="33">
        <f>VLOOKUP(B201,'Teva Payment 1'!$B:$H,7,0)</f>
        <v>1889.25</v>
      </c>
      <c r="J201" s="34">
        <f t="shared" si="4"/>
        <v>32923.39</v>
      </c>
    </row>
    <row r="202" spans="1:10" x14ac:dyDescent="0.25">
      <c r="A202" s="8">
        <v>199</v>
      </c>
      <c r="B202" s="22" t="s">
        <v>207</v>
      </c>
      <c r="C202" s="33">
        <f>VLOOKUP(B202,'Walmart Initial Payment 1'!$B:$H,7,0)</f>
        <v>4139.6000000000004</v>
      </c>
      <c r="D202" s="33">
        <f>VLOOKUP(B202,'Walmart Second Payment 1'!$B:$H,7,0)</f>
        <v>7142.16</v>
      </c>
      <c r="E202" s="33">
        <f>IFERROR(VLOOKUP(B202,'Walgreens Payment 1'!$B:$H,7,0),0)</f>
        <v>1415.94</v>
      </c>
      <c r="F202" s="33">
        <f>IFERROR(VLOOKUP(B202,'Walgreens Payment 2'!$B:$H,7,0),0)</f>
        <v>785.84</v>
      </c>
      <c r="G202" s="33">
        <f>VLOOKUP(B202,'CVS Payment 1'!$B:$H,7,0)</f>
        <v>1183.5999999999999</v>
      </c>
      <c r="H202" s="33">
        <f>VLOOKUP(B202,'Allergan Payment 1'!$B:$H,7,0)</f>
        <v>1242.46</v>
      </c>
      <c r="I202" s="33">
        <f>VLOOKUP(B202,'Teva Payment 1'!$B:$H,7,0)</f>
        <v>968.52</v>
      </c>
      <c r="J202" s="34">
        <f t="shared" si="4"/>
        <v>16878.120000000003</v>
      </c>
    </row>
    <row r="203" spans="1:10" x14ac:dyDescent="0.25">
      <c r="A203" s="8">
        <v>200</v>
      </c>
      <c r="B203" s="22" t="s">
        <v>208</v>
      </c>
      <c r="C203" s="33">
        <f>VLOOKUP(B203,'Walmart Initial Payment 1'!$B:$H,7,0)</f>
        <v>30807.85</v>
      </c>
      <c r="D203" s="33">
        <f>VLOOKUP(B203,'Walmart Second Payment 1'!$B:$H,7,0)</f>
        <v>53153.599999999999</v>
      </c>
      <c r="E203" s="33">
        <f>IFERROR(VLOOKUP(B203,'Walgreens Payment 1'!$B:$H,7,0),0)</f>
        <v>10537.77</v>
      </c>
      <c r="F203" s="33">
        <f>IFERROR(VLOOKUP(B203,'Walgreens Payment 2'!$B:$H,7,0),0)</f>
        <v>5848.43</v>
      </c>
      <c r="G203" s="33">
        <f>VLOOKUP(B203,'CVS Payment 1'!$B:$H,7,0)</f>
        <v>8808.58</v>
      </c>
      <c r="H203" s="33">
        <f>VLOOKUP(B203,'Allergan Payment 1'!$B:$H,7,0)</f>
        <v>9246.69</v>
      </c>
      <c r="I203" s="33">
        <f>VLOOKUP(B203,'Teva Payment 1'!$B:$H,7,0)</f>
        <v>7207.94</v>
      </c>
      <c r="J203" s="34">
        <f t="shared" si="4"/>
        <v>125610.86</v>
      </c>
    </row>
    <row r="204" spans="1:10" x14ac:dyDescent="0.25">
      <c r="A204" s="8">
        <v>201</v>
      </c>
      <c r="B204" s="22" t="s">
        <v>209</v>
      </c>
      <c r="C204" s="33">
        <f>VLOOKUP(B204,'Walmart Initial Payment 1'!$B:$H,7,0)</f>
        <v>8385.7199999999993</v>
      </c>
      <c r="D204" s="33">
        <f>VLOOKUP(B204,'Walmart Second Payment 1'!$B:$H,7,0)</f>
        <v>14468.1</v>
      </c>
      <c r="E204" s="33">
        <f>IFERROR(VLOOKUP(B204,'Walgreens Payment 1'!$B:$H,7,0),0)</f>
        <v>2868.32</v>
      </c>
      <c r="F204" s="33">
        <f>IFERROR(VLOOKUP(B204,'Walgreens Payment 2'!$B:$H,7,0),0)</f>
        <v>1591.91</v>
      </c>
      <c r="G204" s="33">
        <f>VLOOKUP(B204,'CVS Payment 1'!$B:$H,7,0)</f>
        <v>2397.64</v>
      </c>
      <c r="H204" s="33">
        <f>VLOOKUP(B204,'Allergan Payment 1'!$B:$H,7,0)</f>
        <v>2516.89</v>
      </c>
      <c r="I204" s="33">
        <f>VLOOKUP(B204,'Teva Payment 1'!$B:$H,7,0)</f>
        <v>1961.96</v>
      </c>
      <c r="J204" s="34">
        <f t="shared" si="4"/>
        <v>34190.54</v>
      </c>
    </row>
    <row r="205" spans="1:10" x14ac:dyDescent="0.25">
      <c r="A205" s="8">
        <v>202</v>
      </c>
      <c r="B205" s="22" t="s">
        <v>210</v>
      </c>
      <c r="C205" s="33">
        <f>VLOOKUP(B205,'Walmart Initial Payment 1'!$B:$H,7,0)</f>
        <v>1062.54</v>
      </c>
      <c r="D205" s="33">
        <f>VLOOKUP(B205,'Walmart Second Payment 1'!$B:$H,7,0)</f>
        <v>1833.23</v>
      </c>
      <c r="E205" s="33">
        <f>IFERROR(VLOOKUP(B205,'Walgreens Payment 1'!$B:$H,7,0),0)</f>
        <v>5379.89</v>
      </c>
      <c r="F205" s="33">
        <f>IFERROR(VLOOKUP(B205,'Walgreens Payment 2'!$B:$H,7,0),0)</f>
        <v>0</v>
      </c>
      <c r="G205" s="33">
        <f>VLOOKUP(B205,'CVS Payment 1'!$B:$H,7,0)</f>
        <v>4958.57</v>
      </c>
      <c r="H205" s="33">
        <f>VLOOKUP(B205,'Allergan Payment 1'!$B:$H,7,0)</f>
        <v>2229.11</v>
      </c>
      <c r="I205" s="33">
        <f>VLOOKUP(B205,'Teva Payment 1'!$B:$H,7,0)</f>
        <v>3744.62</v>
      </c>
      <c r="J205" s="34">
        <f t="shared" si="4"/>
        <v>19207.96</v>
      </c>
    </row>
    <row r="206" spans="1:10" x14ac:dyDescent="0.25">
      <c r="A206" s="8">
        <v>203</v>
      </c>
      <c r="B206" s="22" t="s">
        <v>211</v>
      </c>
      <c r="C206" s="33">
        <f>VLOOKUP(B206,'Walmart Initial Payment 1'!$B:$H,7,0)</f>
        <v>45447.32</v>
      </c>
      <c r="D206" s="33">
        <f>VLOOKUP(B206,'Walmart Second Payment 1'!$B:$H,7,0)</f>
        <v>78411.45</v>
      </c>
      <c r="E206" s="33">
        <f>IFERROR(VLOOKUP(B206,'Walgreens Payment 1'!$B:$H,7,0),0)</f>
        <v>15545.18</v>
      </c>
      <c r="F206" s="33">
        <f>IFERROR(VLOOKUP(B206,'Walgreens Payment 2'!$B:$H,7,0),0)</f>
        <v>8627.5300000000007</v>
      </c>
      <c r="G206" s="33">
        <f>VLOOKUP(B206,'CVS Payment 1'!$B:$H,7,0)</f>
        <v>12994.3</v>
      </c>
      <c r="H206" s="33">
        <f>VLOOKUP(B206,'Allergan Payment 1'!$B:$H,7,0)</f>
        <v>13640.59</v>
      </c>
      <c r="I206" s="33">
        <f>VLOOKUP(B206,'Teva Payment 1'!$B:$H,7,0)</f>
        <v>10633.05</v>
      </c>
      <c r="J206" s="34">
        <f t="shared" si="4"/>
        <v>185299.41999999995</v>
      </c>
    </row>
    <row r="207" spans="1:10" x14ac:dyDescent="0.25">
      <c r="A207" s="8">
        <v>204</v>
      </c>
      <c r="B207" s="22" t="s">
        <v>212</v>
      </c>
      <c r="C207" s="33">
        <f>VLOOKUP(B207,'Walmart Initial Payment 1'!$B:$H,7,0)</f>
        <v>126674.51</v>
      </c>
      <c r="D207" s="33">
        <f>VLOOKUP(B207,'Walmart Second Payment 1'!$B:$H,7,0)</f>
        <v>218554.86</v>
      </c>
      <c r="E207" s="33">
        <f>IFERROR(VLOOKUP(B207,'Walgreens Payment 1'!$B:$H,7,0),0)</f>
        <v>53606.22</v>
      </c>
      <c r="F207" s="33">
        <f>IFERROR(VLOOKUP(B207,'Walgreens Payment 2'!$B:$H,7,0),0)</f>
        <v>24991</v>
      </c>
      <c r="G207" s="33">
        <f>VLOOKUP(B207,'CVS Payment 1'!$B:$H,7,0)</f>
        <v>39319.21</v>
      </c>
      <c r="H207" s="33">
        <f>VLOOKUP(B207,'Allergan Payment 1'!$B:$H,7,0)</f>
        <v>39413.949999999997</v>
      </c>
      <c r="I207" s="33">
        <f>VLOOKUP(B207,'Teva Payment 1'!$B:$H,7,0)</f>
        <v>31978.7</v>
      </c>
      <c r="J207" s="34">
        <f t="shared" si="4"/>
        <v>534538.44999999995</v>
      </c>
    </row>
    <row r="208" spans="1:10" x14ac:dyDescent="0.25">
      <c r="A208" s="8">
        <v>205</v>
      </c>
      <c r="B208" s="22" t="s">
        <v>213</v>
      </c>
      <c r="C208" s="33">
        <f>VLOOKUP(B208,'Walmart Initial Payment 1'!$B:$H,7,0)</f>
        <v>5128.55</v>
      </c>
      <c r="D208" s="33">
        <f>VLOOKUP(B208,'Walmart Second Payment 1'!$B:$H,7,0)</f>
        <v>8848.43</v>
      </c>
      <c r="E208" s="33">
        <f>IFERROR(VLOOKUP(B208,'Walgreens Payment 1'!$B:$H,7,0),0)</f>
        <v>1754.21</v>
      </c>
      <c r="F208" s="33">
        <f>IFERROR(VLOOKUP(B208,'Walgreens Payment 2'!$B:$H,7,0),0)</f>
        <v>973.58</v>
      </c>
      <c r="G208" s="33">
        <f>VLOOKUP(B208,'CVS Payment 1'!$B:$H,7,0)</f>
        <v>1466.36</v>
      </c>
      <c r="H208" s="33">
        <f>VLOOKUP(B208,'Allergan Payment 1'!$B:$H,7,0)</f>
        <v>1539.29</v>
      </c>
      <c r="I208" s="33">
        <f>VLOOKUP(B208,'Teva Payment 1'!$B:$H,7,0)</f>
        <v>1199.9000000000001</v>
      </c>
      <c r="J208" s="34">
        <f t="shared" si="4"/>
        <v>20910.320000000003</v>
      </c>
    </row>
    <row r="209" spans="1:10" x14ac:dyDescent="0.25">
      <c r="A209" s="8">
        <v>206</v>
      </c>
      <c r="B209" s="22" t="s">
        <v>214</v>
      </c>
      <c r="C209" s="33">
        <f>VLOOKUP(B209,'Walmart Initial Payment 1'!$B:$H,7,0)</f>
        <v>1884.81</v>
      </c>
      <c r="D209" s="33">
        <f>VLOOKUP(B209,'Walmart Second Payment 1'!$B:$H,7,0)</f>
        <v>3251.91</v>
      </c>
      <c r="E209" s="33">
        <f>IFERROR(VLOOKUP(B209,'Walgreens Payment 1'!$B:$H,7,0),0)</f>
        <v>644.69000000000005</v>
      </c>
      <c r="F209" s="33">
        <f>IFERROR(VLOOKUP(B209,'Walgreens Payment 2'!$B:$H,7,0),0)</f>
        <v>357.8</v>
      </c>
      <c r="G209" s="33">
        <f>VLOOKUP(B209,'CVS Payment 1'!$B:$H,7,0)</f>
        <v>538.9</v>
      </c>
      <c r="H209" s="33">
        <f>VLOOKUP(B209,'Allergan Payment 1'!$B:$H,7,0)</f>
        <v>565.71</v>
      </c>
      <c r="I209" s="33">
        <f>VLOOKUP(B209,'Teva Payment 1'!$B:$H,7,0)</f>
        <v>440.98</v>
      </c>
      <c r="J209" s="34">
        <f t="shared" si="4"/>
        <v>7684.7999999999993</v>
      </c>
    </row>
    <row r="210" spans="1:10" x14ac:dyDescent="0.25">
      <c r="A210" s="8">
        <v>207</v>
      </c>
      <c r="B210" s="22" t="s">
        <v>215</v>
      </c>
      <c r="C210" s="33">
        <f>VLOOKUP(B210,'Walmart Initial Payment 1'!$B:$H,7,0)</f>
        <v>592.9</v>
      </c>
      <c r="D210" s="33">
        <f>VLOOKUP(B210,'Walmart Second Payment 1'!$B:$H,7,0)</f>
        <v>1022.95</v>
      </c>
      <c r="E210" s="33">
        <f>IFERROR(VLOOKUP(B210,'Walgreens Payment 1'!$B:$H,7,0),0)</f>
        <v>3002</v>
      </c>
      <c r="F210" s="33">
        <f>IFERROR(VLOOKUP(B210,'Walgreens Payment 2'!$B:$H,7,0),0)</f>
        <v>0</v>
      </c>
      <c r="G210" s="33">
        <f>VLOOKUP(B210,'CVS Payment 1'!$B:$H,7,0)</f>
        <v>2766.9</v>
      </c>
      <c r="H210" s="33">
        <f>VLOOKUP(B210,'Allergan Payment 1'!$B:$H,7,0)</f>
        <v>1243.8499999999999</v>
      </c>
      <c r="I210" s="33">
        <f>VLOOKUP(B210,'Teva Payment 1'!$B:$H,7,0)</f>
        <v>2089.5100000000002</v>
      </c>
      <c r="J210" s="34">
        <f t="shared" si="4"/>
        <v>10718.11</v>
      </c>
    </row>
    <row r="211" spans="1:10" x14ac:dyDescent="0.25">
      <c r="A211" s="8">
        <v>208</v>
      </c>
      <c r="B211" s="22" t="s">
        <v>216</v>
      </c>
      <c r="C211" s="33">
        <f>VLOOKUP(B211,'Walmart Initial Payment 1'!$B:$H,7,0)</f>
        <v>4071.56</v>
      </c>
      <c r="D211" s="33">
        <f>VLOOKUP(B211,'Walmart Second Payment 1'!$B:$H,7,0)</f>
        <v>7024.77</v>
      </c>
      <c r="E211" s="33">
        <f>IFERROR(VLOOKUP(B211,'Walgreens Payment 1'!$B:$H,7,0),0)</f>
        <v>1392.67</v>
      </c>
      <c r="F211" s="33">
        <f>IFERROR(VLOOKUP(B211,'Walgreens Payment 2'!$B:$H,7,0),0)</f>
        <v>772.93</v>
      </c>
      <c r="G211" s="33">
        <f>VLOOKUP(B211,'CVS Payment 1'!$B:$H,7,0)</f>
        <v>1164.1400000000001</v>
      </c>
      <c r="H211" s="33">
        <f>VLOOKUP(B211,'Allergan Payment 1'!$B:$H,7,0)</f>
        <v>1222.04</v>
      </c>
      <c r="I211" s="33">
        <f>VLOOKUP(B211,'Teva Payment 1'!$B:$H,7,0)</f>
        <v>952.6</v>
      </c>
      <c r="J211" s="34">
        <f t="shared" si="4"/>
        <v>16600.71</v>
      </c>
    </row>
    <row r="212" spans="1:10" x14ac:dyDescent="0.25">
      <c r="A212" s="8">
        <v>209</v>
      </c>
      <c r="B212" s="22" t="s">
        <v>217</v>
      </c>
      <c r="C212" s="33">
        <f>VLOOKUP(B212,'Walmart Initial Payment 1'!$B:$H,7,0)</f>
        <v>1257.82</v>
      </c>
      <c r="D212" s="33">
        <f>VLOOKUP(B212,'Walmart Second Payment 1'!$B:$H,7,0)</f>
        <v>2170.14</v>
      </c>
      <c r="E212" s="33">
        <f>IFERROR(VLOOKUP(B212,'Walgreens Payment 1'!$B:$H,7,0),0)</f>
        <v>430.23</v>
      </c>
      <c r="F212" s="33">
        <f>IFERROR(VLOOKUP(B212,'Walgreens Payment 2'!$B:$H,7,0),0)</f>
        <v>238.78</v>
      </c>
      <c r="G212" s="33">
        <f>VLOOKUP(B212,'CVS Payment 1'!$B:$H,7,0)</f>
        <v>359.64</v>
      </c>
      <c r="H212" s="33">
        <f>VLOOKUP(B212,'Allergan Payment 1'!$B:$H,7,0)</f>
        <v>377.52</v>
      </c>
      <c r="I212" s="33">
        <f>VLOOKUP(B212,'Teva Payment 1'!$B:$H,7,0)</f>
        <v>294.27999999999997</v>
      </c>
      <c r="J212" s="34">
        <f t="shared" si="4"/>
        <v>5128.4100000000008</v>
      </c>
    </row>
    <row r="213" spans="1:10" x14ac:dyDescent="0.25">
      <c r="A213" s="8">
        <v>210</v>
      </c>
      <c r="B213" s="22" t="s">
        <v>218</v>
      </c>
      <c r="C213" s="33">
        <f>VLOOKUP(B213,'Walmart Initial Payment 1'!$B:$H,7,0)</f>
        <v>5287.91</v>
      </c>
      <c r="D213" s="33">
        <f>VLOOKUP(B213,'Walmart Second Payment 1'!$B:$H,7,0)</f>
        <v>9123.36</v>
      </c>
      <c r="E213" s="33">
        <f>IFERROR(VLOOKUP(B213,'Walgreens Payment 1'!$B:$H,7,0),0)</f>
        <v>1808.72</v>
      </c>
      <c r="F213" s="33">
        <f>IFERROR(VLOOKUP(B213,'Walgreens Payment 2'!$B:$H,7,0),0)</f>
        <v>1003.83</v>
      </c>
      <c r="G213" s="33">
        <f>VLOOKUP(B213,'CVS Payment 1'!$B:$H,7,0)</f>
        <v>1511.92</v>
      </c>
      <c r="H213" s="33">
        <f>VLOOKUP(B213,'Allergan Payment 1'!$B:$H,7,0)</f>
        <v>1587.12</v>
      </c>
      <c r="I213" s="33">
        <f>VLOOKUP(B213,'Teva Payment 1'!$B:$H,7,0)</f>
        <v>1237.18</v>
      </c>
      <c r="J213" s="34">
        <f t="shared" si="4"/>
        <v>21560.039999999997</v>
      </c>
    </row>
    <row r="214" spans="1:10" x14ac:dyDescent="0.25">
      <c r="A214" s="8">
        <v>211</v>
      </c>
      <c r="B214" s="22" t="s">
        <v>219</v>
      </c>
      <c r="C214" s="33">
        <f>VLOOKUP(B214,'Walmart Initial Payment 1'!$B:$H,7,0)</f>
        <v>48157.81</v>
      </c>
      <c r="D214" s="33">
        <f>VLOOKUP(B214,'Walmart Second Payment 1'!$B:$H,7,0)</f>
        <v>83087.929999999993</v>
      </c>
      <c r="E214" s="33">
        <f>IFERROR(VLOOKUP(B214,'Walgreens Payment 1'!$B:$H,7,0),0)</f>
        <v>16472.29</v>
      </c>
      <c r="F214" s="33">
        <f>IFERROR(VLOOKUP(B214,'Walgreens Payment 2'!$B:$H,7,0),0)</f>
        <v>9142.08</v>
      </c>
      <c r="G214" s="33">
        <f>VLOOKUP(B214,'CVS Payment 1'!$B:$H,7,0)</f>
        <v>13769.29</v>
      </c>
      <c r="H214" s="33">
        <f>VLOOKUP(B214,'Allergan Payment 1'!$B:$H,7,0)</f>
        <v>14454.11</v>
      </c>
      <c r="I214" s="33">
        <f>VLOOKUP(B214,'Teva Payment 1'!$B:$H,7,0)</f>
        <v>11267.21</v>
      </c>
      <c r="J214" s="34">
        <f t="shared" si="4"/>
        <v>196350.72</v>
      </c>
    </row>
    <row r="215" spans="1:10" x14ac:dyDescent="0.25">
      <c r="A215" s="8">
        <v>212</v>
      </c>
      <c r="B215" s="22" t="s">
        <v>220</v>
      </c>
      <c r="C215" s="33">
        <f>VLOOKUP(B215,'Walmart Initial Payment 1'!$B:$H,7,0)</f>
        <v>1232.93</v>
      </c>
      <c r="D215" s="33">
        <f>VLOOKUP(B215,'Walmart Second Payment 1'!$B:$H,7,0)</f>
        <v>2127.1999999999998</v>
      </c>
      <c r="E215" s="33">
        <f>IFERROR(VLOOKUP(B215,'Walgreens Payment 1'!$B:$H,7,0),0)</f>
        <v>421.72</v>
      </c>
      <c r="F215" s="33">
        <f>IFERROR(VLOOKUP(B215,'Walgreens Payment 2'!$B:$H,7,0),0)</f>
        <v>234.05</v>
      </c>
      <c r="G215" s="33">
        <f>VLOOKUP(B215,'CVS Payment 1'!$B:$H,7,0)</f>
        <v>352.52</v>
      </c>
      <c r="H215" s="33">
        <f>VLOOKUP(B215,'Allergan Payment 1'!$B:$H,7,0)</f>
        <v>370.05</v>
      </c>
      <c r="I215" s="33">
        <f>VLOOKUP(B215,'Teva Payment 1'!$B:$H,7,0)</f>
        <v>288.45999999999998</v>
      </c>
      <c r="J215" s="34">
        <f t="shared" si="4"/>
        <v>5026.93</v>
      </c>
    </row>
    <row r="216" spans="1:10" x14ac:dyDescent="0.25">
      <c r="A216" s="8">
        <v>213</v>
      </c>
      <c r="B216" s="22" t="s">
        <v>221</v>
      </c>
      <c r="C216" s="33">
        <f>VLOOKUP(B216,'Walmart Initial Payment 1'!$B:$H,7,0)</f>
        <v>22258.99</v>
      </c>
      <c r="D216" s="33">
        <f>VLOOKUP(B216,'Walmart Second Payment 1'!$B:$H,7,0)</f>
        <v>38404.03</v>
      </c>
      <c r="E216" s="33">
        <f>IFERROR(VLOOKUP(B216,'Walgreens Payment 1'!$B:$H,7,0),0)</f>
        <v>7613.65</v>
      </c>
      <c r="F216" s="33">
        <f>IFERROR(VLOOKUP(B216,'Walgreens Payment 2'!$B:$H,7,0),0)</f>
        <v>4225.55</v>
      </c>
      <c r="G216" s="33">
        <f>VLOOKUP(B216,'CVS Payment 1'!$B:$H,7,0)</f>
        <v>6364.29</v>
      </c>
      <c r="H216" s="33">
        <f>VLOOKUP(B216,'Allergan Payment 1'!$B:$H,7,0)</f>
        <v>6680.83</v>
      </c>
      <c r="I216" s="33">
        <f>VLOOKUP(B216,'Teva Payment 1'!$B:$H,7,0)</f>
        <v>5207.8100000000004</v>
      </c>
      <c r="J216" s="34">
        <f t="shared" si="4"/>
        <v>90755.15</v>
      </c>
    </row>
    <row r="217" spans="1:10" x14ac:dyDescent="0.25">
      <c r="A217" s="8">
        <v>214</v>
      </c>
      <c r="B217" s="22" t="s">
        <v>222</v>
      </c>
      <c r="C217" s="33">
        <f>VLOOKUP(B217,'Walmart Initial Payment 1'!$B:$H,7,0)</f>
        <v>8389.7800000000007</v>
      </c>
      <c r="D217" s="33">
        <f>VLOOKUP(B217,'Walmart Second Payment 1'!$B:$H,7,0)</f>
        <v>14475.1</v>
      </c>
      <c r="E217" s="33">
        <f>IFERROR(VLOOKUP(B217,'Walgreens Payment 1'!$B:$H,7,0),0)</f>
        <v>2869.71</v>
      </c>
      <c r="F217" s="33">
        <f>IFERROR(VLOOKUP(B217,'Walgreens Payment 2'!$B:$H,7,0),0)</f>
        <v>1592.68</v>
      </c>
      <c r="G217" s="33">
        <f>VLOOKUP(B217,'CVS Payment 1'!$B:$H,7,0)</f>
        <v>2398.81</v>
      </c>
      <c r="H217" s="33">
        <f>VLOOKUP(B217,'Allergan Payment 1'!$B:$H,7,0)</f>
        <v>2518.11</v>
      </c>
      <c r="I217" s="33">
        <f>VLOOKUP(B217,'Teva Payment 1'!$B:$H,7,0)</f>
        <v>1962.91</v>
      </c>
      <c r="J217" s="34">
        <f t="shared" si="4"/>
        <v>34207.100000000006</v>
      </c>
    </row>
    <row r="218" spans="1:10" x14ac:dyDescent="0.25">
      <c r="A218" s="8">
        <v>215</v>
      </c>
      <c r="B218" s="22" t="s">
        <v>223</v>
      </c>
      <c r="C218" s="33">
        <f>VLOOKUP(B218,'Walmart Initial Payment 1'!$B:$H,7,0)</f>
        <v>23298.95</v>
      </c>
      <c r="D218" s="33">
        <f>VLOOKUP(B218,'Walmart Second Payment 1'!$B:$H,7,0)</f>
        <v>40198.29</v>
      </c>
      <c r="E218" s="33">
        <f>IFERROR(VLOOKUP(B218,'Walgreens Payment 1'!$B:$H,7,0),0)</f>
        <v>7969.37</v>
      </c>
      <c r="F218" s="33">
        <f>IFERROR(VLOOKUP(B218,'Walgreens Payment 2'!$B:$H,7,0),0)</f>
        <v>4422.9799999999996</v>
      </c>
      <c r="G218" s="33">
        <f>VLOOKUP(B218,'CVS Payment 1'!$B:$H,7,0)</f>
        <v>6661.64</v>
      </c>
      <c r="H218" s="33">
        <f>VLOOKUP(B218,'Allergan Payment 1'!$B:$H,7,0)</f>
        <v>6992.96</v>
      </c>
      <c r="I218" s="33">
        <f>VLOOKUP(B218,'Teva Payment 1'!$B:$H,7,0)</f>
        <v>5451.12</v>
      </c>
      <c r="J218" s="34">
        <f t="shared" si="4"/>
        <v>94995.31</v>
      </c>
    </row>
    <row r="219" spans="1:10" x14ac:dyDescent="0.25">
      <c r="A219" s="8">
        <v>216</v>
      </c>
      <c r="B219" s="22" t="s">
        <v>224</v>
      </c>
      <c r="C219" s="33">
        <f>VLOOKUP(B219,'Walmart Initial Payment 1'!$B:$H,7,0)</f>
        <v>18107.02</v>
      </c>
      <c r="D219" s="33">
        <f>VLOOKUP(B219,'Walmart Second Payment 1'!$B:$H,7,0)</f>
        <v>31240.53</v>
      </c>
      <c r="E219" s="33">
        <f>IFERROR(VLOOKUP(B219,'Walgreens Payment 1'!$B:$H,7,0),0)</f>
        <v>6193.48</v>
      </c>
      <c r="F219" s="33">
        <f>IFERROR(VLOOKUP(B219,'Walgreens Payment 2'!$B:$H,7,0),0)</f>
        <v>3437.36</v>
      </c>
      <c r="G219" s="33">
        <f>VLOOKUP(B219,'CVS Payment 1'!$B:$H,7,0)</f>
        <v>5177.16</v>
      </c>
      <c r="H219" s="33">
        <f>VLOOKUP(B219,'Allergan Payment 1'!$B:$H,7,0)</f>
        <v>5434.65</v>
      </c>
      <c r="I219" s="33">
        <f>VLOOKUP(B219,'Teva Payment 1'!$B:$H,7,0)</f>
        <v>4236.3999999999996</v>
      </c>
      <c r="J219" s="34">
        <f t="shared" si="4"/>
        <v>73826.599999999991</v>
      </c>
    </row>
    <row r="220" spans="1:10" x14ac:dyDescent="0.25">
      <c r="A220" s="8">
        <v>217</v>
      </c>
      <c r="B220" s="22" t="s">
        <v>225</v>
      </c>
      <c r="C220" s="33">
        <f>VLOOKUP(B220,'Walmart Initial Payment 1'!$B:$H,7,0)</f>
        <v>4122.6000000000004</v>
      </c>
      <c r="D220" s="33">
        <f>VLOOKUP(B220,'Walmart Second Payment 1'!$B:$H,7,0)</f>
        <v>7112.83</v>
      </c>
      <c r="E220" s="33">
        <f>IFERROR(VLOOKUP(B220,'Walgreens Payment 1'!$B:$H,7,0),0)</f>
        <v>1410.13</v>
      </c>
      <c r="F220" s="33">
        <f>IFERROR(VLOOKUP(B220,'Walgreens Payment 2'!$B:$H,7,0),0)</f>
        <v>782.62</v>
      </c>
      <c r="G220" s="33">
        <f>VLOOKUP(B220,'CVS Payment 1'!$B:$H,7,0)</f>
        <v>1178.73</v>
      </c>
      <c r="H220" s="33">
        <f>VLOOKUP(B220,'Allergan Payment 1'!$B:$H,7,0)</f>
        <v>1237.3599999999999</v>
      </c>
      <c r="I220" s="33">
        <f>VLOOKUP(B220,'Teva Payment 1'!$B:$H,7,0)</f>
        <v>964.54</v>
      </c>
      <c r="J220" s="34">
        <f t="shared" si="4"/>
        <v>16808.810000000001</v>
      </c>
    </row>
    <row r="221" spans="1:10" x14ac:dyDescent="0.25">
      <c r="A221" s="8">
        <v>218</v>
      </c>
      <c r="B221" s="22" t="s">
        <v>226</v>
      </c>
      <c r="C221" s="33">
        <f>VLOOKUP(B221,'Walmart Initial Payment 1'!$B:$H,7,0)</f>
        <v>3409.92</v>
      </c>
      <c r="D221" s="33">
        <f>VLOOKUP(B221,'Walmart Second Payment 1'!$B:$H,7,0)</f>
        <v>5883.23</v>
      </c>
      <c r="E221" s="33">
        <f>IFERROR(VLOOKUP(B221,'Walgreens Payment 1'!$B:$H,7,0),0)</f>
        <v>1166.3599999999999</v>
      </c>
      <c r="F221" s="33">
        <f>IFERROR(VLOOKUP(B221,'Walgreens Payment 2'!$B:$H,7,0),0)</f>
        <v>647.33000000000004</v>
      </c>
      <c r="G221" s="33">
        <f>VLOOKUP(B221,'CVS Payment 1'!$B:$H,7,0)</f>
        <v>974.97</v>
      </c>
      <c r="H221" s="33">
        <f>VLOOKUP(B221,'Allergan Payment 1'!$B:$H,7,0)</f>
        <v>1023.46</v>
      </c>
      <c r="I221" s="33">
        <f>VLOOKUP(B221,'Teva Payment 1'!$B:$H,7,0)</f>
        <v>797.8</v>
      </c>
      <c r="J221" s="34">
        <f t="shared" si="4"/>
        <v>13903.07</v>
      </c>
    </row>
    <row r="222" spans="1:10" x14ac:dyDescent="0.25">
      <c r="A222" s="8">
        <v>219</v>
      </c>
      <c r="B222" s="22" t="s">
        <v>227</v>
      </c>
      <c r="C222" s="33">
        <f>VLOOKUP(B222,'Walmart Initial Payment 1'!$B:$H,7,0)</f>
        <v>5773.26</v>
      </c>
      <c r="D222" s="33">
        <f>VLOOKUP(B222,'Walmart Second Payment 1'!$B:$H,7,0)</f>
        <v>9960.76</v>
      </c>
      <c r="E222" s="33">
        <f>IFERROR(VLOOKUP(B222,'Walgreens Payment 1'!$B:$H,7,0),0)</f>
        <v>1974.73</v>
      </c>
      <c r="F222" s="33">
        <f>IFERROR(VLOOKUP(B222,'Walgreens Payment 2'!$B:$H,7,0),0)</f>
        <v>1095.97</v>
      </c>
      <c r="G222" s="33">
        <f>VLOOKUP(B222,'CVS Payment 1'!$B:$H,7,0)</f>
        <v>1650.69</v>
      </c>
      <c r="H222" s="33">
        <f>VLOOKUP(B222,'Allergan Payment 1'!$B:$H,7,0)</f>
        <v>1732.79</v>
      </c>
      <c r="I222" s="33">
        <f>VLOOKUP(B222,'Teva Payment 1'!$B:$H,7,0)</f>
        <v>1350.74</v>
      </c>
      <c r="J222" s="34">
        <f t="shared" si="4"/>
        <v>23538.940000000002</v>
      </c>
    </row>
    <row r="223" spans="1:10" x14ac:dyDescent="0.25">
      <c r="A223" s="8">
        <v>220</v>
      </c>
      <c r="B223" s="22" t="s">
        <v>228</v>
      </c>
      <c r="C223" s="33">
        <f>VLOOKUP(B223,'Walmart Initial Payment 1'!$B:$H,7,0)</f>
        <v>14910.65</v>
      </c>
      <c r="D223" s="33">
        <f>VLOOKUP(B223,'Walmart Second Payment 1'!$B:$H,7,0)</f>
        <v>25725.74</v>
      </c>
      <c r="E223" s="33">
        <f>IFERROR(VLOOKUP(B223,'Walgreens Payment 1'!$B:$H,7,0),0)</f>
        <v>5100.16</v>
      </c>
      <c r="F223" s="33">
        <f>IFERROR(VLOOKUP(B223,'Walgreens Payment 2'!$B:$H,7,0),0)</f>
        <v>2830.58</v>
      </c>
      <c r="G223" s="33">
        <f>VLOOKUP(B223,'CVS Payment 1'!$B:$H,7,0)</f>
        <v>4263.25</v>
      </c>
      <c r="H223" s="33">
        <f>VLOOKUP(B223,'Allergan Payment 1'!$B:$H,7,0)</f>
        <v>4475.29</v>
      </c>
      <c r="I223" s="33">
        <f>VLOOKUP(B223,'Teva Payment 1'!$B:$H,7,0)</f>
        <v>3488.56</v>
      </c>
      <c r="J223" s="34">
        <f t="shared" si="4"/>
        <v>60794.23</v>
      </c>
    </row>
    <row r="224" spans="1:10" x14ac:dyDescent="0.25">
      <c r="A224" s="8">
        <v>221</v>
      </c>
      <c r="B224" s="22" t="s">
        <v>229</v>
      </c>
      <c r="C224" s="33">
        <f>VLOOKUP(B224,'Walmart Initial Payment 1'!$B:$H,7,0)</f>
        <v>61495.519999999997</v>
      </c>
      <c r="D224" s="33">
        <f>VLOOKUP(B224,'Walmart Second Payment 1'!$B:$H,7,0)</f>
        <v>106099.84</v>
      </c>
      <c r="E224" s="33">
        <f>IFERROR(VLOOKUP(B224,'Walgreens Payment 1'!$B:$H,7,0),0)</f>
        <v>21034.44</v>
      </c>
      <c r="F224" s="33">
        <f>IFERROR(VLOOKUP(B224,'Walgreens Payment 2'!$B:$H,7,0),0)</f>
        <v>11674.05</v>
      </c>
      <c r="G224" s="33">
        <f>VLOOKUP(B224,'CVS Payment 1'!$B:$H,7,0)</f>
        <v>17582.810000000001</v>
      </c>
      <c r="H224" s="33">
        <f>VLOOKUP(B224,'Allergan Payment 1'!$B:$H,7,0)</f>
        <v>18457.3</v>
      </c>
      <c r="I224" s="33">
        <f>VLOOKUP(B224,'Teva Payment 1'!$B:$H,7,0)</f>
        <v>14387.76</v>
      </c>
      <c r="J224" s="34">
        <f t="shared" si="4"/>
        <v>250731.71999999997</v>
      </c>
    </row>
    <row r="225" spans="1:10" x14ac:dyDescent="0.25">
      <c r="A225" s="8">
        <v>222</v>
      </c>
      <c r="B225" s="22" t="s">
        <v>230</v>
      </c>
      <c r="C225" s="33">
        <f>VLOOKUP(B225,'Walmart Initial Payment 1'!$B:$H,7,0)</f>
        <v>36504.06</v>
      </c>
      <c r="D225" s="33">
        <f>VLOOKUP(B225,'Walmart Second Payment 1'!$B:$H,7,0)</f>
        <v>62981.42</v>
      </c>
      <c r="E225" s="33">
        <f>IFERROR(VLOOKUP(B225,'Walgreens Payment 1'!$B:$H,7,0),0)</f>
        <v>12486.15</v>
      </c>
      <c r="F225" s="33">
        <f>IFERROR(VLOOKUP(B225,'Walgreens Payment 2'!$B:$H,7,0),0)</f>
        <v>6929.78</v>
      </c>
      <c r="G225" s="33">
        <f>VLOOKUP(B225,'CVS Payment 1'!$B:$H,7,0)</f>
        <v>10437.25</v>
      </c>
      <c r="H225" s="33">
        <f>VLOOKUP(B225,'Allergan Payment 1'!$B:$H,7,0)</f>
        <v>10956.35</v>
      </c>
      <c r="I225" s="33">
        <f>VLOOKUP(B225,'Teva Payment 1'!$B:$H,7,0)</f>
        <v>8540.65</v>
      </c>
      <c r="J225" s="34">
        <f t="shared" si="4"/>
        <v>148835.65999999997</v>
      </c>
    </row>
    <row r="226" spans="1:10" x14ac:dyDescent="0.25">
      <c r="A226" s="8">
        <v>223</v>
      </c>
      <c r="B226" s="22" t="s">
        <v>231</v>
      </c>
      <c r="C226" s="33">
        <f>VLOOKUP(B226,'Walmart Initial Payment 1'!$B:$H,7,0)</f>
        <v>22175.59</v>
      </c>
      <c r="D226" s="33">
        <f>VLOOKUP(B226,'Walmart Second Payment 1'!$B:$H,7,0)</f>
        <v>38260.129999999997</v>
      </c>
      <c r="E226" s="33">
        <f>IFERROR(VLOOKUP(B226,'Walgreens Payment 1'!$B:$H,7,0),0)</f>
        <v>7585.12</v>
      </c>
      <c r="F226" s="33">
        <f>IFERROR(VLOOKUP(B226,'Walgreens Payment 2'!$B:$H,7,0),0)</f>
        <v>4209.72</v>
      </c>
      <c r="G226" s="33">
        <f>VLOOKUP(B226,'CVS Payment 1'!$B:$H,7,0)</f>
        <v>6340.45</v>
      </c>
      <c r="H226" s="33">
        <f>VLOOKUP(B226,'Allergan Payment 1'!$B:$H,7,0)</f>
        <v>6655.8</v>
      </c>
      <c r="I226" s="33">
        <f>VLOOKUP(B226,'Teva Payment 1'!$B:$H,7,0)</f>
        <v>5188.3</v>
      </c>
      <c r="J226" s="34">
        <f t="shared" si="4"/>
        <v>90415.11</v>
      </c>
    </row>
    <row r="227" spans="1:10" x14ac:dyDescent="0.25">
      <c r="A227" s="8">
        <v>224</v>
      </c>
      <c r="B227" s="22" t="s">
        <v>232</v>
      </c>
      <c r="C227" s="33">
        <f>VLOOKUP(B227,'Walmart Initial Payment 1'!$B:$H,7,0)</f>
        <v>5911.44</v>
      </c>
      <c r="D227" s="33">
        <f>VLOOKUP(B227,'Walmart Second Payment 1'!$B:$H,7,0)</f>
        <v>10199.17</v>
      </c>
      <c r="E227" s="33">
        <f>IFERROR(VLOOKUP(B227,'Walgreens Payment 1'!$B:$H,7,0),0)</f>
        <v>2022</v>
      </c>
      <c r="F227" s="33">
        <f>IFERROR(VLOOKUP(B227,'Walgreens Payment 2'!$B:$H,7,0),0)</f>
        <v>1122.2</v>
      </c>
      <c r="G227" s="33">
        <f>VLOOKUP(B227,'CVS Payment 1'!$B:$H,7,0)</f>
        <v>1690.2</v>
      </c>
      <c r="H227" s="33">
        <f>VLOOKUP(B227,'Allergan Payment 1'!$B:$H,7,0)</f>
        <v>1774.26</v>
      </c>
      <c r="I227" s="33">
        <f>VLOOKUP(B227,'Teva Payment 1'!$B:$H,7,0)</f>
        <v>1383.07</v>
      </c>
      <c r="J227" s="34">
        <f t="shared" si="4"/>
        <v>24102.34</v>
      </c>
    </row>
    <row r="228" spans="1:10" x14ac:dyDescent="0.25">
      <c r="A228" s="8">
        <v>225</v>
      </c>
      <c r="B228" s="22" t="s">
        <v>233</v>
      </c>
      <c r="C228" s="33">
        <f>VLOOKUP(B228,'Walmart Initial Payment 1'!$B:$H,7,0)</f>
        <v>36796.519999999997</v>
      </c>
      <c r="D228" s="33">
        <f>VLOOKUP(B228,'Walmart Second Payment 1'!$B:$H,7,0)</f>
        <v>63486</v>
      </c>
      <c r="E228" s="33">
        <f>IFERROR(VLOOKUP(B228,'Walgreens Payment 1'!$B:$H,7,0),0)</f>
        <v>12586.18</v>
      </c>
      <c r="F228" s="33">
        <f>IFERROR(VLOOKUP(B228,'Walgreens Payment 2'!$B:$H,7,0),0)</f>
        <v>6985.3</v>
      </c>
      <c r="G228" s="33">
        <f>VLOOKUP(B228,'CVS Payment 1'!$B:$H,7,0)</f>
        <v>10520.86</v>
      </c>
      <c r="H228" s="33">
        <f>VLOOKUP(B228,'Allergan Payment 1'!$B:$H,7,0)</f>
        <v>11044.13</v>
      </c>
      <c r="I228" s="33">
        <f>VLOOKUP(B228,'Teva Payment 1'!$B:$H,7,0)</f>
        <v>8609.07</v>
      </c>
      <c r="J228" s="34">
        <f t="shared" si="4"/>
        <v>150028.06</v>
      </c>
    </row>
    <row r="229" spans="1:10" x14ac:dyDescent="0.25">
      <c r="A229" s="8">
        <v>226</v>
      </c>
      <c r="B229" s="22" t="s">
        <v>234</v>
      </c>
      <c r="C229" s="33">
        <f>VLOOKUP(B229,'Walmart Initial Payment 1'!$B:$H,7,0)</f>
        <v>258067.49</v>
      </c>
      <c r="D229" s="33">
        <f>VLOOKUP(B229,'Walmart Second Payment 1'!$B:$H,7,0)</f>
        <v>445250.62</v>
      </c>
      <c r="E229" s="33">
        <f>IFERROR(VLOOKUP(B229,'Walgreens Payment 1'!$B:$H,7,0),0)</f>
        <v>88271.54</v>
      </c>
      <c r="F229" s="33">
        <f>IFERROR(VLOOKUP(B229,'Walgreens Payment 2'!$B:$H,7,0),0)</f>
        <v>48990.46</v>
      </c>
      <c r="G229" s="33">
        <f>VLOOKUP(B229,'CVS Payment 1'!$B:$H,7,0)</f>
        <v>73786.679999999993</v>
      </c>
      <c r="H229" s="33">
        <f>VLOOKUP(B229,'Allergan Payment 1'!$B:$H,7,0)</f>
        <v>77456.539999999994</v>
      </c>
      <c r="I229" s="33">
        <f>VLOOKUP(B229,'Teva Payment 1'!$B:$H,7,0)</f>
        <v>60378.59</v>
      </c>
      <c r="J229" s="34">
        <f t="shared" si="4"/>
        <v>1052201.9200000002</v>
      </c>
    </row>
    <row r="230" spans="1:10" x14ac:dyDescent="0.25">
      <c r="A230" s="8">
        <v>227</v>
      </c>
      <c r="B230" s="22" t="s">
        <v>235</v>
      </c>
      <c r="C230" s="33">
        <f>VLOOKUP(B230,'Walmart Initial Payment 1'!$B:$H,7,0)</f>
        <v>55530.84</v>
      </c>
      <c r="D230" s="33">
        <f>VLOOKUP(B230,'Walmart Second Payment 1'!$B:$H,7,0)</f>
        <v>95808.82</v>
      </c>
      <c r="E230" s="33">
        <f>IFERROR(VLOOKUP(B230,'Walgreens Payment 1'!$B:$H,7,0),0)</f>
        <v>18994.23</v>
      </c>
      <c r="F230" s="33">
        <f>IFERROR(VLOOKUP(B230,'Walgreens Payment 2'!$B:$H,7,0),0)</f>
        <v>10541.74</v>
      </c>
      <c r="G230" s="33">
        <f>VLOOKUP(B230,'CVS Payment 1'!$B:$H,7,0)</f>
        <v>15877.38</v>
      </c>
      <c r="H230" s="33">
        <f>VLOOKUP(B230,'Allergan Payment 1'!$B:$H,7,0)</f>
        <v>16667.060000000001</v>
      </c>
      <c r="I230" s="33">
        <f>VLOOKUP(B230,'Teva Payment 1'!$B:$H,7,0)</f>
        <v>12992.24</v>
      </c>
      <c r="J230" s="34">
        <f t="shared" si="4"/>
        <v>226412.31</v>
      </c>
    </row>
    <row r="231" spans="1:10" x14ac:dyDescent="0.25">
      <c r="A231" s="8">
        <v>228</v>
      </c>
      <c r="B231" s="22" t="s">
        <v>236</v>
      </c>
      <c r="C231" s="33">
        <f>VLOOKUP(B231,'Walmart Initial Payment 1'!$B:$H,7,0)</f>
        <v>15765.61</v>
      </c>
      <c r="D231" s="33">
        <f>VLOOKUP(B231,'Walmart Second Payment 1'!$B:$H,7,0)</f>
        <v>27200.81</v>
      </c>
      <c r="E231" s="33">
        <f>IFERROR(VLOOKUP(B231,'Walgreens Payment 1'!$B:$H,7,0),0)</f>
        <v>5392.6</v>
      </c>
      <c r="F231" s="33">
        <f>IFERROR(VLOOKUP(B231,'Walgreens Payment 2'!$B:$H,7,0),0)</f>
        <v>2992.88</v>
      </c>
      <c r="G231" s="33">
        <f>VLOOKUP(B231,'CVS Payment 1'!$B:$H,7,0)</f>
        <v>4507.7</v>
      </c>
      <c r="H231" s="33">
        <f>VLOOKUP(B231,'Allergan Payment 1'!$B:$H,7,0)</f>
        <v>4731.8999999999996</v>
      </c>
      <c r="I231" s="33">
        <f>VLOOKUP(B231,'Teva Payment 1'!$B:$H,7,0)</f>
        <v>3688.59</v>
      </c>
      <c r="J231" s="34">
        <f t="shared" si="4"/>
        <v>64280.09</v>
      </c>
    </row>
    <row r="232" spans="1:10" x14ac:dyDescent="0.25">
      <c r="A232" s="8">
        <v>229</v>
      </c>
      <c r="B232" s="22" t="s">
        <v>237</v>
      </c>
      <c r="C232" s="33">
        <f>VLOOKUP(B232,'Walmart Initial Payment 1'!$B:$H,7,0)</f>
        <v>6744.48</v>
      </c>
      <c r="D232" s="33">
        <f>VLOOKUP(B232,'Walmart Second Payment 1'!$B:$H,7,0)</f>
        <v>11636.43</v>
      </c>
      <c r="E232" s="33">
        <f>IFERROR(VLOOKUP(B232,'Walgreens Payment 1'!$B:$H,7,0),0)</f>
        <v>2306.94</v>
      </c>
      <c r="F232" s="33">
        <f>IFERROR(VLOOKUP(B232,'Walgreens Payment 2'!$B:$H,7,0),0)</f>
        <v>1280.3399999999999</v>
      </c>
      <c r="G232" s="33">
        <f>VLOOKUP(B232,'CVS Payment 1'!$B:$H,7,0)</f>
        <v>1928.38</v>
      </c>
      <c r="H232" s="33">
        <f>VLOOKUP(B232,'Allergan Payment 1'!$B:$H,7,0)</f>
        <v>2024.29</v>
      </c>
      <c r="I232" s="33">
        <f>VLOOKUP(B232,'Teva Payment 1'!$B:$H,7,0)</f>
        <v>1577.97</v>
      </c>
      <c r="J232" s="34">
        <f t="shared" si="4"/>
        <v>27498.83</v>
      </c>
    </row>
    <row r="233" spans="1:10" x14ac:dyDescent="0.25">
      <c r="A233" s="8">
        <v>230</v>
      </c>
      <c r="B233" s="22" t="s">
        <v>238</v>
      </c>
      <c r="C233" s="33">
        <f>VLOOKUP(B233,'Walmart Initial Payment 1'!$B:$H,7,0)</f>
        <v>440.15</v>
      </c>
      <c r="D233" s="33">
        <f>VLOOKUP(B233,'Walmart Second Payment 1'!$B:$H,7,0)</f>
        <v>759.4</v>
      </c>
      <c r="E233" s="33">
        <f>IFERROR(VLOOKUP(B233,'Walgreens Payment 1'!$B:$H,7,0),0)</f>
        <v>2228.59</v>
      </c>
      <c r="F233" s="33">
        <f>IFERROR(VLOOKUP(B233,'Walgreens Payment 2'!$B:$H,7,0),0)</f>
        <v>0</v>
      </c>
      <c r="G233" s="33">
        <f>VLOOKUP(B233,'CVS Payment 1'!$B:$H,7,0)</f>
        <v>2054.06</v>
      </c>
      <c r="H233" s="33">
        <f>VLOOKUP(B233,'Allergan Payment 1'!$B:$H,7,0)</f>
        <v>923.4</v>
      </c>
      <c r="I233" s="33">
        <f>VLOOKUP(B233,'Teva Payment 1'!$B:$H,7,0)</f>
        <v>1551.19</v>
      </c>
      <c r="J233" s="34">
        <f t="shared" si="4"/>
        <v>7956.7900000000009</v>
      </c>
    </row>
    <row r="234" spans="1:10" x14ac:dyDescent="0.25">
      <c r="A234" s="8">
        <v>231</v>
      </c>
      <c r="B234" s="22" t="s">
        <v>239</v>
      </c>
      <c r="C234" s="33">
        <f>VLOOKUP(B234,'Walmart Initial Payment 1'!$B:$H,7,0)</f>
        <v>43269.51</v>
      </c>
      <c r="D234" s="33">
        <f>VLOOKUP(B234,'Walmart Second Payment 1'!$B:$H,7,0)</f>
        <v>74654.03</v>
      </c>
      <c r="E234" s="33">
        <f>IFERROR(VLOOKUP(B234,'Walgreens Payment 1'!$B:$H,7,0),0)</f>
        <v>14800.26</v>
      </c>
      <c r="F234" s="33">
        <f>IFERROR(VLOOKUP(B234,'Walgreens Payment 2'!$B:$H,7,0),0)</f>
        <v>8214.1</v>
      </c>
      <c r="G234" s="33">
        <f>VLOOKUP(B234,'CVS Payment 1'!$B:$H,7,0)</f>
        <v>12371.62</v>
      </c>
      <c r="H234" s="33">
        <f>VLOOKUP(B234,'Allergan Payment 1'!$B:$H,7,0)</f>
        <v>12986.94</v>
      </c>
      <c r="I234" s="33">
        <f>VLOOKUP(B234,'Teva Payment 1'!$B:$H,7,0)</f>
        <v>10123.52</v>
      </c>
      <c r="J234" s="34">
        <f t="shared" si="4"/>
        <v>176419.98</v>
      </c>
    </row>
    <row r="235" spans="1:10" x14ac:dyDescent="0.25">
      <c r="A235" s="8">
        <v>232</v>
      </c>
      <c r="B235" s="22" t="s">
        <v>240</v>
      </c>
      <c r="C235" s="33">
        <f>VLOOKUP(B235,'Walmart Initial Payment 1'!$B:$H,7,0)</f>
        <v>116163.21</v>
      </c>
      <c r="D235" s="33">
        <f>VLOOKUP(B235,'Walmart Second Payment 1'!$B:$H,7,0)</f>
        <v>200419.43</v>
      </c>
      <c r="E235" s="33">
        <f>IFERROR(VLOOKUP(B235,'Walgreens Payment 1'!$B:$H,7,0),0)</f>
        <v>39733.42</v>
      </c>
      <c r="F235" s="33">
        <f>IFERROR(VLOOKUP(B235,'Walgreens Payment 2'!$B:$H,7,0),0)</f>
        <v>22051.94</v>
      </c>
      <c r="G235" s="33">
        <f>VLOOKUP(B235,'CVS Payment 1'!$B:$H,7,0)</f>
        <v>33213.4</v>
      </c>
      <c r="H235" s="33">
        <f>VLOOKUP(B235,'Allergan Payment 1'!$B:$H,7,0)</f>
        <v>34865.300000000003</v>
      </c>
      <c r="I235" s="33">
        <f>VLOOKUP(B235,'Teva Payment 1'!$B:$H,7,0)</f>
        <v>27178.05</v>
      </c>
      <c r="J235" s="34">
        <f t="shared" si="4"/>
        <v>473624.75</v>
      </c>
    </row>
    <row r="236" spans="1:10" x14ac:dyDescent="0.25">
      <c r="A236" s="8">
        <v>233</v>
      </c>
      <c r="B236" s="22" t="s">
        <v>241</v>
      </c>
      <c r="C236" s="33">
        <f>VLOOKUP(B236,'Walmart Initial Payment 1'!$B:$H,7,0)</f>
        <v>2212.0100000000002</v>
      </c>
      <c r="D236" s="33">
        <f>VLOOKUP(B236,'Walmart Second Payment 1'!$B:$H,7,0)</f>
        <v>3816.44</v>
      </c>
      <c r="E236" s="33">
        <f>IFERROR(VLOOKUP(B236,'Walgreens Payment 1'!$B:$H,7,0),0)</f>
        <v>756.62</v>
      </c>
      <c r="F236" s="33">
        <f>IFERROR(VLOOKUP(B236,'Walgreens Payment 2'!$B:$H,7,0),0)</f>
        <v>419.92</v>
      </c>
      <c r="G236" s="33">
        <f>VLOOKUP(B236,'CVS Payment 1'!$B:$H,7,0)</f>
        <v>632.46</v>
      </c>
      <c r="H236" s="33">
        <f>VLOOKUP(B236,'Allergan Payment 1'!$B:$H,7,0)</f>
        <v>663.91</v>
      </c>
      <c r="I236" s="33">
        <f>VLOOKUP(B236,'Teva Payment 1'!$B:$H,7,0)</f>
        <v>517.53</v>
      </c>
      <c r="J236" s="34">
        <f t="shared" si="4"/>
        <v>9018.8900000000012</v>
      </c>
    </row>
    <row r="237" spans="1:10" x14ac:dyDescent="0.25">
      <c r="A237" s="8">
        <v>234</v>
      </c>
      <c r="B237" s="22" t="s">
        <v>242</v>
      </c>
      <c r="C237" s="33">
        <f>VLOOKUP(B237,'Walmart Initial Payment 1'!$B:$H,7,0)</f>
        <v>33605.64</v>
      </c>
      <c r="D237" s="33">
        <f>VLOOKUP(B237,'Walmart Second Payment 1'!$B:$H,7,0)</f>
        <v>57980.7</v>
      </c>
      <c r="E237" s="33">
        <f>IFERROR(VLOOKUP(B237,'Walgreens Payment 1'!$B:$H,7,0),0)</f>
        <v>11494.75</v>
      </c>
      <c r="F237" s="33">
        <f>IFERROR(VLOOKUP(B237,'Walgreens Payment 2'!$B:$H,7,0),0)</f>
        <v>6379.56</v>
      </c>
      <c r="G237" s="33">
        <f>VLOOKUP(B237,'CVS Payment 1'!$B:$H,7,0)</f>
        <v>9608.5300000000007</v>
      </c>
      <c r="H237" s="33">
        <f>VLOOKUP(B237,'Allergan Payment 1'!$B:$H,7,0)</f>
        <v>10086.42</v>
      </c>
      <c r="I237" s="33">
        <f>VLOOKUP(B237,'Teva Payment 1'!$B:$H,7,0)</f>
        <v>7862.52</v>
      </c>
      <c r="J237" s="34">
        <f t="shared" si="4"/>
        <v>137018.12</v>
      </c>
    </row>
    <row r="238" spans="1:10" x14ac:dyDescent="0.25">
      <c r="A238" s="8">
        <v>235</v>
      </c>
      <c r="B238" s="22" t="s">
        <v>243</v>
      </c>
      <c r="C238" s="33">
        <f>VLOOKUP(B238,'Walmart Initial Payment 1'!$B:$H,7,0)</f>
        <v>9.51</v>
      </c>
      <c r="D238" s="33">
        <f>VLOOKUP(B238,'Walmart Second Payment 1'!$B:$H,7,0)</f>
        <v>16.399999999999999</v>
      </c>
      <c r="E238" s="33">
        <f>IFERROR(VLOOKUP(B238,'Walgreens Payment 1'!$B:$H,7,0),0)</f>
        <v>48.14</v>
      </c>
      <c r="F238" s="33">
        <f>IFERROR(VLOOKUP(B238,'Walgreens Payment 2'!$B:$H,7,0),0)</f>
        <v>0</v>
      </c>
      <c r="G238" s="33">
        <f>VLOOKUP(B238,'CVS Payment 1'!$B:$H,7,0)</f>
        <v>44.37</v>
      </c>
      <c r="H238" s="33">
        <f>VLOOKUP(B238,'Allergan Payment 1'!$B:$H,7,0)</f>
        <v>19.95</v>
      </c>
      <c r="I238" s="33">
        <f>VLOOKUP(B238,'Teva Payment 1'!$B:$H,7,0)</f>
        <v>33.51</v>
      </c>
      <c r="J238" s="34">
        <f t="shared" si="4"/>
        <v>171.87999999999997</v>
      </c>
    </row>
    <row r="239" spans="1:10" x14ac:dyDescent="0.25">
      <c r="A239" s="8">
        <v>236</v>
      </c>
      <c r="B239" s="22" t="s">
        <v>244</v>
      </c>
      <c r="C239" s="33">
        <f>VLOOKUP(B239,'Walmart Initial Payment 1'!$B:$H,7,0)</f>
        <v>7588.92</v>
      </c>
      <c r="D239" s="33">
        <f>VLOOKUP(B239,'Walmart Second Payment 1'!$B:$H,7,0)</f>
        <v>13093.37</v>
      </c>
      <c r="E239" s="33">
        <f>IFERROR(VLOOKUP(B239,'Walgreens Payment 1'!$B:$H,7,0),0)</f>
        <v>2595.7800000000002</v>
      </c>
      <c r="F239" s="33">
        <f>IFERROR(VLOOKUP(B239,'Walgreens Payment 2'!$B:$H,7,0),0)</f>
        <v>1440.65</v>
      </c>
      <c r="G239" s="33">
        <f>VLOOKUP(B239,'CVS Payment 1'!$B:$H,7,0)</f>
        <v>2169.83</v>
      </c>
      <c r="H239" s="33">
        <f>VLOOKUP(B239,'Allergan Payment 1'!$B:$H,7,0)</f>
        <v>2277.7399999999998</v>
      </c>
      <c r="I239" s="33">
        <f>VLOOKUP(B239,'Teva Payment 1'!$B:$H,7,0)</f>
        <v>1775.54</v>
      </c>
      <c r="J239" s="34">
        <f t="shared" si="4"/>
        <v>30941.83</v>
      </c>
    </row>
    <row r="240" spans="1:10" x14ac:dyDescent="0.25">
      <c r="A240" s="8">
        <v>237</v>
      </c>
      <c r="B240" s="22" t="s">
        <v>245</v>
      </c>
      <c r="C240" s="33">
        <f>VLOOKUP(B240,'Walmart Initial Payment 1'!$B:$H,7,0)</f>
        <v>888.03</v>
      </c>
      <c r="D240" s="33">
        <f>VLOOKUP(B240,'Walmart Second Payment 1'!$B:$H,7,0)</f>
        <v>1532.14</v>
      </c>
      <c r="E240" s="33">
        <f>IFERROR(VLOOKUP(B240,'Walgreens Payment 1'!$B:$H,7,0),0)</f>
        <v>4496.3</v>
      </c>
      <c r="F240" s="33">
        <f>IFERROR(VLOOKUP(B240,'Walgreens Payment 2'!$B:$H,7,0),0)</f>
        <v>0</v>
      </c>
      <c r="G240" s="33">
        <f>VLOOKUP(B240,'CVS Payment 1'!$B:$H,7,0)</f>
        <v>4144.18</v>
      </c>
      <c r="H240" s="33">
        <f>VLOOKUP(B240,'Allergan Payment 1'!$B:$H,7,0)</f>
        <v>1863</v>
      </c>
      <c r="I240" s="33">
        <f>VLOOKUP(B240,'Teva Payment 1'!$B:$H,7,0)</f>
        <v>3129.61</v>
      </c>
      <c r="J240" s="34">
        <f t="shared" si="4"/>
        <v>16053.260000000002</v>
      </c>
    </row>
    <row r="241" spans="1:10" x14ac:dyDescent="0.25">
      <c r="A241" s="8">
        <v>238</v>
      </c>
      <c r="B241" s="22" t="s">
        <v>246</v>
      </c>
      <c r="C241" s="33">
        <f>VLOOKUP(B241,'Walmart Initial Payment 1'!$B:$H,7,0)</f>
        <v>381.87</v>
      </c>
      <c r="D241" s="33">
        <f>VLOOKUP(B241,'Walmart Second Payment 1'!$B:$H,7,0)</f>
        <v>658.86</v>
      </c>
      <c r="E241" s="33">
        <f>IFERROR(VLOOKUP(B241,'Walgreens Payment 1'!$B:$H,7,0),0)</f>
        <v>1933.51</v>
      </c>
      <c r="F241" s="33">
        <f>IFERROR(VLOOKUP(B241,'Walgreens Payment 2'!$B:$H,7,0),0)</f>
        <v>0</v>
      </c>
      <c r="G241" s="33">
        <f>VLOOKUP(B241,'CVS Payment 1'!$B:$H,7,0)</f>
        <v>1782.1</v>
      </c>
      <c r="H241" s="33">
        <f>VLOOKUP(B241,'Allergan Payment 1'!$B:$H,7,0)</f>
        <v>801.14</v>
      </c>
      <c r="I241" s="33">
        <f>VLOOKUP(B241,'Teva Payment 1'!$B:$H,7,0)</f>
        <v>1345.81</v>
      </c>
      <c r="J241" s="34">
        <f t="shared" si="4"/>
        <v>6903.2900000000009</v>
      </c>
    </row>
    <row r="242" spans="1:10" x14ac:dyDescent="0.25">
      <c r="A242" s="8">
        <v>239</v>
      </c>
      <c r="B242" s="22" t="s">
        <v>247</v>
      </c>
      <c r="C242" s="33">
        <f>VLOOKUP(B242,'Walmart Initial Payment 1'!$B:$H,7,0)</f>
        <v>319572.59000000003</v>
      </c>
      <c r="D242" s="33">
        <f>VLOOKUP(B242,'Walmart Second Payment 1'!$B:$H,7,0)</f>
        <v>551366.99</v>
      </c>
      <c r="E242" s="33">
        <f>IFERROR(VLOOKUP(B242,'Walgreens Payment 1'!$B:$H,7,0),0)</f>
        <v>109770.91</v>
      </c>
      <c r="F242" s="33">
        <f>IFERROR(VLOOKUP(B242,'Walgreens Payment 2'!$B:$H,7,0),0)</f>
        <v>60922.55</v>
      </c>
      <c r="G242" s="33">
        <f>VLOOKUP(B242,'CVS Payment 1'!$B:$H,7,0)</f>
        <v>91372.23</v>
      </c>
      <c r="H242" s="33">
        <f>VLOOKUP(B242,'Allergan Payment 1'!$B:$H,7,0)</f>
        <v>95916.72</v>
      </c>
      <c r="I242" s="33">
        <f>VLOOKUP(B242,'Teva Payment 1'!$B:$H,7,0)</f>
        <v>74768.59</v>
      </c>
      <c r="J242" s="34">
        <f t="shared" si="4"/>
        <v>1303690.5800000003</v>
      </c>
    </row>
    <row r="243" spans="1:10" x14ac:dyDescent="0.25">
      <c r="A243" s="8">
        <v>240</v>
      </c>
      <c r="B243" s="22" t="s">
        <v>248</v>
      </c>
      <c r="C243" s="33">
        <f>VLOOKUP(B243,'Walmart Initial Payment 1'!$B:$H,7,0)</f>
        <v>36437.58</v>
      </c>
      <c r="D243" s="33">
        <f>VLOOKUP(B243,'Walmart Second Payment 1'!$B:$H,7,0)</f>
        <v>62866.720000000001</v>
      </c>
      <c r="E243" s="33">
        <f>IFERROR(VLOOKUP(B243,'Walgreens Payment 1'!$B:$H,7,0),0)</f>
        <v>12463.41</v>
      </c>
      <c r="F243" s="33">
        <f>IFERROR(VLOOKUP(B243,'Walgreens Payment 2'!$B:$H,7,0),0)</f>
        <v>6917.16</v>
      </c>
      <c r="G243" s="33">
        <f>VLOOKUP(B243,'CVS Payment 1'!$B:$H,7,0)</f>
        <v>10418.24</v>
      </c>
      <c r="H243" s="33">
        <f>VLOOKUP(B243,'Allergan Payment 1'!$B:$H,7,0)</f>
        <v>10936.4</v>
      </c>
      <c r="I243" s="33">
        <f>VLOOKUP(B243,'Teva Payment 1'!$B:$H,7,0)</f>
        <v>8525.1</v>
      </c>
      <c r="J243" s="34">
        <f t="shared" si="4"/>
        <v>148564.61000000002</v>
      </c>
    </row>
    <row r="244" spans="1:10" x14ac:dyDescent="0.25">
      <c r="A244" s="8">
        <v>241</v>
      </c>
      <c r="B244" s="22" t="s">
        <v>249</v>
      </c>
      <c r="C244" s="33">
        <f>VLOOKUP(B244,'Walmart Initial Payment 1'!$B:$H,7,0)</f>
        <v>29034.99</v>
      </c>
      <c r="D244" s="33">
        <f>VLOOKUP(B244,'Walmart Second Payment 1'!$B:$H,7,0)</f>
        <v>50094.84</v>
      </c>
      <c r="E244" s="33">
        <f>IFERROR(VLOOKUP(B244,'Walgreens Payment 1'!$B:$H,7,0),0)</f>
        <v>9931.3700000000008</v>
      </c>
      <c r="F244" s="33">
        <f>IFERROR(VLOOKUP(B244,'Walgreens Payment 2'!$B:$H,7,0),0)</f>
        <v>5511.88</v>
      </c>
      <c r="G244" s="33">
        <f>VLOOKUP(B244,'CVS Payment 1'!$B:$H,7,0)</f>
        <v>8301.69</v>
      </c>
      <c r="H244" s="33">
        <f>VLOOKUP(B244,'Allergan Payment 1'!$B:$H,7,0)</f>
        <v>8714.58</v>
      </c>
      <c r="I244" s="33">
        <f>VLOOKUP(B244,'Teva Payment 1'!$B:$H,7,0)</f>
        <v>6793.15</v>
      </c>
      <c r="J244" s="34">
        <f t="shared" si="4"/>
        <v>118382.5</v>
      </c>
    </row>
    <row r="245" spans="1:10" x14ac:dyDescent="0.25">
      <c r="A245" s="8">
        <v>242</v>
      </c>
      <c r="B245" s="22" t="s">
        <v>250</v>
      </c>
      <c r="C245" s="33">
        <f>VLOOKUP(B245,'Walmart Initial Payment 1'!$B:$H,7,0)</f>
        <v>150620.57</v>
      </c>
      <c r="D245" s="33">
        <f>VLOOKUP(B245,'Walmart Second Payment 1'!$B:$H,7,0)</f>
        <v>259869.63</v>
      </c>
      <c r="E245" s="33">
        <f>IFERROR(VLOOKUP(B245,'Walgreens Payment 1'!$B:$H,7,0),0)</f>
        <v>51519.5</v>
      </c>
      <c r="F245" s="33">
        <f>IFERROR(VLOOKUP(B245,'Walgreens Payment 2'!$B:$H,7,0),0)</f>
        <v>28593.18</v>
      </c>
      <c r="G245" s="33">
        <f>VLOOKUP(B245,'CVS Payment 1'!$B:$H,7,0)</f>
        <v>43065.45</v>
      </c>
      <c r="H245" s="33">
        <f>VLOOKUP(B245,'Allergan Payment 1'!$B:$H,7,0)</f>
        <v>45207.35</v>
      </c>
      <c r="I245" s="33">
        <f>VLOOKUP(B245,'Teva Payment 1'!$B:$H,7,0)</f>
        <v>35239.85</v>
      </c>
      <c r="J245" s="34">
        <f t="shared" si="4"/>
        <v>614115.52999999991</v>
      </c>
    </row>
    <row r="246" spans="1:10" x14ac:dyDescent="0.25">
      <c r="A246" s="8">
        <v>243</v>
      </c>
      <c r="B246" s="22" t="s">
        <v>251</v>
      </c>
      <c r="C246" s="33">
        <f>VLOOKUP(B246,'Walmart Initial Payment 1'!$B:$H,7,0)</f>
        <v>5119.3900000000003</v>
      </c>
      <c r="D246" s="33">
        <f>VLOOKUP(B246,'Walmart Second Payment 1'!$B:$H,7,0)</f>
        <v>8832.6200000000008</v>
      </c>
      <c r="E246" s="33">
        <f>IFERROR(VLOOKUP(B246,'Walgreens Payment 1'!$B:$H,7,0),0)</f>
        <v>1751.08</v>
      </c>
      <c r="F246" s="33">
        <f>IFERROR(VLOOKUP(B246,'Walgreens Payment 2'!$B:$H,7,0),0)</f>
        <v>971.84</v>
      </c>
      <c r="G246" s="33">
        <f>VLOOKUP(B246,'CVS Payment 1'!$B:$H,7,0)</f>
        <v>1463.74</v>
      </c>
      <c r="H246" s="33">
        <f>VLOOKUP(B246,'Allergan Payment 1'!$B:$H,7,0)</f>
        <v>1536.54</v>
      </c>
      <c r="I246" s="33">
        <f>VLOOKUP(B246,'Teva Payment 1'!$B:$H,7,0)</f>
        <v>1197.75</v>
      </c>
      <c r="J246" s="34">
        <f t="shared" si="4"/>
        <v>20872.960000000003</v>
      </c>
    </row>
    <row r="247" spans="1:10" x14ac:dyDescent="0.25">
      <c r="A247" s="8">
        <v>244</v>
      </c>
      <c r="B247" s="22" t="s">
        <v>252</v>
      </c>
      <c r="C247" s="33">
        <f>VLOOKUP(B247,'Walmart Initial Payment 1'!$B:$H,7,0)</f>
        <v>1257.58</v>
      </c>
      <c r="D247" s="33">
        <f>VLOOKUP(B247,'Walmart Second Payment 1'!$B:$H,7,0)</f>
        <v>2169.7399999999998</v>
      </c>
      <c r="E247" s="33">
        <f>IFERROR(VLOOKUP(B247,'Walgreens Payment 1'!$B:$H,7,0),0)</f>
        <v>430.15</v>
      </c>
      <c r="F247" s="33">
        <f>IFERROR(VLOOKUP(B247,'Walgreens Payment 2'!$B:$H,7,0),0)</f>
        <v>238.73</v>
      </c>
      <c r="G247" s="33">
        <f>VLOOKUP(B247,'CVS Payment 1'!$B:$H,7,0)</f>
        <v>359.57</v>
      </c>
      <c r="H247" s="33">
        <f>VLOOKUP(B247,'Allergan Payment 1'!$B:$H,7,0)</f>
        <v>377.45</v>
      </c>
      <c r="I247" s="33">
        <f>VLOOKUP(B247,'Teva Payment 1'!$B:$H,7,0)</f>
        <v>294.23</v>
      </c>
      <c r="J247" s="34">
        <f t="shared" si="4"/>
        <v>5127.4499999999989</v>
      </c>
    </row>
    <row r="248" spans="1:10" x14ac:dyDescent="0.25">
      <c r="A248" s="8">
        <v>245</v>
      </c>
      <c r="B248" s="22" t="s">
        <v>253</v>
      </c>
      <c r="C248" s="33">
        <f>VLOOKUP(B248,'Walmart Initial Payment 1'!$B:$H,7,0)</f>
        <v>1035.6099999999999</v>
      </c>
      <c r="D248" s="33">
        <f>VLOOKUP(B248,'Walmart Second Payment 1'!$B:$H,7,0)</f>
        <v>1786.76</v>
      </c>
      <c r="E248" s="33">
        <f>IFERROR(VLOOKUP(B248,'Walgreens Payment 1'!$B:$H,7,0),0)</f>
        <v>5243.52</v>
      </c>
      <c r="F248" s="33">
        <f>IFERROR(VLOOKUP(B248,'Walgreens Payment 2'!$B:$H,7,0),0)</f>
        <v>0</v>
      </c>
      <c r="G248" s="33">
        <f>VLOOKUP(B248,'CVS Payment 1'!$B:$H,7,0)</f>
        <v>4832.88</v>
      </c>
      <c r="H248" s="33">
        <f>VLOOKUP(B248,'Allergan Payment 1'!$B:$H,7,0)</f>
        <v>2172.61</v>
      </c>
      <c r="I248" s="33">
        <f>VLOOKUP(B248,'Teva Payment 1'!$B:$H,7,0)</f>
        <v>3649.71</v>
      </c>
      <c r="J248" s="34">
        <f t="shared" si="4"/>
        <v>18721.09</v>
      </c>
    </row>
    <row r="249" spans="1:10" x14ac:dyDescent="0.25">
      <c r="A249" s="8">
        <v>246</v>
      </c>
      <c r="B249" s="22" t="s">
        <v>254</v>
      </c>
      <c r="C249" s="33">
        <f>VLOOKUP(B249,'Walmart Initial Payment 1'!$B:$H,7,0)</f>
        <v>32158.78</v>
      </c>
      <c r="D249" s="33">
        <f>VLOOKUP(B249,'Walmart Second Payment 1'!$B:$H,7,0)</f>
        <v>55484.39</v>
      </c>
      <c r="E249" s="33">
        <f>IFERROR(VLOOKUP(B249,'Walgreens Payment 1'!$B:$H,7,0),0)</f>
        <v>10999.85</v>
      </c>
      <c r="F249" s="33">
        <f>IFERROR(VLOOKUP(B249,'Walgreens Payment 2'!$B:$H,7,0),0)</f>
        <v>6104.89</v>
      </c>
      <c r="G249" s="33">
        <f>VLOOKUP(B249,'CVS Payment 1'!$B:$H,7,0)</f>
        <v>9194.84</v>
      </c>
      <c r="H249" s="33">
        <f>VLOOKUP(B249,'Allergan Payment 1'!$B:$H,7,0)</f>
        <v>9652.16</v>
      </c>
      <c r="I249" s="33">
        <f>VLOOKUP(B249,'Teva Payment 1'!$B:$H,7,0)</f>
        <v>7524.01</v>
      </c>
      <c r="J249" s="34">
        <f t="shared" si="4"/>
        <v>131118.92000000001</v>
      </c>
    </row>
    <row r="250" spans="1:10" x14ac:dyDescent="0.25">
      <c r="A250" s="8">
        <v>247</v>
      </c>
      <c r="B250" s="22" t="s">
        <v>255</v>
      </c>
      <c r="C250" s="33">
        <f>VLOOKUP(B250,'Walmart Initial Payment 1'!$B:$H,7,0)</f>
        <v>444.72</v>
      </c>
      <c r="D250" s="33">
        <f>VLOOKUP(B250,'Walmart Second Payment 1'!$B:$H,7,0)</f>
        <v>767.29</v>
      </c>
      <c r="E250" s="33">
        <f>IFERROR(VLOOKUP(B250,'Walgreens Payment 1'!$B:$H,7,0),0)</f>
        <v>2251.7399999999998</v>
      </c>
      <c r="F250" s="33">
        <f>IFERROR(VLOOKUP(B250,'Walgreens Payment 2'!$B:$H,7,0),0)</f>
        <v>0</v>
      </c>
      <c r="G250" s="33">
        <f>VLOOKUP(B250,'CVS Payment 1'!$B:$H,7,0)</f>
        <v>2075.4</v>
      </c>
      <c r="H250" s="33">
        <f>VLOOKUP(B250,'Allergan Payment 1'!$B:$H,7,0)</f>
        <v>932.99</v>
      </c>
      <c r="I250" s="33">
        <f>VLOOKUP(B250,'Teva Payment 1'!$B:$H,7,0)</f>
        <v>1567.31</v>
      </c>
      <c r="J250" s="34">
        <f t="shared" si="4"/>
        <v>8039.4499999999989</v>
      </c>
    </row>
    <row r="251" spans="1:10" x14ac:dyDescent="0.25">
      <c r="A251" s="8">
        <v>248</v>
      </c>
      <c r="B251" s="22" t="s">
        <v>256</v>
      </c>
      <c r="C251" s="33">
        <f>VLOOKUP(B251,'Walmart Initial Payment 1'!$B:$H,7,0)</f>
        <v>1085.81</v>
      </c>
      <c r="D251" s="33">
        <f>VLOOKUP(B251,'Walmart Second Payment 1'!$B:$H,7,0)</f>
        <v>1873.37</v>
      </c>
      <c r="E251" s="33">
        <f>IFERROR(VLOOKUP(B251,'Walgreens Payment 1'!$B:$H,7,0),0)</f>
        <v>5497.71</v>
      </c>
      <c r="F251" s="33">
        <f>IFERROR(VLOOKUP(B251,'Walgreens Payment 2'!$B:$H,7,0),0)</f>
        <v>0</v>
      </c>
      <c r="G251" s="33">
        <f>VLOOKUP(B251,'CVS Payment 1'!$B:$H,7,0)</f>
        <v>5067.17</v>
      </c>
      <c r="H251" s="33">
        <f>VLOOKUP(B251,'Allergan Payment 1'!$B:$H,7,0)</f>
        <v>2277.9299999999998</v>
      </c>
      <c r="I251" s="33">
        <f>VLOOKUP(B251,'Teva Payment 1'!$B:$H,7,0)</f>
        <v>3826.63</v>
      </c>
      <c r="J251" s="34">
        <f t="shared" si="4"/>
        <v>19628.62</v>
      </c>
    </row>
    <row r="252" spans="1:10" x14ac:dyDescent="0.25">
      <c r="A252" s="8">
        <v>249</v>
      </c>
      <c r="B252" s="22" t="s">
        <v>257</v>
      </c>
      <c r="C252" s="33">
        <f>VLOOKUP(B252,'Walmart Initial Payment 1'!$B:$H,7,0)</f>
        <v>9931.56</v>
      </c>
      <c r="D252" s="33">
        <f>VLOOKUP(B252,'Walmart Second Payment 1'!$B:$H,7,0)</f>
        <v>17135.18</v>
      </c>
      <c r="E252" s="33">
        <f>IFERROR(VLOOKUP(B252,'Walgreens Payment 1'!$B:$H,7,0),0)</f>
        <v>3397.07</v>
      </c>
      <c r="F252" s="33">
        <f>IFERROR(VLOOKUP(B252,'Walgreens Payment 2'!$B:$H,7,0),0)</f>
        <v>1885.37</v>
      </c>
      <c r="G252" s="33">
        <f>VLOOKUP(B252,'CVS Payment 1'!$B:$H,7,0)</f>
        <v>2839.63</v>
      </c>
      <c r="H252" s="33">
        <f>VLOOKUP(B252,'Allergan Payment 1'!$B:$H,7,0)</f>
        <v>2980.86</v>
      </c>
      <c r="I252" s="33">
        <f>VLOOKUP(B252,'Teva Payment 1'!$B:$H,7,0)</f>
        <v>2323.63</v>
      </c>
      <c r="J252" s="34">
        <f t="shared" si="4"/>
        <v>40493.299999999996</v>
      </c>
    </row>
    <row r="253" spans="1:10" x14ac:dyDescent="0.25">
      <c r="A253" s="8">
        <v>250</v>
      </c>
      <c r="B253" s="22" t="s">
        <v>258</v>
      </c>
      <c r="C253" s="33">
        <f>VLOOKUP(B253,'Walmart Initial Payment 1'!$B:$H,7,0)</f>
        <v>4115.9399999999996</v>
      </c>
      <c r="D253" s="33">
        <f>VLOOKUP(B253,'Walmart Second Payment 1'!$B:$H,7,0)</f>
        <v>7101.34</v>
      </c>
      <c r="E253" s="33">
        <f>IFERROR(VLOOKUP(B253,'Walgreens Payment 1'!$B:$H,7,0),0)</f>
        <v>1407.85</v>
      </c>
      <c r="F253" s="33">
        <f>IFERROR(VLOOKUP(B253,'Walgreens Payment 2'!$B:$H,7,0),0)</f>
        <v>781.35</v>
      </c>
      <c r="G253" s="33">
        <f>VLOOKUP(B253,'CVS Payment 1'!$B:$H,7,0)</f>
        <v>1176.83</v>
      </c>
      <c r="H253" s="33">
        <f>VLOOKUP(B253,'Allergan Payment 1'!$B:$H,7,0)</f>
        <v>1235.3599999999999</v>
      </c>
      <c r="I253" s="33">
        <f>VLOOKUP(B253,'Teva Payment 1'!$B:$H,7,0)</f>
        <v>962.98</v>
      </c>
      <c r="J253" s="34">
        <f t="shared" si="4"/>
        <v>16781.650000000001</v>
      </c>
    </row>
    <row r="254" spans="1:10" x14ac:dyDescent="0.25">
      <c r="A254" s="8">
        <v>251</v>
      </c>
      <c r="B254" s="22" t="s">
        <v>259</v>
      </c>
      <c r="C254" s="33">
        <f>VLOOKUP(B254,'Walmart Initial Payment 1'!$B:$H,7,0)</f>
        <v>20160.849999999999</v>
      </c>
      <c r="D254" s="33">
        <f>VLOOKUP(B254,'Walmart Second Payment 1'!$B:$H,7,0)</f>
        <v>34784.050000000003</v>
      </c>
      <c r="E254" s="33">
        <f>IFERROR(VLOOKUP(B254,'Walgreens Payment 1'!$B:$H,7,0),0)</f>
        <v>6895.98</v>
      </c>
      <c r="F254" s="33">
        <f>IFERROR(VLOOKUP(B254,'Walgreens Payment 2'!$B:$H,7,0),0)</f>
        <v>3827.25</v>
      </c>
      <c r="G254" s="33">
        <f>VLOOKUP(B254,'CVS Payment 1'!$B:$H,7,0)</f>
        <v>5764.39</v>
      </c>
      <c r="H254" s="33">
        <f>VLOOKUP(B254,'Allergan Payment 1'!$B:$H,7,0)</f>
        <v>6051.09</v>
      </c>
      <c r="I254" s="33">
        <f>VLOOKUP(B254,'Teva Payment 1'!$B:$H,7,0)</f>
        <v>4716.92</v>
      </c>
      <c r="J254" s="34">
        <f t="shared" si="4"/>
        <v>82200.53</v>
      </c>
    </row>
    <row r="255" spans="1:10" x14ac:dyDescent="0.25">
      <c r="A255" s="8">
        <v>252</v>
      </c>
      <c r="B255" s="22" t="s">
        <v>260</v>
      </c>
      <c r="C255" s="33">
        <f>VLOOKUP(B255,'Walmart Initial Payment 1'!$B:$H,7,0)</f>
        <v>70962.84</v>
      </c>
      <c r="D255" s="33">
        <f>VLOOKUP(B255,'Walmart Second Payment 1'!$B:$H,7,0)</f>
        <v>122434.05</v>
      </c>
      <c r="E255" s="33">
        <f>IFERROR(VLOOKUP(B255,'Walgreens Payment 1'!$B:$H,7,0),0)</f>
        <v>24272.71</v>
      </c>
      <c r="F255" s="33">
        <f>IFERROR(VLOOKUP(B255,'Walgreens Payment 2'!$B:$H,7,0),0)</f>
        <v>13471.29</v>
      </c>
      <c r="G255" s="33">
        <f>VLOOKUP(B255,'CVS Payment 1'!$B:$H,7,0)</f>
        <v>20289.7</v>
      </c>
      <c r="H255" s="33">
        <f>VLOOKUP(B255,'Allergan Payment 1'!$B:$H,7,0)</f>
        <v>21298.83</v>
      </c>
      <c r="I255" s="33">
        <f>VLOOKUP(B255,'Teva Payment 1'!$B:$H,7,0)</f>
        <v>16602.77</v>
      </c>
      <c r="J255" s="34">
        <f t="shared" si="4"/>
        <v>289332.19000000006</v>
      </c>
    </row>
    <row r="256" spans="1:10" x14ac:dyDescent="0.25">
      <c r="A256" s="8">
        <v>253</v>
      </c>
      <c r="B256" s="22" t="s">
        <v>261</v>
      </c>
      <c r="C256" s="33">
        <f>VLOOKUP(B256,'Walmart Initial Payment 1'!$B:$H,7,0)</f>
        <v>823.07</v>
      </c>
      <c r="D256" s="33">
        <f>VLOOKUP(B256,'Walmart Second Payment 1'!$B:$H,7,0)</f>
        <v>1420.06</v>
      </c>
      <c r="E256" s="33">
        <f>IFERROR(VLOOKUP(B256,'Walgreens Payment 1'!$B:$H,7,0),0)</f>
        <v>4167.3999999999996</v>
      </c>
      <c r="F256" s="33">
        <f>IFERROR(VLOOKUP(B256,'Walgreens Payment 2'!$B:$H,7,0),0)</f>
        <v>0</v>
      </c>
      <c r="G256" s="33">
        <f>VLOOKUP(B256,'CVS Payment 1'!$B:$H,7,0)</f>
        <v>3841.04</v>
      </c>
      <c r="H256" s="33">
        <f>VLOOKUP(B256,'Allergan Payment 1'!$B:$H,7,0)</f>
        <v>1726.73</v>
      </c>
      <c r="I256" s="33">
        <f>VLOOKUP(B256,'Teva Payment 1'!$B:$H,7,0)</f>
        <v>2900.68</v>
      </c>
      <c r="J256" s="34">
        <f t="shared" si="4"/>
        <v>14878.98</v>
      </c>
    </row>
    <row r="257" spans="1:10" x14ac:dyDescent="0.25">
      <c r="A257" s="8">
        <v>254</v>
      </c>
      <c r="B257" s="22" t="s">
        <v>262</v>
      </c>
      <c r="C257" s="33">
        <f>VLOOKUP(B257,'Walmart Initial Payment 1'!$B:$H,7,0)</f>
        <v>4.38</v>
      </c>
      <c r="D257" s="33">
        <f>VLOOKUP(B257,'Walmart Second Payment 1'!$B:$H,7,0)</f>
        <v>7.55</v>
      </c>
      <c r="E257" s="33">
        <f>IFERROR(VLOOKUP(B257,'Walgreens Payment 1'!$B:$H,7,0),0)</f>
        <v>22.16</v>
      </c>
      <c r="F257" s="33">
        <f>IFERROR(VLOOKUP(B257,'Walgreens Payment 2'!$B:$H,7,0),0)</f>
        <v>0</v>
      </c>
      <c r="G257" s="33">
        <f>VLOOKUP(B257,'CVS Payment 1'!$B:$H,7,0)</f>
        <v>20.420000000000002</v>
      </c>
      <c r="H257" s="33">
        <f>VLOOKUP(B257,'Allergan Payment 1'!$B:$H,7,0)</f>
        <v>9.18</v>
      </c>
      <c r="I257" s="33">
        <f>VLOOKUP(B257,'Teva Payment 1'!$B:$H,7,0)</f>
        <v>15.42</v>
      </c>
      <c r="J257" s="34">
        <f t="shared" si="4"/>
        <v>79.11</v>
      </c>
    </row>
    <row r="258" spans="1:10" x14ac:dyDescent="0.25">
      <c r="A258" s="8">
        <v>255</v>
      </c>
      <c r="B258" s="22" t="s">
        <v>263</v>
      </c>
      <c r="C258" s="33">
        <f>VLOOKUP(B258,'Walmart Initial Payment 1'!$B:$H,7,0)</f>
        <v>10997.16</v>
      </c>
      <c r="D258" s="33">
        <f>VLOOKUP(B258,'Walmart Second Payment 1'!$B:$H,7,0)</f>
        <v>18973.689999999999</v>
      </c>
      <c r="E258" s="33">
        <f>IFERROR(VLOOKUP(B258,'Walgreens Payment 1'!$B:$H,7,0),0)</f>
        <v>3761.56</v>
      </c>
      <c r="F258" s="33">
        <f>IFERROR(VLOOKUP(B258,'Walgreens Payment 2'!$B:$H,7,0),0)</f>
        <v>2087.65</v>
      </c>
      <c r="G258" s="33">
        <f>VLOOKUP(B258,'CVS Payment 1'!$B:$H,7,0)</f>
        <v>3144.31</v>
      </c>
      <c r="H258" s="33">
        <f>VLOOKUP(B258,'Allergan Payment 1'!$B:$H,7,0)</f>
        <v>3300.69</v>
      </c>
      <c r="I258" s="33">
        <f>VLOOKUP(B258,'Teva Payment 1'!$B:$H,7,0)</f>
        <v>2572.94</v>
      </c>
      <c r="J258" s="34">
        <f t="shared" si="4"/>
        <v>44838</v>
      </c>
    </row>
    <row r="259" spans="1:10" x14ac:dyDescent="0.25">
      <c r="A259" s="8">
        <v>256</v>
      </c>
      <c r="B259" s="22" t="s">
        <v>264</v>
      </c>
      <c r="C259" s="33">
        <f>VLOOKUP(B259,'Walmart Initial Payment 1'!$B:$H,7,0)</f>
        <v>65166.76</v>
      </c>
      <c r="D259" s="33">
        <f>VLOOKUP(B259,'Walmart Second Payment 1'!$B:$H,7,0)</f>
        <v>112433.92</v>
      </c>
      <c r="E259" s="33">
        <f>IFERROR(VLOOKUP(B259,'Walgreens Payment 1'!$B:$H,7,0),0)</f>
        <v>22858.18</v>
      </c>
      <c r="F259" s="33">
        <f>IFERROR(VLOOKUP(B259,'Walgreens Payment 2'!$B:$H,7,0),0)</f>
        <v>12370.99</v>
      </c>
      <c r="G259" s="33">
        <f>VLOOKUP(B259,'CVS Payment 1'!$B:$H,7,0)</f>
        <v>19156.010000000002</v>
      </c>
      <c r="H259" s="33">
        <f>VLOOKUP(B259,'Allergan Payment 1'!$B:$H,7,0)</f>
        <v>19794.539999999997</v>
      </c>
      <c r="I259" s="33">
        <f>VLOOKUP(B259,'Teva Payment 1'!$B:$H,7,0)</f>
        <v>15642.050000000001</v>
      </c>
      <c r="J259" s="34">
        <f t="shared" si="4"/>
        <v>267422.45</v>
      </c>
    </row>
    <row r="260" spans="1:10" x14ac:dyDescent="0.25">
      <c r="A260" s="8">
        <v>257</v>
      </c>
      <c r="B260" s="22" t="s">
        <v>265</v>
      </c>
      <c r="C260" s="33">
        <f>VLOOKUP(B260,'Walmart Initial Payment 1'!$B:$H,7,0)</f>
        <v>4930.1099999999997</v>
      </c>
      <c r="D260" s="33">
        <f>VLOOKUP(B260,'Walmart Second Payment 1'!$B:$H,7,0)</f>
        <v>8506.0400000000009</v>
      </c>
      <c r="E260" s="33">
        <f>IFERROR(VLOOKUP(B260,'Walgreens Payment 1'!$B:$H,7,0),0)</f>
        <v>1686.33</v>
      </c>
      <c r="F260" s="33">
        <f>IFERROR(VLOOKUP(B260,'Walgreens Payment 2'!$B:$H,7,0),0)</f>
        <v>935.91</v>
      </c>
      <c r="G260" s="33">
        <f>VLOOKUP(B260,'CVS Payment 1'!$B:$H,7,0)</f>
        <v>1409.62</v>
      </c>
      <c r="H260" s="33">
        <f>VLOOKUP(B260,'Allergan Payment 1'!$B:$H,7,0)</f>
        <v>1479.73</v>
      </c>
      <c r="I260" s="33">
        <f>VLOOKUP(B260,'Teva Payment 1'!$B:$H,7,0)</f>
        <v>1153.47</v>
      </c>
      <c r="J260" s="34">
        <f t="shared" si="4"/>
        <v>20101.210000000003</v>
      </c>
    </row>
    <row r="261" spans="1:10" x14ac:dyDescent="0.25">
      <c r="A261" s="8">
        <v>258</v>
      </c>
      <c r="B261" s="22" t="s">
        <v>266</v>
      </c>
      <c r="C261" s="33">
        <f>VLOOKUP(B261,'Walmart Initial Payment 1'!$B:$H,7,0)</f>
        <v>188040.62</v>
      </c>
      <c r="D261" s="33">
        <f>VLOOKUP(B261,'Walmart Second Payment 1'!$B:$H,7,0)</f>
        <v>324431.43</v>
      </c>
      <c r="E261" s="33">
        <f>IFERROR(VLOOKUP(B261,'Walgreens Payment 1'!$B:$H,7,0),0)</f>
        <v>64318.97</v>
      </c>
      <c r="F261" s="33">
        <f>IFERROR(VLOOKUP(B261,'Walgreens Payment 2'!$B:$H,7,0),0)</f>
        <v>35696.85</v>
      </c>
      <c r="G261" s="33">
        <f>VLOOKUP(B261,'CVS Payment 1'!$B:$H,7,0)</f>
        <v>53764.59</v>
      </c>
      <c r="H261" s="33">
        <f>VLOOKUP(B261,'Allergan Payment 1'!$B:$H,7,0)</f>
        <v>56438.63</v>
      </c>
      <c r="I261" s="33">
        <f>VLOOKUP(B261,'Teva Payment 1'!$B:$H,7,0)</f>
        <v>43994.8</v>
      </c>
      <c r="J261" s="34">
        <f t="shared" si="4"/>
        <v>766685.89</v>
      </c>
    </row>
    <row r="262" spans="1:10" x14ac:dyDescent="0.25">
      <c r="A262" s="8">
        <v>259</v>
      </c>
      <c r="B262" s="22" t="s">
        <v>267</v>
      </c>
      <c r="C262" s="33">
        <f>VLOOKUP(B262,'Walmart Initial Payment 1'!$B:$H,7,0)</f>
        <v>6909.23</v>
      </c>
      <c r="D262" s="33">
        <f>VLOOKUP(B262,'Walmart Second Payment 1'!$B:$H,7,0)</f>
        <v>11920.68</v>
      </c>
      <c r="E262" s="33">
        <f>IFERROR(VLOOKUP(B262,'Walgreens Payment 1'!$B:$H,7,0),0)</f>
        <v>2363.29</v>
      </c>
      <c r="F262" s="33">
        <f>IFERROR(VLOOKUP(B262,'Walgreens Payment 2'!$B:$H,7,0),0)</f>
        <v>1311.62</v>
      </c>
      <c r="G262" s="33">
        <f>VLOOKUP(B262,'CVS Payment 1'!$B:$H,7,0)</f>
        <v>1975.49</v>
      </c>
      <c r="H262" s="33">
        <f>VLOOKUP(B262,'Allergan Payment 1'!$B:$H,7,0)</f>
        <v>2073.7399999999998</v>
      </c>
      <c r="I262" s="33">
        <f>VLOOKUP(B262,'Teva Payment 1'!$B:$H,7,0)</f>
        <v>1616.51</v>
      </c>
      <c r="J262" s="34">
        <f t="shared" ref="J262:J286" si="5">SUM(C262:I262)</f>
        <v>28170.560000000001</v>
      </c>
    </row>
    <row r="263" spans="1:10" x14ac:dyDescent="0.25">
      <c r="A263" s="8">
        <v>260</v>
      </c>
      <c r="B263" s="22" t="s">
        <v>268</v>
      </c>
      <c r="C263" s="33">
        <f>VLOOKUP(B263,'Walmart Initial Payment 1'!$B:$H,7,0)</f>
        <v>380470.35</v>
      </c>
      <c r="D263" s="33">
        <f>VLOOKUP(B263,'Walmart Second Payment 1'!$B:$H,7,0)</f>
        <v>656435.5</v>
      </c>
      <c r="E263" s="33">
        <f>IFERROR(VLOOKUP(B263,'Walgreens Payment 1'!$B:$H,7,0),0)</f>
        <v>130139.22</v>
      </c>
      <c r="F263" s="33">
        <f>IFERROR(VLOOKUP(B263,'Walgreens Payment 2'!$B:$H,7,0),0)</f>
        <v>72226.91</v>
      </c>
      <c r="G263" s="33">
        <f>VLOOKUP(B263,'CVS Payment 1'!$B:$H,7,0)</f>
        <v>108784.12</v>
      </c>
      <c r="H263" s="33">
        <f>VLOOKUP(B263,'Allergan Payment 1'!$B:$H,7,0)</f>
        <v>114194.61</v>
      </c>
      <c r="I263" s="33">
        <f>VLOOKUP(B263,'Teva Payment 1'!$B:$H,7,0)</f>
        <v>89016.5</v>
      </c>
      <c r="J263" s="34">
        <f t="shared" si="5"/>
        <v>1551267.2100000002</v>
      </c>
    </row>
    <row r="264" spans="1:10" x14ac:dyDescent="0.25">
      <c r="A264" s="8">
        <v>261</v>
      </c>
      <c r="B264" s="22" t="s">
        <v>269</v>
      </c>
      <c r="C264" s="33">
        <f>VLOOKUP(B264,'Walmart Initial Payment 1'!$B:$H,7,0)</f>
        <v>18674.560000000001</v>
      </c>
      <c r="D264" s="33">
        <f>VLOOKUP(B264,'Walmart Second Payment 1'!$B:$H,7,0)</f>
        <v>32219.7</v>
      </c>
      <c r="E264" s="33">
        <f>IFERROR(VLOOKUP(B264,'Walgreens Payment 1'!$B:$H,7,0),0)</f>
        <v>6387.6</v>
      </c>
      <c r="F264" s="33">
        <f>IFERROR(VLOOKUP(B264,'Walgreens Payment 2'!$B:$H,7,0),0)</f>
        <v>3545.1</v>
      </c>
      <c r="G264" s="33">
        <f>VLOOKUP(B264,'CVS Payment 1'!$B:$H,7,0)</f>
        <v>5339.43</v>
      </c>
      <c r="H264" s="33">
        <f>VLOOKUP(B264,'Allergan Payment 1'!$B:$H,7,0)</f>
        <v>5604.99</v>
      </c>
      <c r="I264" s="33">
        <f>VLOOKUP(B264,'Teva Payment 1'!$B:$H,7,0)</f>
        <v>4369.18</v>
      </c>
      <c r="J264" s="34">
        <f t="shared" si="5"/>
        <v>76140.56</v>
      </c>
    </row>
    <row r="265" spans="1:10" x14ac:dyDescent="0.25">
      <c r="A265" s="8">
        <v>262</v>
      </c>
      <c r="B265" s="22" t="s">
        <v>270</v>
      </c>
      <c r="C265" s="33">
        <f>VLOOKUP(B265,'Walmart Initial Payment 1'!$B:$H,7,0)</f>
        <v>13415.71</v>
      </c>
      <c r="D265" s="33">
        <f>VLOOKUP(B265,'Walmart Second Payment 1'!$B:$H,7,0)</f>
        <v>23146.47</v>
      </c>
      <c r="E265" s="33">
        <f>IFERROR(VLOOKUP(B265,'Walgreens Payment 1'!$B:$H,7,0),0)</f>
        <v>4588.82</v>
      </c>
      <c r="F265" s="33">
        <f>IFERROR(VLOOKUP(B265,'Walgreens Payment 2'!$B:$H,7,0),0)</f>
        <v>2546.7800000000002</v>
      </c>
      <c r="G265" s="33">
        <f>VLOOKUP(B265,'CVS Payment 1'!$B:$H,7,0)</f>
        <v>3835.82</v>
      </c>
      <c r="H265" s="33">
        <f>VLOOKUP(B265,'Allergan Payment 1'!$B:$H,7,0)</f>
        <v>4026.6</v>
      </c>
      <c r="I265" s="33">
        <f>VLOOKUP(B265,'Teva Payment 1'!$B:$H,7,0)</f>
        <v>3138.8</v>
      </c>
      <c r="J265" s="34">
        <f t="shared" si="5"/>
        <v>54699</v>
      </c>
    </row>
    <row r="266" spans="1:10" x14ac:dyDescent="0.25">
      <c r="A266" s="8">
        <v>263</v>
      </c>
      <c r="B266" s="22" t="s">
        <v>271</v>
      </c>
      <c r="C266" s="33">
        <f>VLOOKUP(B266,'Walmart Initial Payment 1'!$B:$H,7,0)</f>
        <v>1630901.55</v>
      </c>
      <c r="D266" s="33">
        <f>VLOOKUP(B266,'Walmart Second Payment 1'!$B:$H,7,0)</f>
        <v>2813837.35</v>
      </c>
      <c r="E266" s="33">
        <f>IFERROR(VLOOKUP(B266,'Walgreens Payment 1'!$B:$H,7,0),0)</f>
        <v>557847.04000000004</v>
      </c>
      <c r="F266" s="33">
        <f>IFERROR(VLOOKUP(B266,'Walgreens Payment 2'!$B:$H,7,0),0)</f>
        <v>309603.57</v>
      </c>
      <c r="G266" s="33">
        <f>VLOOKUP(B266,'CVS Payment 1'!$B:$H,7,0)</f>
        <v>466307.54</v>
      </c>
      <c r="H266" s="33">
        <f>VLOOKUP(B266,'Allergan Payment 1'!$B:$H,7,0)</f>
        <v>489499.82</v>
      </c>
      <c r="I266" s="33">
        <f>VLOOKUP(B266,'Teva Payment 1'!$B:$H,7,0)</f>
        <v>381572.83</v>
      </c>
      <c r="J266" s="34">
        <f t="shared" si="5"/>
        <v>6649569.7000000011</v>
      </c>
    </row>
    <row r="267" spans="1:10" x14ac:dyDescent="0.25">
      <c r="A267" s="8">
        <v>264</v>
      </c>
      <c r="B267" s="22" t="s">
        <v>272</v>
      </c>
      <c r="C267" s="33">
        <f>VLOOKUP(B267,'Walmart Initial Payment 1'!$B:$H,7,0)</f>
        <v>22402.97</v>
      </c>
      <c r="D267" s="33">
        <f>VLOOKUP(B267,'Walmart Second Payment 1'!$B:$H,7,0)</f>
        <v>38652.43</v>
      </c>
      <c r="E267" s="33">
        <f>IFERROR(VLOOKUP(B267,'Walgreens Payment 1'!$B:$H,7,0),0)</f>
        <v>7662.9</v>
      </c>
      <c r="F267" s="33">
        <f>IFERROR(VLOOKUP(B267,'Walgreens Payment 2'!$B:$H,7,0),0)</f>
        <v>4252.8900000000003</v>
      </c>
      <c r="G267" s="33">
        <f>VLOOKUP(B267,'CVS Payment 1'!$B:$H,7,0)</f>
        <v>6405.46</v>
      </c>
      <c r="H267" s="33">
        <f>VLOOKUP(B267,'Allergan Payment 1'!$B:$H,7,0)</f>
        <v>6724.04</v>
      </c>
      <c r="I267" s="33">
        <f>VLOOKUP(B267,'Teva Payment 1'!$B:$H,7,0)</f>
        <v>5241.5</v>
      </c>
      <c r="J267" s="34">
        <f t="shared" si="5"/>
        <v>91342.19</v>
      </c>
    </row>
    <row r="268" spans="1:10" x14ac:dyDescent="0.25">
      <c r="A268" s="8">
        <v>265</v>
      </c>
      <c r="B268" s="22" t="s">
        <v>273</v>
      </c>
      <c r="C268" s="33">
        <f>VLOOKUP(B268,'Walmart Initial Payment 1'!$B:$H,7,0)</f>
        <v>52221.95</v>
      </c>
      <c r="D268" s="33">
        <f>VLOOKUP(B268,'Walmart Second Payment 1'!$B:$H,7,0)</f>
        <v>90099.91</v>
      </c>
      <c r="E268" s="33">
        <f>IFERROR(VLOOKUP(B268,'Walgreens Payment 1'!$B:$H,7,0),0)</f>
        <v>17862.43</v>
      </c>
      <c r="F268" s="33">
        <f>IFERROR(VLOOKUP(B268,'Walgreens Payment 2'!$B:$H,7,0),0)</f>
        <v>9913.6</v>
      </c>
      <c r="G268" s="33">
        <f>VLOOKUP(B268,'CVS Payment 1'!$B:$H,7,0)</f>
        <v>14931.31</v>
      </c>
      <c r="H268" s="33">
        <f>VLOOKUP(B268,'Allergan Payment 1'!$B:$H,7,0)</f>
        <v>15673.93</v>
      </c>
      <c r="I268" s="33">
        <f>VLOOKUP(B268,'Teva Payment 1'!$B:$H,7,0)</f>
        <v>12218.08</v>
      </c>
      <c r="J268" s="34">
        <f t="shared" si="5"/>
        <v>212921.20999999996</v>
      </c>
    </row>
    <row r="269" spans="1:10" x14ac:dyDescent="0.25">
      <c r="A269" s="8">
        <v>266</v>
      </c>
      <c r="B269" s="22" t="s">
        <v>274</v>
      </c>
      <c r="C269" s="33">
        <f>VLOOKUP(B269,'Walmart Initial Payment 1'!$B:$H,7,0)</f>
        <v>47822.82</v>
      </c>
      <c r="D269" s="33">
        <f>VLOOKUP(B269,'Walmart Second Payment 1'!$B:$H,7,0)</f>
        <v>82509.98</v>
      </c>
      <c r="E269" s="33">
        <f>IFERROR(VLOOKUP(B269,'Walgreens Payment 1'!$B:$H,7,0),0)</f>
        <v>16357.71</v>
      </c>
      <c r="F269" s="33">
        <f>IFERROR(VLOOKUP(B269,'Walgreens Payment 2'!$B:$H,7,0),0)</f>
        <v>9078.49</v>
      </c>
      <c r="G269" s="33">
        <f>VLOOKUP(B269,'CVS Payment 1'!$B:$H,7,0)</f>
        <v>13673.51</v>
      </c>
      <c r="H269" s="33">
        <f>VLOOKUP(B269,'Allergan Payment 1'!$B:$H,7,0)</f>
        <v>14353.57</v>
      </c>
      <c r="I269" s="33">
        <f>VLOOKUP(B269,'Teva Payment 1'!$B:$H,7,0)</f>
        <v>11188.84</v>
      </c>
      <c r="J269" s="34">
        <f t="shared" si="5"/>
        <v>194984.91999999998</v>
      </c>
    </row>
    <row r="270" spans="1:10" x14ac:dyDescent="0.25">
      <c r="A270" s="8">
        <v>267</v>
      </c>
      <c r="B270" s="22" t="s">
        <v>275</v>
      </c>
      <c r="C270" s="33">
        <f>VLOOKUP(B270,'Walmart Initial Payment 1'!$B:$H,7,0)</f>
        <v>5000.8</v>
      </c>
      <c r="D270" s="33">
        <f>VLOOKUP(B270,'Walmart Second Payment 1'!$B:$H,7,0)</f>
        <v>8628.01</v>
      </c>
      <c r="E270" s="33">
        <f>IFERROR(VLOOKUP(B270,'Walgreens Payment 1'!$B:$H,7,0),0)</f>
        <v>1710.51</v>
      </c>
      <c r="F270" s="33">
        <f>IFERROR(VLOOKUP(B270,'Walgreens Payment 2'!$B:$H,7,0),0)</f>
        <v>949.33</v>
      </c>
      <c r="G270" s="33">
        <f>VLOOKUP(B270,'CVS Payment 1'!$B:$H,7,0)</f>
        <v>1429.83</v>
      </c>
      <c r="H270" s="33">
        <f>VLOOKUP(B270,'Allergan Payment 1'!$B:$H,7,0)</f>
        <v>1500.94</v>
      </c>
      <c r="I270" s="33">
        <f>VLOOKUP(B270,'Teva Payment 1'!$B:$H,7,0)</f>
        <v>1170.01</v>
      </c>
      <c r="J270" s="34">
        <f t="shared" si="5"/>
        <v>20389.43</v>
      </c>
    </row>
    <row r="271" spans="1:10" x14ac:dyDescent="0.25">
      <c r="A271" s="8">
        <v>268</v>
      </c>
      <c r="B271" s="22" t="s">
        <v>276</v>
      </c>
      <c r="C271" s="33">
        <f>VLOOKUP(B271,'Walmart Initial Payment 1'!$B:$H,7,0)</f>
        <v>3155.6</v>
      </c>
      <c r="D271" s="33">
        <f>VLOOKUP(B271,'Walmart Second Payment 1'!$B:$H,7,0)</f>
        <v>5444.45</v>
      </c>
      <c r="E271" s="33">
        <f>IFERROR(VLOOKUP(B271,'Walgreens Payment 1'!$B:$H,7,0),0)</f>
        <v>1079.3699999999999</v>
      </c>
      <c r="F271" s="33">
        <f>IFERROR(VLOOKUP(B271,'Walgreens Payment 2'!$B:$H,7,0),0)</f>
        <v>599.04999999999995</v>
      </c>
      <c r="G271" s="33">
        <f>VLOOKUP(B271,'CVS Payment 1'!$B:$H,7,0)</f>
        <v>902.25</v>
      </c>
      <c r="H271" s="33">
        <f>VLOOKUP(B271,'Allergan Payment 1'!$B:$H,7,0)</f>
        <v>947.13</v>
      </c>
      <c r="I271" s="33">
        <f>VLOOKUP(B271,'Teva Payment 1'!$B:$H,7,0)</f>
        <v>738.3</v>
      </c>
      <c r="J271" s="34">
        <f t="shared" si="5"/>
        <v>12866.149999999996</v>
      </c>
    </row>
    <row r="272" spans="1:10" x14ac:dyDescent="0.25">
      <c r="A272" s="8">
        <v>269</v>
      </c>
      <c r="B272" s="22" t="s">
        <v>277</v>
      </c>
      <c r="C272" s="33">
        <f>VLOOKUP(B272,'Walmart Initial Payment 1'!$B:$H,7,0)</f>
        <v>4885.41</v>
      </c>
      <c r="D272" s="33">
        <f>VLOOKUP(B272,'Walmart Second Payment 1'!$B:$H,7,0)</f>
        <v>8428.93</v>
      </c>
      <c r="E272" s="33">
        <f>IFERROR(VLOOKUP(B272,'Walgreens Payment 1'!$B:$H,7,0),0)</f>
        <v>1671.05</v>
      </c>
      <c r="F272" s="33">
        <f>IFERROR(VLOOKUP(B272,'Walgreens Payment 2'!$B:$H,7,0),0)</f>
        <v>927.43</v>
      </c>
      <c r="G272" s="33">
        <f>VLOOKUP(B272,'CVS Payment 1'!$B:$H,7,0)</f>
        <v>1396.84</v>
      </c>
      <c r="H272" s="33">
        <f>VLOOKUP(B272,'Allergan Payment 1'!$B:$H,7,0)</f>
        <v>1466.31</v>
      </c>
      <c r="I272" s="33">
        <f>VLOOKUP(B272,'Teva Payment 1'!$B:$H,7,0)</f>
        <v>1143.01</v>
      </c>
      <c r="J272" s="34">
        <f t="shared" si="5"/>
        <v>19918.98</v>
      </c>
    </row>
    <row r="273" spans="1:10" x14ac:dyDescent="0.25">
      <c r="A273" s="8">
        <v>270</v>
      </c>
      <c r="B273" s="22" t="s">
        <v>278</v>
      </c>
      <c r="C273" s="33">
        <f>VLOOKUP(B273,'Walmart Initial Payment 1'!$B:$H,7,0)</f>
        <v>8343.6</v>
      </c>
      <c r="D273" s="33">
        <f>VLOOKUP(B273,'Walmart Second Payment 1'!$B:$H,7,0)</f>
        <v>14395.43</v>
      </c>
      <c r="E273" s="33">
        <f>IFERROR(VLOOKUP(B273,'Walgreens Payment 1'!$B:$H,7,0),0)</f>
        <v>2853.91</v>
      </c>
      <c r="F273" s="33">
        <f>IFERROR(VLOOKUP(B273,'Walgreens Payment 2'!$B:$H,7,0),0)</f>
        <v>1583.91</v>
      </c>
      <c r="G273" s="33">
        <f>VLOOKUP(B273,'CVS Payment 1'!$B:$H,7,0)</f>
        <v>2385.6</v>
      </c>
      <c r="H273" s="33">
        <f>VLOOKUP(B273,'Allergan Payment 1'!$B:$H,7,0)</f>
        <v>2504.25</v>
      </c>
      <c r="I273" s="33">
        <f>VLOOKUP(B273,'Teva Payment 1'!$B:$H,7,0)</f>
        <v>1952.11</v>
      </c>
      <c r="J273" s="34">
        <f t="shared" si="5"/>
        <v>34018.81</v>
      </c>
    </row>
    <row r="274" spans="1:10" x14ac:dyDescent="0.25">
      <c r="A274" s="8">
        <v>271</v>
      </c>
      <c r="B274" s="22" t="s">
        <v>279</v>
      </c>
      <c r="C274" s="33">
        <f>VLOOKUP(B274,'Walmart Initial Payment 1'!$B:$H,7,0)</f>
        <v>21820.26</v>
      </c>
      <c r="D274" s="33">
        <f>VLOOKUP(B274,'Walmart Second Payment 1'!$B:$H,7,0)</f>
        <v>37647.07</v>
      </c>
      <c r="E274" s="33">
        <f>IFERROR(VLOOKUP(B274,'Walgreens Payment 1'!$B:$H,7,0),0)</f>
        <v>7463.58</v>
      </c>
      <c r="F274" s="33">
        <f>IFERROR(VLOOKUP(B274,'Walgreens Payment 2'!$B:$H,7,0),0)</f>
        <v>4142.2700000000004</v>
      </c>
      <c r="G274" s="33">
        <f>VLOOKUP(B274,'CVS Payment 1'!$B:$H,7,0)</f>
        <v>6238.85</v>
      </c>
      <c r="H274" s="33">
        <f>VLOOKUP(B274,'Allergan Payment 1'!$B:$H,7,0)</f>
        <v>6549.15</v>
      </c>
      <c r="I274" s="33">
        <f>VLOOKUP(B274,'Teva Payment 1'!$B:$H,7,0)</f>
        <v>5105.16</v>
      </c>
      <c r="J274" s="34">
        <f t="shared" si="5"/>
        <v>88966.340000000011</v>
      </c>
    </row>
    <row r="275" spans="1:10" x14ac:dyDescent="0.25">
      <c r="A275" s="8">
        <v>272</v>
      </c>
      <c r="B275" s="22" t="s">
        <v>280</v>
      </c>
      <c r="C275" s="33">
        <f>VLOOKUP(B275,'Walmart Initial Payment 1'!$B:$H,7,0)</f>
        <v>4944.0600000000004</v>
      </c>
      <c r="D275" s="33">
        <f>VLOOKUP(B275,'Walmart Second Payment 1'!$B:$H,7,0)</f>
        <v>8530.11</v>
      </c>
      <c r="E275" s="33">
        <f>IFERROR(VLOOKUP(B275,'Walgreens Payment 1'!$B:$H,7,0),0)</f>
        <v>1691.11</v>
      </c>
      <c r="F275" s="33">
        <f>IFERROR(VLOOKUP(B275,'Walgreens Payment 2'!$B:$H,7,0),0)</f>
        <v>938.56</v>
      </c>
      <c r="G275" s="33">
        <f>VLOOKUP(B275,'CVS Payment 1'!$B:$H,7,0)</f>
        <v>1413.61</v>
      </c>
      <c r="H275" s="33">
        <f>VLOOKUP(B275,'Allergan Payment 1'!$B:$H,7,0)</f>
        <v>1483.91</v>
      </c>
      <c r="I275" s="33">
        <f>VLOOKUP(B275,'Teva Payment 1'!$B:$H,7,0)</f>
        <v>1156.73</v>
      </c>
      <c r="J275" s="34">
        <f t="shared" si="5"/>
        <v>20158.09</v>
      </c>
    </row>
    <row r="276" spans="1:10" x14ac:dyDescent="0.25">
      <c r="A276" s="8">
        <v>273</v>
      </c>
      <c r="B276" s="22" t="s">
        <v>281</v>
      </c>
      <c r="C276" s="33">
        <f>VLOOKUP(B276,'Walmart Initial Payment 1'!$B:$H,7,0)</f>
        <v>7675.84</v>
      </c>
      <c r="D276" s="33">
        <f>VLOOKUP(B276,'Walmart Second Payment 1'!$B:$H,7,0)</f>
        <v>13243.32</v>
      </c>
      <c r="E276" s="33">
        <f>IFERROR(VLOOKUP(B276,'Walgreens Payment 1'!$B:$H,7,0),0)</f>
        <v>2625.51</v>
      </c>
      <c r="F276" s="33">
        <f>IFERROR(VLOOKUP(B276,'Walgreens Payment 2'!$B:$H,7,0),0)</f>
        <v>1457.15</v>
      </c>
      <c r="G276" s="33">
        <f>VLOOKUP(B276,'CVS Payment 1'!$B:$H,7,0)</f>
        <v>2194.6799999999998</v>
      </c>
      <c r="H276" s="33">
        <f>VLOOKUP(B276,'Allergan Payment 1'!$B:$H,7,0)</f>
        <v>2303.83</v>
      </c>
      <c r="I276" s="33">
        <f>VLOOKUP(B276,'Teva Payment 1'!$B:$H,7,0)</f>
        <v>1795.87</v>
      </c>
      <c r="J276" s="34">
        <f t="shared" si="5"/>
        <v>31296.2</v>
      </c>
    </row>
    <row r="277" spans="1:10" x14ac:dyDescent="0.25">
      <c r="A277" s="8">
        <v>274</v>
      </c>
      <c r="B277" s="22" t="s">
        <v>282</v>
      </c>
      <c r="C277" s="33">
        <f>VLOOKUP(B277,'Walmart Initial Payment 1'!$B:$H,7,0)</f>
        <v>525.4</v>
      </c>
      <c r="D277" s="33">
        <f>VLOOKUP(B277,'Walmart Second Payment 1'!$B:$H,7,0)</f>
        <v>906.49</v>
      </c>
      <c r="E277" s="33">
        <f>IFERROR(VLOOKUP(B277,'Walgreens Payment 1'!$B:$H,7,0),0)</f>
        <v>2660.25</v>
      </c>
      <c r="F277" s="33">
        <f>IFERROR(VLOOKUP(B277,'Walgreens Payment 2'!$B:$H,7,0),0)</f>
        <v>0</v>
      </c>
      <c r="G277" s="33">
        <f>VLOOKUP(B277,'CVS Payment 1'!$B:$H,7,0)</f>
        <v>2451.92</v>
      </c>
      <c r="H277" s="33">
        <f>VLOOKUP(B277,'Allergan Payment 1'!$B:$H,7,0)</f>
        <v>1102.25</v>
      </c>
      <c r="I277" s="33">
        <f>VLOOKUP(B277,'Teva Payment 1'!$B:$H,7,0)</f>
        <v>1851.64</v>
      </c>
      <c r="J277" s="34">
        <f t="shared" si="5"/>
        <v>9497.9499999999989</v>
      </c>
    </row>
    <row r="278" spans="1:10" x14ac:dyDescent="0.25">
      <c r="A278" s="8">
        <v>275</v>
      </c>
      <c r="B278" s="22" t="s">
        <v>283</v>
      </c>
      <c r="C278" s="33">
        <v>0</v>
      </c>
      <c r="D278" s="33">
        <v>0</v>
      </c>
      <c r="E278" s="33">
        <f>IFERROR(VLOOKUP(B278,'Walgreens Payment 1'!$B:$H,7,0),0)</f>
        <v>0</v>
      </c>
      <c r="F278" s="33">
        <f>IFERROR(VLOOKUP(B278,'Walgreens Payment 2'!$B:$H,7,0),0)</f>
        <v>0</v>
      </c>
      <c r="G278" s="33">
        <f>VLOOKUP(B278,'CVS Payment 1'!$B:$H,7,0)</f>
        <v>0</v>
      </c>
      <c r="H278" s="33">
        <f>VLOOKUP(B278,'Allergan Payment 1'!$B:$H,7,0)</f>
        <v>0</v>
      </c>
      <c r="I278" s="33">
        <f>VLOOKUP(B278,'Teva Payment 1'!$B:$H,7,0)</f>
        <v>0</v>
      </c>
      <c r="J278" s="34">
        <f t="shared" si="5"/>
        <v>0</v>
      </c>
    </row>
    <row r="279" spans="1:10" x14ac:dyDescent="0.25">
      <c r="A279" s="8">
        <v>276</v>
      </c>
      <c r="B279" s="22" t="s">
        <v>284</v>
      </c>
      <c r="C279" s="33">
        <v>0</v>
      </c>
      <c r="D279" s="33">
        <v>0</v>
      </c>
      <c r="E279" s="33">
        <f>IFERROR(VLOOKUP(B279,'Walgreens Payment 1'!$B:$H,7,0),0)</f>
        <v>0</v>
      </c>
      <c r="F279" s="33">
        <f>IFERROR(VLOOKUP(B279,'Walgreens Payment 2'!$B:$H,7,0),0)</f>
        <v>0</v>
      </c>
      <c r="G279" s="33">
        <f>VLOOKUP(B279,'CVS Payment 1'!$B:$H,7,0)</f>
        <v>0</v>
      </c>
      <c r="H279" s="33">
        <f>VLOOKUP(B279,'Allergan Payment 1'!$B:$H,7,0)</f>
        <v>0</v>
      </c>
      <c r="I279" s="33">
        <f>VLOOKUP(B279,'Teva Payment 1'!$B:$H,7,0)</f>
        <v>0</v>
      </c>
      <c r="J279" s="34">
        <f t="shared" si="5"/>
        <v>0</v>
      </c>
    </row>
    <row r="280" spans="1:10" x14ac:dyDescent="0.25">
      <c r="A280" s="8">
        <v>277</v>
      </c>
      <c r="B280" s="22" t="s">
        <v>285</v>
      </c>
      <c r="C280" s="33">
        <v>0</v>
      </c>
      <c r="D280" s="33">
        <v>0</v>
      </c>
      <c r="E280" s="33">
        <f>IFERROR(VLOOKUP(B280,'Walgreens Payment 1'!$B:$H,7,0),0)</f>
        <v>0</v>
      </c>
      <c r="F280" s="33">
        <f>IFERROR(VLOOKUP(B280,'Walgreens Payment 2'!$B:$H,7,0),0)</f>
        <v>0</v>
      </c>
      <c r="G280" s="33">
        <f>VLOOKUP(B280,'CVS Payment 1'!$B:$H,7,0)</f>
        <v>0</v>
      </c>
      <c r="H280" s="33">
        <f>VLOOKUP(B280,'Allergan Payment 1'!$B:$H,7,0)</f>
        <v>0</v>
      </c>
      <c r="I280" s="33">
        <f>VLOOKUP(B280,'Teva Payment 1'!$B:$H,7,0)</f>
        <v>0</v>
      </c>
      <c r="J280" s="34">
        <f t="shared" si="5"/>
        <v>0</v>
      </c>
    </row>
    <row r="281" spans="1:10" x14ac:dyDescent="0.25">
      <c r="A281" s="8">
        <v>278</v>
      </c>
      <c r="B281" s="22" t="s">
        <v>286</v>
      </c>
      <c r="C281" s="33">
        <v>0</v>
      </c>
      <c r="D281" s="33">
        <v>0</v>
      </c>
      <c r="E281" s="33">
        <f>IFERROR(VLOOKUP(B281,'Walgreens Payment 1'!$B:$H,7,0),0)</f>
        <v>0</v>
      </c>
      <c r="F281" s="33">
        <f>IFERROR(VLOOKUP(B281,'Walgreens Payment 2'!$B:$H,7,0),0)</f>
        <v>0</v>
      </c>
      <c r="G281" s="33">
        <f>VLOOKUP(B281,'CVS Payment 1'!$B:$H,7,0)</f>
        <v>0</v>
      </c>
      <c r="H281" s="33">
        <f>VLOOKUP(B281,'Allergan Payment 1'!$B:$H,7,0)</f>
        <v>0</v>
      </c>
      <c r="I281" s="33">
        <f>VLOOKUP(B281,'Teva Payment 1'!$B:$H,7,0)</f>
        <v>0</v>
      </c>
      <c r="J281" s="34">
        <f t="shared" si="5"/>
        <v>0</v>
      </c>
    </row>
    <row r="282" spans="1:10" x14ac:dyDescent="0.25">
      <c r="A282" s="8">
        <v>279</v>
      </c>
      <c r="B282" s="22" t="s">
        <v>287</v>
      </c>
      <c r="C282" s="33">
        <v>0</v>
      </c>
      <c r="D282" s="33">
        <v>0</v>
      </c>
      <c r="E282" s="33">
        <f>IFERROR(VLOOKUP(B282,'Walgreens Payment 1'!$B:$H,7,0),0)</f>
        <v>0</v>
      </c>
      <c r="F282" s="33">
        <f>IFERROR(VLOOKUP(B282,'Walgreens Payment 2'!$B:$H,7,0),0)</f>
        <v>0</v>
      </c>
      <c r="G282" s="33">
        <f>VLOOKUP(B282,'CVS Payment 1'!$B:$H,7,0)</f>
        <v>0</v>
      </c>
      <c r="H282" s="33">
        <f>VLOOKUP(B282,'Allergan Payment 1'!$B:$H,7,0)</f>
        <v>0</v>
      </c>
      <c r="I282" s="33">
        <f>VLOOKUP(B282,'Teva Payment 1'!$B:$H,7,0)</f>
        <v>0</v>
      </c>
      <c r="J282" s="34">
        <f t="shared" si="5"/>
        <v>0</v>
      </c>
    </row>
    <row r="283" spans="1:10" x14ac:dyDescent="0.25">
      <c r="A283" s="8">
        <v>280</v>
      </c>
      <c r="B283" s="22" t="s">
        <v>288</v>
      </c>
      <c r="C283" s="33">
        <v>0</v>
      </c>
      <c r="D283" s="33">
        <v>0</v>
      </c>
      <c r="E283" s="33">
        <f>IFERROR(VLOOKUP(B283,'Walgreens Payment 1'!$B:$H,7,0),0)</f>
        <v>0</v>
      </c>
      <c r="F283" s="33">
        <f>IFERROR(VLOOKUP(B283,'Walgreens Payment 2'!$B:$H,7,0),0)</f>
        <v>0</v>
      </c>
      <c r="G283" s="33">
        <f>VLOOKUP(B283,'CVS Payment 1'!$B:$H,7,0)</f>
        <v>0</v>
      </c>
      <c r="H283" s="33">
        <f>VLOOKUP(B283,'Allergan Payment 1'!$B:$H,7,0)</f>
        <v>0</v>
      </c>
      <c r="I283" s="33">
        <f>VLOOKUP(B283,'Teva Payment 1'!$B:$H,7,0)</f>
        <v>0</v>
      </c>
      <c r="J283" s="34">
        <f t="shared" si="5"/>
        <v>0</v>
      </c>
    </row>
    <row r="284" spans="1:10" x14ac:dyDescent="0.25">
      <c r="A284" s="8">
        <v>281</v>
      </c>
      <c r="B284" s="22" t="s">
        <v>289</v>
      </c>
      <c r="C284" s="33">
        <v>0</v>
      </c>
      <c r="D284" s="33">
        <v>0</v>
      </c>
      <c r="E284" s="33">
        <f>IFERROR(VLOOKUP(B284,'Walgreens Payment 1'!$B:$H,7,0),0)</f>
        <v>0</v>
      </c>
      <c r="F284" s="33">
        <f>IFERROR(VLOOKUP(B284,'Walgreens Payment 2'!$B:$H,7,0),0)</f>
        <v>0</v>
      </c>
      <c r="G284" s="33">
        <f>VLOOKUP(B284,'CVS Payment 1'!$B:$H,7,0)</f>
        <v>0</v>
      </c>
      <c r="H284" s="33">
        <f>VLOOKUP(B284,'Allergan Payment 1'!$B:$H,7,0)</f>
        <v>0</v>
      </c>
      <c r="I284" s="33">
        <f>VLOOKUP(B284,'Teva Payment 1'!$B:$H,7,0)</f>
        <v>0</v>
      </c>
      <c r="J284" s="34">
        <f t="shared" si="5"/>
        <v>0</v>
      </c>
    </row>
    <row r="285" spans="1:10" x14ac:dyDescent="0.25">
      <c r="A285" s="8">
        <v>282</v>
      </c>
      <c r="B285" s="22" t="s">
        <v>290</v>
      </c>
      <c r="C285" s="33">
        <v>0</v>
      </c>
      <c r="D285" s="33">
        <v>0</v>
      </c>
      <c r="E285" s="33">
        <f>IFERROR(VLOOKUP(B285,'Walgreens Payment 1'!$B:$H,7,0),0)</f>
        <v>0</v>
      </c>
      <c r="F285" s="33">
        <f>IFERROR(VLOOKUP(B285,'Walgreens Payment 2'!$B:$H,7,0),0)</f>
        <v>0</v>
      </c>
      <c r="G285" s="33">
        <f>VLOOKUP(B285,'CVS Payment 1'!$B:$H,7,0)</f>
        <v>0</v>
      </c>
      <c r="H285" s="33">
        <f>VLOOKUP(B285,'Allergan Payment 1'!$B:$H,7,0)</f>
        <v>0</v>
      </c>
      <c r="I285" s="33">
        <f>VLOOKUP(B285,'Teva Payment 1'!$B:$H,7,0)</f>
        <v>0</v>
      </c>
      <c r="J285" s="34">
        <f t="shared" si="5"/>
        <v>0</v>
      </c>
    </row>
    <row r="286" spans="1:10" x14ac:dyDescent="0.25">
      <c r="A286" s="8">
        <v>283</v>
      </c>
      <c r="B286" s="22" t="s">
        <v>291</v>
      </c>
      <c r="C286" s="33">
        <f>'Walmart Initial Payment 1'!G16</f>
        <v>6471.27</v>
      </c>
      <c r="D286" s="33">
        <f>'Walmart Second Payment 1'!G16</f>
        <v>11165.039999999999</v>
      </c>
      <c r="E286" s="33">
        <v>0</v>
      </c>
      <c r="F286" s="33">
        <v>0</v>
      </c>
      <c r="G286" s="33">
        <v>0</v>
      </c>
      <c r="H286" s="33">
        <v>0</v>
      </c>
      <c r="I286" s="33">
        <v>0</v>
      </c>
      <c r="J286" s="34">
        <f t="shared" si="5"/>
        <v>17636.309999999998</v>
      </c>
    </row>
    <row r="287" spans="1:10" x14ac:dyDescent="0.25">
      <c r="A287" s="5">
        <v>284</v>
      </c>
      <c r="B287" s="35" t="s">
        <v>292</v>
      </c>
      <c r="C287" s="34">
        <f>SUM(C4:C286)</f>
        <v>34671719.250000007</v>
      </c>
      <c r="D287" s="34">
        <f>SUM(D4:D286)</f>
        <v>56569647.190000005</v>
      </c>
      <c r="E287" s="34">
        <f t="shared" ref="E287:I287" si="6">SUM(E4:E286)</f>
        <v>13518425.24</v>
      </c>
      <c r="F287" s="34">
        <f t="shared" si="6"/>
        <v>8923063.8199999928</v>
      </c>
      <c r="G287" s="34">
        <f t="shared" si="6"/>
        <v>11522405.359999996</v>
      </c>
      <c r="H287" s="34">
        <f t="shared" si="6"/>
        <v>10493574.989999987</v>
      </c>
      <c r="I287" s="34">
        <f t="shared" si="6"/>
        <v>9469395.3500000015</v>
      </c>
      <c r="J287" s="34">
        <f t="shared" ref="J287" si="7">SUM(C287:I287)</f>
        <v>145168231.19999999</v>
      </c>
    </row>
  </sheetData>
  <mergeCells count="1">
    <mergeCell ref="A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040E-843F-4B8A-AD80-3A9109BAB74D}">
  <sheetPr>
    <pageSetUpPr fitToPage="1"/>
  </sheetPr>
  <dimension ref="A1:L321"/>
  <sheetViews>
    <sheetView zoomScaleNormal="100" zoomScaleSheetLayoutView="80" workbookViewId="0">
      <pane ySplit="2" topLeftCell="A78" activePane="bottomLeft" state="frozen"/>
      <selection activeCell="A4" sqref="A4"/>
      <selection pane="bottomLeft" activeCell="E104" sqref="E104"/>
    </sheetView>
  </sheetViews>
  <sheetFormatPr defaultColWidth="9" defaultRowHeight="15.75" x14ac:dyDescent="0.25"/>
  <cols>
    <col min="1" max="1" width="4.875" style="1" bestFit="1" customWidth="1"/>
    <col min="2" max="2" width="69.625" style="1" customWidth="1"/>
    <col min="3" max="5" width="16.5" style="1" customWidth="1"/>
    <col min="6" max="8" width="15.25" style="1" customWidth="1"/>
    <col min="9" max="9" width="13.5" style="1" customWidth="1"/>
    <col min="10" max="10" width="17.625" style="1" bestFit="1" customWidth="1"/>
    <col min="11" max="12" width="13.5" style="1" customWidth="1"/>
    <col min="13" max="16384" width="9" style="1"/>
  </cols>
  <sheetData>
    <row r="1" spans="1:12" ht="61.5" customHeight="1" x14ac:dyDescent="0.25">
      <c r="A1" s="2"/>
      <c r="B1" s="2"/>
      <c r="C1" s="2"/>
      <c r="D1" s="2"/>
      <c r="E1" s="2"/>
    </row>
    <row r="2" spans="1:12" ht="36.75" customHeight="1" x14ac:dyDescent="0.25">
      <c r="A2" s="56" t="s">
        <v>525</v>
      </c>
      <c r="B2" s="56"/>
      <c r="C2" s="56"/>
      <c r="D2" s="56"/>
      <c r="E2" s="56"/>
      <c r="F2" s="56"/>
      <c r="G2" s="56"/>
    </row>
    <row r="3" spans="1:12" ht="15.75" customHeight="1" x14ac:dyDescent="0.25">
      <c r="A3" s="57" t="s">
        <v>293</v>
      </c>
      <c r="B3" s="57"/>
      <c r="C3" s="57"/>
      <c r="D3" s="57"/>
      <c r="E3" s="57"/>
      <c r="F3" s="57"/>
      <c r="G3" s="57"/>
    </row>
    <row r="4" spans="1:12" ht="31.5" x14ac:dyDescent="0.25">
      <c r="A4" s="3"/>
      <c r="B4" s="4"/>
      <c r="C4" s="4" t="s">
        <v>294</v>
      </c>
      <c r="D4" s="4" t="s">
        <v>295</v>
      </c>
      <c r="E4" s="4" t="s">
        <v>296</v>
      </c>
      <c r="F4" s="4" t="s">
        <v>297</v>
      </c>
      <c r="G4" s="4" t="s">
        <v>298</v>
      </c>
    </row>
    <row r="5" spans="1:12" ht="16.5" customHeight="1" x14ac:dyDescent="0.25">
      <c r="A5" s="5" t="s">
        <v>299</v>
      </c>
      <c r="B5" s="6" t="s">
        <v>300</v>
      </c>
      <c r="C5" s="7">
        <v>34671719.246928446</v>
      </c>
      <c r="D5" s="60"/>
      <c r="E5" s="60"/>
      <c r="F5" s="60"/>
      <c r="G5" s="60"/>
    </row>
    <row r="6" spans="1:12" x14ac:dyDescent="0.25">
      <c r="A6" s="8">
        <v>1</v>
      </c>
      <c r="B6" s="9" t="s">
        <v>301</v>
      </c>
      <c r="C6" s="10">
        <v>34671719.246928446</v>
      </c>
      <c r="D6" s="60"/>
      <c r="E6" s="60"/>
      <c r="F6" s="60"/>
      <c r="G6" s="60"/>
    </row>
    <row r="7" spans="1:12" x14ac:dyDescent="0.25">
      <c r="A7" s="8">
        <v>2</v>
      </c>
      <c r="B7" s="9" t="s">
        <v>302</v>
      </c>
      <c r="C7" s="10">
        <v>0</v>
      </c>
      <c r="D7" s="60"/>
      <c r="E7" s="60"/>
      <c r="F7" s="60"/>
      <c r="G7" s="60"/>
    </row>
    <row r="8" spans="1:12" ht="31.5" x14ac:dyDescent="0.25">
      <c r="A8" s="8">
        <v>3</v>
      </c>
      <c r="B8" s="36" t="s">
        <v>303</v>
      </c>
      <c r="C8" s="10">
        <v>0</v>
      </c>
      <c r="D8" s="60"/>
      <c r="E8" s="60"/>
      <c r="F8" s="60"/>
      <c r="G8" s="60"/>
    </row>
    <row r="9" spans="1:12" ht="31.5" x14ac:dyDescent="0.25">
      <c r="A9" s="8">
        <v>4</v>
      </c>
      <c r="B9" s="36" t="s">
        <v>304</v>
      </c>
      <c r="C9" s="10">
        <v>0</v>
      </c>
      <c r="D9" s="60"/>
      <c r="E9" s="60"/>
      <c r="F9" s="60"/>
      <c r="G9" s="60"/>
    </row>
    <row r="10" spans="1:12" x14ac:dyDescent="0.25">
      <c r="A10" s="8">
        <v>5</v>
      </c>
      <c r="B10" s="9" t="s">
        <v>305</v>
      </c>
      <c r="C10" s="10">
        <v>0</v>
      </c>
      <c r="D10" s="60"/>
      <c r="E10" s="60"/>
      <c r="F10" s="60"/>
      <c r="G10" s="60"/>
    </row>
    <row r="11" spans="1:12" x14ac:dyDescent="0.25">
      <c r="A11" s="5" t="s">
        <v>306</v>
      </c>
      <c r="B11" s="13" t="s">
        <v>307</v>
      </c>
      <c r="C11" s="61" t="s">
        <v>308</v>
      </c>
      <c r="D11" s="61"/>
      <c r="E11" s="61"/>
      <c r="F11" s="61"/>
      <c r="G11" s="61"/>
    </row>
    <row r="12" spans="1:12" ht="15.75" customHeight="1" x14ac:dyDescent="0.25">
      <c r="A12" s="8">
        <v>1</v>
      </c>
      <c r="B12" s="15" t="s">
        <v>309</v>
      </c>
      <c r="C12" s="10">
        <v>17335859.639999993</v>
      </c>
      <c r="D12" s="16"/>
      <c r="E12" s="16"/>
      <c r="F12" s="16"/>
      <c r="G12" s="16"/>
    </row>
    <row r="13" spans="1:12" ht="15.75" customHeight="1" x14ac:dyDescent="0.25">
      <c r="A13" s="8" t="s">
        <v>310</v>
      </c>
      <c r="B13" s="14" t="s">
        <v>311</v>
      </c>
      <c r="C13" s="10">
        <v>-52007.58</v>
      </c>
      <c r="D13" s="16"/>
      <c r="E13" s="16"/>
      <c r="F13" s="16"/>
      <c r="G13" s="17">
        <v>52007.58</v>
      </c>
    </row>
    <row r="14" spans="1:12" ht="15.75" customHeight="1" x14ac:dyDescent="0.25">
      <c r="A14" s="8" t="s">
        <v>312</v>
      </c>
      <c r="B14" s="15" t="s">
        <v>313</v>
      </c>
      <c r="C14" s="10">
        <v>-2121880.6800000002</v>
      </c>
      <c r="D14" s="16"/>
      <c r="E14" s="16"/>
      <c r="F14" s="16"/>
      <c r="G14" s="17">
        <v>2121880.6800000002</v>
      </c>
      <c r="H14" s="18"/>
      <c r="I14" s="18"/>
      <c r="J14" s="18"/>
      <c r="K14" s="18"/>
      <c r="L14" s="18"/>
    </row>
    <row r="15" spans="1:12" ht="17.25" customHeight="1" x14ac:dyDescent="0.25">
      <c r="A15" s="8" t="s">
        <v>314</v>
      </c>
      <c r="B15" s="15" t="s">
        <v>315</v>
      </c>
      <c r="C15" s="10">
        <v>-866792.99</v>
      </c>
      <c r="D15" s="16"/>
      <c r="E15" s="16"/>
      <c r="F15" s="7">
        <f>H321</f>
        <v>775104.93</v>
      </c>
      <c r="G15" s="7">
        <f>-G321</f>
        <v>91688.06</v>
      </c>
      <c r="H15" s="18"/>
      <c r="I15" s="18"/>
      <c r="J15" s="18"/>
      <c r="K15" s="18"/>
      <c r="L15" s="18"/>
    </row>
    <row r="16" spans="1:12" ht="15.75" customHeight="1" x14ac:dyDescent="0.25">
      <c r="A16" s="8" t="s">
        <v>316</v>
      </c>
      <c r="B16" s="15" t="s">
        <v>317</v>
      </c>
      <c r="C16" s="10">
        <v>14295178.389999995</v>
      </c>
      <c r="D16" s="20">
        <v>0</v>
      </c>
      <c r="E16" s="16"/>
      <c r="F16" s="17">
        <v>14288707.119999995</v>
      </c>
      <c r="G16" s="17">
        <v>6471.27</v>
      </c>
      <c r="H16" s="18"/>
      <c r="I16" s="18"/>
      <c r="J16" s="18"/>
      <c r="K16" s="18"/>
      <c r="L16" s="18"/>
    </row>
    <row r="17" spans="1:12" ht="15.75" customHeight="1" x14ac:dyDescent="0.25">
      <c r="A17" s="8">
        <v>2</v>
      </c>
      <c r="B17" s="15" t="s">
        <v>318</v>
      </c>
      <c r="C17" s="10">
        <v>17335859.610000018</v>
      </c>
      <c r="D17" s="20">
        <v>0</v>
      </c>
      <c r="E17" s="17">
        <v>17335859.610000018</v>
      </c>
      <c r="F17" s="16"/>
      <c r="G17" s="16"/>
      <c r="H17" s="18"/>
      <c r="I17" s="18"/>
      <c r="J17" s="18"/>
      <c r="K17" s="18"/>
      <c r="L17" s="18"/>
    </row>
    <row r="18" spans="1:12" x14ac:dyDescent="0.25">
      <c r="A18" s="57" t="s">
        <v>319</v>
      </c>
      <c r="B18" s="57">
        <v>0</v>
      </c>
      <c r="C18" s="57" t="e">
        <v>#REF!</v>
      </c>
      <c r="D18" s="57"/>
      <c r="E18" s="57"/>
      <c r="F18" s="57"/>
      <c r="G18" s="57"/>
      <c r="H18" s="57"/>
      <c r="I18" s="57"/>
      <c r="J18" s="57"/>
      <c r="K18" s="57"/>
      <c r="L18" s="57"/>
    </row>
    <row r="19" spans="1:12" ht="47.25" x14ac:dyDescent="0.25">
      <c r="A19" s="3"/>
      <c r="B19" s="21" t="s">
        <v>320</v>
      </c>
      <c r="C19" s="4" t="s">
        <v>321</v>
      </c>
      <c r="D19" s="4" t="s">
        <v>322</v>
      </c>
      <c r="E19" s="4" t="s">
        <v>323</v>
      </c>
      <c r="F19" s="4" t="s">
        <v>295</v>
      </c>
      <c r="G19" s="4" t="s">
        <v>324</v>
      </c>
      <c r="H19" s="4" t="s">
        <v>294</v>
      </c>
      <c r="I19" s="4" t="s">
        <v>325</v>
      </c>
      <c r="J19" s="4" t="s">
        <v>326</v>
      </c>
      <c r="K19" s="4" t="s">
        <v>327</v>
      </c>
      <c r="L19" s="4" t="s">
        <v>328</v>
      </c>
    </row>
    <row r="20" spans="1:12" x14ac:dyDescent="0.25">
      <c r="A20" s="58" t="s">
        <v>329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</row>
    <row r="22" spans="1:12" x14ac:dyDescent="0.25">
      <c r="A22" s="8">
        <v>1</v>
      </c>
      <c r="B22" s="22" t="s">
        <v>13</v>
      </c>
      <c r="C22" s="44">
        <v>3.3962666000000001E-4</v>
      </c>
      <c r="D22" s="10" t="s">
        <v>330</v>
      </c>
      <c r="E22" s="10">
        <v>4855.0200000000004</v>
      </c>
      <c r="F22" s="10">
        <v>0</v>
      </c>
      <c r="G22" s="10">
        <v>0</v>
      </c>
      <c r="H22" s="7">
        <v>4855.0200000000004</v>
      </c>
      <c r="I22" s="10" t="s">
        <v>330</v>
      </c>
      <c r="J22" s="24" t="s">
        <v>331</v>
      </c>
      <c r="K22" s="24" t="s">
        <v>331</v>
      </c>
      <c r="L22" s="10" t="s">
        <v>331</v>
      </c>
    </row>
    <row r="23" spans="1:12" x14ac:dyDescent="0.25">
      <c r="A23" s="8">
        <v>2</v>
      </c>
      <c r="B23" s="22" t="s">
        <v>14</v>
      </c>
      <c r="C23" s="44">
        <v>9.3463012000000005E-4</v>
      </c>
      <c r="D23" s="10" t="s">
        <v>330</v>
      </c>
      <c r="E23" s="10">
        <v>13360.7</v>
      </c>
      <c r="F23" s="10">
        <v>0</v>
      </c>
      <c r="G23" s="10">
        <v>0</v>
      </c>
      <c r="H23" s="7">
        <v>13360.7</v>
      </c>
      <c r="I23" s="10" t="s">
        <v>332</v>
      </c>
      <c r="J23" s="24" t="s">
        <v>333</v>
      </c>
      <c r="K23" s="24" t="s">
        <v>334</v>
      </c>
      <c r="L23" s="10" t="s">
        <v>335</v>
      </c>
    </row>
    <row r="24" spans="1:12" x14ac:dyDescent="0.25">
      <c r="A24" s="8">
        <v>3</v>
      </c>
      <c r="B24" s="22" t="s">
        <v>15</v>
      </c>
      <c r="C24" s="44">
        <v>8.7952616099999995E-4</v>
      </c>
      <c r="D24" s="10" t="s">
        <v>330</v>
      </c>
      <c r="E24" s="10">
        <v>12572.98</v>
      </c>
      <c r="F24" s="10">
        <v>0</v>
      </c>
      <c r="G24" s="10">
        <v>0</v>
      </c>
      <c r="H24" s="7">
        <v>12572.98</v>
      </c>
      <c r="I24" s="10" t="s">
        <v>332</v>
      </c>
      <c r="J24" s="24" t="s">
        <v>333</v>
      </c>
      <c r="K24" s="24" t="s">
        <v>336</v>
      </c>
      <c r="L24" s="10" t="s">
        <v>335</v>
      </c>
    </row>
    <row r="25" spans="1:12" x14ac:dyDescent="0.25">
      <c r="A25" s="8"/>
      <c r="B25" s="22"/>
      <c r="C25" s="44"/>
      <c r="D25" s="10"/>
      <c r="E25" s="10"/>
      <c r="F25" s="10"/>
      <c r="G25" s="10"/>
      <c r="H25" s="7"/>
      <c r="I25" s="10"/>
      <c r="J25" s="24"/>
      <c r="K25" s="24"/>
      <c r="L25" s="10"/>
    </row>
    <row r="26" spans="1:12" x14ac:dyDescent="0.25">
      <c r="A26" s="8">
        <v>4</v>
      </c>
      <c r="B26" s="22" t="s">
        <v>16</v>
      </c>
      <c r="C26" s="44">
        <v>4.616561194E-3</v>
      </c>
      <c r="D26" s="10" t="s">
        <v>330</v>
      </c>
      <c r="E26" s="10">
        <v>65994.570000000007</v>
      </c>
      <c r="F26" s="10">
        <v>0</v>
      </c>
      <c r="G26" s="10">
        <v>0</v>
      </c>
      <c r="H26" s="7">
        <v>65994.570000000007</v>
      </c>
      <c r="I26" s="10" t="s">
        <v>330</v>
      </c>
      <c r="J26" s="24" t="s">
        <v>331</v>
      </c>
      <c r="K26" s="24" t="s">
        <v>331</v>
      </c>
      <c r="L26" s="10" t="s">
        <v>331</v>
      </c>
    </row>
    <row r="27" spans="1:12" x14ac:dyDescent="0.25">
      <c r="A27" s="8">
        <v>5</v>
      </c>
      <c r="B27" s="22" t="s">
        <v>17</v>
      </c>
      <c r="C27" s="44">
        <v>6.4220260899999998E-4</v>
      </c>
      <c r="D27" s="10" t="s">
        <v>330</v>
      </c>
      <c r="E27" s="10">
        <v>9180.4</v>
      </c>
      <c r="F27" s="10">
        <v>0</v>
      </c>
      <c r="G27" s="10">
        <v>0</v>
      </c>
      <c r="H27" s="7">
        <v>9180.4</v>
      </c>
      <c r="I27" s="10" t="s">
        <v>330</v>
      </c>
      <c r="J27" s="24" t="s">
        <v>331</v>
      </c>
      <c r="K27" s="24" t="s">
        <v>331</v>
      </c>
      <c r="L27" s="10" t="s">
        <v>331</v>
      </c>
    </row>
    <row r="28" spans="1:12" x14ac:dyDescent="0.25">
      <c r="A28" s="8"/>
      <c r="B28" s="22"/>
      <c r="C28" s="44"/>
      <c r="D28" s="10"/>
      <c r="E28" s="10"/>
      <c r="F28" s="10"/>
      <c r="G28" s="10"/>
      <c r="H28" s="7"/>
      <c r="I28" s="10"/>
      <c r="J28" s="24"/>
      <c r="K28" s="24"/>
      <c r="L28" s="10"/>
    </row>
    <row r="29" spans="1:12" x14ac:dyDescent="0.25">
      <c r="A29" s="8">
        <v>6</v>
      </c>
      <c r="B29" s="22" t="s">
        <v>18</v>
      </c>
      <c r="C29" s="44">
        <v>3.552568075E-3</v>
      </c>
      <c r="D29" s="10" t="s">
        <v>330</v>
      </c>
      <c r="E29" s="10">
        <v>50784.59</v>
      </c>
      <c r="F29" s="10">
        <v>0</v>
      </c>
      <c r="G29" s="10">
        <v>0</v>
      </c>
      <c r="H29" s="7">
        <v>50784.59</v>
      </c>
      <c r="I29" s="10" t="s">
        <v>332</v>
      </c>
      <c r="J29" s="24" t="s">
        <v>333</v>
      </c>
      <c r="K29" s="24" t="s">
        <v>337</v>
      </c>
      <c r="L29" s="10" t="s">
        <v>335</v>
      </c>
    </row>
    <row r="30" spans="1:12" x14ac:dyDescent="0.25">
      <c r="A30" s="8">
        <v>7</v>
      </c>
      <c r="B30" s="22" t="s">
        <v>19</v>
      </c>
      <c r="C30" s="44">
        <v>1.5193823E-5</v>
      </c>
      <c r="D30" s="10" t="s">
        <v>332</v>
      </c>
      <c r="E30" s="10">
        <v>217.2</v>
      </c>
      <c r="F30" s="10">
        <v>0</v>
      </c>
      <c r="G30" s="10">
        <v>0</v>
      </c>
      <c r="H30" s="7">
        <v>217.2</v>
      </c>
      <c r="I30" s="10" t="s">
        <v>330</v>
      </c>
      <c r="J30" s="24" t="s">
        <v>331</v>
      </c>
      <c r="K30" s="24" t="s">
        <v>331</v>
      </c>
      <c r="L30" s="10" t="s">
        <v>331</v>
      </c>
    </row>
    <row r="31" spans="1:12" x14ac:dyDescent="0.25">
      <c r="A31" s="8">
        <v>8</v>
      </c>
      <c r="B31" s="22" t="s">
        <v>20</v>
      </c>
      <c r="C31" s="44">
        <v>2.7679777929999999E-3</v>
      </c>
      <c r="D31" s="10" t="s">
        <v>330</v>
      </c>
      <c r="E31" s="10">
        <v>39568.74</v>
      </c>
      <c r="F31" s="10">
        <v>0</v>
      </c>
      <c r="G31" s="10">
        <v>0</v>
      </c>
      <c r="H31" s="7">
        <v>39568.74</v>
      </c>
      <c r="I31" s="10" t="s">
        <v>330</v>
      </c>
      <c r="J31" s="24" t="s">
        <v>331</v>
      </c>
      <c r="K31" s="24" t="s">
        <v>331</v>
      </c>
      <c r="L31" s="10" t="s">
        <v>331</v>
      </c>
    </row>
    <row r="32" spans="1:12" x14ac:dyDescent="0.25">
      <c r="A32" s="8">
        <v>9</v>
      </c>
      <c r="B32" s="22" t="s">
        <v>21</v>
      </c>
      <c r="C32" s="44">
        <v>2.6667265459999999E-3</v>
      </c>
      <c r="D32" s="10" t="s">
        <v>330</v>
      </c>
      <c r="E32" s="10">
        <v>38121.33</v>
      </c>
      <c r="F32" s="10">
        <v>0</v>
      </c>
      <c r="G32" s="10">
        <v>0</v>
      </c>
      <c r="H32" s="7">
        <v>38121.33</v>
      </c>
      <c r="I32" s="10" t="s">
        <v>332</v>
      </c>
      <c r="J32" s="24" t="s">
        <v>333</v>
      </c>
      <c r="K32" s="24" t="s">
        <v>338</v>
      </c>
      <c r="L32" s="10" t="s">
        <v>335</v>
      </c>
    </row>
    <row r="33" spans="1:12" x14ac:dyDescent="0.25">
      <c r="A33" s="8"/>
      <c r="B33" s="22"/>
      <c r="C33" s="44"/>
      <c r="D33" s="10"/>
      <c r="E33" s="10"/>
      <c r="F33" s="10"/>
      <c r="G33" s="10"/>
      <c r="H33" s="7"/>
      <c r="I33" s="10"/>
      <c r="J33" s="24"/>
      <c r="K33" s="24"/>
      <c r="L33" s="10"/>
    </row>
    <row r="34" spans="1:12" x14ac:dyDescent="0.25">
      <c r="A34" s="8">
        <v>10</v>
      </c>
      <c r="B34" s="22" t="s">
        <v>22</v>
      </c>
      <c r="C34" s="44">
        <v>1.805504891E-3</v>
      </c>
      <c r="D34" s="10" t="s">
        <v>330</v>
      </c>
      <c r="E34" s="10">
        <v>25810.01</v>
      </c>
      <c r="F34" s="10">
        <v>0</v>
      </c>
      <c r="G34" s="10">
        <v>0</v>
      </c>
      <c r="H34" s="7">
        <v>25810.01</v>
      </c>
      <c r="I34" s="10" t="s">
        <v>332</v>
      </c>
      <c r="J34" s="24" t="s">
        <v>333</v>
      </c>
      <c r="K34" s="24" t="s">
        <v>339</v>
      </c>
      <c r="L34" s="10" t="s">
        <v>335</v>
      </c>
    </row>
    <row r="35" spans="1:12" x14ac:dyDescent="0.25">
      <c r="A35" s="8">
        <v>11</v>
      </c>
      <c r="B35" s="22" t="s">
        <v>23</v>
      </c>
      <c r="C35" s="44">
        <v>7.0325055600000005E-4</v>
      </c>
      <c r="D35" s="10" t="s">
        <v>330</v>
      </c>
      <c r="E35" s="10">
        <v>10053.09</v>
      </c>
      <c r="F35" s="10">
        <v>0</v>
      </c>
      <c r="G35" s="10">
        <v>0</v>
      </c>
      <c r="H35" s="7">
        <v>10053.09</v>
      </c>
      <c r="I35" s="10" t="s">
        <v>330</v>
      </c>
      <c r="J35" s="24" t="s">
        <v>331</v>
      </c>
      <c r="K35" s="24" t="s">
        <v>331</v>
      </c>
      <c r="L35" s="10" t="s">
        <v>331</v>
      </c>
    </row>
    <row r="36" spans="1:12" x14ac:dyDescent="0.25">
      <c r="A36" s="8">
        <v>12</v>
      </c>
      <c r="B36" s="22" t="s">
        <v>24</v>
      </c>
      <c r="C36" s="44">
        <v>6.5282391999999995E-5</v>
      </c>
      <c r="D36" s="10" t="s">
        <v>332</v>
      </c>
      <c r="E36" s="10">
        <v>933.22</v>
      </c>
      <c r="F36" s="10">
        <v>0</v>
      </c>
      <c r="G36" s="10">
        <v>-933.22</v>
      </c>
      <c r="H36" s="7">
        <v>0</v>
      </c>
      <c r="I36" s="10" t="s">
        <v>330</v>
      </c>
      <c r="J36" s="24" t="s">
        <v>331</v>
      </c>
      <c r="K36" s="24" t="s">
        <v>331</v>
      </c>
      <c r="L36" s="10" t="s">
        <v>331</v>
      </c>
    </row>
    <row r="37" spans="1:12" x14ac:dyDescent="0.25">
      <c r="A37" s="8">
        <v>13</v>
      </c>
      <c r="B37" s="22" t="s">
        <v>25</v>
      </c>
      <c r="C37" s="44">
        <v>8.3004606500000004E-4</v>
      </c>
      <c r="D37" s="10" t="s">
        <v>330</v>
      </c>
      <c r="E37" s="10">
        <v>11865.66</v>
      </c>
      <c r="F37" s="10">
        <v>0</v>
      </c>
      <c r="G37" s="10">
        <v>0</v>
      </c>
      <c r="H37" s="7">
        <v>11865.66</v>
      </c>
      <c r="I37" s="10" t="s">
        <v>332</v>
      </c>
      <c r="J37" s="24" t="s">
        <v>333</v>
      </c>
      <c r="K37" s="24" t="s">
        <v>340</v>
      </c>
      <c r="L37" s="10" t="s">
        <v>335</v>
      </c>
    </row>
    <row r="38" spans="1:12" x14ac:dyDescent="0.25">
      <c r="A38" s="8">
        <v>14</v>
      </c>
      <c r="B38" s="22" t="s">
        <v>26</v>
      </c>
      <c r="C38" s="44">
        <v>2.5871914759999998E-3</v>
      </c>
      <c r="D38" s="10" t="s">
        <v>330</v>
      </c>
      <c r="E38" s="10">
        <v>36984.36</v>
      </c>
      <c r="F38" s="10">
        <v>0</v>
      </c>
      <c r="G38" s="10">
        <v>0</v>
      </c>
      <c r="H38" s="7">
        <v>36984.36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15</v>
      </c>
      <c r="B39" s="22" t="s">
        <v>27</v>
      </c>
      <c r="C39" s="44">
        <v>3.21460332E-4</v>
      </c>
      <c r="D39" s="10" t="s">
        <v>330</v>
      </c>
      <c r="E39" s="10">
        <v>4595.33</v>
      </c>
      <c r="F39" s="10">
        <v>0</v>
      </c>
      <c r="G39" s="10">
        <v>0</v>
      </c>
      <c r="H39" s="7">
        <v>4595.33</v>
      </c>
      <c r="I39" s="10" t="s">
        <v>330</v>
      </c>
      <c r="J39" s="24" t="s">
        <v>331</v>
      </c>
      <c r="K39" s="24" t="s">
        <v>331</v>
      </c>
      <c r="L39" s="10" t="s">
        <v>331</v>
      </c>
    </row>
    <row r="40" spans="1:12" x14ac:dyDescent="0.25">
      <c r="A40" s="8">
        <v>16</v>
      </c>
      <c r="B40" s="22" t="s">
        <v>28</v>
      </c>
      <c r="C40" s="44">
        <v>2.0458170569999999E-3</v>
      </c>
      <c r="D40" s="10" t="s">
        <v>330</v>
      </c>
      <c r="E40" s="10">
        <v>29245.32</v>
      </c>
      <c r="F40" s="10">
        <v>0</v>
      </c>
      <c r="G40" s="10">
        <v>0</v>
      </c>
      <c r="H40" s="7">
        <v>29245.32</v>
      </c>
      <c r="I40" s="10" t="s">
        <v>330</v>
      </c>
      <c r="J40" s="24" t="s">
        <v>331</v>
      </c>
      <c r="K40" s="24" t="s">
        <v>331</v>
      </c>
      <c r="L40" s="10" t="s">
        <v>331</v>
      </c>
    </row>
    <row r="41" spans="1:12" x14ac:dyDescent="0.25">
      <c r="A41" s="8">
        <v>17</v>
      </c>
      <c r="B41" s="22" t="s">
        <v>29</v>
      </c>
      <c r="C41" s="44">
        <v>6.8586365399999998E-4</v>
      </c>
      <c r="D41" s="10" t="s">
        <v>330</v>
      </c>
      <c r="E41" s="10">
        <v>9804.5400000000009</v>
      </c>
      <c r="F41" s="10">
        <v>0</v>
      </c>
      <c r="G41" s="10">
        <v>0</v>
      </c>
      <c r="H41" s="7">
        <v>9804.5400000000009</v>
      </c>
      <c r="I41" s="10" t="s">
        <v>330</v>
      </c>
      <c r="J41" s="24" t="s">
        <v>331</v>
      </c>
      <c r="K41" s="24" t="s">
        <v>331</v>
      </c>
      <c r="L41" s="10" t="s">
        <v>331</v>
      </c>
    </row>
    <row r="42" spans="1:12" x14ac:dyDescent="0.25">
      <c r="A42" s="8">
        <v>18</v>
      </c>
      <c r="B42" s="22" t="s">
        <v>30</v>
      </c>
      <c r="C42" s="44">
        <v>1.2330105690999999E-2</v>
      </c>
      <c r="D42" s="10" t="s">
        <v>330</v>
      </c>
      <c r="E42" s="10">
        <v>176261.06</v>
      </c>
      <c r="F42" s="10">
        <v>0</v>
      </c>
      <c r="G42" s="10">
        <v>1310.56</v>
      </c>
      <c r="H42" s="7">
        <v>177571.62</v>
      </c>
      <c r="I42" s="10" t="s">
        <v>330</v>
      </c>
      <c r="J42" s="24" t="s">
        <v>331</v>
      </c>
      <c r="K42" s="24" t="s">
        <v>331</v>
      </c>
      <c r="L42" s="10" t="s">
        <v>331</v>
      </c>
    </row>
    <row r="43" spans="1:12" x14ac:dyDescent="0.25">
      <c r="A43" s="8">
        <v>19</v>
      </c>
      <c r="B43" s="22" t="s">
        <v>31</v>
      </c>
      <c r="C43" s="44">
        <v>2.4654244200000001E-4</v>
      </c>
      <c r="D43" s="10" t="s">
        <v>330</v>
      </c>
      <c r="E43" s="10">
        <v>3524.37</v>
      </c>
      <c r="F43" s="10">
        <v>0</v>
      </c>
      <c r="G43" s="10">
        <v>0</v>
      </c>
      <c r="H43" s="7">
        <v>3524.37</v>
      </c>
      <c r="I43" s="10" t="s">
        <v>330</v>
      </c>
      <c r="J43" s="24" t="s">
        <v>331</v>
      </c>
      <c r="K43" s="24" t="s">
        <v>331</v>
      </c>
      <c r="L43" s="10" t="s">
        <v>331</v>
      </c>
    </row>
    <row r="44" spans="1:12" x14ac:dyDescent="0.25">
      <c r="A44" s="8">
        <v>20</v>
      </c>
      <c r="B44" s="22" t="s">
        <v>32</v>
      </c>
      <c r="C44" s="44">
        <v>5.4211718499999997E-4</v>
      </c>
      <c r="D44" s="10" t="s">
        <v>330</v>
      </c>
      <c r="E44" s="10">
        <v>7749.66</v>
      </c>
      <c r="F44" s="10">
        <v>0</v>
      </c>
      <c r="G44" s="10">
        <v>0</v>
      </c>
      <c r="H44" s="7">
        <v>7749.66</v>
      </c>
      <c r="I44" s="10" t="s">
        <v>330</v>
      </c>
      <c r="J44" s="24" t="s">
        <v>331</v>
      </c>
      <c r="K44" s="24" t="s">
        <v>331</v>
      </c>
      <c r="L44" s="10" t="s">
        <v>331</v>
      </c>
    </row>
    <row r="45" spans="1:12" x14ac:dyDescent="0.25">
      <c r="A45" s="8">
        <v>21</v>
      </c>
      <c r="B45" s="22" t="s">
        <v>33</v>
      </c>
      <c r="C45" s="44">
        <v>1.559709002E-3</v>
      </c>
      <c r="D45" s="10" t="s">
        <v>330</v>
      </c>
      <c r="E45" s="10">
        <v>22296.32</v>
      </c>
      <c r="F45" s="10">
        <v>0</v>
      </c>
      <c r="G45" s="10">
        <v>0</v>
      </c>
      <c r="H45" s="7">
        <v>22296.32</v>
      </c>
      <c r="I45" s="10" t="s">
        <v>332</v>
      </c>
      <c r="J45" s="24" t="s">
        <v>333</v>
      </c>
      <c r="K45" s="24" t="s">
        <v>341</v>
      </c>
      <c r="L45" s="10" t="s">
        <v>335</v>
      </c>
    </row>
    <row r="46" spans="1:12" x14ac:dyDescent="0.25">
      <c r="A46" s="8">
        <v>22</v>
      </c>
      <c r="B46" s="22" t="s">
        <v>34</v>
      </c>
      <c r="C46" s="44">
        <v>2.14483383E-4</v>
      </c>
      <c r="D46" s="10" t="s">
        <v>330</v>
      </c>
      <c r="E46" s="10">
        <v>3066.08</v>
      </c>
      <c r="F46" s="10">
        <v>0</v>
      </c>
      <c r="G46" s="10">
        <v>0</v>
      </c>
      <c r="H46" s="7">
        <v>3066.08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23</v>
      </c>
      <c r="B47" s="22" t="s">
        <v>35</v>
      </c>
      <c r="C47" s="44">
        <v>1.4353012865999999E-2</v>
      </c>
      <c r="D47" s="10" t="s">
        <v>330</v>
      </c>
      <c r="E47" s="10">
        <v>205178.88</v>
      </c>
      <c r="F47" s="10">
        <v>0</v>
      </c>
      <c r="G47" s="10">
        <v>1839.51</v>
      </c>
      <c r="H47" s="7">
        <v>207018.39</v>
      </c>
      <c r="I47" s="10" t="s">
        <v>332</v>
      </c>
      <c r="J47" s="24" t="s">
        <v>333</v>
      </c>
      <c r="K47" s="24" t="s">
        <v>342</v>
      </c>
      <c r="L47" s="10" t="s">
        <v>335</v>
      </c>
    </row>
    <row r="48" spans="1:12" x14ac:dyDescent="0.25">
      <c r="A48" s="8">
        <v>24</v>
      </c>
      <c r="B48" s="22" t="s">
        <v>36</v>
      </c>
      <c r="C48" s="44">
        <v>2.7489343200000002E-4</v>
      </c>
      <c r="D48" s="10" t="s">
        <v>330</v>
      </c>
      <c r="E48" s="10">
        <v>3929.65</v>
      </c>
      <c r="F48" s="10">
        <v>0</v>
      </c>
      <c r="G48" s="10">
        <v>0</v>
      </c>
      <c r="H48" s="7">
        <v>3929.65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25</v>
      </c>
      <c r="B49" s="22" t="s">
        <v>37</v>
      </c>
      <c r="C49" s="44">
        <v>1.4644445100000001E-4</v>
      </c>
      <c r="D49" s="10" t="s">
        <v>330</v>
      </c>
      <c r="E49" s="10">
        <v>2093.4499999999998</v>
      </c>
      <c r="F49" s="10">
        <v>0</v>
      </c>
      <c r="G49" s="10">
        <v>0</v>
      </c>
      <c r="H49" s="7">
        <v>2093.4499999999998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26</v>
      </c>
      <c r="B50" s="22" t="s">
        <v>38</v>
      </c>
      <c r="C50" s="44">
        <v>6.1607165100000005E-4</v>
      </c>
      <c r="D50" s="10" t="s">
        <v>330</v>
      </c>
      <c r="E50" s="10">
        <v>8806.85</v>
      </c>
      <c r="F50" s="10">
        <v>0</v>
      </c>
      <c r="G50" s="10">
        <v>0</v>
      </c>
      <c r="H50" s="7">
        <v>8806.85</v>
      </c>
      <c r="I50" s="10" t="s">
        <v>330</v>
      </c>
      <c r="J50" s="24" t="s">
        <v>331</v>
      </c>
      <c r="K50" s="24" t="s">
        <v>331</v>
      </c>
      <c r="L50" s="10" t="s">
        <v>331</v>
      </c>
    </row>
    <row r="51" spans="1:12" x14ac:dyDescent="0.25">
      <c r="A51" s="8">
        <v>27</v>
      </c>
      <c r="B51" s="22" t="s">
        <v>39</v>
      </c>
      <c r="C51" s="44">
        <v>0</v>
      </c>
      <c r="D51" s="10" t="s">
        <v>332</v>
      </c>
      <c r="E51" s="10">
        <v>0</v>
      </c>
      <c r="F51" s="10">
        <v>0</v>
      </c>
      <c r="G51" s="10">
        <v>0</v>
      </c>
      <c r="H51" s="7">
        <v>0</v>
      </c>
      <c r="I51" s="10" t="s">
        <v>330</v>
      </c>
      <c r="J51" s="24" t="s">
        <v>331</v>
      </c>
      <c r="K51" s="24" t="s">
        <v>331</v>
      </c>
      <c r="L51" s="10" t="s">
        <v>331</v>
      </c>
    </row>
    <row r="52" spans="1:12" x14ac:dyDescent="0.25">
      <c r="A52" s="8">
        <v>28</v>
      </c>
      <c r="B52" s="22" t="s">
        <v>40</v>
      </c>
      <c r="C52" s="44">
        <v>1.4314410399999999E-3</v>
      </c>
      <c r="D52" s="10" t="s">
        <v>330</v>
      </c>
      <c r="E52" s="10">
        <v>20462.71</v>
      </c>
      <c r="F52" s="10">
        <v>0</v>
      </c>
      <c r="G52" s="10">
        <v>0</v>
      </c>
      <c r="H52" s="7">
        <v>20462.71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29</v>
      </c>
      <c r="B53" s="22" t="s">
        <v>41</v>
      </c>
      <c r="C53" s="44">
        <v>3.8230209659999999E-3</v>
      </c>
      <c r="D53" s="10" t="s">
        <v>330</v>
      </c>
      <c r="E53" s="10">
        <v>54650.77</v>
      </c>
      <c r="F53" s="10">
        <v>0</v>
      </c>
      <c r="G53" s="10">
        <v>0</v>
      </c>
      <c r="H53" s="7">
        <v>54650.77</v>
      </c>
      <c r="I53" s="10" t="s">
        <v>332</v>
      </c>
      <c r="J53" s="24" t="s">
        <v>333</v>
      </c>
      <c r="K53" s="24" t="s">
        <v>343</v>
      </c>
      <c r="L53" s="10" t="s">
        <v>335</v>
      </c>
    </row>
    <row r="54" spans="1:12" x14ac:dyDescent="0.25">
      <c r="A54" s="8">
        <v>30</v>
      </c>
      <c r="B54" s="22" t="s">
        <v>42</v>
      </c>
      <c r="C54" s="44">
        <v>1.7834819900000001E-4</v>
      </c>
      <c r="D54" s="10" t="s">
        <v>330</v>
      </c>
      <c r="E54" s="10">
        <v>2549.52</v>
      </c>
      <c r="F54" s="10">
        <v>0</v>
      </c>
      <c r="G54" s="10">
        <v>0</v>
      </c>
      <c r="H54" s="7">
        <v>2549.52</v>
      </c>
      <c r="I54" s="10" t="s">
        <v>330</v>
      </c>
      <c r="J54" s="24" t="s">
        <v>331</v>
      </c>
      <c r="K54" s="24" t="s">
        <v>331</v>
      </c>
      <c r="L54" s="10" t="s">
        <v>331</v>
      </c>
    </row>
    <row r="55" spans="1:12" x14ac:dyDescent="0.25">
      <c r="A55" s="8">
        <v>31</v>
      </c>
      <c r="B55" s="22" t="s">
        <v>43</v>
      </c>
      <c r="C55" s="44">
        <v>6.0493410000000003E-6</v>
      </c>
      <c r="D55" s="10" t="s">
        <v>332</v>
      </c>
      <c r="E55" s="10">
        <v>86.48</v>
      </c>
      <c r="F55" s="10">
        <v>0</v>
      </c>
      <c r="G55" s="10">
        <v>0</v>
      </c>
      <c r="H55" s="7">
        <v>86.48</v>
      </c>
      <c r="I55" s="10" t="s">
        <v>330</v>
      </c>
      <c r="J55" s="24" t="s">
        <v>331</v>
      </c>
      <c r="K55" s="24" t="s">
        <v>331</v>
      </c>
      <c r="L55" s="10" t="s">
        <v>331</v>
      </c>
    </row>
    <row r="56" spans="1:12" x14ac:dyDescent="0.25">
      <c r="A56" s="8">
        <v>32</v>
      </c>
      <c r="B56" s="22" t="s">
        <v>44</v>
      </c>
      <c r="C56" s="44">
        <v>6.1860133600000005E-4</v>
      </c>
      <c r="D56" s="10" t="s">
        <v>330</v>
      </c>
      <c r="E56" s="10">
        <v>8843.02</v>
      </c>
      <c r="F56" s="10">
        <v>0</v>
      </c>
      <c r="G56" s="10">
        <v>0</v>
      </c>
      <c r="H56" s="7">
        <v>8843.02</v>
      </c>
      <c r="I56" s="10" t="s">
        <v>330</v>
      </c>
      <c r="J56" s="24" t="s">
        <v>331</v>
      </c>
      <c r="K56" s="24" t="s">
        <v>331</v>
      </c>
      <c r="L56" s="10" t="s">
        <v>331</v>
      </c>
    </row>
    <row r="57" spans="1:12" x14ac:dyDescent="0.25">
      <c r="A57" s="8">
        <v>33</v>
      </c>
      <c r="B57" s="22" t="s">
        <v>45</v>
      </c>
      <c r="C57" s="44">
        <v>1.98287415E-4</v>
      </c>
      <c r="D57" s="10" t="s">
        <v>330</v>
      </c>
      <c r="E57" s="10">
        <v>2834.55</v>
      </c>
      <c r="F57" s="10">
        <v>0</v>
      </c>
      <c r="G57" s="10">
        <v>0</v>
      </c>
      <c r="H57" s="7">
        <v>2834.55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/>
      <c r="B58" s="22"/>
      <c r="C58" s="44"/>
      <c r="D58" s="10"/>
      <c r="E58" s="10"/>
      <c r="F58" s="10"/>
      <c r="G58" s="10"/>
      <c r="H58" s="7"/>
      <c r="I58" s="10"/>
      <c r="J58" s="24"/>
      <c r="K58" s="24"/>
      <c r="L58" s="10"/>
    </row>
    <row r="59" spans="1:12" x14ac:dyDescent="0.25">
      <c r="A59" s="8">
        <v>34</v>
      </c>
      <c r="B59" s="22" t="s">
        <v>46</v>
      </c>
      <c r="C59" s="44">
        <v>5.9285718400000004E-4</v>
      </c>
      <c r="D59" s="10" t="s">
        <v>330</v>
      </c>
      <c r="E59" s="10">
        <v>8475</v>
      </c>
      <c r="F59" s="10">
        <v>0</v>
      </c>
      <c r="G59" s="10">
        <v>0</v>
      </c>
      <c r="H59" s="7">
        <v>8475</v>
      </c>
      <c r="I59" s="10" t="s">
        <v>330</v>
      </c>
      <c r="J59" s="24" t="s">
        <v>331</v>
      </c>
      <c r="K59" s="24" t="s">
        <v>331</v>
      </c>
      <c r="L59" s="10" t="s">
        <v>331</v>
      </c>
    </row>
    <row r="60" spans="1:12" x14ac:dyDescent="0.25">
      <c r="A60" s="8">
        <v>35</v>
      </c>
      <c r="B60" s="22" t="s">
        <v>47</v>
      </c>
      <c r="C60" s="44">
        <v>2.7577830000000001E-5</v>
      </c>
      <c r="D60" s="10" t="s">
        <v>332</v>
      </c>
      <c r="E60" s="10">
        <v>394.23</v>
      </c>
      <c r="F60" s="10">
        <v>0</v>
      </c>
      <c r="G60" s="10">
        <v>0</v>
      </c>
      <c r="H60" s="7">
        <v>394.23</v>
      </c>
      <c r="I60" s="10" t="s">
        <v>330</v>
      </c>
      <c r="J60" s="24" t="s">
        <v>331</v>
      </c>
      <c r="K60" s="24" t="s">
        <v>331</v>
      </c>
      <c r="L60" s="10" t="s">
        <v>331</v>
      </c>
    </row>
    <row r="61" spans="1:12" x14ac:dyDescent="0.25">
      <c r="A61" s="8">
        <v>36</v>
      </c>
      <c r="B61" s="22" t="s">
        <v>48</v>
      </c>
      <c r="C61" s="44">
        <v>1.8505476605000001E-2</v>
      </c>
      <c r="D61" s="10" t="s">
        <v>330</v>
      </c>
      <c r="E61" s="10">
        <v>264539.09000000003</v>
      </c>
      <c r="F61" s="10">
        <v>0</v>
      </c>
      <c r="G61" s="10">
        <v>0</v>
      </c>
      <c r="H61" s="7">
        <v>264539.09000000003</v>
      </c>
      <c r="I61" s="10" t="s">
        <v>332</v>
      </c>
      <c r="J61" s="24" t="s">
        <v>333</v>
      </c>
      <c r="K61" s="24" t="s">
        <v>344</v>
      </c>
      <c r="L61" s="10" t="s">
        <v>335</v>
      </c>
    </row>
    <row r="62" spans="1:12" x14ac:dyDescent="0.25">
      <c r="A62" s="8">
        <v>37</v>
      </c>
      <c r="B62" s="22" t="s">
        <v>49</v>
      </c>
      <c r="C62" s="44">
        <v>3.3093394999999997E-5</v>
      </c>
      <c r="D62" s="10" t="s">
        <v>332</v>
      </c>
      <c r="E62" s="10">
        <v>473.08</v>
      </c>
      <c r="F62" s="10">
        <v>0</v>
      </c>
      <c r="G62" s="10">
        <v>0</v>
      </c>
      <c r="H62" s="7">
        <v>473.08</v>
      </c>
      <c r="I62" s="10" t="s">
        <v>330</v>
      </c>
      <c r="J62" s="24" t="s">
        <v>331</v>
      </c>
      <c r="K62" s="24" t="s">
        <v>331</v>
      </c>
      <c r="L62" s="10" t="s">
        <v>331</v>
      </c>
    </row>
    <row r="63" spans="1:12" x14ac:dyDescent="0.25">
      <c r="A63" s="8">
        <v>38</v>
      </c>
      <c r="B63" s="22" t="s">
        <v>50</v>
      </c>
      <c r="C63" s="44">
        <v>2.6353816719999999E-3</v>
      </c>
      <c r="D63" s="10" t="s">
        <v>330</v>
      </c>
      <c r="E63" s="10">
        <v>37673.25</v>
      </c>
      <c r="F63" s="10">
        <v>0</v>
      </c>
      <c r="G63" s="10">
        <v>0</v>
      </c>
      <c r="H63" s="7">
        <v>37673.25</v>
      </c>
      <c r="I63" s="10" t="s">
        <v>332</v>
      </c>
      <c r="J63" s="24" t="s">
        <v>333</v>
      </c>
      <c r="K63" s="24" t="s">
        <v>345</v>
      </c>
      <c r="L63" s="10" t="s">
        <v>335</v>
      </c>
    </row>
    <row r="64" spans="1:12" x14ac:dyDescent="0.25">
      <c r="A64" s="8">
        <v>39</v>
      </c>
      <c r="B64" s="22" t="s">
        <v>51</v>
      </c>
      <c r="C64" s="44">
        <v>1.2118635E-4</v>
      </c>
      <c r="D64" s="10" t="s">
        <v>330</v>
      </c>
      <c r="E64" s="10">
        <v>1732.38</v>
      </c>
      <c r="F64" s="10">
        <v>0</v>
      </c>
      <c r="G64" s="10">
        <v>0</v>
      </c>
      <c r="H64" s="7">
        <v>1732.38</v>
      </c>
      <c r="I64" s="10" t="s">
        <v>330</v>
      </c>
      <c r="J64" s="24" t="s">
        <v>331</v>
      </c>
      <c r="K64" s="24" t="s">
        <v>331</v>
      </c>
      <c r="L64" s="10" t="s">
        <v>331</v>
      </c>
    </row>
    <row r="65" spans="1:12" x14ac:dyDescent="0.25">
      <c r="A65" s="8">
        <v>40</v>
      </c>
      <c r="B65" s="22" t="s">
        <v>52</v>
      </c>
      <c r="C65" s="44">
        <v>4.1274553919999997E-3</v>
      </c>
      <c r="D65" s="10" t="s">
        <v>330</v>
      </c>
      <c r="E65" s="10">
        <v>59002.71</v>
      </c>
      <c r="F65" s="10">
        <v>0</v>
      </c>
      <c r="G65" s="10">
        <v>0</v>
      </c>
      <c r="H65" s="7">
        <v>59002.71</v>
      </c>
      <c r="I65" s="10" t="s">
        <v>332</v>
      </c>
      <c r="J65" s="24" t="s">
        <v>333</v>
      </c>
      <c r="K65" s="24" t="s">
        <v>346</v>
      </c>
      <c r="L65" s="10" t="s">
        <v>335</v>
      </c>
    </row>
    <row r="66" spans="1:12" x14ac:dyDescent="0.25">
      <c r="A66" s="8">
        <v>41</v>
      </c>
      <c r="B66" s="22" t="s">
        <v>53</v>
      </c>
      <c r="C66" s="44">
        <v>2.1428580409999999E-3</v>
      </c>
      <c r="D66" s="10" t="s">
        <v>330</v>
      </c>
      <c r="E66" s="10">
        <v>30632.54</v>
      </c>
      <c r="F66" s="10">
        <v>0</v>
      </c>
      <c r="G66" s="10">
        <v>0</v>
      </c>
      <c r="H66" s="7">
        <v>30632.54</v>
      </c>
      <c r="I66" s="10" t="s">
        <v>332</v>
      </c>
      <c r="J66" s="24" t="s">
        <v>333</v>
      </c>
      <c r="K66" s="24" t="s">
        <v>347</v>
      </c>
      <c r="L66" s="10" t="s">
        <v>335</v>
      </c>
    </row>
    <row r="67" spans="1:12" x14ac:dyDescent="0.25">
      <c r="A67" s="8">
        <v>42</v>
      </c>
      <c r="B67" s="22" t="s">
        <v>54</v>
      </c>
      <c r="C67" s="44">
        <v>3.167238809E-3</v>
      </c>
      <c r="D67" s="10" t="s">
        <v>330</v>
      </c>
      <c r="E67" s="10">
        <v>45276.24</v>
      </c>
      <c r="F67" s="10">
        <v>0</v>
      </c>
      <c r="G67" s="10">
        <v>0</v>
      </c>
      <c r="H67" s="7">
        <v>45276.24</v>
      </c>
      <c r="I67" s="10" t="s">
        <v>330</v>
      </c>
      <c r="J67" s="24" t="s">
        <v>331</v>
      </c>
      <c r="K67" s="24" t="s">
        <v>331</v>
      </c>
      <c r="L67" s="10" t="s">
        <v>331</v>
      </c>
    </row>
    <row r="68" spans="1:12" x14ac:dyDescent="0.25">
      <c r="A68" s="8">
        <v>43</v>
      </c>
      <c r="B68" s="22" t="s">
        <v>55</v>
      </c>
      <c r="C68" s="44">
        <v>1.262511644E-3</v>
      </c>
      <c r="D68" s="10" t="s">
        <v>330</v>
      </c>
      <c r="E68" s="10">
        <v>18047.830000000002</v>
      </c>
      <c r="F68" s="10">
        <v>0</v>
      </c>
      <c r="G68" s="10">
        <v>0</v>
      </c>
      <c r="H68" s="7">
        <v>18047.830000000002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44</v>
      </c>
      <c r="B69" s="22" t="s">
        <v>56</v>
      </c>
      <c r="C69" s="44">
        <v>2.680205692E-3</v>
      </c>
      <c r="D69" s="10" t="s">
        <v>330</v>
      </c>
      <c r="E69" s="10">
        <v>38314.019999999997</v>
      </c>
      <c r="F69" s="10">
        <v>0</v>
      </c>
      <c r="G69" s="10">
        <v>0</v>
      </c>
      <c r="H69" s="7">
        <v>38314.019999999997</v>
      </c>
      <c r="I69" s="10" t="s">
        <v>332</v>
      </c>
      <c r="J69" s="24" t="s">
        <v>333</v>
      </c>
      <c r="K69" s="24" t="s">
        <v>348</v>
      </c>
      <c r="L69" s="10" t="s">
        <v>335</v>
      </c>
    </row>
    <row r="70" spans="1:12" x14ac:dyDescent="0.25">
      <c r="A70" s="8">
        <v>45</v>
      </c>
      <c r="B70" s="22" t="s">
        <v>57</v>
      </c>
      <c r="C70" s="44">
        <v>2.799817433E-3</v>
      </c>
      <c r="D70" s="10" t="s">
        <v>330</v>
      </c>
      <c r="E70" s="10">
        <v>40023.89</v>
      </c>
      <c r="F70" s="10">
        <v>0</v>
      </c>
      <c r="G70" s="10">
        <v>0</v>
      </c>
      <c r="H70" s="7">
        <v>40023.89</v>
      </c>
      <c r="I70" s="10" t="s">
        <v>330</v>
      </c>
      <c r="J70" s="24" t="s">
        <v>331</v>
      </c>
      <c r="K70" s="24" t="s">
        <v>331</v>
      </c>
      <c r="L70" s="10" t="s">
        <v>331</v>
      </c>
    </row>
    <row r="71" spans="1:12" x14ac:dyDescent="0.25">
      <c r="A71" s="8">
        <v>46</v>
      </c>
      <c r="B71" s="22" t="s">
        <v>58</v>
      </c>
      <c r="C71" s="44">
        <v>1.3949733200000001E-4</v>
      </c>
      <c r="D71" s="10" t="s">
        <v>330</v>
      </c>
      <c r="E71" s="10">
        <v>1994.14</v>
      </c>
      <c r="F71" s="10">
        <v>0</v>
      </c>
      <c r="G71" s="10">
        <v>0</v>
      </c>
      <c r="H71" s="7">
        <v>1994.14</v>
      </c>
      <c r="I71" s="10" t="s">
        <v>330</v>
      </c>
      <c r="J71" s="24" t="s">
        <v>331</v>
      </c>
      <c r="K71" s="24" t="s">
        <v>331</v>
      </c>
      <c r="L71" s="10" t="s">
        <v>331</v>
      </c>
    </row>
    <row r="72" spans="1:12" x14ac:dyDescent="0.25">
      <c r="A72" s="8">
        <v>47</v>
      </c>
      <c r="B72" s="22" t="s">
        <v>59</v>
      </c>
      <c r="C72" s="44">
        <v>6.5243179430000001E-3</v>
      </c>
      <c r="D72" s="10" t="s">
        <v>330</v>
      </c>
      <c r="E72" s="10">
        <v>93266.29</v>
      </c>
      <c r="F72" s="10">
        <v>0</v>
      </c>
      <c r="G72" s="10">
        <v>0</v>
      </c>
      <c r="H72" s="7">
        <v>93266.29</v>
      </c>
      <c r="I72" s="10" t="s">
        <v>332</v>
      </c>
      <c r="J72" s="24" t="s">
        <v>333</v>
      </c>
      <c r="K72" s="24" t="s">
        <v>349</v>
      </c>
      <c r="L72" s="10" t="s">
        <v>335</v>
      </c>
    </row>
    <row r="73" spans="1:12" x14ac:dyDescent="0.25">
      <c r="A73" s="8">
        <v>48</v>
      </c>
      <c r="B73" s="22" t="s">
        <v>60</v>
      </c>
      <c r="C73" s="44">
        <v>5.4026690119999997E-3</v>
      </c>
      <c r="D73" s="10" t="s">
        <v>330</v>
      </c>
      <c r="E73" s="10">
        <v>77232.12</v>
      </c>
      <c r="F73" s="10">
        <v>0</v>
      </c>
      <c r="G73" s="10">
        <v>0</v>
      </c>
      <c r="H73" s="7">
        <v>77232.12</v>
      </c>
      <c r="I73" s="10" t="s">
        <v>332</v>
      </c>
      <c r="J73" s="24" t="s">
        <v>333</v>
      </c>
      <c r="K73" s="24" t="s">
        <v>350</v>
      </c>
      <c r="L73" s="10" t="s">
        <v>335</v>
      </c>
    </row>
    <row r="74" spans="1:12" x14ac:dyDescent="0.25">
      <c r="A74" s="8">
        <v>49</v>
      </c>
      <c r="B74" s="22" t="s">
        <v>61</v>
      </c>
      <c r="C74" s="44">
        <v>7.7283576999999997E-5</v>
      </c>
      <c r="D74" s="10" t="s">
        <v>332</v>
      </c>
      <c r="E74" s="10">
        <v>1104.78</v>
      </c>
      <c r="F74" s="10">
        <v>0</v>
      </c>
      <c r="G74" s="10">
        <v>0</v>
      </c>
      <c r="H74" s="7">
        <v>1104.78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/>
      <c r="B75" s="22"/>
      <c r="C75" s="44"/>
      <c r="D75" s="10"/>
      <c r="E75" s="10"/>
      <c r="F75" s="10"/>
      <c r="G75" s="10"/>
      <c r="H75" s="7"/>
      <c r="I75" s="10"/>
      <c r="J75" s="24"/>
      <c r="K75" s="24"/>
      <c r="L75" s="10"/>
    </row>
    <row r="76" spans="1:12" x14ac:dyDescent="0.25">
      <c r="A76" s="8">
        <v>50</v>
      </c>
      <c r="B76" s="22" t="s">
        <v>62</v>
      </c>
      <c r="C76" s="44">
        <v>8.4518667999999993E-5</v>
      </c>
      <c r="D76" s="10" t="s">
        <v>330</v>
      </c>
      <c r="E76" s="10">
        <v>1208.21</v>
      </c>
      <c r="F76" s="10">
        <v>0</v>
      </c>
      <c r="G76" s="10">
        <v>0</v>
      </c>
      <c r="H76" s="7">
        <v>1208.21</v>
      </c>
      <c r="I76" s="10" t="s">
        <v>330</v>
      </c>
      <c r="J76" s="24" t="s">
        <v>331</v>
      </c>
      <c r="K76" s="24" t="s">
        <v>331</v>
      </c>
      <c r="L76" s="10" t="s">
        <v>331</v>
      </c>
    </row>
    <row r="77" spans="1:12" x14ac:dyDescent="0.25">
      <c r="A77" s="8">
        <v>51</v>
      </c>
      <c r="B77" s="22" t="s">
        <v>63</v>
      </c>
      <c r="C77" s="44">
        <v>9.5907660000000001E-6</v>
      </c>
      <c r="D77" s="10" t="s">
        <v>332</v>
      </c>
      <c r="E77" s="10">
        <v>137.1</v>
      </c>
      <c r="F77" s="10">
        <v>0</v>
      </c>
      <c r="G77" s="10">
        <v>0</v>
      </c>
      <c r="H77" s="7">
        <v>137.1</v>
      </c>
      <c r="I77" s="10" t="s">
        <v>330</v>
      </c>
      <c r="J77" s="24" t="s">
        <v>331</v>
      </c>
      <c r="K77" s="24" t="s">
        <v>331</v>
      </c>
      <c r="L77" s="10" t="s">
        <v>331</v>
      </c>
    </row>
    <row r="78" spans="1:12" x14ac:dyDescent="0.25">
      <c r="A78" s="8">
        <v>52</v>
      </c>
      <c r="B78" s="22" t="s">
        <v>64</v>
      </c>
      <c r="C78" s="44">
        <v>2.8862532509999999E-3</v>
      </c>
      <c r="D78" s="10" t="s">
        <v>330</v>
      </c>
      <c r="E78" s="10">
        <v>41259.51</v>
      </c>
      <c r="F78" s="10">
        <v>0</v>
      </c>
      <c r="G78" s="10">
        <v>0</v>
      </c>
      <c r="H78" s="7">
        <v>41259.51</v>
      </c>
      <c r="I78" s="10" t="s">
        <v>332</v>
      </c>
      <c r="J78" s="24" t="s">
        <v>333</v>
      </c>
      <c r="K78" s="24" t="s">
        <v>351</v>
      </c>
      <c r="L78" s="10" t="s">
        <v>335</v>
      </c>
    </row>
    <row r="79" spans="1:12" x14ac:dyDescent="0.25">
      <c r="A79" s="8">
        <v>53</v>
      </c>
      <c r="B79" s="22" t="s">
        <v>65</v>
      </c>
      <c r="C79" s="44">
        <v>8.8446355000000004E-5</v>
      </c>
      <c r="D79" s="10" t="s">
        <v>330</v>
      </c>
      <c r="E79" s="10">
        <v>1264.3599999999999</v>
      </c>
      <c r="F79" s="10">
        <v>0</v>
      </c>
      <c r="G79" s="10">
        <v>0</v>
      </c>
      <c r="H79" s="7">
        <v>1264.3599999999999</v>
      </c>
      <c r="I79" s="10" t="s">
        <v>330</v>
      </c>
      <c r="J79" s="24" t="s">
        <v>331</v>
      </c>
      <c r="K79" s="24" t="s">
        <v>331</v>
      </c>
      <c r="L79" s="10" t="s">
        <v>331</v>
      </c>
    </row>
    <row r="80" spans="1:12" x14ac:dyDescent="0.25">
      <c r="A80" s="8">
        <v>54</v>
      </c>
      <c r="B80" s="22" t="s">
        <v>66</v>
      </c>
      <c r="C80" s="44">
        <v>2.9965833190000002E-3</v>
      </c>
      <c r="D80" s="10" t="s">
        <v>330</v>
      </c>
      <c r="E80" s="10">
        <v>42836.69</v>
      </c>
      <c r="F80" s="10">
        <v>0</v>
      </c>
      <c r="G80" s="10">
        <v>0</v>
      </c>
      <c r="H80" s="7">
        <v>42836.69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55</v>
      </c>
      <c r="B81" s="22" t="s">
        <v>67</v>
      </c>
      <c r="C81" s="44">
        <v>1.0536201750000001E-3</v>
      </c>
      <c r="D81" s="10" t="s">
        <v>330</v>
      </c>
      <c r="E81" s="10">
        <v>15061.69</v>
      </c>
      <c r="F81" s="10">
        <v>0</v>
      </c>
      <c r="G81" s="10">
        <v>0</v>
      </c>
      <c r="H81" s="7">
        <v>15061.69</v>
      </c>
      <c r="I81" s="10" t="s">
        <v>330</v>
      </c>
      <c r="J81" s="24" t="s">
        <v>331</v>
      </c>
      <c r="K81" s="24" t="s">
        <v>331</v>
      </c>
      <c r="L81" s="10" t="s">
        <v>331</v>
      </c>
    </row>
    <row r="82" spans="1:12" x14ac:dyDescent="0.25">
      <c r="A82" s="8">
        <v>56</v>
      </c>
      <c r="B82" s="22" t="s">
        <v>68</v>
      </c>
      <c r="C82" s="44">
        <v>1.9675310499999999E-4</v>
      </c>
      <c r="D82" s="10" t="s">
        <v>330</v>
      </c>
      <c r="E82" s="10">
        <v>2812.62</v>
      </c>
      <c r="F82" s="10">
        <v>0</v>
      </c>
      <c r="G82" s="10">
        <v>0</v>
      </c>
      <c r="H82" s="7">
        <v>2812.62</v>
      </c>
      <c r="I82" s="10" t="s">
        <v>330</v>
      </c>
      <c r="J82" s="24" t="s">
        <v>331</v>
      </c>
      <c r="K82" s="24" t="s">
        <v>331</v>
      </c>
      <c r="L82" s="10" t="s">
        <v>331</v>
      </c>
    </row>
    <row r="83" spans="1:12" x14ac:dyDescent="0.25">
      <c r="A83" s="8">
        <v>57</v>
      </c>
      <c r="B83" s="22" t="s">
        <v>69</v>
      </c>
      <c r="C83" s="44">
        <v>4.0553892199999999E-4</v>
      </c>
      <c r="D83" s="10" t="s">
        <v>330</v>
      </c>
      <c r="E83" s="10">
        <v>5797.25</v>
      </c>
      <c r="F83" s="10">
        <v>0</v>
      </c>
      <c r="G83" s="10">
        <v>0</v>
      </c>
      <c r="H83" s="7">
        <v>5797.25</v>
      </c>
      <c r="I83" s="10" t="s">
        <v>330</v>
      </c>
      <c r="J83" s="24" t="s">
        <v>331</v>
      </c>
      <c r="K83" s="24" t="s">
        <v>331</v>
      </c>
      <c r="L83" s="10" t="s">
        <v>331</v>
      </c>
    </row>
    <row r="84" spans="1:12" x14ac:dyDescent="0.25">
      <c r="A84" s="8">
        <v>58</v>
      </c>
      <c r="B84" s="22" t="s">
        <v>70</v>
      </c>
      <c r="C84" s="44">
        <v>2.6044851579999999E-3</v>
      </c>
      <c r="D84" s="10" t="s">
        <v>330</v>
      </c>
      <c r="E84" s="10">
        <v>37231.58</v>
      </c>
      <c r="F84" s="10">
        <v>0</v>
      </c>
      <c r="G84" s="10">
        <v>0</v>
      </c>
      <c r="H84" s="7">
        <v>37231.58</v>
      </c>
      <c r="I84" s="10" t="s">
        <v>332</v>
      </c>
      <c r="J84" s="24" t="s">
        <v>333</v>
      </c>
      <c r="K84" s="24" t="s">
        <v>352</v>
      </c>
      <c r="L84" s="10" t="s">
        <v>335</v>
      </c>
    </row>
    <row r="85" spans="1:12" x14ac:dyDescent="0.25">
      <c r="A85" s="8">
        <v>59</v>
      </c>
      <c r="B85" s="22" t="s">
        <v>71</v>
      </c>
      <c r="C85" s="44">
        <v>7.1316532281999995E-2</v>
      </c>
      <c r="D85" s="10" t="s">
        <v>330</v>
      </c>
      <c r="E85" s="10">
        <v>1019482.55</v>
      </c>
      <c r="F85" s="10">
        <v>0</v>
      </c>
      <c r="G85" s="10">
        <v>0</v>
      </c>
      <c r="H85" s="7">
        <v>1019482.55</v>
      </c>
      <c r="I85" s="10" t="s">
        <v>332</v>
      </c>
      <c r="J85" s="24" t="s">
        <v>333</v>
      </c>
      <c r="K85" s="24" t="s">
        <v>353</v>
      </c>
      <c r="L85" s="10" t="s">
        <v>335</v>
      </c>
    </row>
    <row r="86" spans="1:12" x14ac:dyDescent="0.25">
      <c r="A86" s="8">
        <v>60</v>
      </c>
      <c r="B86" s="22" t="s">
        <v>72</v>
      </c>
      <c r="C86" s="44">
        <v>3.6770177799999999E-4</v>
      </c>
      <c r="D86" s="10" t="s">
        <v>330</v>
      </c>
      <c r="E86" s="10">
        <v>5256.36</v>
      </c>
      <c r="F86" s="10">
        <v>0</v>
      </c>
      <c r="G86" s="10">
        <v>0</v>
      </c>
      <c r="H86" s="7">
        <v>5256.36</v>
      </c>
      <c r="I86" s="10" t="s">
        <v>330</v>
      </c>
      <c r="J86" s="24" t="s">
        <v>331</v>
      </c>
      <c r="K86" s="24" t="s">
        <v>331</v>
      </c>
      <c r="L86" s="10" t="s">
        <v>331</v>
      </c>
    </row>
    <row r="87" spans="1:12" x14ac:dyDescent="0.25">
      <c r="A87" s="8">
        <v>61</v>
      </c>
      <c r="B87" s="22" t="s">
        <v>73</v>
      </c>
      <c r="C87" s="44">
        <v>2.7729291700000001E-3</v>
      </c>
      <c r="D87" s="10" t="s">
        <v>330</v>
      </c>
      <c r="E87" s="10">
        <v>39639.519999999997</v>
      </c>
      <c r="F87" s="10">
        <v>0</v>
      </c>
      <c r="G87" s="10">
        <v>0</v>
      </c>
      <c r="H87" s="7">
        <v>39639.519999999997</v>
      </c>
      <c r="I87" s="10" t="s">
        <v>332</v>
      </c>
      <c r="J87" s="24" t="s">
        <v>333</v>
      </c>
      <c r="K87" s="24" t="s">
        <v>354</v>
      </c>
      <c r="L87" s="10" t="s">
        <v>335</v>
      </c>
    </row>
    <row r="88" spans="1:12" x14ac:dyDescent="0.25">
      <c r="A88" s="8">
        <v>62</v>
      </c>
      <c r="B88" s="22" t="s">
        <v>74</v>
      </c>
      <c r="C88" s="44">
        <v>1.4646767E-5</v>
      </c>
      <c r="D88" s="10" t="s">
        <v>332</v>
      </c>
      <c r="E88" s="10">
        <v>209.38</v>
      </c>
      <c r="F88" s="10">
        <v>0</v>
      </c>
      <c r="G88" s="10">
        <v>0</v>
      </c>
      <c r="H88" s="7">
        <v>209.38</v>
      </c>
      <c r="I88" s="10" t="s">
        <v>330</v>
      </c>
      <c r="J88" s="24" t="s">
        <v>331</v>
      </c>
      <c r="K88" s="24" t="s">
        <v>331</v>
      </c>
      <c r="L88" s="10" t="s">
        <v>331</v>
      </c>
    </row>
    <row r="89" spans="1:12" x14ac:dyDescent="0.25">
      <c r="A89" s="8">
        <v>63</v>
      </c>
      <c r="B89" s="22" t="s">
        <v>75</v>
      </c>
      <c r="C89" s="44">
        <v>2.0735405899999999E-4</v>
      </c>
      <c r="D89" s="10" t="s">
        <v>330</v>
      </c>
      <c r="E89" s="10">
        <v>2964.16</v>
      </c>
      <c r="F89" s="10">
        <v>0</v>
      </c>
      <c r="G89" s="10">
        <v>0</v>
      </c>
      <c r="H89" s="7">
        <v>2964.16</v>
      </c>
      <c r="I89" s="10" t="s">
        <v>330</v>
      </c>
      <c r="J89" s="24" t="s">
        <v>331</v>
      </c>
      <c r="K89" s="24" t="s">
        <v>331</v>
      </c>
      <c r="L89" s="10" t="s">
        <v>331</v>
      </c>
    </row>
    <row r="90" spans="1:12" x14ac:dyDescent="0.25">
      <c r="A90" s="8">
        <v>64</v>
      </c>
      <c r="B90" s="22" t="s">
        <v>76</v>
      </c>
      <c r="C90" s="44">
        <v>1.928773141E-3</v>
      </c>
      <c r="D90" s="10" t="s">
        <v>330</v>
      </c>
      <c r="E90" s="10">
        <v>27572.16</v>
      </c>
      <c r="F90" s="10">
        <v>0</v>
      </c>
      <c r="G90" s="10">
        <v>0</v>
      </c>
      <c r="H90" s="7">
        <v>27572.16</v>
      </c>
      <c r="I90" s="10" t="s">
        <v>332</v>
      </c>
      <c r="J90" s="24" t="s">
        <v>333</v>
      </c>
      <c r="K90" s="24" t="s">
        <v>355</v>
      </c>
      <c r="L90" s="10" t="s">
        <v>335</v>
      </c>
    </row>
    <row r="91" spans="1:12" x14ac:dyDescent="0.25">
      <c r="A91" s="8">
        <v>65</v>
      </c>
      <c r="B91" s="22" t="s">
        <v>77</v>
      </c>
      <c r="C91" s="44">
        <v>1.67724982E-3</v>
      </c>
      <c r="D91" s="10" t="s">
        <v>330</v>
      </c>
      <c r="E91" s="10">
        <v>23976.59</v>
      </c>
      <c r="F91" s="10">
        <v>0</v>
      </c>
      <c r="G91" s="10">
        <v>0</v>
      </c>
      <c r="H91" s="7">
        <v>23976.59</v>
      </c>
      <c r="I91" s="10" t="s">
        <v>330</v>
      </c>
      <c r="J91" s="24" t="s">
        <v>331</v>
      </c>
      <c r="K91" s="24" t="s">
        <v>331</v>
      </c>
      <c r="L91" s="10" t="s">
        <v>331</v>
      </c>
    </row>
    <row r="92" spans="1:12" x14ac:dyDescent="0.25">
      <c r="A92" s="8">
        <v>66</v>
      </c>
      <c r="B92" s="22" t="s">
        <v>78</v>
      </c>
      <c r="C92" s="44">
        <v>1.0040382408999999E-2</v>
      </c>
      <c r="D92" s="10" t="s">
        <v>330</v>
      </c>
      <c r="E92" s="10">
        <v>143529.06</v>
      </c>
      <c r="F92" s="10">
        <v>0</v>
      </c>
      <c r="G92" s="10">
        <v>0</v>
      </c>
      <c r="H92" s="7">
        <v>143529.06</v>
      </c>
      <c r="I92" s="10" t="s">
        <v>332</v>
      </c>
      <c r="J92" s="24" t="s">
        <v>333</v>
      </c>
      <c r="K92" s="24" t="s">
        <v>356</v>
      </c>
      <c r="L92" s="10" t="s">
        <v>335</v>
      </c>
    </row>
    <row r="93" spans="1:12" x14ac:dyDescent="0.25">
      <c r="A93" s="8">
        <v>67</v>
      </c>
      <c r="B93" s="22" t="s">
        <v>79</v>
      </c>
      <c r="C93" s="44">
        <v>5.9203305000000003E-5</v>
      </c>
      <c r="D93" s="10" t="s">
        <v>332</v>
      </c>
      <c r="E93" s="10">
        <v>846.32</v>
      </c>
      <c r="F93" s="10">
        <v>0</v>
      </c>
      <c r="G93" s="10">
        <v>0</v>
      </c>
      <c r="H93" s="7">
        <v>846.32</v>
      </c>
      <c r="I93" s="10" t="s">
        <v>330</v>
      </c>
      <c r="J93" s="24" t="s">
        <v>331</v>
      </c>
      <c r="K93" s="24" t="s">
        <v>331</v>
      </c>
      <c r="L93" s="10" t="s">
        <v>331</v>
      </c>
    </row>
    <row r="94" spans="1:12" x14ac:dyDescent="0.25">
      <c r="A94" s="8">
        <v>68</v>
      </c>
      <c r="B94" s="22" t="s">
        <v>80</v>
      </c>
      <c r="C94" s="44">
        <v>1.8132565779999999E-3</v>
      </c>
      <c r="D94" s="10" t="s">
        <v>330</v>
      </c>
      <c r="E94" s="10">
        <v>25920.83</v>
      </c>
      <c r="F94" s="10">
        <v>0</v>
      </c>
      <c r="G94" s="10">
        <v>0</v>
      </c>
      <c r="H94" s="7">
        <v>25920.83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69</v>
      </c>
      <c r="B95" s="22" t="s">
        <v>81</v>
      </c>
      <c r="C95" s="44">
        <v>8.1390405999999996E-5</v>
      </c>
      <c r="D95" s="10" t="s">
        <v>332</v>
      </c>
      <c r="E95" s="10">
        <v>1163.49</v>
      </c>
      <c r="F95" s="10">
        <v>0</v>
      </c>
      <c r="G95" s="10">
        <v>0</v>
      </c>
      <c r="H95" s="7">
        <v>1163.49</v>
      </c>
      <c r="I95" s="10" t="s">
        <v>330</v>
      </c>
      <c r="J95" s="24" t="s">
        <v>331</v>
      </c>
      <c r="K95" s="24" t="s">
        <v>331</v>
      </c>
      <c r="L95" s="10" t="s">
        <v>331</v>
      </c>
    </row>
    <row r="96" spans="1:12" x14ac:dyDescent="0.25">
      <c r="A96" s="8">
        <v>70</v>
      </c>
      <c r="B96" s="22" t="s">
        <v>82</v>
      </c>
      <c r="C96" s="44">
        <v>1.81020848E-4</v>
      </c>
      <c r="D96" s="10" t="s">
        <v>330</v>
      </c>
      <c r="E96" s="10">
        <v>2587.73</v>
      </c>
      <c r="F96" s="10">
        <v>0</v>
      </c>
      <c r="G96" s="10">
        <v>0</v>
      </c>
      <c r="H96" s="7">
        <v>2587.73</v>
      </c>
      <c r="I96" s="10" t="s">
        <v>332</v>
      </c>
      <c r="J96" s="24" t="s">
        <v>333</v>
      </c>
      <c r="K96" s="24" t="s">
        <v>357</v>
      </c>
      <c r="L96" s="10" t="s">
        <v>335</v>
      </c>
    </row>
    <row r="97" spans="1:12" x14ac:dyDescent="0.25">
      <c r="A97" s="8">
        <v>71</v>
      </c>
      <c r="B97" s="22" t="s">
        <v>83</v>
      </c>
      <c r="C97" s="44">
        <v>2.2024727799999999E-4</v>
      </c>
      <c r="D97" s="10" t="s">
        <v>330</v>
      </c>
      <c r="E97" s="10">
        <v>3148.47</v>
      </c>
      <c r="F97" s="10">
        <v>0</v>
      </c>
      <c r="G97" s="10">
        <v>0</v>
      </c>
      <c r="H97" s="7">
        <v>3148.47</v>
      </c>
      <c r="I97" s="10" t="s">
        <v>330</v>
      </c>
      <c r="J97" s="24" t="s">
        <v>331</v>
      </c>
      <c r="K97" s="24" t="s">
        <v>331</v>
      </c>
      <c r="L97" s="10" t="s">
        <v>331</v>
      </c>
    </row>
    <row r="98" spans="1:12" x14ac:dyDescent="0.25">
      <c r="A98" s="8">
        <v>72</v>
      </c>
      <c r="B98" s="22" t="s">
        <v>84</v>
      </c>
      <c r="C98" s="44">
        <v>1.65118952E-3</v>
      </c>
      <c r="D98" s="10" t="s">
        <v>330</v>
      </c>
      <c r="E98" s="10">
        <v>23604.05</v>
      </c>
      <c r="F98" s="10">
        <v>0</v>
      </c>
      <c r="G98" s="10">
        <v>0</v>
      </c>
      <c r="H98" s="7">
        <v>23604.05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73</v>
      </c>
      <c r="B99" s="22" t="s">
        <v>85</v>
      </c>
      <c r="C99" s="44">
        <v>1.8526954000000002E-5</v>
      </c>
      <c r="D99" s="10" t="s">
        <v>332</v>
      </c>
      <c r="E99" s="10">
        <v>264.85000000000002</v>
      </c>
      <c r="F99" s="10">
        <v>0</v>
      </c>
      <c r="G99" s="10">
        <v>0</v>
      </c>
      <c r="H99" s="7">
        <v>264.85000000000002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74</v>
      </c>
      <c r="B100" s="22" t="s">
        <v>86</v>
      </c>
      <c r="C100" s="44">
        <v>4.7960718900000001E-4</v>
      </c>
      <c r="D100" s="10" t="s">
        <v>330</v>
      </c>
      <c r="E100" s="10">
        <v>6856.07</v>
      </c>
      <c r="F100" s="10">
        <v>0</v>
      </c>
      <c r="G100" s="10">
        <v>0</v>
      </c>
      <c r="H100" s="7">
        <v>6856.07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75</v>
      </c>
      <c r="B101" s="22" t="s">
        <v>87</v>
      </c>
      <c r="C101" s="44">
        <v>8.9113134899999999E-4</v>
      </c>
      <c r="D101" s="10" t="s">
        <v>330</v>
      </c>
      <c r="E101" s="10">
        <v>12738.88</v>
      </c>
      <c r="F101" s="10">
        <v>0</v>
      </c>
      <c r="G101" s="10">
        <v>0</v>
      </c>
      <c r="H101" s="7">
        <v>12738.88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76</v>
      </c>
      <c r="B102" s="22" t="s">
        <v>88</v>
      </c>
      <c r="C102" s="44">
        <v>1.7178196700000001E-4</v>
      </c>
      <c r="D102" s="10" t="s">
        <v>330</v>
      </c>
      <c r="E102" s="10">
        <v>2455.65</v>
      </c>
      <c r="F102" s="10">
        <v>0</v>
      </c>
      <c r="G102" s="10">
        <v>0</v>
      </c>
      <c r="H102" s="7">
        <v>2455.65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77</v>
      </c>
      <c r="B103" s="22" t="s">
        <v>89</v>
      </c>
      <c r="C103" s="44">
        <v>2.5575490299999999E-4</v>
      </c>
      <c r="D103" s="10" t="s">
        <v>330</v>
      </c>
      <c r="E103" s="10">
        <v>3656.06</v>
      </c>
      <c r="F103" s="10">
        <v>0</v>
      </c>
      <c r="G103" s="10">
        <v>0</v>
      </c>
      <c r="H103" s="7">
        <v>3656.06</v>
      </c>
      <c r="I103" s="10" t="s">
        <v>330</v>
      </c>
      <c r="J103" s="24" t="s">
        <v>331</v>
      </c>
      <c r="K103" s="24" t="s">
        <v>331</v>
      </c>
      <c r="L103" s="10" t="s">
        <v>331</v>
      </c>
    </row>
    <row r="104" spans="1:12" x14ac:dyDescent="0.25">
      <c r="A104" s="8">
        <v>78</v>
      </c>
      <c r="B104" s="22" t="s">
        <v>90</v>
      </c>
      <c r="C104" s="44">
        <v>2.9548125615E-2</v>
      </c>
      <c r="D104" s="10" t="s">
        <v>330</v>
      </c>
      <c r="E104" s="10">
        <v>422395.73</v>
      </c>
      <c r="F104" s="10">
        <v>0</v>
      </c>
      <c r="G104" s="10">
        <v>0</v>
      </c>
      <c r="H104" s="7">
        <v>422395.73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79</v>
      </c>
      <c r="B105" s="22" t="s">
        <v>91</v>
      </c>
      <c r="C105" s="44">
        <v>3.7431146999999997E-5</v>
      </c>
      <c r="D105" s="10" t="s">
        <v>332</v>
      </c>
      <c r="E105" s="10">
        <v>535.08000000000004</v>
      </c>
      <c r="F105" s="10">
        <v>0</v>
      </c>
      <c r="G105" s="10">
        <v>0</v>
      </c>
      <c r="H105" s="7">
        <v>535.08000000000004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80</v>
      </c>
      <c r="B106" s="22" t="s">
        <v>92</v>
      </c>
      <c r="C106" s="44">
        <v>9.4416380999999994E-5</v>
      </c>
      <c r="D106" s="10" t="s">
        <v>330</v>
      </c>
      <c r="E106" s="10">
        <v>1349.7</v>
      </c>
      <c r="F106" s="10">
        <v>0</v>
      </c>
      <c r="G106" s="10">
        <v>0</v>
      </c>
      <c r="H106" s="7">
        <v>1349.7</v>
      </c>
      <c r="I106" s="10" t="s">
        <v>330</v>
      </c>
      <c r="J106" s="24" t="s">
        <v>331</v>
      </c>
      <c r="K106" s="24" t="s">
        <v>331</v>
      </c>
      <c r="L106" s="10" t="s">
        <v>331</v>
      </c>
    </row>
    <row r="107" spans="1:12" x14ac:dyDescent="0.25">
      <c r="A107" s="8">
        <v>81</v>
      </c>
      <c r="B107" s="22" t="s">
        <v>93</v>
      </c>
      <c r="C107" s="44">
        <v>8.00906838E-4</v>
      </c>
      <c r="D107" s="10" t="s">
        <v>330</v>
      </c>
      <c r="E107" s="10">
        <v>11449.11</v>
      </c>
      <c r="F107" s="10">
        <v>0</v>
      </c>
      <c r="G107" s="10">
        <v>0</v>
      </c>
      <c r="H107" s="7">
        <v>11449.11</v>
      </c>
      <c r="I107" s="10" t="s">
        <v>330</v>
      </c>
      <c r="J107" s="24" t="s">
        <v>331</v>
      </c>
      <c r="K107" s="24" t="s">
        <v>331</v>
      </c>
      <c r="L107" s="10" t="s">
        <v>331</v>
      </c>
    </row>
    <row r="108" spans="1:12" x14ac:dyDescent="0.25">
      <c r="A108" s="8">
        <v>82</v>
      </c>
      <c r="B108" s="22" t="s">
        <v>94</v>
      </c>
      <c r="C108" s="44">
        <v>4.8883853400000005E-4</v>
      </c>
      <c r="D108" s="10" t="s">
        <v>330</v>
      </c>
      <c r="E108" s="10">
        <v>6988.03</v>
      </c>
      <c r="F108" s="10">
        <v>0</v>
      </c>
      <c r="G108" s="10">
        <v>0</v>
      </c>
      <c r="H108" s="7">
        <v>6988.03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83</v>
      </c>
      <c r="B109" s="22" t="s">
        <v>95</v>
      </c>
      <c r="C109" s="44">
        <v>1.2927096199999999E-4</v>
      </c>
      <c r="D109" s="10" t="s">
        <v>330</v>
      </c>
      <c r="E109" s="10">
        <v>1847.95</v>
      </c>
      <c r="F109" s="10">
        <v>0</v>
      </c>
      <c r="G109" s="10">
        <v>0</v>
      </c>
      <c r="H109" s="7">
        <v>1847.95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84</v>
      </c>
      <c r="B110" s="22" t="s">
        <v>96</v>
      </c>
      <c r="C110" s="44">
        <v>8.9914130999999998E-5</v>
      </c>
      <c r="D110" s="10" t="s">
        <v>330</v>
      </c>
      <c r="E110" s="10">
        <v>1285.3399999999999</v>
      </c>
      <c r="F110" s="10">
        <v>0</v>
      </c>
      <c r="G110" s="10">
        <v>0</v>
      </c>
      <c r="H110" s="7">
        <v>1285.3399999999999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85</v>
      </c>
      <c r="B111" s="22" t="s">
        <v>97</v>
      </c>
      <c r="C111" s="44">
        <v>3.6022982000000003E-4</v>
      </c>
      <c r="D111" s="10" t="s">
        <v>330</v>
      </c>
      <c r="E111" s="10">
        <v>5149.55</v>
      </c>
      <c r="F111" s="10">
        <v>0</v>
      </c>
      <c r="G111" s="10">
        <v>0</v>
      </c>
      <c r="H111" s="7">
        <v>5149.55</v>
      </c>
      <c r="I111" s="10" t="s">
        <v>330</v>
      </c>
      <c r="J111" s="24" t="s">
        <v>331</v>
      </c>
      <c r="K111" s="24" t="s">
        <v>331</v>
      </c>
      <c r="L111" s="10" t="s">
        <v>331</v>
      </c>
    </row>
    <row r="112" spans="1:12" x14ac:dyDescent="0.25">
      <c r="A112" s="8">
        <v>86</v>
      </c>
      <c r="B112" s="22" t="s">
        <v>98</v>
      </c>
      <c r="C112" s="44">
        <v>4.0665699999999998E-6</v>
      </c>
      <c r="D112" s="10" t="s">
        <v>332</v>
      </c>
      <c r="E112" s="10">
        <v>58.13</v>
      </c>
      <c r="F112" s="10">
        <v>0</v>
      </c>
      <c r="G112" s="10">
        <v>-58.13</v>
      </c>
      <c r="H112" s="7">
        <v>0</v>
      </c>
      <c r="I112" s="10" t="s">
        <v>330</v>
      </c>
      <c r="J112" s="24" t="s">
        <v>331</v>
      </c>
      <c r="K112" s="24" t="s">
        <v>331</v>
      </c>
      <c r="L112" s="10" t="s">
        <v>331</v>
      </c>
    </row>
    <row r="113" spans="1:12" x14ac:dyDescent="0.25">
      <c r="A113" s="8">
        <v>87</v>
      </c>
      <c r="B113" s="22" t="s">
        <v>99</v>
      </c>
      <c r="C113" s="44">
        <v>1.29462245E-4</v>
      </c>
      <c r="D113" s="10" t="s">
        <v>330</v>
      </c>
      <c r="E113" s="10">
        <v>1850.69</v>
      </c>
      <c r="F113" s="10">
        <v>0</v>
      </c>
      <c r="G113" s="10">
        <v>-1850.69</v>
      </c>
      <c r="H113" s="7">
        <v>0</v>
      </c>
      <c r="I113" s="10" t="s">
        <v>330</v>
      </c>
      <c r="J113" s="24" t="s">
        <v>331</v>
      </c>
      <c r="K113" s="24" t="s">
        <v>331</v>
      </c>
      <c r="L113" s="10" t="s">
        <v>331</v>
      </c>
    </row>
    <row r="114" spans="1:12" x14ac:dyDescent="0.25">
      <c r="A114" s="8">
        <v>88</v>
      </c>
      <c r="B114" s="22" t="s">
        <v>100</v>
      </c>
      <c r="C114" s="44">
        <v>2.0590679067999999E-2</v>
      </c>
      <c r="D114" s="10" t="s">
        <v>330</v>
      </c>
      <c r="E114" s="10">
        <v>294347.43</v>
      </c>
      <c r="F114" s="10">
        <v>0</v>
      </c>
      <c r="G114" s="10">
        <v>1850.69</v>
      </c>
      <c r="H114" s="7">
        <v>296198.12</v>
      </c>
      <c r="I114" s="10" t="s">
        <v>332</v>
      </c>
      <c r="J114" s="24" t="s">
        <v>358</v>
      </c>
      <c r="K114" s="24" t="s">
        <v>359</v>
      </c>
      <c r="L114" s="10" t="s">
        <v>360</v>
      </c>
    </row>
    <row r="115" spans="1:12" x14ac:dyDescent="0.25">
      <c r="A115" s="8"/>
      <c r="B115" s="22"/>
      <c r="C115" s="44"/>
      <c r="D115" s="10"/>
      <c r="E115" s="10"/>
      <c r="F115" s="10"/>
      <c r="G115" s="10"/>
      <c r="H115" s="7"/>
      <c r="I115" s="10"/>
      <c r="J115" s="24"/>
      <c r="K115" s="24"/>
      <c r="L115" s="10"/>
    </row>
    <row r="116" spans="1:12" x14ac:dyDescent="0.25">
      <c r="A116" s="8">
        <v>89</v>
      </c>
      <c r="B116" s="22" t="s">
        <v>101</v>
      </c>
      <c r="C116" s="44">
        <v>7.2026920999999997E-5</v>
      </c>
      <c r="D116" s="10" t="s">
        <v>332</v>
      </c>
      <c r="E116" s="10">
        <v>1029.6400000000001</v>
      </c>
      <c r="F116" s="10">
        <v>0</v>
      </c>
      <c r="G116" s="10">
        <v>0</v>
      </c>
      <c r="H116" s="7">
        <v>1029.6400000000001</v>
      </c>
      <c r="I116" s="10" t="s">
        <v>330</v>
      </c>
      <c r="J116" s="24" t="s">
        <v>331</v>
      </c>
      <c r="K116" s="24" t="s">
        <v>331</v>
      </c>
      <c r="L116" s="10" t="s">
        <v>331</v>
      </c>
    </row>
    <row r="117" spans="1:12" x14ac:dyDescent="0.25">
      <c r="A117" s="8">
        <v>90</v>
      </c>
      <c r="B117" s="22" t="s">
        <v>102</v>
      </c>
      <c r="C117" s="44">
        <v>2.1503077359999998E-3</v>
      </c>
      <c r="D117" s="10" t="s">
        <v>330</v>
      </c>
      <c r="E117" s="10">
        <v>30739.03</v>
      </c>
      <c r="F117" s="10">
        <v>0</v>
      </c>
      <c r="G117" s="10">
        <v>0</v>
      </c>
      <c r="H117" s="7">
        <v>30739.03</v>
      </c>
      <c r="I117" s="10" t="s">
        <v>330</v>
      </c>
      <c r="J117" s="24" t="s">
        <v>331</v>
      </c>
      <c r="K117" s="24" t="s">
        <v>331</v>
      </c>
      <c r="L117" s="10" t="s">
        <v>331</v>
      </c>
    </row>
    <row r="118" spans="1:12" x14ac:dyDescent="0.25">
      <c r="A118" s="8">
        <v>91</v>
      </c>
      <c r="B118" s="22" t="s">
        <v>103</v>
      </c>
      <c r="C118" s="44">
        <v>7.4672268399999999E-4</v>
      </c>
      <c r="D118" s="10" t="s">
        <v>330</v>
      </c>
      <c r="E118" s="10">
        <v>10674.53</v>
      </c>
      <c r="F118" s="10">
        <v>0</v>
      </c>
      <c r="G118" s="10">
        <v>0</v>
      </c>
      <c r="H118" s="7">
        <v>10674.53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92</v>
      </c>
      <c r="B119" s="22" t="s">
        <v>104</v>
      </c>
      <c r="C119" s="44">
        <v>2.0983361100000001E-4</v>
      </c>
      <c r="D119" s="10" t="s">
        <v>330</v>
      </c>
      <c r="E119" s="10">
        <v>2999.61</v>
      </c>
      <c r="F119" s="10">
        <v>0</v>
      </c>
      <c r="G119" s="10">
        <v>0</v>
      </c>
      <c r="H119" s="7">
        <v>2999.61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93</v>
      </c>
      <c r="B120" s="22" t="s">
        <v>105</v>
      </c>
      <c r="C120" s="44">
        <v>1.1276185000000001E-4</v>
      </c>
      <c r="D120" s="10" t="s">
        <v>330</v>
      </c>
      <c r="E120" s="10">
        <v>1611.95</v>
      </c>
      <c r="F120" s="10">
        <v>0</v>
      </c>
      <c r="G120" s="10">
        <v>0</v>
      </c>
      <c r="H120" s="7">
        <v>1611.95</v>
      </c>
      <c r="I120" s="10" t="s">
        <v>330</v>
      </c>
      <c r="J120" s="24" t="s">
        <v>331</v>
      </c>
      <c r="K120" s="24" t="s">
        <v>331</v>
      </c>
      <c r="L120" s="10" t="s">
        <v>331</v>
      </c>
    </row>
    <row r="121" spans="1:12" x14ac:dyDescent="0.25">
      <c r="A121" s="8">
        <v>94</v>
      </c>
      <c r="B121" s="22" t="s">
        <v>106</v>
      </c>
      <c r="C121" s="44">
        <v>3.4772891399999998E-4</v>
      </c>
      <c r="D121" s="10" t="s">
        <v>330</v>
      </c>
      <c r="E121" s="10">
        <v>4970.8500000000004</v>
      </c>
      <c r="F121" s="10">
        <v>0</v>
      </c>
      <c r="G121" s="10">
        <v>0</v>
      </c>
      <c r="H121" s="7">
        <v>4970.8500000000004</v>
      </c>
      <c r="I121" s="10" t="s">
        <v>330</v>
      </c>
      <c r="J121" s="24" t="s">
        <v>331</v>
      </c>
      <c r="K121" s="24" t="s">
        <v>331</v>
      </c>
      <c r="L121" s="10" t="s">
        <v>331</v>
      </c>
    </row>
    <row r="122" spans="1:12" x14ac:dyDescent="0.25">
      <c r="A122" s="8">
        <v>95</v>
      </c>
      <c r="B122" s="22" t="s">
        <v>107</v>
      </c>
      <c r="C122" s="44">
        <v>3.7568289000000001E-5</v>
      </c>
      <c r="D122" s="10" t="s">
        <v>332</v>
      </c>
      <c r="E122" s="10">
        <v>537.04999999999995</v>
      </c>
      <c r="F122" s="10">
        <v>0</v>
      </c>
      <c r="G122" s="10">
        <v>0</v>
      </c>
      <c r="H122" s="7">
        <v>537.04999999999995</v>
      </c>
      <c r="I122" s="10" t="s">
        <v>330</v>
      </c>
      <c r="J122" s="24" t="s">
        <v>331</v>
      </c>
      <c r="K122" s="24" t="s">
        <v>331</v>
      </c>
      <c r="L122" s="10" t="s">
        <v>331</v>
      </c>
    </row>
    <row r="123" spans="1:12" x14ac:dyDescent="0.25">
      <c r="A123" s="8">
        <v>96</v>
      </c>
      <c r="B123" s="22" t="s">
        <v>108</v>
      </c>
      <c r="C123" s="44">
        <v>1.3440310108E-2</v>
      </c>
      <c r="D123" s="10" t="s">
        <v>330</v>
      </c>
      <c r="E123" s="10">
        <v>192131.63</v>
      </c>
      <c r="F123" s="10">
        <v>0</v>
      </c>
      <c r="G123" s="10">
        <v>0</v>
      </c>
      <c r="H123" s="7">
        <v>192131.63</v>
      </c>
      <c r="I123" s="10" t="s">
        <v>332</v>
      </c>
      <c r="J123" s="24" t="s">
        <v>333</v>
      </c>
      <c r="K123" s="24" t="s">
        <v>361</v>
      </c>
      <c r="L123" s="10" t="s">
        <v>335</v>
      </c>
    </row>
    <row r="124" spans="1:12" x14ac:dyDescent="0.25">
      <c r="A124" s="8">
        <v>97</v>
      </c>
      <c r="B124" s="22" t="s">
        <v>109</v>
      </c>
      <c r="C124" s="44">
        <v>9.2338019799999994E-3</v>
      </c>
      <c r="D124" s="10" t="s">
        <v>330</v>
      </c>
      <c r="E124" s="10">
        <v>131998.85</v>
      </c>
      <c r="F124" s="10">
        <v>0</v>
      </c>
      <c r="G124" s="10">
        <v>58.13</v>
      </c>
      <c r="H124" s="7">
        <v>132056.98000000001</v>
      </c>
      <c r="I124" s="10" t="s">
        <v>332</v>
      </c>
      <c r="J124" s="24" t="s">
        <v>333</v>
      </c>
      <c r="K124" s="24" t="s">
        <v>362</v>
      </c>
      <c r="L124" s="10" t="s">
        <v>335</v>
      </c>
    </row>
    <row r="125" spans="1:12" x14ac:dyDescent="0.25">
      <c r="A125" s="8">
        <v>98</v>
      </c>
      <c r="B125" s="22" t="s">
        <v>110</v>
      </c>
      <c r="C125" s="44">
        <v>2.7801574300000001E-4</v>
      </c>
      <c r="D125" s="10" t="s">
        <v>330</v>
      </c>
      <c r="E125" s="10">
        <v>3974.28</v>
      </c>
      <c r="F125" s="10">
        <v>0</v>
      </c>
      <c r="G125" s="10">
        <v>0</v>
      </c>
      <c r="H125" s="7">
        <v>3974.28</v>
      </c>
      <c r="I125" s="10" t="s">
        <v>330</v>
      </c>
      <c r="J125" s="24" t="s">
        <v>331</v>
      </c>
      <c r="K125" s="24" t="s">
        <v>331</v>
      </c>
      <c r="L125" s="10" t="s">
        <v>331</v>
      </c>
    </row>
    <row r="126" spans="1:12" x14ac:dyDescent="0.25">
      <c r="A126" s="8">
        <v>99</v>
      </c>
      <c r="B126" s="22" t="s">
        <v>111</v>
      </c>
      <c r="C126" s="44">
        <v>3.5251722030000001E-3</v>
      </c>
      <c r="D126" s="10" t="s">
        <v>330</v>
      </c>
      <c r="E126" s="10">
        <v>50392.97</v>
      </c>
      <c r="F126" s="10">
        <v>0</v>
      </c>
      <c r="G126" s="10">
        <v>0</v>
      </c>
      <c r="H126" s="7">
        <v>50392.97</v>
      </c>
      <c r="I126" s="10" t="s">
        <v>332</v>
      </c>
      <c r="J126" s="24" t="s">
        <v>333</v>
      </c>
      <c r="K126" s="24" t="s">
        <v>363</v>
      </c>
      <c r="L126" s="10" t="s">
        <v>335</v>
      </c>
    </row>
    <row r="127" spans="1:12" x14ac:dyDescent="0.25">
      <c r="A127" s="8">
        <v>100</v>
      </c>
      <c r="B127" s="22" t="s">
        <v>112</v>
      </c>
      <c r="C127" s="44">
        <v>3.2169530500000002E-4</v>
      </c>
      <c r="D127" s="10" t="s">
        <v>330</v>
      </c>
      <c r="E127" s="10">
        <v>4598.6899999999996</v>
      </c>
      <c r="F127" s="10">
        <v>0</v>
      </c>
      <c r="G127" s="10">
        <v>0</v>
      </c>
      <c r="H127" s="7">
        <v>4598.6899999999996</v>
      </c>
      <c r="I127" s="10" t="s">
        <v>330</v>
      </c>
      <c r="J127" s="24" t="s">
        <v>331</v>
      </c>
      <c r="K127" s="24" t="s">
        <v>331</v>
      </c>
      <c r="L127" s="10" t="s">
        <v>331</v>
      </c>
    </row>
    <row r="128" spans="1:12" x14ac:dyDescent="0.25">
      <c r="A128" s="8">
        <v>101</v>
      </c>
      <c r="B128" s="22" t="s">
        <v>113</v>
      </c>
      <c r="C128" s="44">
        <v>2.1422289099999999E-4</v>
      </c>
      <c r="D128" s="10" t="s">
        <v>330</v>
      </c>
      <c r="E128" s="10">
        <v>3062.35</v>
      </c>
      <c r="F128" s="10">
        <v>0</v>
      </c>
      <c r="G128" s="10">
        <v>0</v>
      </c>
      <c r="H128" s="7">
        <v>3062.35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102</v>
      </c>
      <c r="B129" s="22" t="s">
        <v>114</v>
      </c>
      <c r="C129" s="44">
        <v>2.8311153900000002E-4</v>
      </c>
      <c r="D129" s="10" t="s">
        <v>330</v>
      </c>
      <c r="E129" s="10">
        <v>4047.13</v>
      </c>
      <c r="F129" s="10">
        <v>0</v>
      </c>
      <c r="G129" s="10">
        <v>0</v>
      </c>
      <c r="H129" s="7">
        <v>4047.13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103</v>
      </c>
      <c r="B130" s="22" t="s">
        <v>115</v>
      </c>
      <c r="C130" s="44">
        <v>2.0174925100000001E-4</v>
      </c>
      <c r="D130" s="10" t="s">
        <v>330</v>
      </c>
      <c r="E130" s="10">
        <v>2884.04</v>
      </c>
      <c r="F130" s="10">
        <v>0</v>
      </c>
      <c r="G130" s="10">
        <v>0</v>
      </c>
      <c r="H130" s="7">
        <v>2884.04</v>
      </c>
      <c r="I130" s="10" t="s">
        <v>330</v>
      </c>
      <c r="J130" s="24" t="s">
        <v>331</v>
      </c>
      <c r="K130" s="24" t="s">
        <v>331</v>
      </c>
      <c r="L130" s="10" t="s">
        <v>331</v>
      </c>
    </row>
    <row r="131" spans="1:12" x14ac:dyDescent="0.25">
      <c r="A131" s="8">
        <v>104</v>
      </c>
      <c r="B131" s="22" t="s">
        <v>116</v>
      </c>
      <c r="C131" s="44">
        <v>3.3930320799999998E-4</v>
      </c>
      <c r="D131" s="10" t="s">
        <v>330</v>
      </c>
      <c r="E131" s="10">
        <v>4850.3999999999996</v>
      </c>
      <c r="F131" s="10">
        <v>0</v>
      </c>
      <c r="G131" s="10">
        <v>0</v>
      </c>
      <c r="H131" s="7">
        <v>4850.3999999999996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105</v>
      </c>
      <c r="B132" s="22" t="s">
        <v>117</v>
      </c>
      <c r="C132" s="44">
        <v>1.0823453979999999E-3</v>
      </c>
      <c r="D132" s="10" t="s">
        <v>330</v>
      </c>
      <c r="E132" s="10">
        <v>15472.32</v>
      </c>
      <c r="F132" s="10">
        <v>0</v>
      </c>
      <c r="G132" s="10">
        <v>0</v>
      </c>
      <c r="H132" s="7">
        <v>15472.32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106</v>
      </c>
      <c r="B133" s="22" t="s">
        <v>118</v>
      </c>
      <c r="C133" s="44">
        <v>3.0210647500000001E-4</v>
      </c>
      <c r="D133" s="10" t="s">
        <v>330</v>
      </c>
      <c r="E133" s="10">
        <v>4318.67</v>
      </c>
      <c r="F133" s="10">
        <v>0</v>
      </c>
      <c r="G133" s="10">
        <v>0</v>
      </c>
      <c r="H133" s="7">
        <v>4318.67</v>
      </c>
      <c r="I133" s="10" t="s">
        <v>330</v>
      </c>
      <c r="J133" s="24" t="s">
        <v>331</v>
      </c>
      <c r="K133" s="24" t="s">
        <v>331</v>
      </c>
      <c r="L133" s="10" t="s">
        <v>331</v>
      </c>
    </row>
    <row r="134" spans="1:12" x14ac:dyDescent="0.25">
      <c r="A134" s="8">
        <v>107</v>
      </c>
      <c r="B134" s="22" t="s">
        <v>119</v>
      </c>
      <c r="C134" s="44">
        <v>1.2420493549999999E-3</v>
      </c>
      <c r="D134" s="10" t="s">
        <v>330</v>
      </c>
      <c r="E134" s="10">
        <v>17755.32</v>
      </c>
      <c r="F134" s="10">
        <v>0</v>
      </c>
      <c r="G134" s="10">
        <v>0</v>
      </c>
      <c r="H134" s="7">
        <v>17755.32</v>
      </c>
      <c r="I134" s="10" t="s">
        <v>330</v>
      </c>
      <c r="J134" s="24" t="s">
        <v>331</v>
      </c>
      <c r="K134" s="24" t="s">
        <v>331</v>
      </c>
      <c r="L134" s="10" t="s">
        <v>331</v>
      </c>
    </row>
    <row r="135" spans="1:12" x14ac:dyDescent="0.25">
      <c r="A135" s="8">
        <v>108</v>
      </c>
      <c r="B135" s="22" t="s">
        <v>120</v>
      </c>
      <c r="C135" s="44">
        <v>2.9166460000000002E-6</v>
      </c>
      <c r="D135" s="10" t="s">
        <v>332</v>
      </c>
      <c r="E135" s="10">
        <v>41.69</v>
      </c>
      <c r="F135" s="10">
        <v>0</v>
      </c>
      <c r="G135" s="10">
        <v>0</v>
      </c>
      <c r="H135" s="7">
        <v>41.69</v>
      </c>
      <c r="I135" s="10" t="s">
        <v>330</v>
      </c>
      <c r="J135" s="24" t="s">
        <v>331</v>
      </c>
      <c r="K135" s="24" t="s">
        <v>331</v>
      </c>
      <c r="L135" s="10" t="s">
        <v>331</v>
      </c>
    </row>
    <row r="136" spans="1:12" x14ac:dyDescent="0.25">
      <c r="A136" s="8">
        <v>109</v>
      </c>
      <c r="B136" s="22" t="s">
        <v>121</v>
      </c>
      <c r="C136" s="44">
        <v>4.39995757E-4</v>
      </c>
      <c r="D136" s="10" t="s">
        <v>330</v>
      </c>
      <c r="E136" s="10">
        <v>6289.82</v>
      </c>
      <c r="F136" s="10">
        <v>0</v>
      </c>
      <c r="G136" s="10">
        <v>0</v>
      </c>
      <c r="H136" s="7">
        <v>6289.82</v>
      </c>
      <c r="I136" s="10" t="s">
        <v>330</v>
      </c>
      <c r="J136" s="24" t="s">
        <v>331</v>
      </c>
      <c r="K136" s="24" t="s">
        <v>331</v>
      </c>
      <c r="L136" s="10" t="s">
        <v>331</v>
      </c>
    </row>
    <row r="137" spans="1:12" x14ac:dyDescent="0.25">
      <c r="A137" s="8">
        <v>110</v>
      </c>
      <c r="B137" s="22" t="s">
        <v>122</v>
      </c>
      <c r="C137" s="44">
        <v>1.7590962699999999E-4</v>
      </c>
      <c r="D137" s="10" t="s">
        <v>330</v>
      </c>
      <c r="E137" s="10">
        <v>2514.66</v>
      </c>
      <c r="F137" s="10">
        <v>0</v>
      </c>
      <c r="G137" s="10">
        <v>0</v>
      </c>
      <c r="H137" s="7">
        <v>2514.66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111</v>
      </c>
      <c r="B138" s="22" t="s">
        <v>123</v>
      </c>
      <c r="C138" s="44">
        <v>2.3394227399999999E-4</v>
      </c>
      <c r="D138" s="10" t="s">
        <v>330</v>
      </c>
      <c r="E138" s="10">
        <v>3344.25</v>
      </c>
      <c r="F138" s="10">
        <v>0</v>
      </c>
      <c r="G138" s="10">
        <v>0</v>
      </c>
      <c r="H138" s="7">
        <v>3344.25</v>
      </c>
      <c r="I138" s="10" t="s">
        <v>330</v>
      </c>
      <c r="J138" s="24" t="s">
        <v>331</v>
      </c>
      <c r="K138" s="24" t="s">
        <v>331</v>
      </c>
      <c r="L138" s="10" t="s">
        <v>331</v>
      </c>
    </row>
    <row r="139" spans="1:12" x14ac:dyDescent="0.25">
      <c r="A139" s="8">
        <v>112</v>
      </c>
      <c r="B139" s="22" t="s">
        <v>124</v>
      </c>
      <c r="C139" s="44">
        <v>4.1796783500000004E-3</v>
      </c>
      <c r="D139" s="10" t="s">
        <v>330</v>
      </c>
      <c r="E139" s="10">
        <v>59749.25</v>
      </c>
      <c r="F139" s="10">
        <v>0</v>
      </c>
      <c r="G139" s="10">
        <v>0</v>
      </c>
      <c r="H139" s="7">
        <v>59749.25</v>
      </c>
      <c r="I139" s="10" t="s">
        <v>332</v>
      </c>
      <c r="J139" s="24" t="s">
        <v>333</v>
      </c>
      <c r="K139" s="24" t="s">
        <v>364</v>
      </c>
      <c r="L139" s="10" t="s">
        <v>335</v>
      </c>
    </row>
    <row r="140" spans="1:12" x14ac:dyDescent="0.25">
      <c r="A140" s="8">
        <v>113</v>
      </c>
      <c r="B140" s="22" t="s">
        <v>125</v>
      </c>
      <c r="C140" s="44">
        <v>1.7432722100000001E-4</v>
      </c>
      <c r="D140" s="10" t="s">
        <v>330</v>
      </c>
      <c r="E140" s="10">
        <v>2492.04</v>
      </c>
      <c r="F140" s="10">
        <v>0</v>
      </c>
      <c r="G140" s="10">
        <v>0</v>
      </c>
      <c r="H140" s="7">
        <v>2492.04</v>
      </c>
      <c r="I140" s="10" t="s">
        <v>330</v>
      </c>
      <c r="J140" s="24" t="s">
        <v>331</v>
      </c>
      <c r="K140" s="24" t="s">
        <v>331</v>
      </c>
      <c r="L140" s="10" t="s">
        <v>331</v>
      </c>
    </row>
    <row r="141" spans="1:12" x14ac:dyDescent="0.25">
      <c r="A141" s="8">
        <v>114</v>
      </c>
      <c r="B141" s="22" t="s">
        <v>126</v>
      </c>
      <c r="C141" s="44">
        <v>9.8946865200000007E-4</v>
      </c>
      <c r="D141" s="10" t="s">
        <v>330</v>
      </c>
      <c r="E141" s="10">
        <v>14144.63</v>
      </c>
      <c r="F141" s="10">
        <v>0</v>
      </c>
      <c r="G141" s="10">
        <v>0</v>
      </c>
      <c r="H141" s="7">
        <v>14144.63</v>
      </c>
      <c r="I141" s="10" t="s">
        <v>330</v>
      </c>
      <c r="J141" s="24" t="s">
        <v>331</v>
      </c>
      <c r="K141" s="24" t="s">
        <v>331</v>
      </c>
      <c r="L141" s="10" t="s">
        <v>331</v>
      </c>
    </row>
    <row r="142" spans="1:12" x14ac:dyDescent="0.25">
      <c r="A142" s="8">
        <v>115</v>
      </c>
      <c r="B142" s="22" t="s">
        <v>127</v>
      </c>
      <c r="C142" s="44">
        <v>2.4496552000000001E-5</v>
      </c>
      <c r="D142" s="10" t="s">
        <v>332</v>
      </c>
      <c r="E142" s="10">
        <v>350.18</v>
      </c>
      <c r="F142" s="10">
        <v>0</v>
      </c>
      <c r="G142" s="10">
        <v>0</v>
      </c>
      <c r="H142" s="7">
        <v>350.18</v>
      </c>
      <c r="I142" s="10" t="s">
        <v>330</v>
      </c>
      <c r="J142" s="24" t="s">
        <v>331</v>
      </c>
      <c r="K142" s="24" t="s">
        <v>331</v>
      </c>
      <c r="L142" s="10" t="s">
        <v>331</v>
      </c>
    </row>
    <row r="143" spans="1:12" x14ac:dyDescent="0.25">
      <c r="A143" s="8">
        <v>116</v>
      </c>
      <c r="B143" s="22" t="s">
        <v>128</v>
      </c>
      <c r="C143" s="44">
        <v>2.4927201570000002E-3</v>
      </c>
      <c r="D143" s="10" t="s">
        <v>330</v>
      </c>
      <c r="E143" s="10">
        <v>35633.879999999997</v>
      </c>
      <c r="F143" s="10">
        <v>0</v>
      </c>
      <c r="G143" s="10">
        <v>0</v>
      </c>
      <c r="H143" s="7">
        <v>35633.879999999997</v>
      </c>
      <c r="I143" s="10" t="s">
        <v>332</v>
      </c>
      <c r="J143" s="24" t="s">
        <v>333</v>
      </c>
      <c r="K143" s="24" t="s">
        <v>365</v>
      </c>
      <c r="L143" s="10" t="s">
        <v>335</v>
      </c>
    </row>
    <row r="144" spans="1:12" x14ac:dyDescent="0.25">
      <c r="A144" s="8">
        <v>117</v>
      </c>
      <c r="B144" s="22" t="s">
        <v>129</v>
      </c>
      <c r="C144" s="44">
        <v>4.04726923E-4</v>
      </c>
      <c r="D144" s="10" t="s">
        <v>330</v>
      </c>
      <c r="E144" s="10">
        <v>5785.64</v>
      </c>
      <c r="F144" s="10">
        <v>0</v>
      </c>
      <c r="G144" s="10">
        <v>0</v>
      </c>
      <c r="H144" s="7">
        <v>5785.64</v>
      </c>
      <c r="I144" s="10" t="s">
        <v>332</v>
      </c>
      <c r="J144" s="24" t="s">
        <v>333</v>
      </c>
      <c r="K144" s="24" t="s">
        <v>345</v>
      </c>
      <c r="L144" s="10" t="s">
        <v>335</v>
      </c>
    </row>
    <row r="145" spans="1:12" x14ac:dyDescent="0.25">
      <c r="A145" s="8">
        <v>118</v>
      </c>
      <c r="B145" s="22" t="s">
        <v>130</v>
      </c>
      <c r="C145" s="44">
        <v>1.750661517E-3</v>
      </c>
      <c r="D145" s="10" t="s">
        <v>330</v>
      </c>
      <c r="E145" s="10">
        <v>25026.02</v>
      </c>
      <c r="F145" s="10">
        <v>0</v>
      </c>
      <c r="G145" s="10">
        <v>0</v>
      </c>
      <c r="H145" s="7">
        <v>25026.02</v>
      </c>
      <c r="I145" s="10" t="s">
        <v>330</v>
      </c>
      <c r="J145" s="24" t="s">
        <v>331</v>
      </c>
      <c r="K145" s="24" t="s">
        <v>331</v>
      </c>
      <c r="L145" s="10" t="s">
        <v>331</v>
      </c>
    </row>
    <row r="146" spans="1:12" x14ac:dyDescent="0.25">
      <c r="A146" s="8">
        <v>119</v>
      </c>
      <c r="B146" s="22" t="s">
        <v>131</v>
      </c>
      <c r="C146" s="44">
        <v>4.93200938E-4</v>
      </c>
      <c r="D146" s="10" t="s">
        <v>330</v>
      </c>
      <c r="E146" s="10">
        <v>7050.4</v>
      </c>
      <c r="F146" s="10">
        <v>0</v>
      </c>
      <c r="G146" s="10">
        <v>0</v>
      </c>
      <c r="H146" s="7">
        <v>7050.4</v>
      </c>
      <c r="I146" s="10" t="s">
        <v>330</v>
      </c>
      <c r="J146" s="24" t="s">
        <v>331</v>
      </c>
      <c r="K146" s="24" t="s">
        <v>331</v>
      </c>
      <c r="L146" s="10" t="s">
        <v>331</v>
      </c>
    </row>
    <row r="147" spans="1:12" x14ac:dyDescent="0.25">
      <c r="A147" s="8">
        <v>120</v>
      </c>
      <c r="B147" s="22" t="s">
        <v>132</v>
      </c>
      <c r="C147" s="44">
        <v>2.391080743E-2</v>
      </c>
      <c r="D147" s="10" t="s">
        <v>330</v>
      </c>
      <c r="E147" s="10">
        <v>341809.26</v>
      </c>
      <c r="F147" s="10">
        <v>0</v>
      </c>
      <c r="G147" s="10">
        <v>0</v>
      </c>
      <c r="H147" s="7">
        <v>341809.26</v>
      </c>
      <c r="I147" s="10" t="s">
        <v>332</v>
      </c>
      <c r="J147" s="24" t="s">
        <v>333</v>
      </c>
      <c r="K147" s="24" t="s">
        <v>366</v>
      </c>
      <c r="L147" s="10" t="s">
        <v>335</v>
      </c>
    </row>
    <row r="148" spans="1:12" x14ac:dyDescent="0.25">
      <c r="A148" s="8">
        <v>121</v>
      </c>
      <c r="B148" s="22" t="s">
        <v>133</v>
      </c>
      <c r="C148" s="44">
        <v>9.9756728499999993E-4</v>
      </c>
      <c r="D148" s="10" t="s">
        <v>330</v>
      </c>
      <c r="E148" s="10">
        <v>14260.4</v>
      </c>
      <c r="F148" s="10">
        <v>0</v>
      </c>
      <c r="G148" s="10">
        <v>0</v>
      </c>
      <c r="H148" s="7">
        <v>14260.4</v>
      </c>
      <c r="I148" s="10" t="s">
        <v>330</v>
      </c>
      <c r="J148" s="24" t="s">
        <v>331</v>
      </c>
      <c r="K148" s="24" t="s">
        <v>331</v>
      </c>
      <c r="L148" s="10" t="s">
        <v>331</v>
      </c>
    </row>
    <row r="149" spans="1:12" x14ac:dyDescent="0.25">
      <c r="A149" s="8">
        <v>122</v>
      </c>
      <c r="B149" s="22" t="s">
        <v>134</v>
      </c>
      <c r="C149" s="44">
        <v>2.6846285500000002E-4</v>
      </c>
      <c r="D149" s="10" t="s">
        <v>330</v>
      </c>
      <c r="E149" s="10">
        <v>3837.72</v>
      </c>
      <c r="F149" s="10">
        <v>0</v>
      </c>
      <c r="G149" s="10">
        <v>0</v>
      </c>
      <c r="H149" s="7">
        <v>3837.72</v>
      </c>
      <c r="I149" s="10" t="s">
        <v>330</v>
      </c>
      <c r="J149" s="24" t="s">
        <v>331</v>
      </c>
      <c r="K149" s="24" t="s">
        <v>331</v>
      </c>
      <c r="L149" s="10" t="s">
        <v>331</v>
      </c>
    </row>
    <row r="150" spans="1:12" x14ac:dyDescent="0.25">
      <c r="A150" s="8">
        <v>123</v>
      </c>
      <c r="B150" s="22" t="s">
        <v>135</v>
      </c>
      <c r="C150" s="44">
        <v>5.4943125129999996E-3</v>
      </c>
      <c r="D150" s="10" t="s">
        <v>330</v>
      </c>
      <c r="E150" s="10">
        <v>78542.179999999993</v>
      </c>
      <c r="F150" s="10">
        <v>0</v>
      </c>
      <c r="G150" s="10">
        <v>0</v>
      </c>
      <c r="H150" s="7">
        <v>78542.179999999993</v>
      </c>
      <c r="I150" s="10" t="s">
        <v>332</v>
      </c>
      <c r="J150" s="24" t="s">
        <v>333</v>
      </c>
      <c r="K150" s="24" t="s">
        <v>367</v>
      </c>
      <c r="L150" s="10" t="s">
        <v>335</v>
      </c>
    </row>
    <row r="151" spans="1:12" x14ac:dyDescent="0.25">
      <c r="A151" s="8">
        <v>124</v>
      </c>
      <c r="B151" s="22" t="s">
        <v>136</v>
      </c>
      <c r="C151" s="44">
        <v>3.5979730059999999E-3</v>
      </c>
      <c r="D151" s="10" t="s">
        <v>330</v>
      </c>
      <c r="E151" s="10">
        <v>51433.67</v>
      </c>
      <c r="F151" s="10">
        <v>0</v>
      </c>
      <c r="G151" s="10">
        <v>0</v>
      </c>
      <c r="H151" s="7">
        <v>51433.67</v>
      </c>
      <c r="I151" s="10" t="s">
        <v>332</v>
      </c>
      <c r="J151" s="24" t="s">
        <v>333</v>
      </c>
      <c r="K151" s="24" t="s">
        <v>368</v>
      </c>
      <c r="L151" s="10" t="s">
        <v>335</v>
      </c>
    </row>
    <row r="152" spans="1:12" x14ac:dyDescent="0.25">
      <c r="A152" s="8">
        <v>125</v>
      </c>
      <c r="B152" s="22" t="s">
        <v>137</v>
      </c>
      <c r="C152" s="44">
        <v>1.234778975E-3</v>
      </c>
      <c r="D152" s="10" t="s">
        <v>330</v>
      </c>
      <c r="E152" s="10">
        <v>17651.39</v>
      </c>
      <c r="F152" s="10">
        <v>0</v>
      </c>
      <c r="G152" s="10">
        <v>0</v>
      </c>
      <c r="H152" s="7">
        <v>17651.39</v>
      </c>
      <c r="I152" s="10" t="s">
        <v>332</v>
      </c>
      <c r="J152" s="24" t="s">
        <v>333</v>
      </c>
      <c r="K152" s="24" t="s">
        <v>369</v>
      </c>
      <c r="L152" s="10" t="s">
        <v>335</v>
      </c>
    </row>
    <row r="153" spans="1:12" x14ac:dyDescent="0.25">
      <c r="A153" s="8">
        <v>126</v>
      </c>
      <c r="B153" s="22" t="s">
        <v>138</v>
      </c>
      <c r="C153" s="44">
        <v>1.0289043E-4</v>
      </c>
      <c r="D153" s="10" t="s">
        <v>330</v>
      </c>
      <c r="E153" s="10">
        <v>1470.84</v>
      </c>
      <c r="F153" s="10">
        <v>0</v>
      </c>
      <c r="G153" s="10">
        <v>0</v>
      </c>
      <c r="H153" s="7">
        <v>1470.84</v>
      </c>
      <c r="I153" s="10" t="s">
        <v>332</v>
      </c>
      <c r="J153" s="24" t="s">
        <v>333</v>
      </c>
      <c r="K153" s="24" t="s">
        <v>370</v>
      </c>
      <c r="L153" s="10" t="s">
        <v>335</v>
      </c>
    </row>
    <row r="154" spans="1:12" x14ac:dyDescent="0.25">
      <c r="A154" s="8">
        <v>127</v>
      </c>
      <c r="B154" s="22" t="s">
        <v>139</v>
      </c>
      <c r="C154" s="44">
        <v>6.406629239E-3</v>
      </c>
      <c r="D154" s="10" t="s">
        <v>330</v>
      </c>
      <c r="E154" s="10">
        <v>91583.91</v>
      </c>
      <c r="F154" s="10">
        <v>0</v>
      </c>
      <c r="G154" s="10">
        <v>0</v>
      </c>
      <c r="H154" s="7">
        <v>91583.91</v>
      </c>
      <c r="I154" s="10" t="s">
        <v>332</v>
      </c>
      <c r="J154" s="24" t="s">
        <v>333</v>
      </c>
      <c r="K154" s="24" t="s">
        <v>371</v>
      </c>
      <c r="L154" s="10" t="s">
        <v>335</v>
      </c>
    </row>
    <row r="155" spans="1:12" x14ac:dyDescent="0.25">
      <c r="A155" s="8">
        <v>128</v>
      </c>
      <c r="B155" s="22" t="s">
        <v>140</v>
      </c>
      <c r="C155" s="44">
        <v>1.9759611309999999E-3</v>
      </c>
      <c r="D155" s="10" t="s">
        <v>330</v>
      </c>
      <c r="E155" s="10">
        <v>28246.720000000001</v>
      </c>
      <c r="F155" s="10">
        <v>0</v>
      </c>
      <c r="G155" s="10">
        <v>0</v>
      </c>
      <c r="H155" s="7">
        <v>28246.720000000001</v>
      </c>
      <c r="I155" s="10" t="s">
        <v>332</v>
      </c>
      <c r="J155" s="24" t="s">
        <v>333</v>
      </c>
      <c r="K155" s="24" t="s">
        <v>372</v>
      </c>
      <c r="L155" s="10" t="s">
        <v>335</v>
      </c>
    </row>
    <row r="156" spans="1:12" x14ac:dyDescent="0.25">
      <c r="A156" s="8">
        <v>129</v>
      </c>
      <c r="B156" s="22" t="s">
        <v>141</v>
      </c>
      <c r="C156" s="44">
        <v>6.486601285E-3</v>
      </c>
      <c r="D156" s="10" t="s">
        <v>330</v>
      </c>
      <c r="E156" s="10">
        <v>92727.12</v>
      </c>
      <c r="F156" s="10">
        <v>0</v>
      </c>
      <c r="G156" s="10">
        <v>0</v>
      </c>
      <c r="H156" s="7">
        <v>92727.12</v>
      </c>
      <c r="I156" s="10" t="s">
        <v>330</v>
      </c>
      <c r="J156" s="24" t="s">
        <v>331</v>
      </c>
      <c r="K156" s="24" t="s">
        <v>331</v>
      </c>
      <c r="L156" s="10" t="s">
        <v>331</v>
      </c>
    </row>
    <row r="157" spans="1:12" x14ac:dyDescent="0.25">
      <c r="A157" s="8">
        <v>130</v>
      </c>
      <c r="B157" s="22" t="s">
        <v>142</v>
      </c>
      <c r="C157" s="44">
        <v>3.1086096499999998E-4</v>
      </c>
      <c r="D157" s="10" t="s">
        <v>330</v>
      </c>
      <c r="E157" s="10">
        <v>4443.8100000000004</v>
      </c>
      <c r="F157" s="10">
        <v>0</v>
      </c>
      <c r="G157" s="10">
        <v>0</v>
      </c>
      <c r="H157" s="7">
        <v>4443.8100000000004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131</v>
      </c>
      <c r="B158" s="22" t="s">
        <v>143</v>
      </c>
      <c r="C158" s="44">
        <v>2.2630631960000001E-3</v>
      </c>
      <c r="D158" s="10" t="s">
        <v>330</v>
      </c>
      <c r="E158" s="10">
        <v>32350.89</v>
      </c>
      <c r="F158" s="10">
        <v>0</v>
      </c>
      <c r="G158" s="10">
        <v>0</v>
      </c>
      <c r="H158" s="7">
        <v>32350.89</v>
      </c>
      <c r="I158" s="10" t="s">
        <v>330</v>
      </c>
      <c r="J158" s="24" t="s">
        <v>331</v>
      </c>
      <c r="K158" s="24" t="s">
        <v>331</v>
      </c>
      <c r="L158" s="10" t="s">
        <v>331</v>
      </c>
    </row>
    <row r="159" spans="1:12" x14ac:dyDescent="0.25">
      <c r="A159" s="8">
        <v>132</v>
      </c>
      <c r="B159" s="22" t="s">
        <v>144</v>
      </c>
      <c r="C159" s="44">
        <v>2.2227072398000002E-2</v>
      </c>
      <c r="D159" s="10" t="s">
        <v>330</v>
      </c>
      <c r="E159" s="10">
        <v>317739.96000000002</v>
      </c>
      <c r="F159" s="10">
        <v>0</v>
      </c>
      <c r="G159" s="10">
        <v>0</v>
      </c>
      <c r="H159" s="7">
        <v>317739.96000000002</v>
      </c>
      <c r="I159" s="10" t="s">
        <v>332</v>
      </c>
      <c r="J159" s="24" t="s">
        <v>333</v>
      </c>
      <c r="K159" s="24" t="s">
        <v>373</v>
      </c>
      <c r="L159" s="10" t="s">
        <v>335</v>
      </c>
    </row>
    <row r="160" spans="1:12" x14ac:dyDescent="0.25">
      <c r="A160" s="8">
        <v>133</v>
      </c>
      <c r="B160" s="22" t="s">
        <v>145</v>
      </c>
      <c r="C160" s="44">
        <v>9.8379769200000007E-4</v>
      </c>
      <c r="D160" s="10" t="s">
        <v>330</v>
      </c>
      <c r="E160" s="10">
        <v>14063.56</v>
      </c>
      <c r="F160" s="10">
        <v>0</v>
      </c>
      <c r="G160" s="10">
        <v>0</v>
      </c>
      <c r="H160" s="7">
        <v>14063.56</v>
      </c>
      <c r="I160" s="10" t="s">
        <v>330</v>
      </c>
      <c r="J160" s="24" t="s">
        <v>331</v>
      </c>
      <c r="K160" s="24" t="s">
        <v>331</v>
      </c>
      <c r="L160" s="10" t="s">
        <v>331</v>
      </c>
    </row>
    <row r="161" spans="1:12" x14ac:dyDescent="0.25">
      <c r="A161" s="8">
        <v>134</v>
      </c>
      <c r="B161" s="22" t="s">
        <v>146</v>
      </c>
      <c r="C161" s="44">
        <v>3.1145250536999999E-2</v>
      </c>
      <c r="D161" s="10" t="s">
        <v>330</v>
      </c>
      <c r="E161" s="10">
        <v>445226.91</v>
      </c>
      <c r="F161" s="10">
        <v>0</v>
      </c>
      <c r="G161" s="10">
        <v>0</v>
      </c>
      <c r="H161" s="7">
        <v>445226.91</v>
      </c>
      <c r="I161" s="10" t="s">
        <v>332</v>
      </c>
      <c r="J161" s="24" t="s">
        <v>333</v>
      </c>
      <c r="K161" s="24" t="s">
        <v>374</v>
      </c>
      <c r="L161" s="10" t="s">
        <v>335</v>
      </c>
    </row>
    <row r="162" spans="1:12" x14ac:dyDescent="0.25">
      <c r="A162" s="8">
        <v>135</v>
      </c>
      <c r="B162" s="22" t="s">
        <v>147</v>
      </c>
      <c r="C162" s="44">
        <v>8.5048985999999999E-4</v>
      </c>
      <c r="D162" s="10" t="s">
        <v>330</v>
      </c>
      <c r="E162" s="10">
        <v>12157.9</v>
      </c>
      <c r="F162" s="10">
        <v>0</v>
      </c>
      <c r="G162" s="10">
        <v>0</v>
      </c>
      <c r="H162" s="7">
        <v>12157.9</v>
      </c>
      <c r="I162" s="10" t="s">
        <v>330</v>
      </c>
      <c r="J162" s="24" t="s">
        <v>331</v>
      </c>
      <c r="K162" s="24" t="s">
        <v>331</v>
      </c>
      <c r="L162" s="10" t="s">
        <v>331</v>
      </c>
    </row>
    <row r="163" spans="1:12" x14ac:dyDescent="0.25">
      <c r="A163" s="8">
        <v>136</v>
      </c>
      <c r="B163" s="22" t="s">
        <v>148</v>
      </c>
      <c r="C163" s="44">
        <v>4.043991E-5</v>
      </c>
      <c r="D163" s="10" t="s">
        <v>332</v>
      </c>
      <c r="E163" s="10">
        <v>578.1</v>
      </c>
      <c r="F163" s="10">
        <v>0</v>
      </c>
      <c r="G163" s="10">
        <v>0</v>
      </c>
      <c r="H163" s="7">
        <v>578.1</v>
      </c>
      <c r="I163" s="10" t="s">
        <v>330</v>
      </c>
      <c r="J163" s="24" t="s">
        <v>331</v>
      </c>
      <c r="K163" s="24" t="s">
        <v>331</v>
      </c>
      <c r="L163" s="10" t="s">
        <v>331</v>
      </c>
    </row>
    <row r="164" spans="1:12" x14ac:dyDescent="0.25">
      <c r="A164" s="8">
        <v>137</v>
      </c>
      <c r="B164" s="22" t="s">
        <v>149</v>
      </c>
      <c r="C164" s="44">
        <v>8.1575084800000004E-4</v>
      </c>
      <c r="D164" s="10" t="s">
        <v>330</v>
      </c>
      <c r="E164" s="10">
        <v>11661.3</v>
      </c>
      <c r="F164" s="10">
        <v>0</v>
      </c>
      <c r="G164" s="10">
        <v>0</v>
      </c>
      <c r="H164" s="7">
        <v>11661.3</v>
      </c>
      <c r="I164" s="10" t="s">
        <v>332</v>
      </c>
      <c r="J164" s="24" t="s">
        <v>333</v>
      </c>
      <c r="K164" s="24" t="s">
        <v>375</v>
      </c>
      <c r="L164" s="10" t="s">
        <v>335</v>
      </c>
    </row>
    <row r="165" spans="1:12" x14ac:dyDescent="0.25">
      <c r="A165" s="8">
        <v>138</v>
      </c>
      <c r="B165" s="22" t="s">
        <v>150</v>
      </c>
      <c r="C165" s="44">
        <v>5.9449414359999996E-3</v>
      </c>
      <c r="D165" s="10" t="s">
        <v>330</v>
      </c>
      <c r="E165" s="10">
        <v>84984</v>
      </c>
      <c r="F165" s="10">
        <v>0</v>
      </c>
      <c r="G165" s="10">
        <v>0</v>
      </c>
      <c r="H165" s="7">
        <v>84984</v>
      </c>
      <c r="I165" s="10" t="s">
        <v>332</v>
      </c>
      <c r="J165" s="24" t="s">
        <v>333</v>
      </c>
      <c r="K165" s="24" t="s">
        <v>376</v>
      </c>
      <c r="L165" s="10" t="s">
        <v>335</v>
      </c>
    </row>
    <row r="166" spans="1:12" x14ac:dyDescent="0.25">
      <c r="A166" s="8">
        <v>139</v>
      </c>
      <c r="B166" s="22" t="s">
        <v>151</v>
      </c>
      <c r="C166" s="44">
        <v>4.7307352989999999E-3</v>
      </c>
      <c r="D166" s="10" t="s">
        <v>330</v>
      </c>
      <c r="E166" s="10">
        <v>67626.7</v>
      </c>
      <c r="F166" s="10">
        <v>0</v>
      </c>
      <c r="G166" s="10">
        <v>0</v>
      </c>
      <c r="H166" s="7">
        <v>67626.7</v>
      </c>
      <c r="I166" s="10" t="s">
        <v>330</v>
      </c>
      <c r="J166" s="24" t="s">
        <v>331</v>
      </c>
      <c r="K166" s="24" t="s">
        <v>331</v>
      </c>
      <c r="L166" s="10" t="s">
        <v>331</v>
      </c>
    </row>
    <row r="167" spans="1:12" x14ac:dyDescent="0.25">
      <c r="A167" s="8">
        <v>140</v>
      </c>
      <c r="B167" s="22" t="s">
        <v>152</v>
      </c>
      <c r="C167" s="44">
        <v>1.3858695E-3</v>
      </c>
      <c r="D167" s="10" t="s">
        <v>330</v>
      </c>
      <c r="E167" s="10">
        <v>19811.25</v>
      </c>
      <c r="F167" s="10">
        <v>0</v>
      </c>
      <c r="G167" s="10">
        <v>0</v>
      </c>
      <c r="H167" s="7">
        <v>19811.25</v>
      </c>
      <c r="I167" s="10" t="s">
        <v>332</v>
      </c>
      <c r="J167" s="24" t="s">
        <v>333</v>
      </c>
      <c r="K167" s="24" t="s">
        <v>377</v>
      </c>
      <c r="L167" s="10" t="s">
        <v>335</v>
      </c>
    </row>
    <row r="168" spans="1:12" x14ac:dyDescent="0.25">
      <c r="A168" s="8">
        <v>141</v>
      </c>
      <c r="B168" s="22" t="s">
        <v>153</v>
      </c>
      <c r="C168" s="44">
        <v>8.8237929539999992E-3</v>
      </c>
      <c r="D168" s="10" t="s">
        <v>330</v>
      </c>
      <c r="E168" s="10">
        <v>126137.69</v>
      </c>
      <c r="F168" s="10">
        <v>0</v>
      </c>
      <c r="G168" s="10">
        <v>0</v>
      </c>
      <c r="H168" s="7">
        <v>126137.69</v>
      </c>
      <c r="I168" s="10" t="s">
        <v>332</v>
      </c>
      <c r="J168" s="24" t="s">
        <v>333</v>
      </c>
      <c r="K168" s="24" t="s">
        <v>378</v>
      </c>
      <c r="L168" s="10" t="s">
        <v>335</v>
      </c>
    </row>
    <row r="169" spans="1:12" x14ac:dyDescent="0.25">
      <c r="A169" s="8">
        <v>142</v>
      </c>
      <c r="B169" s="22" t="s">
        <v>154</v>
      </c>
      <c r="C169" s="44">
        <v>6.6875918000000004E-5</v>
      </c>
      <c r="D169" s="10" t="s">
        <v>332</v>
      </c>
      <c r="E169" s="10">
        <v>956</v>
      </c>
      <c r="F169" s="10">
        <v>0</v>
      </c>
      <c r="G169" s="10">
        <v>-956</v>
      </c>
      <c r="H169" s="7">
        <v>0</v>
      </c>
      <c r="I169" s="10" t="s">
        <v>330</v>
      </c>
      <c r="J169" s="24" t="s">
        <v>331</v>
      </c>
      <c r="K169" s="24" t="s">
        <v>331</v>
      </c>
      <c r="L169" s="10" t="s">
        <v>331</v>
      </c>
    </row>
    <row r="170" spans="1:12" x14ac:dyDescent="0.25">
      <c r="A170" s="8">
        <v>143</v>
      </c>
      <c r="B170" s="22" t="s">
        <v>155</v>
      </c>
      <c r="C170" s="44">
        <v>5.4332410000000002E-5</v>
      </c>
      <c r="D170" s="10" t="s">
        <v>332</v>
      </c>
      <c r="E170" s="10">
        <v>776.69</v>
      </c>
      <c r="F170" s="10">
        <v>0</v>
      </c>
      <c r="G170" s="10">
        <v>0</v>
      </c>
      <c r="H170" s="7">
        <v>776.69</v>
      </c>
      <c r="I170" s="10" t="s">
        <v>330</v>
      </c>
      <c r="J170" s="24" t="s">
        <v>331</v>
      </c>
      <c r="K170" s="24" t="s">
        <v>331</v>
      </c>
      <c r="L170" s="10" t="s">
        <v>331</v>
      </c>
    </row>
    <row r="171" spans="1:12" x14ac:dyDescent="0.25">
      <c r="A171" s="8">
        <v>144</v>
      </c>
      <c r="B171" s="22" t="s">
        <v>156</v>
      </c>
      <c r="C171" s="44">
        <v>1.06649534E-4</v>
      </c>
      <c r="D171" s="10" t="s">
        <v>330</v>
      </c>
      <c r="E171" s="10">
        <v>1524.57</v>
      </c>
      <c r="F171" s="10">
        <v>0</v>
      </c>
      <c r="G171" s="10">
        <v>0</v>
      </c>
      <c r="H171" s="7">
        <v>1524.57</v>
      </c>
      <c r="I171" s="10" t="s">
        <v>330</v>
      </c>
      <c r="J171" s="24" t="s">
        <v>331</v>
      </c>
      <c r="K171" s="24" t="s">
        <v>331</v>
      </c>
      <c r="L171" s="10" t="s">
        <v>331</v>
      </c>
    </row>
    <row r="172" spans="1:12" x14ac:dyDescent="0.25">
      <c r="A172" s="8">
        <v>145</v>
      </c>
      <c r="B172" s="22" t="s">
        <v>157</v>
      </c>
      <c r="C172" s="44">
        <v>9.49381273E-4</v>
      </c>
      <c r="D172" s="10" t="s">
        <v>330</v>
      </c>
      <c r="E172" s="10">
        <v>13571.57</v>
      </c>
      <c r="F172" s="10">
        <v>0</v>
      </c>
      <c r="G172" s="10">
        <v>0</v>
      </c>
      <c r="H172" s="7">
        <v>13571.57</v>
      </c>
      <c r="I172" s="10" t="s">
        <v>330</v>
      </c>
      <c r="J172" s="24" t="s">
        <v>331</v>
      </c>
      <c r="K172" s="24" t="s">
        <v>331</v>
      </c>
      <c r="L172" s="10" t="s">
        <v>331</v>
      </c>
    </row>
    <row r="173" spans="1:12" x14ac:dyDescent="0.25">
      <c r="A173" s="8">
        <v>146</v>
      </c>
      <c r="B173" s="22" t="s">
        <v>158</v>
      </c>
      <c r="C173" s="44">
        <v>1.4976536818E-2</v>
      </c>
      <c r="D173" s="10" t="s">
        <v>330</v>
      </c>
      <c r="E173" s="10">
        <v>214092.27</v>
      </c>
      <c r="F173" s="10">
        <v>0</v>
      </c>
      <c r="G173" s="10">
        <v>0</v>
      </c>
      <c r="H173" s="7">
        <v>214092.27</v>
      </c>
      <c r="I173" s="10" t="s">
        <v>332</v>
      </c>
      <c r="J173" s="24" t="s">
        <v>379</v>
      </c>
      <c r="K173" s="24" t="s">
        <v>380</v>
      </c>
      <c r="L173" s="10" t="s">
        <v>335</v>
      </c>
    </row>
    <row r="174" spans="1:12" x14ac:dyDescent="0.25">
      <c r="A174" s="8">
        <v>147</v>
      </c>
      <c r="B174" s="22" t="s">
        <v>159</v>
      </c>
      <c r="C174" s="44">
        <v>4.4797409659999999E-3</v>
      </c>
      <c r="D174" s="10" t="s">
        <v>330</v>
      </c>
      <c r="E174" s="10">
        <v>64038.7</v>
      </c>
      <c r="F174" s="10">
        <v>0</v>
      </c>
      <c r="G174" s="10">
        <v>0</v>
      </c>
      <c r="H174" s="7">
        <v>64038.7</v>
      </c>
      <c r="I174" s="10" t="s">
        <v>332</v>
      </c>
      <c r="J174" s="24" t="s">
        <v>379</v>
      </c>
      <c r="K174" s="24" t="s">
        <v>345</v>
      </c>
      <c r="L174" s="10" t="s">
        <v>335</v>
      </c>
    </row>
    <row r="175" spans="1:12" x14ac:dyDescent="0.25">
      <c r="A175" s="8">
        <v>148</v>
      </c>
      <c r="B175" s="22" t="s">
        <v>160</v>
      </c>
      <c r="C175" s="44">
        <v>7.1513735200000002E-4</v>
      </c>
      <c r="D175" s="10" t="s">
        <v>330</v>
      </c>
      <c r="E175" s="10">
        <v>10223.02</v>
      </c>
      <c r="F175" s="10">
        <v>0</v>
      </c>
      <c r="G175" s="10">
        <v>0</v>
      </c>
      <c r="H175" s="7">
        <v>10223.02</v>
      </c>
      <c r="I175" s="10" t="s">
        <v>332</v>
      </c>
      <c r="J175" s="24" t="s">
        <v>333</v>
      </c>
      <c r="K175" s="24" t="s">
        <v>381</v>
      </c>
      <c r="L175" s="10" t="s">
        <v>335</v>
      </c>
    </row>
    <row r="176" spans="1:12" x14ac:dyDescent="0.25">
      <c r="A176" s="8">
        <v>149</v>
      </c>
      <c r="B176" s="22" t="s">
        <v>161</v>
      </c>
      <c r="C176" s="44">
        <v>3.6024340999999999E-5</v>
      </c>
      <c r="D176" s="10" t="s">
        <v>332</v>
      </c>
      <c r="E176" s="10">
        <v>514.97</v>
      </c>
      <c r="F176" s="10">
        <v>0</v>
      </c>
      <c r="G176" s="10">
        <v>0</v>
      </c>
      <c r="H176" s="7">
        <v>514.97</v>
      </c>
      <c r="I176" s="10" t="s">
        <v>330</v>
      </c>
      <c r="J176" s="24" t="s">
        <v>331</v>
      </c>
      <c r="K176" s="24" t="s">
        <v>331</v>
      </c>
      <c r="L176" s="10" t="s">
        <v>331</v>
      </c>
    </row>
    <row r="177" spans="1:12" x14ac:dyDescent="0.25">
      <c r="A177" s="8">
        <v>150</v>
      </c>
      <c r="B177" s="22" t="s">
        <v>162</v>
      </c>
      <c r="C177" s="44">
        <v>5.4349003299999997E-4</v>
      </c>
      <c r="D177" s="10" t="s">
        <v>330</v>
      </c>
      <c r="E177" s="10">
        <v>7769.29</v>
      </c>
      <c r="F177" s="10">
        <v>0</v>
      </c>
      <c r="G177" s="10">
        <v>0</v>
      </c>
      <c r="H177" s="7">
        <v>7769.29</v>
      </c>
      <c r="I177" s="10" t="s">
        <v>330</v>
      </c>
      <c r="J177" s="24" t="s">
        <v>331</v>
      </c>
      <c r="K177" s="24" t="s">
        <v>331</v>
      </c>
      <c r="L177" s="10" t="s">
        <v>331</v>
      </c>
    </row>
    <row r="178" spans="1:12" x14ac:dyDescent="0.25">
      <c r="A178" s="8">
        <v>151</v>
      </c>
      <c r="B178" s="22" t="s">
        <v>163</v>
      </c>
      <c r="C178" s="44">
        <v>8.6511046551000004E-2</v>
      </c>
      <c r="D178" s="10" t="s">
        <v>330</v>
      </c>
      <c r="E178" s="10">
        <v>1236690.8400000001</v>
      </c>
      <c r="F178" s="10">
        <v>0</v>
      </c>
      <c r="G178" s="10">
        <v>956</v>
      </c>
      <c r="H178" s="7">
        <v>1237646.8400000001</v>
      </c>
      <c r="I178" s="10" t="s">
        <v>332</v>
      </c>
      <c r="J178" s="24" t="s">
        <v>333</v>
      </c>
      <c r="K178" s="24" t="s">
        <v>382</v>
      </c>
      <c r="L178" s="10" t="s">
        <v>335</v>
      </c>
    </row>
    <row r="179" spans="1:12" x14ac:dyDescent="0.25">
      <c r="A179" s="8">
        <v>152</v>
      </c>
      <c r="B179" s="22" t="s">
        <v>164</v>
      </c>
      <c r="C179" s="44">
        <v>6.4650348899999998E-4</v>
      </c>
      <c r="D179" s="10" t="s">
        <v>330</v>
      </c>
      <c r="E179" s="10">
        <v>9241.8799999999992</v>
      </c>
      <c r="F179" s="10">
        <v>0</v>
      </c>
      <c r="G179" s="10">
        <v>0</v>
      </c>
      <c r="H179" s="7">
        <v>9241.8799999999992</v>
      </c>
      <c r="I179" s="10" t="s">
        <v>330</v>
      </c>
      <c r="J179" s="24" t="s">
        <v>331</v>
      </c>
      <c r="K179" s="24" t="s">
        <v>331</v>
      </c>
      <c r="L179" s="10" t="s">
        <v>331</v>
      </c>
    </row>
    <row r="180" spans="1:12" x14ac:dyDescent="0.25">
      <c r="A180" s="8">
        <v>153</v>
      </c>
      <c r="B180" s="22" t="s">
        <v>165</v>
      </c>
      <c r="C180" s="44">
        <v>8.6236729899999995E-4</v>
      </c>
      <c r="D180" s="10" t="s">
        <v>330</v>
      </c>
      <c r="E180" s="10">
        <v>12327.69</v>
      </c>
      <c r="F180" s="10">
        <v>0</v>
      </c>
      <c r="G180" s="10">
        <v>0</v>
      </c>
      <c r="H180" s="7">
        <v>12327.69</v>
      </c>
      <c r="I180" s="10" t="s">
        <v>330</v>
      </c>
      <c r="J180" s="24" t="s">
        <v>331</v>
      </c>
      <c r="K180" s="24" t="s">
        <v>331</v>
      </c>
      <c r="L180" s="10" t="s">
        <v>331</v>
      </c>
    </row>
    <row r="181" spans="1:12" x14ac:dyDescent="0.25">
      <c r="A181" s="8">
        <v>154</v>
      </c>
      <c r="B181" s="22" t="s">
        <v>166</v>
      </c>
      <c r="C181" s="44">
        <v>3.4954682540000001E-3</v>
      </c>
      <c r="D181" s="10" t="s">
        <v>330</v>
      </c>
      <c r="E181" s="10">
        <v>49968.34</v>
      </c>
      <c r="F181" s="10">
        <v>0</v>
      </c>
      <c r="G181" s="10">
        <v>0</v>
      </c>
      <c r="H181" s="7">
        <v>49968.34</v>
      </c>
      <c r="I181" s="10" t="s">
        <v>332</v>
      </c>
      <c r="J181" s="24" t="s">
        <v>333</v>
      </c>
      <c r="K181" s="24" t="s">
        <v>383</v>
      </c>
      <c r="L181" s="10" t="s">
        <v>335</v>
      </c>
    </row>
    <row r="182" spans="1:12" x14ac:dyDescent="0.25">
      <c r="A182" s="8">
        <v>155</v>
      </c>
      <c r="B182" s="22" t="s">
        <v>167</v>
      </c>
      <c r="C182" s="44">
        <v>1.188263E-6</v>
      </c>
      <c r="D182" s="10" t="s">
        <v>332</v>
      </c>
      <c r="E182" s="10">
        <v>16.989999999999998</v>
      </c>
      <c r="F182" s="10">
        <v>0</v>
      </c>
      <c r="G182" s="10">
        <v>0</v>
      </c>
      <c r="H182" s="7">
        <v>16.989999999999998</v>
      </c>
      <c r="I182" s="10" t="s">
        <v>330</v>
      </c>
      <c r="J182" s="24" t="s">
        <v>331</v>
      </c>
      <c r="K182" s="24" t="s">
        <v>331</v>
      </c>
      <c r="L182" s="10" t="s">
        <v>331</v>
      </c>
    </row>
    <row r="183" spans="1:12" x14ac:dyDescent="0.25">
      <c r="A183" s="8">
        <v>156</v>
      </c>
      <c r="B183" s="22" t="s">
        <v>168</v>
      </c>
      <c r="C183" s="44">
        <v>1.8731634500000001E-4</v>
      </c>
      <c r="D183" s="10" t="s">
        <v>330</v>
      </c>
      <c r="E183" s="10">
        <v>2677.72</v>
      </c>
      <c r="F183" s="10">
        <v>0</v>
      </c>
      <c r="G183" s="10">
        <v>0</v>
      </c>
      <c r="H183" s="7">
        <v>2677.72</v>
      </c>
      <c r="I183" s="10" t="s">
        <v>330</v>
      </c>
      <c r="J183" s="24" t="s">
        <v>331</v>
      </c>
      <c r="K183" s="24" t="s">
        <v>331</v>
      </c>
      <c r="L183" s="10" t="s">
        <v>331</v>
      </c>
    </row>
    <row r="184" spans="1:12" x14ac:dyDescent="0.25">
      <c r="A184" s="8">
        <v>157</v>
      </c>
      <c r="B184" s="22" t="s">
        <v>169</v>
      </c>
      <c r="C184" s="44">
        <v>6.0352741929999999E-3</v>
      </c>
      <c r="D184" s="10" t="s">
        <v>330</v>
      </c>
      <c r="E184" s="10">
        <v>86275.32</v>
      </c>
      <c r="F184" s="10">
        <v>0</v>
      </c>
      <c r="G184" s="10">
        <v>0</v>
      </c>
      <c r="H184" s="7">
        <v>86275.32</v>
      </c>
      <c r="I184" s="10" t="s">
        <v>332</v>
      </c>
      <c r="J184" s="24" t="s">
        <v>333</v>
      </c>
      <c r="K184" s="24" t="s">
        <v>384</v>
      </c>
      <c r="L184" s="10" t="s">
        <v>335</v>
      </c>
    </row>
    <row r="185" spans="1:12" x14ac:dyDescent="0.25">
      <c r="A185" s="8">
        <v>158</v>
      </c>
      <c r="B185" s="22" t="s">
        <v>170</v>
      </c>
      <c r="C185" s="44">
        <v>2.785770312E-3</v>
      </c>
      <c r="D185" s="10" t="s">
        <v>330</v>
      </c>
      <c r="E185" s="10">
        <v>39823.08</v>
      </c>
      <c r="F185" s="10">
        <v>0</v>
      </c>
      <c r="G185" s="10">
        <v>0</v>
      </c>
      <c r="H185" s="7">
        <v>39823.08</v>
      </c>
      <c r="I185" s="10" t="s">
        <v>332</v>
      </c>
      <c r="J185" s="24" t="s">
        <v>333</v>
      </c>
      <c r="K185" s="24" t="s">
        <v>385</v>
      </c>
      <c r="L185" s="10" t="s">
        <v>335</v>
      </c>
    </row>
    <row r="186" spans="1:12" x14ac:dyDescent="0.25">
      <c r="A186" s="8">
        <v>159</v>
      </c>
      <c r="B186" s="22" t="s">
        <v>171</v>
      </c>
      <c r="C186" s="44">
        <v>1.9846587479999999E-3</v>
      </c>
      <c r="D186" s="10" t="s">
        <v>330</v>
      </c>
      <c r="E186" s="10">
        <v>28371.05</v>
      </c>
      <c r="F186" s="10">
        <v>0</v>
      </c>
      <c r="G186" s="10">
        <v>0</v>
      </c>
      <c r="H186" s="7">
        <v>28371.05</v>
      </c>
      <c r="I186" s="10" t="s">
        <v>330</v>
      </c>
      <c r="J186" s="24" t="s">
        <v>331</v>
      </c>
      <c r="K186" s="24" t="s">
        <v>331</v>
      </c>
      <c r="L186" s="10" t="s">
        <v>331</v>
      </c>
    </row>
    <row r="187" spans="1:12" x14ac:dyDescent="0.25">
      <c r="A187" s="8">
        <v>160</v>
      </c>
      <c r="B187" s="22" t="s">
        <v>172</v>
      </c>
      <c r="C187" s="44">
        <v>3.10542941E-4</v>
      </c>
      <c r="D187" s="10" t="s">
        <v>330</v>
      </c>
      <c r="E187" s="10">
        <v>4439.2700000000004</v>
      </c>
      <c r="F187" s="10">
        <v>0</v>
      </c>
      <c r="G187" s="10">
        <v>0</v>
      </c>
      <c r="H187" s="7">
        <v>4439.2700000000004</v>
      </c>
      <c r="I187" s="10" t="s">
        <v>330</v>
      </c>
      <c r="J187" s="24" t="s">
        <v>331</v>
      </c>
      <c r="K187" s="24" t="s">
        <v>331</v>
      </c>
      <c r="L187" s="10" t="s">
        <v>331</v>
      </c>
    </row>
    <row r="188" spans="1:12" x14ac:dyDescent="0.25">
      <c r="A188" s="8">
        <v>161</v>
      </c>
      <c r="B188" s="22" t="s">
        <v>173</v>
      </c>
      <c r="C188" s="44">
        <v>9.4422835299999997E-4</v>
      </c>
      <c r="D188" s="10" t="s">
        <v>330</v>
      </c>
      <c r="E188" s="10">
        <v>13497.91</v>
      </c>
      <c r="F188" s="10">
        <v>0</v>
      </c>
      <c r="G188" s="10">
        <v>0</v>
      </c>
      <c r="H188" s="7">
        <v>13497.91</v>
      </c>
      <c r="I188" s="10" t="s">
        <v>330</v>
      </c>
      <c r="J188" s="24" t="s">
        <v>331</v>
      </c>
      <c r="K188" s="24" t="s">
        <v>331</v>
      </c>
      <c r="L188" s="10" t="s">
        <v>331</v>
      </c>
    </row>
    <row r="189" spans="1:12" x14ac:dyDescent="0.25">
      <c r="A189" s="8">
        <v>162</v>
      </c>
      <c r="B189" s="22" t="s">
        <v>174</v>
      </c>
      <c r="C189" s="44">
        <v>4.2307814900000002E-4</v>
      </c>
      <c r="D189" s="10" t="s">
        <v>330</v>
      </c>
      <c r="E189" s="10">
        <v>6047.98</v>
      </c>
      <c r="F189" s="10">
        <v>0</v>
      </c>
      <c r="G189" s="10">
        <v>0</v>
      </c>
      <c r="H189" s="7">
        <v>6047.98</v>
      </c>
      <c r="I189" s="10" t="s">
        <v>330</v>
      </c>
      <c r="J189" s="24" t="s">
        <v>331</v>
      </c>
      <c r="K189" s="24" t="s">
        <v>331</v>
      </c>
      <c r="L189" s="10" t="s">
        <v>331</v>
      </c>
    </row>
    <row r="190" spans="1:12" x14ac:dyDescent="0.25">
      <c r="A190" s="8">
        <v>163</v>
      </c>
      <c r="B190" s="22" t="s">
        <v>175</v>
      </c>
      <c r="C190" s="44">
        <v>1.8064208799999999E-3</v>
      </c>
      <c r="D190" s="10" t="s">
        <v>330</v>
      </c>
      <c r="E190" s="10">
        <v>25823.11</v>
      </c>
      <c r="F190" s="10">
        <v>0</v>
      </c>
      <c r="G190" s="10">
        <v>0</v>
      </c>
      <c r="H190" s="7">
        <v>25823.11</v>
      </c>
      <c r="I190" s="10" t="s">
        <v>330</v>
      </c>
      <c r="J190" s="24" t="s">
        <v>331</v>
      </c>
      <c r="K190" s="24" t="s">
        <v>331</v>
      </c>
      <c r="L190" s="10" t="s">
        <v>331</v>
      </c>
    </row>
    <row r="191" spans="1:12" x14ac:dyDescent="0.25">
      <c r="A191" s="8">
        <v>164</v>
      </c>
      <c r="B191" s="22" t="s">
        <v>176</v>
      </c>
      <c r="C191" s="44">
        <v>3.2176018620000001E-3</v>
      </c>
      <c r="D191" s="10" t="s">
        <v>330</v>
      </c>
      <c r="E191" s="10">
        <v>45996.19</v>
      </c>
      <c r="F191" s="10">
        <v>0</v>
      </c>
      <c r="G191" s="10">
        <v>0</v>
      </c>
      <c r="H191" s="7">
        <v>45996.19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165</v>
      </c>
      <c r="B192" s="22" t="s">
        <v>177</v>
      </c>
      <c r="C192" s="44">
        <v>3.8407488999999998E-5</v>
      </c>
      <c r="D192" s="10" t="s">
        <v>332</v>
      </c>
      <c r="E192" s="10">
        <v>549.04</v>
      </c>
      <c r="F192" s="10">
        <v>0</v>
      </c>
      <c r="G192" s="10">
        <v>0</v>
      </c>
      <c r="H192" s="7">
        <v>549.04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166</v>
      </c>
      <c r="B193" s="22" t="s">
        <v>178</v>
      </c>
      <c r="C193" s="44">
        <v>5.9922724300000003E-4</v>
      </c>
      <c r="D193" s="10" t="s">
        <v>330</v>
      </c>
      <c r="E193" s="10">
        <v>8566.06</v>
      </c>
      <c r="F193" s="10">
        <v>0</v>
      </c>
      <c r="G193" s="10">
        <v>0</v>
      </c>
      <c r="H193" s="7">
        <v>8566.06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167</v>
      </c>
      <c r="B194" s="22" t="s">
        <v>179</v>
      </c>
      <c r="C194" s="44">
        <v>2.6396387000000001E-5</v>
      </c>
      <c r="D194" s="10" t="s">
        <v>332</v>
      </c>
      <c r="E194" s="10">
        <v>377.34</v>
      </c>
      <c r="F194" s="10">
        <v>0</v>
      </c>
      <c r="G194" s="10">
        <v>-377.34</v>
      </c>
      <c r="H194" s="7">
        <v>0</v>
      </c>
      <c r="I194" s="10" t="s">
        <v>330</v>
      </c>
      <c r="J194" s="24" t="s">
        <v>331</v>
      </c>
      <c r="K194" s="24" t="s">
        <v>331</v>
      </c>
      <c r="L194" s="10" t="s">
        <v>331</v>
      </c>
    </row>
    <row r="195" spans="1:12" x14ac:dyDescent="0.25">
      <c r="A195" s="8">
        <v>168</v>
      </c>
      <c r="B195" s="22" t="s">
        <v>180</v>
      </c>
      <c r="C195" s="44">
        <v>7.1543601999999996E-5</v>
      </c>
      <c r="D195" s="10" t="s">
        <v>332</v>
      </c>
      <c r="E195" s="10">
        <v>1022.73</v>
      </c>
      <c r="F195" s="10">
        <v>0</v>
      </c>
      <c r="G195" s="10">
        <v>0</v>
      </c>
      <c r="H195" s="7">
        <v>1022.73</v>
      </c>
      <c r="I195" s="10" t="s">
        <v>330</v>
      </c>
      <c r="J195" s="24" t="s">
        <v>331</v>
      </c>
      <c r="K195" s="24" t="s">
        <v>331</v>
      </c>
      <c r="L195" s="10" t="s">
        <v>331</v>
      </c>
    </row>
    <row r="196" spans="1:12" x14ac:dyDescent="0.25">
      <c r="A196" s="8">
        <v>169</v>
      </c>
      <c r="B196" s="22" t="s">
        <v>181</v>
      </c>
      <c r="C196" s="44">
        <v>1.256002278E-3</v>
      </c>
      <c r="D196" s="10" t="s">
        <v>330</v>
      </c>
      <c r="E196" s="10">
        <v>17954.78</v>
      </c>
      <c r="F196" s="10">
        <v>0</v>
      </c>
      <c r="G196" s="10">
        <v>0</v>
      </c>
      <c r="H196" s="7">
        <v>17954.78</v>
      </c>
      <c r="I196" s="10" t="s">
        <v>330</v>
      </c>
      <c r="J196" s="24" t="s">
        <v>331</v>
      </c>
      <c r="K196" s="24" t="s">
        <v>331</v>
      </c>
      <c r="L196" s="10" t="s">
        <v>331</v>
      </c>
    </row>
    <row r="197" spans="1:12" x14ac:dyDescent="0.25">
      <c r="A197" s="8">
        <v>170</v>
      </c>
      <c r="B197" s="22" t="s">
        <v>182</v>
      </c>
      <c r="C197" s="44">
        <v>1.7154393930000001E-2</v>
      </c>
      <c r="D197" s="10" t="s">
        <v>330</v>
      </c>
      <c r="E197" s="10">
        <v>245225.12</v>
      </c>
      <c r="F197" s="10">
        <v>0</v>
      </c>
      <c r="G197" s="10">
        <v>0</v>
      </c>
      <c r="H197" s="7">
        <v>245225.12</v>
      </c>
      <c r="I197" s="10" t="s">
        <v>332</v>
      </c>
      <c r="J197" s="24" t="s">
        <v>333</v>
      </c>
      <c r="K197" s="24" t="s">
        <v>386</v>
      </c>
      <c r="L197" s="10" t="s">
        <v>335</v>
      </c>
    </row>
    <row r="198" spans="1:12" x14ac:dyDescent="0.25">
      <c r="A198" s="8">
        <v>171</v>
      </c>
      <c r="B198" s="22" t="s">
        <v>183</v>
      </c>
      <c r="C198" s="44">
        <v>6.9578341279999999E-3</v>
      </c>
      <c r="D198" s="10" t="s">
        <v>330</v>
      </c>
      <c r="E198" s="10">
        <v>99463.48</v>
      </c>
      <c r="F198" s="10">
        <v>0</v>
      </c>
      <c r="G198" s="10">
        <v>0</v>
      </c>
      <c r="H198" s="7">
        <v>99463.48</v>
      </c>
      <c r="I198" s="10" t="s">
        <v>332</v>
      </c>
      <c r="J198" s="24" t="s">
        <v>333</v>
      </c>
      <c r="K198" s="24" t="s">
        <v>387</v>
      </c>
      <c r="L198" s="10" t="s">
        <v>335</v>
      </c>
    </row>
    <row r="199" spans="1:12" x14ac:dyDescent="0.25">
      <c r="A199" s="8">
        <v>172</v>
      </c>
      <c r="B199" s="22" t="s">
        <v>184</v>
      </c>
      <c r="C199" s="44">
        <v>9.858481609999999E-4</v>
      </c>
      <c r="D199" s="10" t="s">
        <v>330</v>
      </c>
      <c r="E199" s="10">
        <v>14092.88</v>
      </c>
      <c r="F199" s="10">
        <v>0</v>
      </c>
      <c r="G199" s="10">
        <v>0</v>
      </c>
      <c r="H199" s="7">
        <v>14092.88</v>
      </c>
      <c r="I199" s="10" t="s">
        <v>332</v>
      </c>
      <c r="J199" s="24" t="s">
        <v>333</v>
      </c>
      <c r="K199" s="24" t="s">
        <v>388</v>
      </c>
      <c r="L199" s="10" t="s">
        <v>335</v>
      </c>
    </row>
    <row r="200" spans="1:12" x14ac:dyDescent="0.25">
      <c r="A200" s="8">
        <v>173</v>
      </c>
      <c r="B200" s="22" t="s">
        <v>185</v>
      </c>
      <c r="C200" s="44">
        <v>3.0056747899999999E-4</v>
      </c>
      <c r="D200" s="10" t="s">
        <v>330</v>
      </c>
      <c r="E200" s="10">
        <v>4296.67</v>
      </c>
      <c r="F200" s="10">
        <v>0</v>
      </c>
      <c r="G200" s="10">
        <v>0</v>
      </c>
      <c r="H200" s="7">
        <v>4296.67</v>
      </c>
      <c r="I200" s="10" t="s">
        <v>330</v>
      </c>
      <c r="J200" s="24" t="s">
        <v>331</v>
      </c>
      <c r="K200" s="24" t="s">
        <v>331</v>
      </c>
      <c r="L200" s="10" t="s">
        <v>331</v>
      </c>
    </row>
    <row r="201" spans="1:12" x14ac:dyDescent="0.25">
      <c r="A201" s="8">
        <v>174</v>
      </c>
      <c r="B201" s="22" t="s">
        <v>186</v>
      </c>
      <c r="C201" s="44">
        <v>1.48781594E-4</v>
      </c>
      <c r="D201" s="10" t="s">
        <v>330</v>
      </c>
      <c r="E201" s="10">
        <v>2126.86</v>
      </c>
      <c r="F201" s="10">
        <v>0</v>
      </c>
      <c r="G201" s="10">
        <v>0</v>
      </c>
      <c r="H201" s="7">
        <v>2126.86</v>
      </c>
      <c r="I201" s="10" t="s">
        <v>330</v>
      </c>
      <c r="J201" s="24" t="s">
        <v>331</v>
      </c>
      <c r="K201" s="24" t="s">
        <v>331</v>
      </c>
      <c r="L201" s="10" t="s">
        <v>331</v>
      </c>
    </row>
    <row r="202" spans="1:12" x14ac:dyDescent="0.25">
      <c r="A202" s="8">
        <v>175</v>
      </c>
      <c r="B202" s="22" t="s">
        <v>187</v>
      </c>
      <c r="C202" s="44">
        <v>2.1378856399999999E-4</v>
      </c>
      <c r="D202" s="10" t="s">
        <v>330</v>
      </c>
      <c r="E202" s="10">
        <v>3056.15</v>
      </c>
      <c r="F202" s="10">
        <v>0</v>
      </c>
      <c r="G202" s="10">
        <v>0</v>
      </c>
      <c r="H202" s="7">
        <v>3056.15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176</v>
      </c>
      <c r="B203" s="22" t="s">
        <v>188</v>
      </c>
      <c r="C203" s="44">
        <v>9.0106554000000003E-5</v>
      </c>
      <c r="D203" s="10" t="s">
        <v>330</v>
      </c>
      <c r="E203" s="10">
        <v>1288.0899999999999</v>
      </c>
      <c r="F203" s="10">
        <v>0</v>
      </c>
      <c r="G203" s="10">
        <v>0</v>
      </c>
      <c r="H203" s="7">
        <v>1288.0899999999999</v>
      </c>
      <c r="I203" s="10" t="s">
        <v>330</v>
      </c>
      <c r="J203" s="24" t="s">
        <v>331</v>
      </c>
      <c r="K203" s="24" t="s">
        <v>331</v>
      </c>
      <c r="L203" s="10" t="s">
        <v>331</v>
      </c>
    </row>
    <row r="204" spans="1:12" x14ac:dyDescent="0.25">
      <c r="A204" s="8">
        <v>177</v>
      </c>
      <c r="B204" s="22" t="s">
        <v>189</v>
      </c>
      <c r="C204" s="44">
        <v>2.1563493299999999E-4</v>
      </c>
      <c r="D204" s="10" t="s">
        <v>330</v>
      </c>
      <c r="E204" s="10">
        <v>3082.54</v>
      </c>
      <c r="F204" s="10">
        <v>0</v>
      </c>
      <c r="G204" s="10">
        <v>0</v>
      </c>
      <c r="H204" s="7">
        <v>3082.54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178</v>
      </c>
      <c r="B205" s="22" t="s">
        <v>190</v>
      </c>
      <c r="C205" s="44">
        <v>1.044619233E-3</v>
      </c>
      <c r="D205" s="10" t="s">
        <v>330</v>
      </c>
      <c r="E205" s="10">
        <v>14933.02</v>
      </c>
      <c r="F205" s="10">
        <v>0</v>
      </c>
      <c r="G205" s="10">
        <v>0</v>
      </c>
      <c r="H205" s="7">
        <v>14933.02</v>
      </c>
      <c r="I205" s="10" t="s">
        <v>330</v>
      </c>
      <c r="J205" s="24" t="s">
        <v>331</v>
      </c>
      <c r="K205" s="24" t="s">
        <v>331</v>
      </c>
      <c r="L205" s="10" t="s">
        <v>331</v>
      </c>
    </row>
    <row r="206" spans="1:12" x14ac:dyDescent="0.25">
      <c r="A206" s="8">
        <v>179</v>
      </c>
      <c r="B206" s="22" t="s">
        <v>191</v>
      </c>
      <c r="C206" s="44">
        <v>1.9100374032E-2</v>
      </c>
      <c r="D206" s="10" t="s">
        <v>330</v>
      </c>
      <c r="E206" s="10">
        <v>273043.25</v>
      </c>
      <c r="F206" s="10">
        <v>0</v>
      </c>
      <c r="G206" s="10">
        <v>0</v>
      </c>
      <c r="H206" s="7">
        <v>273043.25</v>
      </c>
      <c r="I206" s="10" t="s">
        <v>332</v>
      </c>
      <c r="J206" s="24" t="s">
        <v>333</v>
      </c>
      <c r="K206" s="24" t="s">
        <v>389</v>
      </c>
      <c r="L206" s="10" t="s">
        <v>335</v>
      </c>
    </row>
    <row r="207" spans="1:12" x14ac:dyDescent="0.25">
      <c r="A207" s="8">
        <v>180</v>
      </c>
      <c r="B207" s="22" t="s">
        <v>192</v>
      </c>
      <c r="C207" s="44">
        <v>2.9904211599999998E-4</v>
      </c>
      <c r="D207" s="10" t="s">
        <v>330</v>
      </c>
      <c r="E207" s="10">
        <v>4274.8599999999997</v>
      </c>
      <c r="F207" s="10">
        <v>0</v>
      </c>
      <c r="G207" s="10">
        <v>0</v>
      </c>
      <c r="H207" s="7">
        <v>4274.8599999999997</v>
      </c>
      <c r="I207" s="10" t="s">
        <v>330</v>
      </c>
      <c r="J207" s="24" t="s">
        <v>331</v>
      </c>
      <c r="K207" s="24" t="s">
        <v>331</v>
      </c>
      <c r="L207" s="10" t="s">
        <v>331</v>
      </c>
    </row>
    <row r="208" spans="1:12" x14ac:dyDescent="0.25">
      <c r="A208" s="8">
        <v>181</v>
      </c>
      <c r="B208" s="22" t="s">
        <v>193</v>
      </c>
      <c r="C208" s="44">
        <v>2.8708523699999999E-4</v>
      </c>
      <c r="D208" s="10" t="s">
        <v>330</v>
      </c>
      <c r="E208" s="10">
        <v>4103.93</v>
      </c>
      <c r="F208" s="10">
        <v>0</v>
      </c>
      <c r="G208" s="10">
        <v>0</v>
      </c>
      <c r="H208" s="7">
        <v>4103.93</v>
      </c>
      <c r="I208" s="10" t="s">
        <v>330</v>
      </c>
      <c r="J208" s="24" t="s">
        <v>331</v>
      </c>
      <c r="K208" s="24" t="s">
        <v>331</v>
      </c>
      <c r="L208" s="10" t="s">
        <v>331</v>
      </c>
    </row>
    <row r="209" spans="1:12" x14ac:dyDescent="0.25">
      <c r="A209" s="8">
        <v>182</v>
      </c>
      <c r="B209" s="22" t="s">
        <v>194</v>
      </c>
      <c r="C209" s="44">
        <v>5.2318127209999999E-3</v>
      </c>
      <c r="D209" s="10" t="s">
        <v>330</v>
      </c>
      <c r="E209" s="10">
        <v>74789.7</v>
      </c>
      <c r="F209" s="10">
        <v>0</v>
      </c>
      <c r="G209" s="10">
        <v>0</v>
      </c>
      <c r="H209" s="7">
        <v>74789.7</v>
      </c>
      <c r="I209" s="10" t="s">
        <v>332</v>
      </c>
      <c r="J209" s="24" t="s">
        <v>333</v>
      </c>
      <c r="K209" s="24" t="s">
        <v>390</v>
      </c>
      <c r="L209" s="10" t="s">
        <v>335</v>
      </c>
    </row>
    <row r="210" spans="1:12" x14ac:dyDescent="0.25">
      <c r="A210" s="8">
        <v>183</v>
      </c>
      <c r="B210" s="22" t="s">
        <v>195</v>
      </c>
      <c r="C210" s="44">
        <v>3.4855560499999998E-4</v>
      </c>
      <c r="D210" s="10" t="s">
        <v>330</v>
      </c>
      <c r="E210" s="10">
        <v>4982.66</v>
      </c>
      <c r="F210" s="10">
        <v>0</v>
      </c>
      <c r="G210" s="10">
        <v>0</v>
      </c>
      <c r="H210" s="7">
        <v>4982.66</v>
      </c>
      <c r="I210" s="10" t="s">
        <v>330</v>
      </c>
      <c r="J210" s="24" t="s">
        <v>331</v>
      </c>
      <c r="K210" s="24" t="s">
        <v>331</v>
      </c>
      <c r="L210" s="10" t="s">
        <v>331</v>
      </c>
    </row>
    <row r="211" spans="1:12" x14ac:dyDescent="0.25">
      <c r="A211" s="8">
        <v>184</v>
      </c>
      <c r="B211" s="22" t="s">
        <v>196</v>
      </c>
      <c r="C211" s="44">
        <v>1.2868028499999999E-4</v>
      </c>
      <c r="D211" s="10" t="s">
        <v>330</v>
      </c>
      <c r="E211" s="10">
        <v>1839.51</v>
      </c>
      <c r="F211" s="10">
        <v>0</v>
      </c>
      <c r="G211" s="10">
        <v>-1839.51</v>
      </c>
      <c r="H211" s="7">
        <v>0</v>
      </c>
      <c r="I211" s="10" t="s">
        <v>330</v>
      </c>
      <c r="J211" s="24" t="s">
        <v>331</v>
      </c>
      <c r="K211" s="24" t="s">
        <v>331</v>
      </c>
      <c r="L211" s="10" t="s">
        <v>331</v>
      </c>
    </row>
    <row r="212" spans="1:12" x14ac:dyDescent="0.25">
      <c r="A212" s="8">
        <v>185</v>
      </c>
      <c r="B212" s="22" t="s">
        <v>197</v>
      </c>
      <c r="C212" s="44">
        <v>9.3741051199999997E-4</v>
      </c>
      <c r="D212" s="10" t="s">
        <v>330</v>
      </c>
      <c r="E212" s="10">
        <v>13400.45</v>
      </c>
      <c r="F212" s="10">
        <v>0</v>
      </c>
      <c r="G212" s="10">
        <v>0</v>
      </c>
      <c r="H212" s="7">
        <v>13400.45</v>
      </c>
      <c r="I212" s="10" t="s">
        <v>332</v>
      </c>
      <c r="J212" s="24" t="s">
        <v>333</v>
      </c>
      <c r="K212" s="24" t="s">
        <v>345</v>
      </c>
      <c r="L212" s="10" t="s">
        <v>335</v>
      </c>
    </row>
    <row r="213" spans="1:12" x14ac:dyDescent="0.25">
      <c r="A213" s="8">
        <v>186</v>
      </c>
      <c r="B213" s="22" t="s">
        <v>198</v>
      </c>
      <c r="C213" s="44">
        <v>4.1937412099999998E-4</v>
      </c>
      <c r="D213" s="10" t="s">
        <v>330</v>
      </c>
      <c r="E213" s="10">
        <v>5995.03</v>
      </c>
      <c r="F213" s="10">
        <v>0</v>
      </c>
      <c r="G213" s="10">
        <v>0</v>
      </c>
      <c r="H213" s="7">
        <v>5995.03</v>
      </c>
      <c r="I213" s="10" t="s">
        <v>330</v>
      </c>
      <c r="J213" s="24" t="s">
        <v>331</v>
      </c>
      <c r="K213" s="24" t="s">
        <v>331</v>
      </c>
      <c r="L213" s="10" t="s">
        <v>331</v>
      </c>
    </row>
    <row r="214" spans="1:12" x14ac:dyDescent="0.25">
      <c r="A214" s="8">
        <v>187</v>
      </c>
      <c r="B214" s="22" t="s">
        <v>199</v>
      </c>
      <c r="C214" s="44">
        <v>8.75890282E-4</v>
      </c>
      <c r="D214" s="10" t="s">
        <v>330</v>
      </c>
      <c r="E214" s="10">
        <v>12521.01</v>
      </c>
      <c r="F214" s="10">
        <v>0</v>
      </c>
      <c r="G214" s="10">
        <v>0</v>
      </c>
      <c r="H214" s="7">
        <v>12521.01</v>
      </c>
      <c r="I214" s="10" t="s">
        <v>330</v>
      </c>
      <c r="J214" s="24" t="s">
        <v>331</v>
      </c>
      <c r="K214" s="24" t="s">
        <v>331</v>
      </c>
      <c r="L214" s="10" t="s">
        <v>331</v>
      </c>
    </row>
    <row r="215" spans="1:12" x14ac:dyDescent="0.25">
      <c r="A215" s="8">
        <v>188</v>
      </c>
      <c r="B215" s="22" t="s">
        <v>200</v>
      </c>
      <c r="C215" s="44">
        <v>6.20117462E-4</v>
      </c>
      <c r="D215" s="10" t="s">
        <v>330</v>
      </c>
      <c r="E215" s="10">
        <v>8864.69</v>
      </c>
      <c r="F215" s="10">
        <v>0</v>
      </c>
      <c r="G215" s="10">
        <v>0</v>
      </c>
      <c r="H215" s="7">
        <v>8864.69</v>
      </c>
      <c r="I215" s="10" t="s">
        <v>330</v>
      </c>
      <c r="J215" s="24" t="s">
        <v>331</v>
      </c>
      <c r="K215" s="24" t="s">
        <v>331</v>
      </c>
      <c r="L215" s="10" t="s">
        <v>331</v>
      </c>
    </row>
    <row r="216" spans="1:12" x14ac:dyDescent="0.25">
      <c r="A216" s="8">
        <v>189</v>
      </c>
      <c r="B216" s="22" t="s">
        <v>201</v>
      </c>
      <c r="C216" s="44">
        <v>1.63938462E-4</v>
      </c>
      <c r="D216" s="10" t="s">
        <v>330</v>
      </c>
      <c r="E216" s="10">
        <v>2343.5300000000002</v>
      </c>
      <c r="F216" s="10">
        <v>0</v>
      </c>
      <c r="G216" s="10">
        <v>0</v>
      </c>
      <c r="H216" s="7">
        <v>2343.5300000000002</v>
      </c>
      <c r="I216" s="10" t="s">
        <v>330</v>
      </c>
      <c r="J216" s="24" t="s">
        <v>331</v>
      </c>
      <c r="K216" s="24" t="s">
        <v>331</v>
      </c>
      <c r="L216" s="10" t="s">
        <v>331</v>
      </c>
    </row>
    <row r="217" spans="1:12" x14ac:dyDescent="0.25">
      <c r="A217" s="8">
        <v>190</v>
      </c>
      <c r="B217" s="22" t="s">
        <v>202</v>
      </c>
      <c r="C217" s="44">
        <v>5.8535727114E-2</v>
      </c>
      <c r="D217" s="10" t="s">
        <v>330</v>
      </c>
      <c r="E217" s="10">
        <v>836778.66</v>
      </c>
      <c r="F217" s="10">
        <v>0</v>
      </c>
      <c r="G217" s="10">
        <v>0</v>
      </c>
      <c r="H217" s="7">
        <v>836778.66</v>
      </c>
      <c r="I217" s="10" t="s">
        <v>330</v>
      </c>
      <c r="J217" s="24" t="s">
        <v>331</v>
      </c>
      <c r="K217" s="24" t="s">
        <v>331</v>
      </c>
      <c r="L217" s="10" t="s">
        <v>331</v>
      </c>
    </row>
    <row r="218" spans="1:12" x14ac:dyDescent="0.25">
      <c r="A218" s="8">
        <v>191</v>
      </c>
      <c r="B218" s="22" t="s">
        <v>203</v>
      </c>
      <c r="C218" s="44">
        <v>2.4376421470000001E-3</v>
      </c>
      <c r="D218" s="10" t="s">
        <v>330</v>
      </c>
      <c r="E218" s="10">
        <v>34846.53</v>
      </c>
      <c r="F218" s="10">
        <v>0</v>
      </c>
      <c r="G218" s="10">
        <v>0</v>
      </c>
      <c r="H218" s="7">
        <v>34846.53</v>
      </c>
      <c r="I218" s="10" t="s">
        <v>332</v>
      </c>
      <c r="J218" s="24" t="s">
        <v>333</v>
      </c>
      <c r="K218" s="24" t="s">
        <v>391</v>
      </c>
      <c r="L218" s="10" t="s">
        <v>335</v>
      </c>
    </row>
    <row r="219" spans="1:12" x14ac:dyDescent="0.25">
      <c r="A219" s="8">
        <v>192</v>
      </c>
      <c r="B219" s="22" t="s">
        <v>204</v>
      </c>
      <c r="C219" s="44">
        <v>2.160479E-6</v>
      </c>
      <c r="D219" s="10" t="s">
        <v>332</v>
      </c>
      <c r="E219" s="10">
        <v>30.88</v>
      </c>
      <c r="F219" s="10">
        <v>0</v>
      </c>
      <c r="G219" s="10">
        <v>0</v>
      </c>
      <c r="H219" s="7">
        <v>30.88</v>
      </c>
      <c r="I219" s="10" t="s">
        <v>330</v>
      </c>
      <c r="J219" s="24" t="s">
        <v>331</v>
      </c>
      <c r="K219" s="24" t="s">
        <v>331</v>
      </c>
      <c r="L219" s="10" t="s">
        <v>331</v>
      </c>
    </row>
    <row r="220" spans="1:12" x14ac:dyDescent="0.25">
      <c r="A220" s="8">
        <v>193</v>
      </c>
      <c r="B220" s="22" t="s">
        <v>205</v>
      </c>
      <c r="C220" s="44">
        <v>6.2312530159999999E-3</v>
      </c>
      <c r="D220" s="10" t="s">
        <v>330</v>
      </c>
      <c r="E220" s="10">
        <v>89076.87</v>
      </c>
      <c r="F220" s="10">
        <v>0</v>
      </c>
      <c r="G220" s="10">
        <v>0</v>
      </c>
      <c r="H220" s="7">
        <v>89076.87</v>
      </c>
      <c r="I220" s="10" t="s">
        <v>332</v>
      </c>
      <c r="J220" s="24" t="s">
        <v>333</v>
      </c>
      <c r="K220" s="24" t="s">
        <v>392</v>
      </c>
      <c r="L220" s="10" t="s">
        <v>335</v>
      </c>
    </row>
    <row r="221" spans="1:12" x14ac:dyDescent="0.25">
      <c r="A221" s="8">
        <v>194</v>
      </c>
      <c r="B221" s="22" t="s">
        <v>206</v>
      </c>
      <c r="C221" s="44">
        <v>5.6487088400000002E-4</v>
      </c>
      <c r="D221" s="10" t="s">
        <v>330</v>
      </c>
      <c r="E221" s="10">
        <v>8074.93</v>
      </c>
      <c r="F221" s="10">
        <v>0</v>
      </c>
      <c r="G221" s="10">
        <v>0</v>
      </c>
      <c r="H221" s="7">
        <v>8074.93</v>
      </c>
      <c r="I221" s="10" t="s">
        <v>332</v>
      </c>
      <c r="J221" s="24" t="s">
        <v>333</v>
      </c>
      <c r="K221" s="24" t="s">
        <v>393</v>
      </c>
      <c r="L221" s="10" t="s">
        <v>335</v>
      </c>
    </row>
    <row r="222" spans="1:12" x14ac:dyDescent="0.25">
      <c r="A222" s="8">
        <v>195</v>
      </c>
      <c r="B222" s="22" t="s">
        <v>207</v>
      </c>
      <c r="C222" s="44">
        <v>2.8958027900000003E-4</v>
      </c>
      <c r="D222" s="10" t="s">
        <v>330</v>
      </c>
      <c r="E222" s="10">
        <v>4139.6000000000004</v>
      </c>
      <c r="F222" s="10">
        <v>0</v>
      </c>
      <c r="G222" s="10">
        <v>0</v>
      </c>
      <c r="H222" s="7">
        <v>4139.6000000000004</v>
      </c>
      <c r="I222" s="10" t="s">
        <v>330</v>
      </c>
      <c r="J222" s="24" t="s">
        <v>331</v>
      </c>
      <c r="K222" s="24" t="s">
        <v>331</v>
      </c>
      <c r="L222" s="10" t="s">
        <v>331</v>
      </c>
    </row>
    <row r="223" spans="1:12" x14ac:dyDescent="0.25">
      <c r="A223" s="8">
        <v>196</v>
      </c>
      <c r="B223" s="22" t="s">
        <v>208</v>
      </c>
      <c r="C223" s="44">
        <v>2.1551218639999999E-3</v>
      </c>
      <c r="D223" s="10" t="s">
        <v>330</v>
      </c>
      <c r="E223" s="10">
        <v>30807.85</v>
      </c>
      <c r="F223" s="10">
        <v>0</v>
      </c>
      <c r="G223" s="10">
        <v>0</v>
      </c>
      <c r="H223" s="7">
        <v>30807.85</v>
      </c>
      <c r="I223" s="10" t="s">
        <v>332</v>
      </c>
      <c r="J223" s="24" t="s">
        <v>333</v>
      </c>
      <c r="K223" s="24" t="s">
        <v>394</v>
      </c>
      <c r="L223" s="10" t="s">
        <v>335</v>
      </c>
    </row>
    <row r="224" spans="1:12" x14ac:dyDescent="0.25">
      <c r="A224" s="8">
        <v>197</v>
      </c>
      <c r="B224" s="22" t="s">
        <v>209</v>
      </c>
      <c r="C224" s="44">
        <v>5.8661152399999998E-4</v>
      </c>
      <c r="D224" s="10" t="s">
        <v>330</v>
      </c>
      <c r="E224" s="10">
        <v>8385.7199999999993</v>
      </c>
      <c r="F224" s="10">
        <v>0</v>
      </c>
      <c r="G224" s="10">
        <v>0</v>
      </c>
      <c r="H224" s="7">
        <v>8385.7199999999993</v>
      </c>
      <c r="I224" s="10" t="s">
        <v>330</v>
      </c>
      <c r="J224" s="24" t="s">
        <v>331</v>
      </c>
      <c r="K224" s="24" t="s">
        <v>331</v>
      </c>
      <c r="L224" s="10" t="s">
        <v>331</v>
      </c>
    </row>
    <row r="225" spans="1:12" x14ac:dyDescent="0.25">
      <c r="A225" s="8">
        <v>198</v>
      </c>
      <c r="B225" s="22" t="s">
        <v>210</v>
      </c>
      <c r="C225" s="44">
        <v>7.4328491999999996E-5</v>
      </c>
      <c r="D225" s="10" t="s">
        <v>332</v>
      </c>
      <c r="E225" s="10">
        <v>1062.54</v>
      </c>
      <c r="F225" s="10">
        <v>0</v>
      </c>
      <c r="G225" s="10">
        <v>0</v>
      </c>
      <c r="H225" s="7">
        <v>1062.54</v>
      </c>
      <c r="I225" s="10" t="s">
        <v>330</v>
      </c>
      <c r="J225" s="24" t="s">
        <v>331</v>
      </c>
      <c r="K225" s="24" t="s">
        <v>331</v>
      </c>
      <c r="L225" s="10" t="s">
        <v>331</v>
      </c>
    </row>
    <row r="226" spans="1:12" x14ac:dyDescent="0.25">
      <c r="A226" s="8">
        <v>199</v>
      </c>
      <c r="B226" s="22" t="s">
        <v>211</v>
      </c>
      <c r="C226" s="44">
        <v>3.179205988E-3</v>
      </c>
      <c r="D226" s="10" t="s">
        <v>330</v>
      </c>
      <c r="E226" s="10">
        <v>45447.32</v>
      </c>
      <c r="F226" s="10">
        <v>0</v>
      </c>
      <c r="G226" s="10">
        <v>0</v>
      </c>
      <c r="H226" s="7">
        <v>45447.32</v>
      </c>
      <c r="I226" s="10" t="s">
        <v>332</v>
      </c>
      <c r="J226" s="24" t="s">
        <v>333</v>
      </c>
      <c r="K226" s="24" t="s">
        <v>395</v>
      </c>
      <c r="L226" s="10" t="s">
        <v>335</v>
      </c>
    </row>
    <row r="227" spans="1:12" x14ac:dyDescent="0.25">
      <c r="A227" s="8">
        <v>200</v>
      </c>
      <c r="B227" s="22" t="s">
        <v>212</v>
      </c>
      <c r="C227" s="44">
        <v>8.8613450940000001E-3</v>
      </c>
      <c r="D227" s="10" t="s">
        <v>330</v>
      </c>
      <c r="E227" s="10">
        <v>126674.51</v>
      </c>
      <c r="F227" s="10">
        <v>0</v>
      </c>
      <c r="G227" s="10">
        <v>0</v>
      </c>
      <c r="H227" s="7">
        <v>126674.51</v>
      </c>
      <c r="I227" s="10" t="s">
        <v>330</v>
      </c>
      <c r="J227" s="24" t="s">
        <v>331</v>
      </c>
      <c r="K227" s="24" t="s">
        <v>331</v>
      </c>
      <c r="L227" s="10" t="s">
        <v>331</v>
      </c>
    </row>
    <row r="228" spans="1:12" x14ac:dyDescent="0.25">
      <c r="A228" s="8">
        <v>201</v>
      </c>
      <c r="B228" s="22" t="s">
        <v>213</v>
      </c>
      <c r="C228" s="44">
        <v>3.5876111799999999E-4</v>
      </c>
      <c r="D228" s="10" t="s">
        <v>330</v>
      </c>
      <c r="E228" s="10">
        <v>5128.55</v>
      </c>
      <c r="F228" s="10">
        <v>0</v>
      </c>
      <c r="G228" s="10">
        <v>0</v>
      </c>
      <c r="H228" s="7">
        <v>5128.55</v>
      </c>
      <c r="I228" s="10" t="s">
        <v>330</v>
      </c>
      <c r="J228" s="24" t="s">
        <v>331</v>
      </c>
      <c r="K228" s="24" t="s">
        <v>331</v>
      </c>
      <c r="L228" s="10" t="s">
        <v>331</v>
      </c>
    </row>
    <row r="229" spans="1:12" x14ac:dyDescent="0.25">
      <c r="A229" s="8">
        <v>202</v>
      </c>
      <c r="B229" s="22" t="s">
        <v>214</v>
      </c>
      <c r="C229" s="44">
        <v>1.31849087E-4</v>
      </c>
      <c r="D229" s="10" t="s">
        <v>330</v>
      </c>
      <c r="E229" s="10">
        <v>1884.81</v>
      </c>
      <c r="F229" s="10">
        <v>0</v>
      </c>
      <c r="G229" s="10">
        <v>0</v>
      </c>
      <c r="H229" s="7">
        <v>1884.81</v>
      </c>
      <c r="I229" s="10" t="s">
        <v>330</v>
      </c>
      <c r="J229" s="24" t="s">
        <v>331</v>
      </c>
      <c r="K229" s="24" t="s">
        <v>331</v>
      </c>
      <c r="L229" s="10" t="s">
        <v>331</v>
      </c>
    </row>
    <row r="230" spans="1:12" x14ac:dyDescent="0.25">
      <c r="A230" s="8">
        <v>203</v>
      </c>
      <c r="B230" s="22" t="s">
        <v>215</v>
      </c>
      <c r="C230" s="44">
        <v>4.1475564000000001E-5</v>
      </c>
      <c r="D230" s="10" t="s">
        <v>332</v>
      </c>
      <c r="E230" s="10">
        <v>592.9</v>
      </c>
      <c r="F230" s="10">
        <v>0</v>
      </c>
      <c r="G230" s="10">
        <v>0</v>
      </c>
      <c r="H230" s="7">
        <v>592.9</v>
      </c>
      <c r="I230" s="10" t="s">
        <v>330</v>
      </c>
      <c r="J230" s="24" t="s">
        <v>331</v>
      </c>
      <c r="K230" s="24" t="s">
        <v>331</v>
      </c>
      <c r="L230" s="10" t="s">
        <v>331</v>
      </c>
    </row>
    <row r="231" spans="1:12" x14ac:dyDescent="0.25">
      <c r="A231" s="8">
        <v>204</v>
      </c>
      <c r="B231" s="22" t="s">
        <v>216</v>
      </c>
      <c r="C231" s="44">
        <v>2.84820374E-4</v>
      </c>
      <c r="D231" s="10" t="s">
        <v>330</v>
      </c>
      <c r="E231" s="10">
        <v>4071.56</v>
      </c>
      <c r="F231" s="10">
        <v>0</v>
      </c>
      <c r="G231" s="10">
        <v>0</v>
      </c>
      <c r="H231" s="7">
        <v>4071.56</v>
      </c>
      <c r="I231" s="10" t="s">
        <v>332</v>
      </c>
      <c r="J231" s="24" t="s">
        <v>333</v>
      </c>
      <c r="K231" s="24" t="s">
        <v>396</v>
      </c>
      <c r="L231" s="10" t="s">
        <v>335</v>
      </c>
    </row>
    <row r="232" spans="1:12" x14ac:dyDescent="0.25">
      <c r="A232" s="8">
        <v>205</v>
      </c>
      <c r="B232" s="22" t="s">
        <v>217</v>
      </c>
      <c r="C232" s="44">
        <v>8.7988887000000005E-5</v>
      </c>
      <c r="D232" s="10" t="s">
        <v>330</v>
      </c>
      <c r="E232" s="10">
        <v>1257.82</v>
      </c>
      <c r="F232" s="10">
        <v>0</v>
      </c>
      <c r="G232" s="10">
        <v>0</v>
      </c>
      <c r="H232" s="7">
        <v>1257.82</v>
      </c>
      <c r="I232" s="10" t="s">
        <v>330</v>
      </c>
      <c r="J232" s="24" t="s">
        <v>331</v>
      </c>
      <c r="K232" s="24" t="s">
        <v>331</v>
      </c>
      <c r="L232" s="10" t="s">
        <v>331</v>
      </c>
    </row>
    <row r="233" spans="1:12" x14ac:dyDescent="0.25">
      <c r="A233" s="8">
        <v>206</v>
      </c>
      <c r="B233" s="22" t="s">
        <v>218</v>
      </c>
      <c r="C233" s="44">
        <v>3.6990834599999998E-4</v>
      </c>
      <c r="D233" s="10" t="s">
        <v>330</v>
      </c>
      <c r="E233" s="10">
        <v>5287.91</v>
      </c>
      <c r="F233" s="10">
        <v>0</v>
      </c>
      <c r="G233" s="10">
        <v>0</v>
      </c>
      <c r="H233" s="7">
        <v>5287.91</v>
      </c>
      <c r="I233" s="10" t="s">
        <v>330</v>
      </c>
      <c r="J233" s="24" t="s">
        <v>331</v>
      </c>
      <c r="K233" s="24" t="s">
        <v>331</v>
      </c>
      <c r="L233" s="10" t="s">
        <v>331</v>
      </c>
    </row>
    <row r="234" spans="1:12" x14ac:dyDescent="0.25">
      <c r="A234" s="8">
        <v>207</v>
      </c>
      <c r="B234" s="22" t="s">
        <v>219</v>
      </c>
      <c r="C234" s="44">
        <v>3.368814739E-3</v>
      </c>
      <c r="D234" s="10" t="s">
        <v>330</v>
      </c>
      <c r="E234" s="10">
        <v>48157.81</v>
      </c>
      <c r="F234" s="10">
        <v>0</v>
      </c>
      <c r="G234" s="10">
        <v>0</v>
      </c>
      <c r="H234" s="7">
        <v>48157.81</v>
      </c>
      <c r="I234" s="10" t="s">
        <v>332</v>
      </c>
      <c r="J234" s="24" t="s">
        <v>333</v>
      </c>
      <c r="K234" s="24" t="s">
        <v>397</v>
      </c>
      <c r="L234" s="10" t="s">
        <v>335</v>
      </c>
    </row>
    <row r="235" spans="1:12" x14ac:dyDescent="0.25">
      <c r="A235" s="8">
        <v>208</v>
      </c>
      <c r="B235" s="22" t="s">
        <v>220</v>
      </c>
      <c r="C235" s="44">
        <v>8.6247881000000006E-5</v>
      </c>
      <c r="D235" s="10" t="s">
        <v>330</v>
      </c>
      <c r="E235" s="10">
        <v>1232.93</v>
      </c>
      <c r="F235" s="10">
        <v>0</v>
      </c>
      <c r="G235" s="10">
        <v>0</v>
      </c>
      <c r="H235" s="7">
        <v>1232.93</v>
      </c>
      <c r="I235" s="10" t="s">
        <v>330</v>
      </c>
      <c r="J235" s="24" t="s">
        <v>331</v>
      </c>
      <c r="K235" s="24" t="s">
        <v>331</v>
      </c>
      <c r="L235" s="10" t="s">
        <v>331</v>
      </c>
    </row>
    <row r="236" spans="1:12" x14ac:dyDescent="0.25">
      <c r="A236" s="8">
        <v>209</v>
      </c>
      <c r="B236" s="22" t="s">
        <v>221</v>
      </c>
      <c r="C236" s="44">
        <v>1.55709802E-3</v>
      </c>
      <c r="D236" s="10" t="s">
        <v>330</v>
      </c>
      <c r="E236" s="10">
        <v>22258.99</v>
      </c>
      <c r="F236" s="10">
        <v>0</v>
      </c>
      <c r="G236" s="10">
        <v>0</v>
      </c>
      <c r="H236" s="7">
        <v>22258.99</v>
      </c>
      <c r="I236" s="10" t="s">
        <v>330</v>
      </c>
      <c r="J236" s="24" t="s">
        <v>331</v>
      </c>
      <c r="K236" s="24" t="s">
        <v>331</v>
      </c>
      <c r="L236" s="10" t="s">
        <v>331</v>
      </c>
    </row>
    <row r="237" spans="1:12" x14ac:dyDescent="0.25">
      <c r="A237" s="8">
        <v>210</v>
      </c>
      <c r="B237" s="22" t="s">
        <v>222</v>
      </c>
      <c r="C237" s="44">
        <v>5.8689546600000002E-4</v>
      </c>
      <c r="D237" s="10" t="s">
        <v>330</v>
      </c>
      <c r="E237" s="10">
        <v>8389.7800000000007</v>
      </c>
      <c r="F237" s="10">
        <v>0</v>
      </c>
      <c r="G237" s="10">
        <v>0</v>
      </c>
      <c r="H237" s="7">
        <v>8389.7800000000007</v>
      </c>
      <c r="I237" s="10" t="s">
        <v>330</v>
      </c>
      <c r="J237" s="24" t="s">
        <v>331</v>
      </c>
      <c r="K237" s="24" t="s">
        <v>331</v>
      </c>
      <c r="L237" s="10" t="s">
        <v>331</v>
      </c>
    </row>
    <row r="238" spans="1:12" x14ac:dyDescent="0.25">
      <c r="A238" s="8">
        <v>211</v>
      </c>
      <c r="B238" s="22" t="s">
        <v>223</v>
      </c>
      <c r="C238" s="44">
        <v>1.629846795E-3</v>
      </c>
      <c r="D238" s="10" t="s">
        <v>330</v>
      </c>
      <c r="E238" s="10">
        <v>23298.95</v>
      </c>
      <c r="F238" s="10">
        <v>0</v>
      </c>
      <c r="G238" s="10">
        <v>0</v>
      </c>
      <c r="H238" s="7">
        <v>23298.95</v>
      </c>
      <c r="I238" s="10" t="s">
        <v>332</v>
      </c>
      <c r="J238" s="24" t="s">
        <v>333</v>
      </c>
      <c r="K238" s="24" t="s">
        <v>398</v>
      </c>
      <c r="L238" s="10" t="s">
        <v>335</v>
      </c>
    </row>
    <row r="239" spans="1:12" x14ac:dyDescent="0.25">
      <c r="A239" s="8">
        <v>212</v>
      </c>
      <c r="B239" s="22" t="s">
        <v>224</v>
      </c>
      <c r="C239" s="44">
        <v>1.266652554E-3</v>
      </c>
      <c r="D239" s="10" t="s">
        <v>330</v>
      </c>
      <c r="E239" s="10">
        <v>18107.02</v>
      </c>
      <c r="F239" s="10">
        <v>0</v>
      </c>
      <c r="G239" s="10">
        <v>0</v>
      </c>
      <c r="H239" s="7">
        <v>18107.02</v>
      </c>
      <c r="I239" s="10" t="s">
        <v>330</v>
      </c>
      <c r="J239" s="24" t="s">
        <v>331</v>
      </c>
      <c r="K239" s="24" t="s">
        <v>331</v>
      </c>
      <c r="L239" s="10" t="s">
        <v>331</v>
      </c>
    </row>
    <row r="240" spans="1:12" x14ac:dyDescent="0.25">
      <c r="A240" s="8">
        <v>213</v>
      </c>
      <c r="B240" s="22" t="s">
        <v>225</v>
      </c>
      <c r="C240" s="44">
        <v>2.8839077400000002E-4</v>
      </c>
      <c r="D240" s="10" t="s">
        <v>330</v>
      </c>
      <c r="E240" s="10">
        <v>4122.6000000000004</v>
      </c>
      <c r="F240" s="10">
        <v>0</v>
      </c>
      <c r="G240" s="10">
        <v>0</v>
      </c>
      <c r="H240" s="7">
        <v>4122.6000000000004</v>
      </c>
      <c r="I240" s="10" t="s">
        <v>330</v>
      </c>
      <c r="J240" s="24" t="s">
        <v>331</v>
      </c>
      <c r="K240" s="24" t="s">
        <v>331</v>
      </c>
      <c r="L240" s="10" t="s">
        <v>331</v>
      </c>
    </row>
    <row r="241" spans="1:12" x14ac:dyDescent="0.25">
      <c r="A241" s="8">
        <v>214</v>
      </c>
      <c r="B241" s="22" t="s">
        <v>226</v>
      </c>
      <c r="C241" s="44">
        <v>2.3853655900000001E-4</v>
      </c>
      <c r="D241" s="10" t="s">
        <v>330</v>
      </c>
      <c r="E241" s="10">
        <v>3409.92</v>
      </c>
      <c r="F241" s="10">
        <v>0</v>
      </c>
      <c r="G241" s="10">
        <v>0</v>
      </c>
      <c r="H241" s="7">
        <v>3409.92</v>
      </c>
      <c r="I241" s="10" t="s">
        <v>330</v>
      </c>
      <c r="J241" s="24" t="s">
        <v>331</v>
      </c>
      <c r="K241" s="24" t="s">
        <v>331</v>
      </c>
      <c r="L241" s="10" t="s">
        <v>331</v>
      </c>
    </row>
    <row r="242" spans="1:12" x14ac:dyDescent="0.25">
      <c r="A242" s="8">
        <v>215</v>
      </c>
      <c r="B242" s="22" t="s">
        <v>227</v>
      </c>
      <c r="C242" s="44">
        <v>4.0386057200000002E-4</v>
      </c>
      <c r="D242" s="10" t="s">
        <v>330</v>
      </c>
      <c r="E242" s="10">
        <v>5773.26</v>
      </c>
      <c r="F242" s="10">
        <v>0</v>
      </c>
      <c r="G242" s="10">
        <v>0</v>
      </c>
      <c r="H242" s="7">
        <v>5773.26</v>
      </c>
      <c r="I242" s="10" t="s">
        <v>330</v>
      </c>
      <c r="J242" s="24" t="s">
        <v>331</v>
      </c>
      <c r="K242" s="24" t="s">
        <v>331</v>
      </c>
      <c r="L242" s="10" t="s">
        <v>331</v>
      </c>
    </row>
    <row r="243" spans="1:12" x14ac:dyDescent="0.25">
      <c r="A243" s="8">
        <v>216</v>
      </c>
      <c r="B243" s="22" t="s">
        <v>228</v>
      </c>
      <c r="C243" s="44">
        <v>1.0430545819999999E-3</v>
      </c>
      <c r="D243" s="10" t="s">
        <v>330</v>
      </c>
      <c r="E243" s="10">
        <v>14910.65</v>
      </c>
      <c r="F243" s="10">
        <v>0</v>
      </c>
      <c r="G243" s="10">
        <v>0</v>
      </c>
      <c r="H243" s="7">
        <v>14910.65</v>
      </c>
      <c r="I243" s="10" t="s">
        <v>332</v>
      </c>
      <c r="J243" s="24" t="s">
        <v>333</v>
      </c>
      <c r="K243" s="24" t="s">
        <v>345</v>
      </c>
      <c r="L243" s="10" t="s">
        <v>335</v>
      </c>
    </row>
    <row r="244" spans="1:12" x14ac:dyDescent="0.25">
      <c r="A244" s="8">
        <v>217</v>
      </c>
      <c r="B244" s="22" t="s">
        <v>229</v>
      </c>
      <c r="C244" s="44">
        <v>4.3018366799999997E-3</v>
      </c>
      <c r="D244" s="10" t="s">
        <v>330</v>
      </c>
      <c r="E244" s="10">
        <v>61495.519999999997</v>
      </c>
      <c r="F244" s="10">
        <v>0</v>
      </c>
      <c r="G244" s="10">
        <v>0</v>
      </c>
      <c r="H244" s="7">
        <v>61495.519999999997</v>
      </c>
      <c r="I244" s="10" t="s">
        <v>332</v>
      </c>
      <c r="J244" s="24" t="s">
        <v>333</v>
      </c>
      <c r="K244" s="24" t="s">
        <v>399</v>
      </c>
      <c r="L244" s="10" t="s">
        <v>335</v>
      </c>
    </row>
    <row r="245" spans="1:12" x14ac:dyDescent="0.25">
      <c r="A245" s="8">
        <v>218</v>
      </c>
      <c r="B245" s="22" t="s">
        <v>230</v>
      </c>
      <c r="C245" s="44">
        <v>2.5535928020000002E-3</v>
      </c>
      <c r="D245" s="10" t="s">
        <v>330</v>
      </c>
      <c r="E245" s="10">
        <v>36504.06</v>
      </c>
      <c r="F245" s="10">
        <v>0</v>
      </c>
      <c r="G245" s="10">
        <v>0</v>
      </c>
      <c r="H245" s="7">
        <v>36504.06</v>
      </c>
      <c r="I245" s="10" t="s">
        <v>330</v>
      </c>
      <c r="J245" s="24" t="s">
        <v>331</v>
      </c>
      <c r="K245" s="24" t="s">
        <v>331</v>
      </c>
      <c r="L245" s="10" t="s">
        <v>331</v>
      </c>
    </row>
    <row r="246" spans="1:12" x14ac:dyDescent="0.25">
      <c r="A246" s="8">
        <v>219</v>
      </c>
      <c r="B246" s="22" t="s">
        <v>231</v>
      </c>
      <c r="C246" s="44">
        <v>1.55126354E-3</v>
      </c>
      <c r="D246" s="10" t="s">
        <v>330</v>
      </c>
      <c r="E246" s="10">
        <v>22175.59</v>
      </c>
      <c r="F246" s="10">
        <v>0</v>
      </c>
      <c r="G246" s="10">
        <v>0</v>
      </c>
      <c r="H246" s="7">
        <v>22175.59</v>
      </c>
      <c r="I246" s="10" t="s">
        <v>330</v>
      </c>
      <c r="J246" s="24" t="s">
        <v>331</v>
      </c>
      <c r="K246" s="24" t="s">
        <v>331</v>
      </c>
      <c r="L246" s="10" t="s">
        <v>331</v>
      </c>
    </row>
    <row r="247" spans="1:12" x14ac:dyDescent="0.25">
      <c r="A247" s="8">
        <v>220</v>
      </c>
      <c r="B247" s="22" t="s">
        <v>232</v>
      </c>
      <c r="C247" s="44">
        <v>4.1352700200000001E-4</v>
      </c>
      <c r="D247" s="10" t="s">
        <v>330</v>
      </c>
      <c r="E247" s="10">
        <v>5911.44</v>
      </c>
      <c r="F247" s="10">
        <v>0</v>
      </c>
      <c r="G247" s="10">
        <v>0</v>
      </c>
      <c r="H247" s="7">
        <v>5911.44</v>
      </c>
      <c r="I247" s="10" t="s">
        <v>330</v>
      </c>
      <c r="J247" s="24" t="s">
        <v>331</v>
      </c>
      <c r="K247" s="24" t="s">
        <v>331</v>
      </c>
      <c r="L247" s="10" t="s">
        <v>331</v>
      </c>
    </row>
    <row r="248" spans="1:12" x14ac:dyDescent="0.25">
      <c r="A248" s="8">
        <v>221</v>
      </c>
      <c r="B248" s="22" t="s">
        <v>233</v>
      </c>
      <c r="C248" s="44">
        <v>2.5740509009999999E-3</v>
      </c>
      <c r="D248" s="10" t="s">
        <v>330</v>
      </c>
      <c r="E248" s="10">
        <v>36796.519999999997</v>
      </c>
      <c r="F248" s="10">
        <v>0</v>
      </c>
      <c r="G248" s="10">
        <v>0</v>
      </c>
      <c r="H248" s="7">
        <v>36796.519999999997</v>
      </c>
      <c r="I248" s="10" t="s">
        <v>330</v>
      </c>
      <c r="J248" s="24" t="s">
        <v>331</v>
      </c>
      <c r="K248" s="24" t="s">
        <v>331</v>
      </c>
      <c r="L248" s="10" t="s">
        <v>331</v>
      </c>
    </row>
    <row r="249" spans="1:12" x14ac:dyDescent="0.25">
      <c r="A249" s="8">
        <v>222</v>
      </c>
      <c r="B249" s="22" t="s">
        <v>234</v>
      </c>
      <c r="C249" s="44">
        <v>1.8052764386000002E-2</v>
      </c>
      <c r="D249" s="10" t="s">
        <v>330</v>
      </c>
      <c r="E249" s="10">
        <v>258067.49</v>
      </c>
      <c r="F249" s="10">
        <v>0</v>
      </c>
      <c r="G249" s="10">
        <v>0</v>
      </c>
      <c r="H249" s="7">
        <v>258067.49</v>
      </c>
      <c r="I249" s="10" t="s">
        <v>332</v>
      </c>
      <c r="J249" s="24" t="s">
        <v>333</v>
      </c>
      <c r="K249" s="24" t="s">
        <v>400</v>
      </c>
      <c r="L249" s="10" t="s">
        <v>335</v>
      </c>
    </row>
    <row r="250" spans="1:12" x14ac:dyDescent="0.25">
      <c r="A250" s="8">
        <v>223</v>
      </c>
      <c r="B250" s="22" t="s">
        <v>235</v>
      </c>
      <c r="C250" s="44">
        <v>3.8845852229999998E-3</v>
      </c>
      <c r="D250" s="10" t="s">
        <v>330</v>
      </c>
      <c r="E250" s="10">
        <v>55530.84</v>
      </c>
      <c r="F250" s="10">
        <v>0</v>
      </c>
      <c r="G250" s="10">
        <v>0</v>
      </c>
      <c r="H250" s="7">
        <v>55530.84</v>
      </c>
      <c r="I250" s="10" t="s">
        <v>332</v>
      </c>
      <c r="J250" s="24" t="s">
        <v>333</v>
      </c>
      <c r="K250" s="24" t="s">
        <v>401</v>
      </c>
      <c r="L250" s="10" t="s">
        <v>335</v>
      </c>
    </row>
    <row r="251" spans="1:12" x14ac:dyDescent="0.25">
      <c r="A251" s="8">
        <v>224</v>
      </c>
      <c r="B251" s="22" t="s">
        <v>236</v>
      </c>
      <c r="C251" s="44">
        <v>1.10286173E-3</v>
      </c>
      <c r="D251" s="10" t="s">
        <v>330</v>
      </c>
      <c r="E251" s="10">
        <v>15765.61</v>
      </c>
      <c r="F251" s="10">
        <v>0</v>
      </c>
      <c r="G251" s="10">
        <v>0</v>
      </c>
      <c r="H251" s="7">
        <v>15765.61</v>
      </c>
      <c r="I251" s="10" t="s">
        <v>332</v>
      </c>
      <c r="J251" s="24" t="s">
        <v>333</v>
      </c>
      <c r="K251" s="24" t="s">
        <v>402</v>
      </c>
      <c r="L251" s="10" t="s">
        <v>335</v>
      </c>
    </row>
    <row r="252" spans="1:12" x14ac:dyDescent="0.25">
      <c r="A252" s="8">
        <v>225</v>
      </c>
      <c r="B252" s="22" t="s">
        <v>237</v>
      </c>
      <c r="C252" s="44">
        <v>4.7180115800000001E-4</v>
      </c>
      <c r="D252" s="10" t="s">
        <v>330</v>
      </c>
      <c r="E252" s="10">
        <v>6744.48</v>
      </c>
      <c r="F252" s="10">
        <v>0</v>
      </c>
      <c r="G252" s="10">
        <v>0</v>
      </c>
      <c r="H252" s="7">
        <v>6744.48</v>
      </c>
      <c r="I252" s="10" t="s">
        <v>330</v>
      </c>
      <c r="J252" s="24" t="s">
        <v>331</v>
      </c>
      <c r="K252" s="24" t="s">
        <v>331</v>
      </c>
      <c r="L252" s="10" t="s">
        <v>331</v>
      </c>
    </row>
    <row r="253" spans="1:12" x14ac:dyDescent="0.25">
      <c r="A253" s="8">
        <v>226</v>
      </c>
      <c r="B253" s="22" t="s">
        <v>238</v>
      </c>
      <c r="C253" s="44">
        <v>3.0790141000000001E-5</v>
      </c>
      <c r="D253" s="10" t="s">
        <v>332</v>
      </c>
      <c r="E253" s="10">
        <v>440.15</v>
      </c>
      <c r="F253" s="10">
        <v>0</v>
      </c>
      <c r="G253" s="10">
        <v>0</v>
      </c>
      <c r="H253" s="7">
        <v>440.15</v>
      </c>
      <c r="I253" s="10" t="s">
        <v>330</v>
      </c>
      <c r="J253" s="24" t="s">
        <v>331</v>
      </c>
      <c r="K253" s="24" t="s">
        <v>331</v>
      </c>
      <c r="L253" s="10" t="s">
        <v>331</v>
      </c>
    </row>
    <row r="254" spans="1:12" x14ac:dyDescent="0.25">
      <c r="A254" s="8">
        <v>227</v>
      </c>
      <c r="B254" s="22" t="s">
        <v>239</v>
      </c>
      <c r="C254" s="44">
        <v>3.0268607450000002E-3</v>
      </c>
      <c r="D254" s="10" t="s">
        <v>330</v>
      </c>
      <c r="E254" s="10">
        <v>43269.51</v>
      </c>
      <c r="F254" s="10">
        <v>0</v>
      </c>
      <c r="G254" s="10">
        <v>0</v>
      </c>
      <c r="H254" s="7">
        <v>43269.51</v>
      </c>
      <c r="I254" s="10" t="s">
        <v>330</v>
      </c>
      <c r="J254" s="24" t="s">
        <v>331</v>
      </c>
      <c r="K254" s="24" t="s">
        <v>331</v>
      </c>
      <c r="L254" s="10" t="s">
        <v>331</v>
      </c>
    </row>
    <row r="255" spans="1:12" x14ac:dyDescent="0.25">
      <c r="A255" s="8">
        <v>228</v>
      </c>
      <c r="B255" s="22" t="s">
        <v>240</v>
      </c>
      <c r="C255" s="44">
        <v>8.1260410299999995E-3</v>
      </c>
      <c r="D255" s="10" t="s">
        <v>330</v>
      </c>
      <c r="E255" s="10">
        <v>116163.21</v>
      </c>
      <c r="F255" s="10">
        <v>0</v>
      </c>
      <c r="G255" s="10">
        <v>0</v>
      </c>
      <c r="H255" s="7">
        <v>116163.21</v>
      </c>
      <c r="I255" s="10" t="s">
        <v>332</v>
      </c>
      <c r="J255" s="24" t="s">
        <v>333</v>
      </c>
      <c r="K255" s="24" t="s">
        <v>403</v>
      </c>
      <c r="L255" s="10" t="s">
        <v>335</v>
      </c>
    </row>
    <row r="256" spans="1:12" x14ac:dyDescent="0.25">
      <c r="A256" s="8">
        <v>229</v>
      </c>
      <c r="B256" s="22" t="s">
        <v>241</v>
      </c>
      <c r="C256" s="44">
        <v>1.547384E-4</v>
      </c>
      <c r="D256" s="10" t="s">
        <v>330</v>
      </c>
      <c r="E256" s="10">
        <v>2212.0100000000002</v>
      </c>
      <c r="F256" s="10">
        <v>0</v>
      </c>
      <c r="G256" s="10">
        <v>0</v>
      </c>
      <c r="H256" s="7">
        <v>2212.0100000000002</v>
      </c>
      <c r="I256" s="10" t="s">
        <v>330</v>
      </c>
      <c r="J256" s="24" t="s">
        <v>331</v>
      </c>
      <c r="K256" s="24" t="s">
        <v>331</v>
      </c>
      <c r="L256" s="10" t="s">
        <v>331</v>
      </c>
    </row>
    <row r="257" spans="1:12" x14ac:dyDescent="0.25">
      <c r="A257" s="8">
        <v>230</v>
      </c>
      <c r="B257" s="22" t="s">
        <v>242</v>
      </c>
      <c r="C257" s="44">
        <v>2.3508376420000002E-3</v>
      </c>
      <c r="D257" s="10" t="s">
        <v>330</v>
      </c>
      <c r="E257" s="10">
        <v>33605.64</v>
      </c>
      <c r="F257" s="10">
        <v>0</v>
      </c>
      <c r="G257" s="10">
        <v>0</v>
      </c>
      <c r="H257" s="7">
        <v>33605.64</v>
      </c>
      <c r="I257" s="10" t="s">
        <v>330</v>
      </c>
      <c r="J257" s="24" t="s">
        <v>331</v>
      </c>
      <c r="K257" s="24" t="s">
        <v>331</v>
      </c>
      <c r="L257" s="10" t="s">
        <v>331</v>
      </c>
    </row>
    <row r="258" spans="1:12" x14ac:dyDescent="0.25">
      <c r="A258" s="8">
        <v>231</v>
      </c>
      <c r="B258" s="22" t="s">
        <v>243</v>
      </c>
      <c r="C258" s="44">
        <v>6.6506399999999995E-7</v>
      </c>
      <c r="D258" s="10" t="s">
        <v>332</v>
      </c>
      <c r="E258" s="10">
        <v>9.51</v>
      </c>
      <c r="F258" s="10">
        <v>0</v>
      </c>
      <c r="G258" s="10">
        <v>0</v>
      </c>
      <c r="H258" s="7">
        <v>9.51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232</v>
      </c>
      <c r="B259" s="22" t="s">
        <v>244</v>
      </c>
      <c r="C259" s="44">
        <v>5.3087303600000003E-4</v>
      </c>
      <c r="D259" s="10" t="s">
        <v>330</v>
      </c>
      <c r="E259" s="10">
        <v>7588.92</v>
      </c>
      <c r="F259" s="10">
        <v>0</v>
      </c>
      <c r="G259" s="10">
        <v>0</v>
      </c>
      <c r="H259" s="7">
        <v>7588.92</v>
      </c>
      <c r="I259" s="10" t="s">
        <v>330</v>
      </c>
      <c r="J259" s="24" t="s">
        <v>331</v>
      </c>
      <c r="K259" s="24" t="s">
        <v>331</v>
      </c>
      <c r="L259" s="10" t="s">
        <v>331</v>
      </c>
    </row>
    <row r="260" spans="1:12" x14ac:dyDescent="0.25">
      <c r="A260" s="8">
        <v>233</v>
      </c>
      <c r="B260" s="22" t="s">
        <v>245</v>
      </c>
      <c r="C260" s="44">
        <v>6.2120900000000004E-5</v>
      </c>
      <c r="D260" s="10" t="s">
        <v>332</v>
      </c>
      <c r="E260" s="10">
        <v>888.03</v>
      </c>
      <c r="F260" s="10">
        <v>0</v>
      </c>
      <c r="G260" s="10">
        <v>0</v>
      </c>
      <c r="H260" s="7">
        <v>888.03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234</v>
      </c>
      <c r="B261" s="22" t="s">
        <v>246</v>
      </c>
      <c r="C261" s="44">
        <v>2.6713434E-5</v>
      </c>
      <c r="D261" s="10" t="s">
        <v>332</v>
      </c>
      <c r="E261" s="10">
        <v>381.87</v>
      </c>
      <c r="F261" s="10">
        <v>0</v>
      </c>
      <c r="G261" s="10">
        <v>0</v>
      </c>
      <c r="H261" s="7">
        <v>381.87</v>
      </c>
      <c r="I261" s="10" t="s">
        <v>330</v>
      </c>
      <c r="J261" s="24" t="s">
        <v>331</v>
      </c>
      <c r="K261" s="24" t="s">
        <v>331</v>
      </c>
      <c r="L261" s="10" t="s">
        <v>331</v>
      </c>
    </row>
    <row r="262" spans="1:12" x14ac:dyDescent="0.25">
      <c r="A262" s="8">
        <v>235</v>
      </c>
      <c r="B262" s="22" t="s">
        <v>247</v>
      </c>
      <c r="C262" s="44">
        <v>2.235527101E-2</v>
      </c>
      <c r="D262" s="10" t="s">
        <v>330</v>
      </c>
      <c r="E262" s="10">
        <v>319572.59000000003</v>
      </c>
      <c r="F262" s="10">
        <v>0</v>
      </c>
      <c r="G262" s="10">
        <v>0</v>
      </c>
      <c r="H262" s="7">
        <v>319572.59000000003</v>
      </c>
      <c r="I262" s="10" t="s">
        <v>332</v>
      </c>
      <c r="J262" s="24" t="s">
        <v>333</v>
      </c>
      <c r="K262" s="24" t="s">
        <v>404</v>
      </c>
      <c r="L262" s="10" t="s">
        <v>335</v>
      </c>
    </row>
    <row r="263" spans="1:12" x14ac:dyDescent="0.25">
      <c r="A263" s="8">
        <v>236</v>
      </c>
      <c r="B263" s="22" t="s">
        <v>248</v>
      </c>
      <c r="C263" s="44">
        <v>2.548942158E-3</v>
      </c>
      <c r="D263" s="10" t="s">
        <v>330</v>
      </c>
      <c r="E263" s="10">
        <v>36437.58</v>
      </c>
      <c r="F263" s="10">
        <v>0</v>
      </c>
      <c r="G263" s="10">
        <v>0</v>
      </c>
      <c r="H263" s="7">
        <v>36437.58</v>
      </c>
      <c r="I263" s="10" t="s">
        <v>330</v>
      </c>
      <c r="J263" s="24" t="s">
        <v>331</v>
      </c>
      <c r="K263" s="24" t="s">
        <v>331</v>
      </c>
      <c r="L263" s="10" t="s">
        <v>331</v>
      </c>
    </row>
    <row r="264" spans="1:12" x14ac:dyDescent="0.25">
      <c r="A264" s="8">
        <v>237</v>
      </c>
      <c r="B264" s="22" t="s">
        <v>249</v>
      </c>
      <c r="C264" s="44">
        <v>2.031104044E-3</v>
      </c>
      <c r="D264" s="10" t="s">
        <v>330</v>
      </c>
      <c r="E264" s="10">
        <v>29034.99</v>
      </c>
      <c r="F264" s="10">
        <v>0</v>
      </c>
      <c r="G264" s="10">
        <v>0</v>
      </c>
      <c r="H264" s="7">
        <v>29034.99</v>
      </c>
      <c r="I264" s="10" t="s">
        <v>330</v>
      </c>
      <c r="J264" s="24" t="s">
        <v>331</v>
      </c>
      <c r="K264" s="24" t="s">
        <v>331</v>
      </c>
      <c r="L264" s="10" t="s">
        <v>331</v>
      </c>
    </row>
    <row r="265" spans="1:12" x14ac:dyDescent="0.25">
      <c r="A265" s="8">
        <v>238</v>
      </c>
      <c r="B265" s="22" t="s">
        <v>250</v>
      </c>
      <c r="C265" s="44">
        <v>1.0536459781999999E-2</v>
      </c>
      <c r="D265" s="10" t="s">
        <v>330</v>
      </c>
      <c r="E265" s="10">
        <v>150620.57</v>
      </c>
      <c r="F265" s="10">
        <v>0</v>
      </c>
      <c r="G265" s="10">
        <v>0</v>
      </c>
      <c r="H265" s="7">
        <v>150620.57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239</v>
      </c>
      <c r="B266" s="22" t="s">
        <v>251</v>
      </c>
      <c r="C266" s="44">
        <v>3.5811995800000003E-4</v>
      </c>
      <c r="D266" s="10" t="s">
        <v>330</v>
      </c>
      <c r="E266" s="10">
        <v>5119.3900000000003</v>
      </c>
      <c r="F266" s="10">
        <v>0</v>
      </c>
      <c r="G266" s="10">
        <v>0</v>
      </c>
      <c r="H266" s="7">
        <v>5119.3900000000003</v>
      </c>
      <c r="I266" s="10" t="s">
        <v>330</v>
      </c>
      <c r="J266" s="24" t="s">
        <v>331</v>
      </c>
      <c r="K266" s="24" t="s">
        <v>331</v>
      </c>
      <c r="L266" s="10" t="s">
        <v>331</v>
      </c>
    </row>
    <row r="267" spans="1:12" x14ac:dyDescent="0.25">
      <c r="A267" s="8">
        <v>240</v>
      </c>
      <c r="B267" s="22" t="s">
        <v>252</v>
      </c>
      <c r="C267" s="44">
        <v>8.7972621999999999E-5</v>
      </c>
      <c r="D267" s="10" t="s">
        <v>330</v>
      </c>
      <c r="E267" s="10">
        <v>1257.58</v>
      </c>
      <c r="F267" s="10">
        <v>0</v>
      </c>
      <c r="G267" s="10">
        <v>0</v>
      </c>
      <c r="H267" s="7">
        <v>1257.58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241</v>
      </c>
      <c r="B268" s="22" t="s">
        <v>253</v>
      </c>
      <c r="C268" s="44">
        <v>7.2444420000000002E-5</v>
      </c>
      <c r="D268" s="10" t="s">
        <v>332</v>
      </c>
      <c r="E268" s="10">
        <v>1035.6099999999999</v>
      </c>
      <c r="F268" s="10">
        <v>0</v>
      </c>
      <c r="G268" s="10">
        <v>0</v>
      </c>
      <c r="H268" s="7">
        <v>1035.6099999999999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242</v>
      </c>
      <c r="B269" s="22" t="s">
        <v>254</v>
      </c>
      <c r="C269" s="44">
        <v>2.2496241950000001E-3</v>
      </c>
      <c r="D269" s="10" t="s">
        <v>330</v>
      </c>
      <c r="E269" s="10">
        <v>32158.78</v>
      </c>
      <c r="F269" s="10">
        <v>0</v>
      </c>
      <c r="G269" s="10">
        <v>0</v>
      </c>
      <c r="H269" s="7">
        <v>32158.78</v>
      </c>
      <c r="I269" s="10" t="s">
        <v>330</v>
      </c>
      <c r="J269" s="24" t="s">
        <v>331</v>
      </c>
      <c r="K269" s="24" t="s">
        <v>331</v>
      </c>
      <c r="L269" s="10" t="s">
        <v>331</v>
      </c>
    </row>
    <row r="270" spans="1:12" x14ac:dyDescent="0.25">
      <c r="A270" s="8">
        <v>243</v>
      </c>
      <c r="B270" s="22" t="s">
        <v>255</v>
      </c>
      <c r="C270" s="44">
        <v>3.1110081E-5</v>
      </c>
      <c r="D270" s="10" t="s">
        <v>332</v>
      </c>
      <c r="E270" s="10">
        <v>444.72</v>
      </c>
      <c r="F270" s="10">
        <v>0</v>
      </c>
      <c r="G270" s="10">
        <v>0</v>
      </c>
      <c r="H270" s="7">
        <v>444.72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244</v>
      </c>
      <c r="B271" s="22" t="s">
        <v>256</v>
      </c>
      <c r="C271" s="44">
        <v>7.5956312999999999E-5</v>
      </c>
      <c r="D271" s="10" t="s">
        <v>332</v>
      </c>
      <c r="E271" s="10">
        <v>1085.81</v>
      </c>
      <c r="F271" s="10">
        <v>0</v>
      </c>
      <c r="G271" s="10">
        <v>0</v>
      </c>
      <c r="H271" s="7">
        <v>1085.81</v>
      </c>
      <c r="I271" s="10" t="s">
        <v>330</v>
      </c>
      <c r="J271" s="24" t="s">
        <v>331</v>
      </c>
      <c r="K271" s="24" t="s">
        <v>331</v>
      </c>
      <c r="L271" s="10" t="s">
        <v>331</v>
      </c>
    </row>
    <row r="272" spans="1:12" x14ac:dyDescent="0.25">
      <c r="A272" s="8">
        <v>245</v>
      </c>
      <c r="B272" s="22" t="s">
        <v>257</v>
      </c>
      <c r="C272" s="44">
        <v>6.9474875099999995E-4</v>
      </c>
      <c r="D272" s="10" t="s">
        <v>330</v>
      </c>
      <c r="E272" s="10">
        <v>9931.56</v>
      </c>
      <c r="F272" s="10">
        <v>0</v>
      </c>
      <c r="G272" s="10">
        <v>0</v>
      </c>
      <c r="H272" s="7">
        <v>9931.56</v>
      </c>
      <c r="I272" s="10" t="s">
        <v>332</v>
      </c>
      <c r="J272" s="24" t="s">
        <v>333</v>
      </c>
      <c r="K272" s="24" t="s">
        <v>405</v>
      </c>
      <c r="L272" s="10" t="s">
        <v>335</v>
      </c>
    </row>
    <row r="273" spans="1:12" x14ac:dyDescent="0.25">
      <c r="A273" s="8">
        <v>246</v>
      </c>
      <c r="B273" s="22" t="s">
        <v>258</v>
      </c>
      <c r="C273" s="44">
        <v>2.8792492200000001E-4</v>
      </c>
      <c r="D273" s="10" t="s">
        <v>330</v>
      </c>
      <c r="E273" s="10">
        <v>4115.9399999999996</v>
      </c>
      <c r="F273" s="10">
        <v>0</v>
      </c>
      <c r="G273" s="10">
        <v>0</v>
      </c>
      <c r="H273" s="7">
        <v>4115.9399999999996</v>
      </c>
      <c r="I273" s="10" t="s">
        <v>330</v>
      </c>
      <c r="J273" s="24" t="s">
        <v>331</v>
      </c>
      <c r="K273" s="24" t="s">
        <v>331</v>
      </c>
      <c r="L273" s="10" t="s">
        <v>331</v>
      </c>
    </row>
    <row r="274" spans="1:12" x14ac:dyDescent="0.25">
      <c r="A274" s="8">
        <v>247</v>
      </c>
      <c r="B274" s="22" t="s">
        <v>259</v>
      </c>
      <c r="C274" s="44">
        <v>1.410325234E-3</v>
      </c>
      <c r="D274" s="10" t="s">
        <v>330</v>
      </c>
      <c r="E274" s="10">
        <v>20160.849999999999</v>
      </c>
      <c r="F274" s="10">
        <v>0</v>
      </c>
      <c r="G274" s="10">
        <v>0</v>
      </c>
      <c r="H274" s="7">
        <v>20160.849999999999</v>
      </c>
      <c r="I274" s="10" t="s">
        <v>330</v>
      </c>
      <c r="J274" s="24" t="s">
        <v>331</v>
      </c>
      <c r="K274" s="24" t="s">
        <v>331</v>
      </c>
      <c r="L274" s="10" t="s">
        <v>331</v>
      </c>
    </row>
    <row r="275" spans="1:12" x14ac:dyDescent="0.25">
      <c r="A275" s="8">
        <v>248</v>
      </c>
      <c r="B275" s="22" t="s">
        <v>260</v>
      </c>
      <c r="C275" s="44">
        <v>4.9641098760000004E-3</v>
      </c>
      <c r="D275" s="10" t="s">
        <v>330</v>
      </c>
      <c r="E275" s="10">
        <v>70962.84</v>
      </c>
      <c r="F275" s="10">
        <v>0</v>
      </c>
      <c r="G275" s="10">
        <v>0</v>
      </c>
      <c r="H275" s="7">
        <v>70962.84</v>
      </c>
      <c r="I275" s="10" t="s">
        <v>332</v>
      </c>
      <c r="J275" s="24" t="s">
        <v>333</v>
      </c>
      <c r="K275" s="24" t="s">
        <v>406</v>
      </c>
      <c r="L275" s="10" t="s">
        <v>335</v>
      </c>
    </row>
    <row r="276" spans="1:12" x14ac:dyDescent="0.25">
      <c r="A276" s="8">
        <v>249</v>
      </c>
      <c r="B276" s="22" t="s">
        <v>261</v>
      </c>
      <c r="C276" s="44">
        <v>5.7576761999999997E-5</v>
      </c>
      <c r="D276" s="10" t="s">
        <v>332</v>
      </c>
      <c r="E276" s="10">
        <v>823.07</v>
      </c>
      <c r="F276" s="10">
        <v>0</v>
      </c>
      <c r="G276" s="10">
        <v>0</v>
      </c>
      <c r="H276" s="7">
        <v>823.07</v>
      </c>
      <c r="I276" s="10" t="s">
        <v>330</v>
      </c>
      <c r="J276" s="24" t="s">
        <v>331</v>
      </c>
      <c r="K276" s="24" t="s">
        <v>331</v>
      </c>
      <c r="L276" s="10" t="s">
        <v>331</v>
      </c>
    </row>
    <row r="277" spans="1:12" x14ac:dyDescent="0.25">
      <c r="A277" s="8">
        <v>250</v>
      </c>
      <c r="B277" s="22" t="s">
        <v>262</v>
      </c>
      <c r="C277" s="44">
        <v>3.0609499999999999E-7</v>
      </c>
      <c r="D277" s="10" t="s">
        <v>332</v>
      </c>
      <c r="E277" s="10">
        <v>4.38</v>
      </c>
      <c r="F277" s="10">
        <v>0</v>
      </c>
      <c r="G277" s="10">
        <v>0</v>
      </c>
      <c r="H277" s="7">
        <v>4.38</v>
      </c>
      <c r="I277" s="10" t="s">
        <v>330</v>
      </c>
      <c r="J277" s="24" t="s">
        <v>331</v>
      </c>
      <c r="K277" s="24" t="s">
        <v>331</v>
      </c>
      <c r="L277" s="10" t="s">
        <v>331</v>
      </c>
    </row>
    <row r="278" spans="1:12" x14ac:dyDescent="0.25">
      <c r="A278" s="8">
        <v>251</v>
      </c>
      <c r="B278" s="22" t="s">
        <v>263</v>
      </c>
      <c r="C278" s="44">
        <v>7.6929149099999995E-4</v>
      </c>
      <c r="D278" s="10" t="s">
        <v>330</v>
      </c>
      <c r="E278" s="10">
        <v>10997.16</v>
      </c>
      <c r="F278" s="10">
        <v>0</v>
      </c>
      <c r="G278" s="10">
        <v>0</v>
      </c>
      <c r="H278" s="7">
        <v>10997.16</v>
      </c>
      <c r="I278" s="10" t="s">
        <v>332</v>
      </c>
      <c r="J278" s="24" t="s">
        <v>333</v>
      </c>
      <c r="K278" s="24" t="s">
        <v>345</v>
      </c>
      <c r="L278" s="10" t="s">
        <v>335</v>
      </c>
    </row>
    <row r="279" spans="1:12" x14ac:dyDescent="0.25">
      <c r="A279" s="8">
        <v>252</v>
      </c>
      <c r="B279" s="22" t="s">
        <v>264</v>
      </c>
      <c r="C279" s="44">
        <v>4.5586529889999998E-3</v>
      </c>
      <c r="D279" s="10" t="s">
        <v>330</v>
      </c>
      <c r="E279" s="10">
        <v>65166.76</v>
      </c>
      <c r="F279" s="10">
        <v>0</v>
      </c>
      <c r="G279" s="10">
        <v>0</v>
      </c>
      <c r="H279" s="7">
        <v>65166.76</v>
      </c>
      <c r="I279" s="10" t="s">
        <v>330</v>
      </c>
      <c r="J279" s="24" t="s">
        <v>331</v>
      </c>
      <c r="K279" s="24" t="s">
        <v>331</v>
      </c>
      <c r="L279" s="10" t="s">
        <v>331</v>
      </c>
    </row>
    <row r="280" spans="1:12" x14ac:dyDescent="0.25">
      <c r="A280" s="8"/>
      <c r="B280" s="22"/>
      <c r="C280" s="44"/>
      <c r="D280" s="10"/>
      <c r="E280" s="10"/>
      <c r="F280" s="10"/>
      <c r="G280" s="10"/>
      <c r="H280" s="7"/>
      <c r="I280" s="10"/>
      <c r="J280" s="24"/>
      <c r="K280" s="24"/>
      <c r="L280" s="10"/>
    </row>
    <row r="281" spans="1:12" x14ac:dyDescent="0.25">
      <c r="A281" s="8">
        <v>253</v>
      </c>
      <c r="B281" s="22" t="s">
        <v>265</v>
      </c>
      <c r="C281" s="44">
        <v>3.4487897099999998E-4</v>
      </c>
      <c r="D281" s="10" t="s">
        <v>330</v>
      </c>
      <c r="E281" s="10">
        <v>4930.1099999999997</v>
      </c>
      <c r="F281" s="10">
        <v>0</v>
      </c>
      <c r="G281" s="10">
        <v>0</v>
      </c>
      <c r="H281" s="7">
        <v>4930.1099999999997</v>
      </c>
      <c r="I281" s="10" t="s">
        <v>330</v>
      </c>
      <c r="J281" s="24" t="s">
        <v>331</v>
      </c>
      <c r="K281" s="24" t="s">
        <v>331</v>
      </c>
      <c r="L281" s="10" t="s">
        <v>331</v>
      </c>
    </row>
    <row r="282" spans="1:12" x14ac:dyDescent="0.25">
      <c r="A282" s="8">
        <v>254</v>
      </c>
      <c r="B282" s="22" t="s">
        <v>266</v>
      </c>
      <c r="C282" s="44">
        <v>1.315412904E-2</v>
      </c>
      <c r="D282" s="10" t="s">
        <v>330</v>
      </c>
      <c r="E282" s="10">
        <v>188040.62</v>
      </c>
      <c r="F282" s="10">
        <v>0</v>
      </c>
      <c r="G282" s="10">
        <v>0</v>
      </c>
      <c r="H282" s="7">
        <v>188040.62</v>
      </c>
      <c r="I282" s="10" t="s">
        <v>330</v>
      </c>
      <c r="J282" s="24" t="s">
        <v>331</v>
      </c>
      <c r="K282" s="24" t="s">
        <v>331</v>
      </c>
      <c r="L282" s="10" t="s">
        <v>331</v>
      </c>
    </row>
    <row r="283" spans="1:12" x14ac:dyDescent="0.25">
      <c r="A283" s="8">
        <v>255</v>
      </c>
      <c r="B283" s="22" t="s">
        <v>267</v>
      </c>
      <c r="C283" s="44">
        <v>4.8332605400000001E-4</v>
      </c>
      <c r="D283" s="10" t="s">
        <v>330</v>
      </c>
      <c r="E283" s="10">
        <v>6909.23</v>
      </c>
      <c r="F283" s="10">
        <v>0</v>
      </c>
      <c r="G283" s="10">
        <v>0</v>
      </c>
      <c r="H283" s="7">
        <v>6909.23</v>
      </c>
      <c r="I283" s="10" t="s">
        <v>330</v>
      </c>
      <c r="J283" s="24" t="s">
        <v>331</v>
      </c>
      <c r="K283" s="24" t="s">
        <v>331</v>
      </c>
      <c r="L283" s="10" t="s">
        <v>331</v>
      </c>
    </row>
    <row r="284" spans="1:12" x14ac:dyDescent="0.25">
      <c r="A284" s="8">
        <v>256</v>
      </c>
      <c r="B284" s="22" t="s">
        <v>268</v>
      </c>
      <c r="C284" s="44">
        <v>2.6615292033999999E-2</v>
      </c>
      <c r="D284" s="10" t="s">
        <v>330</v>
      </c>
      <c r="E284" s="10">
        <v>380470.35</v>
      </c>
      <c r="F284" s="10">
        <v>0</v>
      </c>
      <c r="G284" s="10">
        <v>0</v>
      </c>
      <c r="H284" s="7">
        <v>380470.35</v>
      </c>
      <c r="I284" s="10" t="s">
        <v>332</v>
      </c>
      <c r="J284" s="24" t="s">
        <v>333</v>
      </c>
      <c r="K284" s="24" t="s">
        <v>407</v>
      </c>
      <c r="L284" s="10" t="s">
        <v>335</v>
      </c>
    </row>
    <row r="285" spans="1:12" x14ac:dyDescent="0.25">
      <c r="A285" s="8">
        <v>257</v>
      </c>
      <c r="B285" s="22" t="s">
        <v>269</v>
      </c>
      <c r="C285" s="44">
        <v>1.3063534440000001E-3</v>
      </c>
      <c r="D285" s="10" t="s">
        <v>330</v>
      </c>
      <c r="E285" s="10">
        <v>18674.560000000001</v>
      </c>
      <c r="F285" s="10">
        <v>0</v>
      </c>
      <c r="G285" s="10">
        <v>0</v>
      </c>
      <c r="H285" s="7">
        <v>18674.560000000001</v>
      </c>
      <c r="I285" s="10" t="s">
        <v>330</v>
      </c>
      <c r="J285" s="24" t="s">
        <v>331</v>
      </c>
      <c r="K285" s="24" t="s">
        <v>331</v>
      </c>
      <c r="L285" s="10" t="s">
        <v>331</v>
      </c>
    </row>
    <row r="286" spans="1:12" x14ac:dyDescent="0.25">
      <c r="A286" s="8">
        <v>258</v>
      </c>
      <c r="B286" s="22" t="s">
        <v>270</v>
      </c>
      <c r="C286" s="44">
        <v>9.3847771200000004E-4</v>
      </c>
      <c r="D286" s="10" t="s">
        <v>330</v>
      </c>
      <c r="E286" s="10">
        <v>13415.71</v>
      </c>
      <c r="F286" s="10">
        <v>0</v>
      </c>
      <c r="G286" s="10">
        <v>0</v>
      </c>
      <c r="H286" s="7">
        <v>13415.71</v>
      </c>
      <c r="I286" s="10" t="s">
        <v>332</v>
      </c>
      <c r="J286" s="24" t="s">
        <v>333</v>
      </c>
      <c r="K286" s="24" t="s">
        <v>345</v>
      </c>
      <c r="L286" s="10" t="s">
        <v>335</v>
      </c>
    </row>
    <row r="287" spans="1:12" x14ac:dyDescent="0.25">
      <c r="A287" s="8">
        <v>259</v>
      </c>
      <c r="B287" s="22" t="s">
        <v>271</v>
      </c>
      <c r="C287" s="44">
        <v>0.114087527346</v>
      </c>
      <c r="D287" s="10" t="s">
        <v>330</v>
      </c>
      <c r="E287" s="10">
        <v>1630901.55</v>
      </c>
      <c r="F287" s="10">
        <v>0</v>
      </c>
      <c r="G287" s="10">
        <v>0</v>
      </c>
      <c r="H287" s="7">
        <v>1630901.55</v>
      </c>
      <c r="I287" s="10" t="s">
        <v>330</v>
      </c>
      <c r="J287" s="24" t="s">
        <v>331</v>
      </c>
      <c r="K287" s="24" t="s">
        <v>331</v>
      </c>
      <c r="L287" s="10" t="s">
        <v>331</v>
      </c>
    </row>
    <row r="288" spans="1:12" x14ac:dyDescent="0.25">
      <c r="A288" s="8">
        <v>260</v>
      </c>
      <c r="B288" s="22" t="s">
        <v>272</v>
      </c>
      <c r="C288" s="44">
        <v>1.5671696719999999E-3</v>
      </c>
      <c r="D288" s="10" t="s">
        <v>330</v>
      </c>
      <c r="E288" s="10">
        <v>22402.97</v>
      </c>
      <c r="F288" s="10">
        <v>0</v>
      </c>
      <c r="G288" s="10">
        <v>0</v>
      </c>
      <c r="H288" s="7">
        <v>22402.97</v>
      </c>
      <c r="I288" s="10" t="s">
        <v>330</v>
      </c>
      <c r="J288" s="24" t="s">
        <v>331</v>
      </c>
      <c r="K288" s="24" t="s">
        <v>331</v>
      </c>
      <c r="L288" s="10" t="s">
        <v>331</v>
      </c>
    </row>
    <row r="289" spans="1:12" x14ac:dyDescent="0.25">
      <c r="A289" s="8">
        <v>261</v>
      </c>
      <c r="B289" s="22" t="s">
        <v>273</v>
      </c>
      <c r="C289" s="44">
        <v>3.6531164909999999E-3</v>
      </c>
      <c r="D289" s="10" t="s">
        <v>330</v>
      </c>
      <c r="E289" s="10">
        <v>52221.95</v>
      </c>
      <c r="F289" s="10">
        <v>0</v>
      </c>
      <c r="G289" s="10">
        <v>0</v>
      </c>
      <c r="H289" s="7">
        <v>52221.95</v>
      </c>
      <c r="I289" s="10" t="s">
        <v>332</v>
      </c>
      <c r="J289" s="24" t="s">
        <v>333</v>
      </c>
      <c r="K289" s="24" t="s">
        <v>408</v>
      </c>
      <c r="L289" s="10" t="s">
        <v>335</v>
      </c>
    </row>
    <row r="290" spans="1:12" x14ac:dyDescent="0.25">
      <c r="A290" s="8">
        <v>262</v>
      </c>
      <c r="B290" s="22" t="s">
        <v>274</v>
      </c>
      <c r="C290" s="44">
        <v>3.3453814500000001E-3</v>
      </c>
      <c r="D290" s="10" t="s">
        <v>330</v>
      </c>
      <c r="E290" s="10">
        <v>47822.82</v>
      </c>
      <c r="F290" s="10">
        <v>0</v>
      </c>
      <c r="G290" s="10">
        <v>0</v>
      </c>
      <c r="H290" s="7">
        <v>47822.82</v>
      </c>
      <c r="I290" s="10" t="s">
        <v>332</v>
      </c>
      <c r="J290" s="24" t="s">
        <v>333</v>
      </c>
      <c r="K290" s="24" t="s">
        <v>409</v>
      </c>
      <c r="L290" s="10" t="s">
        <v>335</v>
      </c>
    </row>
    <row r="291" spans="1:12" x14ac:dyDescent="0.25">
      <c r="A291" s="8">
        <v>263</v>
      </c>
      <c r="B291" s="22" t="s">
        <v>275</v>
      </c>
      <c r="C291" s="44">
        <v>3.4982406100000002E-4</v>
      </c>
      <c r="D291" s="10" t="s">
        <v>330</v>
      </c>
      <c r="E291" s="10">
        <v>5000.8</v>
      </c>
      <c r="F291" s="10">
        <v>0</v>
      </c>
      <c r="G291" s="10">
        <v>0</v>
      </c>
      <c r="H291" s="7">
        <v>5000.8</v>
      </c>
      <c r="I291" s="10" t="s">
        <v>330</v>
      </c>
      <c r="J291" s="24" t="s">
        <v>331</v>
      </c>
      <c r="K291" s="24" t="s">
        <v>331</v>
      </c>
      <c r="L291" s="10" t="s">
        <v>331</v>
      </c>
    </row>
    <row r="292" spans="1:12" x14ac:dyDescent="0.25">
      <c r="A292" s="8">
        <v>264</v>
      </c>
      <c r="B292" s="22" t="s">
        <v>276</v>
      </c>
      <c r="C292" s="44">
        <v>2.2074607600000001E-4</v>
      </c>
      <c r="D292" s="10" t="s">
        <v>330</v>
      </c>
      <c r="E292" s="10">
        <v>3155.6</v>
      </c>
      <c r="F292" s="10">
        <v>0</v>
      </c>
      <c r="G292" s="10">
        <v>0</v>
      </c>
      <c r="H292" s="7">
        <v>3155.6</v>
      </c>
      <c r="I292" s="10" t="s">
        <v>330</v>
      </c>
      <c r="J292" s="24" t="s">
        <v>331</v>
      </c>
      <c r="K292" s="24" t="s">
        <v>331</v>
      </c>
      <c r="L292" s="10" t="s">
        <v>331</v>
      </c>
    </row>
    <row r="293" spans="1:12" x14ac:dyDescent="0.25">
      <c r="A293" s="8">
        <v>265</v>
      </c>
      <c r="B293" s="22" t="s">
        <v>277</v>
      </c>
      <c r="C293" s="44">
        <v>3.4175249799999998E-4</v>
      </c>
      <c r="D293" s="10" t="s">
        <v>330</v>
      </c>
      <c r="E293" s="10">
        <v>4885.41</v>
      </c>
      <c r="F293" s="10">
        <v>0</v>
      </c>
      <c r="G293" s="10">
        <v>0</v>
      </c>
      <c r="H293" s="7">
        <v>4885.41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266</v>
      </c>
      <c r="B294" s="22" t="s">
        <v>278</v>
      </c>
      <c r="C294" s="44">
        <v>5.8366538500000001E-4</v>
      </c>
      <c r="D294" s="10" t="s">
        <v>330</v>
      </c>
      <c r="E294" s="10">
        <v>8343.6</v>
      </c>
      <c r="F294" s="10">
        <v>0</v>
      </c>
      <c r="G294" s="10">
        <v>0</v>
      </c>
      <c r="H294" s="7">
        <v>8343.6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>
        <v>267</v>
      </c>
      <c r="B295" s="22" t="s">
        <v>279</v>
      </c>
      <c r="C295" s="44">
        <v>1.526406854E-3</v>
      </c>
      <c r="D295" s="10" t="s">
        <v>330</v>
      </c>
      <c r="E295" s="10">
        <v>21820.26</v>
      </c>
      <c r="F295" s="10">
        <v>0</v>
      </c>
      <c r="G295" s="10">
        <v>0</v>
      </c>
      <c r="H295" s="7">
        <v>21820.26</v>
      </c>
      <c r="I295" s="10" t="s">
        <v>330</v>
      </c>
      <c r="J295" s="24" t="s">
        <v>331</v>
      </c>
      <c r="K295" s="24" t="s">
        <v>331</v>
      </c>
      <c r="L295" s="10" t="s">
        <v>331</v>
      </c>
    </row>
    <row r="296" spans="1:12" x14ac:dyDescent="0.25">
      <c r="A296" s="8">
        <v>268</v>
      </c>
      <c r="B296" s="22" t="s">
        <v>280</v>
      </c>
      <c r="C296" s="44">
        <v>3.4585485399999999E-4</v>
      </c>
      <c r="D296" s="10" t="s">
        <v>330</v>
      </c>
      <c r="E296" s="10">
        <v>4944.0600000000004</v>
      </c>
      <c r="F296" s="10">
        <v>0</v>
      </c>
      <c r="G296" s="10">
        <v>0</v>
      </c>
      <c r="H296" s="7">
        <v>4944.0600000000004</v>
      </c>
      <c r="I296" s="10" t="s">
        <v>330</v>
      </c>
      <c r="J296" s="24" t="s">
        <v>331</v>
      </c>
      <c r="K296" s="24" t="s">
        <v>331</v>
      </c>
      <c r="L296" s="10" t="s">
        <v>331</v>
      </c>
    </row>
    <row r="297" spans="1:12" x14ac:dyDescent="0.25">
      <c r="A297" s="8">
        <v>269</v>
      </c>
      <c r="B297" s="22" t="s">
        <v>281</v>
      </c>
      <c r="C297" s="44">
        <v>5.3695276200000004E-4</v>
      </c>
      <c r="D297" s="10" t="s">
        <v>330</v>
      </c>
      <c r="E297" s="10">
        <v>7675.84</v>
      </c>
      <c r="F297" s="10">
        <v>0</v>
      </c>
      <c r="G297" s="10">
        <v>0</v>
      </c>
      <c r="H297" s="7">
        <v>7675.84</v>
      </c>
      <c r="I297" s="10" t="s">
        <v>330</v>
      </c>
      <c r="J297" s="24" t="s">
        <v>331</v>
      </c>
      <c r="K297" s="24" t="s">
        <v>331</v>
      </c>
      <c r="L297" s="10" t="s">
        <v>331</v>
      </c>
    </row>
    <row r="298" spans="1:12" x14ac:dyDescent="0.25">
      <c r="A298" s="8">
        <v>270</v>
      </c>
      <c r="B298" s="22" t="s">
        <v>282</v>
      </c>
      <c r="C298" s="44">
        <v>3.6753988999999997E-5</v>
      </c>
      <c r="D298" s="10" t="s">
        <v>332</v>
      </c>
      <c r="E298" s="10">
        <v>525.4</v>
      </c>
      <c r="F298" s="10">
        <v>0</v>
      </c>
      <c r="G298" s="10">
        <v>0</v>
      </c>
      <c r="H298" s="7">
        <v>525.4</v>
      </c>
      <c r="I298" s="10" t="s">
        <v>330</v>
      </c>
      <c r="J298" s="24" t="s">
        <v>331</v>
      </c>
      <c r="K298" s="24" t="s">
        <v>331</v>
      </c>
      <c r="L298" s="10" t="s">
        <v>331</v>
      </c>
    </row>
    <row r="299" spans="1:12" x14ac:dyDescent="0.25">
      <c r="A299" s="25">
        <v>271</v>
      </c>
      <c r="B299" s="26" t="s">
        <v>410</v>
      </c>
      <c r="C299" s="47">
        <f>SUM(C22:C298)</f>
        <v>0.99954731139000053</v>
      </c>
      <c r="D299" s="38"/>
      <c r="E299" s="28">
        <f>SUM(E22:E298)</f>
        <v>14288707.119999995</v>
      </c>
      <c r="F299" s="28">
        <f t="shared" ref="F299:H299" si="0">SUM(F22:F298)</f>
        <v>0</v>
      </c>
      <c r="G299" s="28">
        <f t="shared" si="0"/>
        <v>0</v>
      </c>
      <c r="H299" s="28">
        <f t="shared" si="0"/>
        <v>14288707.119999995</v>
      </c>
      <c r="I299" s="38"/>
      <c r="J299" s="38"/>
      <c r="K299" s="38"/>
      <c r="L299" s="38"/>
    </row>
    <row r="300" spans="1:12" x14ac:dyDescent="0.25">
      <c r="A300" s="58" t="s">
        <v>411</v>
      </c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</row>
    <row r="301" spans="1:12" x14ac:dyDescent="0.25">
      <c r="A301" s="8">
        <v>1</v>
      </c>
      <c r="B301" s="22" t="s">
        <v>412</v>
      </c>
      <c r="C301" s="44">
        <v>4.3760292E-5</v>
      </c>
      <c r="D301" s="10" t="s">
        <v>332</v>
      </c>
      <c r="E301" s="10">
        <v>625.55999999999995</v>
      </c>
      <c r="F301" s="10">
        <v>0</v>
      </c>
      <c r="G301" s="10">
        <v>0</v>
      </c>
      <c r="H301" s="7">
        <v>625.55999999999995</v>
      </c>
      <c r="I301" s="10" t="s">
        <v>330</v>
      </c>
      <c r="J301" s="24" t="s">
        <v>331</v>
      </c>
      <c r="K301" s="24" t="s">
        <v>331</v>
      </c>
      <c r="L301" s="10" t="s">
        <v>331</v>
      </c>
    </row>
    <row r="302" spans="1:12" x14ac:dyDescent="0.25">
      <c r="A302" s="8">
        <v>2</v>
      </c>
      <c r="B302" s="22" t="s">
        <v>413</v>
      </c>
      <c r="C302" s="44">
        <v>1.7535336999999999E-5</v>
      </c>
      <c r="D302" s="10" t="s">
        <v>332</v>
      </c>
      <c r="E302" s="10">
        <v>250.67</v>
      </c>
      <c r="F302" s="10">
        <v>0</v>
      </c>
      <c r="G302" s="10">
        <v>0</v>
      </c>
      <c r="H302" s="7">
        <v>250.67</v>
      </c>
      <c r="I302" s="10" t="s">
        <v>330</v>
      </c>
      <c r="J302" s="24" t="s">
        <v>331</v>
      </c>
      <c r="K302" s="24" t="s">
        <v>331</v>
      </c>
      <c r="L302" s="10" t="s">
        <v>331</v>
      </c>
    </row>
    <row r="303" spans="1:12" x14ac:dyDescent="0.25">
      <c r="A303" s="8">
        <v>3</v>
      </c>
      <c r="B303" s="22" t="s">
        <v>414</v>
      </c>
      <c r="C303" s="44">
        <v>4.6474904999999998E-5</v>
      </c>
      <c r="D303" s="10" t="s">
        <v>332</v>
      </c>
      <c r="E303" s="10">
        <v>664.37</v>
      </c>
      <c r="F303" s="10">
        <v>0</v>
      </c>
      <c r="G303" s="10">
        <v>0</v>
      </c>
      <c r="H303" s="7">
        <v>664.37</v>
      </c>
      <c r="I303" s="10" t="s">
        <v>330</v>
      </c>
      <c r="J303" s="24" t="s">
        <v>331</v>
      </c>
      <c r="K303" s="24" t="s">
        <v>331</v>
      </c>
      <c r="L303" s="10" t="s">
        <v>331</v>
      </c>
    </row>
    <row r="304" spans="1:12" x14ac:dyDescent="0.25">
      <c r="A304" s="8">
        <v>4</v>
      </c>
      <c r="B304" s="22" t="s">
        <v>415</v>
      </c>
      <c r="C304" s="44">
        <v>7.8474939999999992E-6</v>
      </c>
      <c r="D304" s="10" t="s">
        <v>332</v>
      </c>
      <c r="E304" s="10">
        <v>112.18</v>
      </c>
      <c r="F304" s="10">
        <v>0</v>
      </c>
      <c r="G304" s="10">
        <v>0</v>
      </c>
      <c r="H304" s="7">
        <v>112.18</v>
      </c>
      <c r="I304" s="10" t="s">
        <v>330</v>
      </c>
      <c r="J304" s="24" t="s">
        <v>331</v>
      </c>
      <c r="K304" s="24" t="s">
        <v>331</v>
      </c>
      <c r="L304" s="10" t="s">
        <v>331</v>
      </c>
    </row>
    <row r="305" spans="1:12" x14ac:dyDescent="0.25">
      <c r="A305" s="8">
        <v>5</v>
      </c>
      <c r="B305" s="22" t="s">
        <v>416</v>
      </c>
      <c r="C305" s="44">
        <v>8.5803472999999999E-5</v>
      </c>
      <c r="D305" s="10" t="s">
        <v>330</v>
      </c>
      <c r="E305" s="10">
        <v>1226.58</v>
      </c>
      <c r="F305" s="10">
        <v>0</v>
      </c>
      <c r="G305" s="10">
        <v>0</v>
      </c>
      <c r="H305" s="7">
        <v>1226.58</v>
      </c>
      <c r="I305" s="10" t="s">
        <v>330</v>
      </c>
      <c r="J305" s="24" t="s">
        <v>331</v>
      </c>
      <c r="K305" s="24" t="s">
        <v>331</v>
      </c>
      <c r="L305" s="10" t="s">
        <v>331</v>
      </c>
    </row>
    <row r="306" spans="1:12" x14ac:dyDescent="0.25">
      <c r="A306" s="8">
        <v>6</v>
      </c>
      <c r="B306" s="22" t="s">
        <v>417</v>
      </c>
      <c r="C306" s="44">
        <v>1.9885436200000001E-4</v>
      </c>
      <c r="D306" s="10" t="s">
        <v>330</v>
      </c>
      <c r="E306" s="10">
        <v>2842.66</v>
      </c>
      <c r="F306" s="10">
        <v>0</v>
      </c>
      <c r="G306" s="10">
        <v>0</v>
      </c>
      <c r="H306" s="7">
        <v>2842.66</v>
      </c>
      <c r="I306" s="10" t="s">
        <v>330</v>
      </c>
      <c r="J306" s="24" t="s">
        <v>331</v>
      </c>
      <c r="K306" s="24" t="s">
        <v>331</v>
      </c>
      <c r="L306" s="10" t="s">
        <v>331</v>
      </c>
    </row>
    <row r="307" spans="1:12" x14ac:dyDescent="0.25">
      <c r="A307" s="8">
        <v>7</v>
      </c>
      <c r="B307" s="22" t="s">
        <v>418</v>
      </c>
      <c r="C307" s="44">
        <v>7.56167E-7</v>
      </c>
      <c r="D307" s="10" t="s">
        <v>332</v>
      </c>
      <c r="E307" s="10">
        <v>10.81</v>
      </c>
      <c r="F307" s="10">
        <v>0</v>
      </c>
      <c r="G307" s="10">
        <v>0</v>
      </c>
      <c r="H307" s="7">
        <v>10.81</v>
      </c>
      <c r="I307" s="10" t="s">
        <v>330</v>
      </c>
      <c r="J307" s="24" t="s">
        <v>331</v>
      </c>
      <c r="K307" s="24" t="s">
        <v>331</v>
      </c>
      <c r="L307" s="10" t="s">
        <v>331</v>
      </c>
    </row>
    <row r="308" spans="1:12" x14ac:dyDescent="0.25">
      <c r="A308" s="8">
        <v>8</v>
      </c>
      <c r="B308" s="22" t="s">
        <v>419</v>
      </c>
      <c r="C308" s="44">
        <v>5.1656580999999997E-5</v>
      </c>
      <c r="D308" s="10" t="s">
        <v>332</v>
      </c>
      <c r="E308" s="10">
        <v>738.44</v>
      </c>
      <c r="F308" s="10">
        <v>0</v>
      </c>
      <c r="G308" s="10">
        <v>0</v>
      </c>
      <c r="H308" s="7">
        <v>738.44</v>
      </c>
      <c r="I308" s="10" t="s">
        <v>330</v>
      </c>
      <c r="J308" s="24" t="s">
        <v>331</v>
      </c>
      <c r="K308" s="24" t="s">
        <v>331</v>
      </c>
      <c r="L308" s="10" t="s">
        <v>331</v>
      </c>
    </row>
    <row r="309" spans="1:12" x14ac:dyDescent="0.25">
      <c r="A309" s="25">
        <v>9</v>
      </c>
      <c r="B309" s="26" t="s">
        <v>410</v>
      </c>
      <c r="C309" s="47">
        <f>SUM(C301:C308)</f>
        <v>4.5268861099999997E-4</v>
      </c>
      <c r="D309" s="38"/>
      <c r="E309" s="28">
        <f>SUM(E301:E308)</f>
        <v>6471.27</v>
      </c>
      <c r="F309" s="28">
        <f t="shared" ref="F309:H309" si="1">SUM(F301:F308)</f>
        <v>0</v>
      </c>
      <c r="G309" s="28">
        <f t="shared" si="1"/>
        <v>0</v>
      </c>
      <c r="H309" s="28">
        <f t="shared" si="1"/>
        <v>6471.27</v>
      </c>
      <c r="I309" s="38"/>
      <c r="J309" s="38"/>
      <c r="K309" s="38"/>
      <c r="L309" s="38"/>
    </row>
    <row r="310" spans="1:12" x14ac:dyDescent="0.25">
      <c r="A310" s="58" t="s">
        <v>420</v>
      </c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</row>
    <row r="311" spans="1:12" x14ac:dyDescent="0.25">
      <c r="A311" s="25">
        <v>1</v>
      </c>
      <c r="B311" s="26" t="s">
        <v>292</v>
      </c>
      <c r="C311" s="46">
        <v>1.0000000000010005</v>
      </c>
      <c r="D311" s="38"/>
      <c r="E311" s="28">
        <v>14295178.389999995</v>
      </c>
      <c r="F311" s="28">
        <v>0</v>
      </c>
      <c r="G311" s="28">
        <v>0</v>
      </c>
      <c r="H311" s="28">
        <v>14295178.389999995</v>
      </c>
      <c r="I311" s="38"/>
      <c r="J311" s="38"/>
      <c r="K311" s="38"/>
      <c r="L311" s="38"/>
    </row>
    <row r="312" spans="1:12" x14ac:dyDescent="0.25">
      <c r="A312" s="58" t="s">
        <v>532</v>
      </c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</row>
    <row r="313" spans="1:12" x14ac:dyDescent="0.25">
      <c r="A313" s="8">
        <v>1</v>
      </c>
      <c r="B313" s="22" t="s">
        <v>36</v>
      </c>
      <c r="C313" s="23">
        <v>0</v>
      </c>
      <c r="D313" s="38"/>
      <c r="E313" s="10">
        <v>0</v>
      </c>
      <c r="F313" s="38"/>
      <c r="G313" s="10">
        <v>0</v>
      </c>
      <c r="H313" s="7">
        <f>ROUND(SUM(E313:G313),2)</f>
        <v>0</v>
      </c>
      <c r="I313" s="10" t="s">
        <v>330</v>
      </c>
      <c r="J313" s="24" t="s">
        <v>331</v>
      </c>
      <c r="K313" s="24" t="s">
        <v>331</v>
      </c>
      <c r="L313" s="10" t="s">
        <v>331</v>
      </c>
    </row>
    <row r="314" spans="1:12" x14ac:dyDescent="0.25">
      <c r="A314" s="8">
        <v>2</v>
      </c>
      <c r="B314" s="22" t="s">
        <v>59</v>
      </c>
      <c r="C314" s="23">
        <v>4.3150000000000001E-2</v>
      </c>
      <c r="D314" s="38"/>
      <c r="E314" s="10">
        <v>37402.120000000003</v>
      </c>
      <c r="F314" s="38"/>
      <c r="G314" s="10">
        <v>0</v>
      </c>
      <c r="H314" s="7">
        <f t="shared" ref="H314:H321" si="2">ROUND(SUM(E314:G314),2)</f>
        <v>37402.120000000003</v>
      </c>
      <c r="I314" s="10" t="s">
        <v>332</v>
      </c>
      <c r="J314" s="24" t="s">
        <v>333</v>
      </c>
      <c r="K314" s="24" t="s">
        <v>349</v>
      </c>
      <c r="L314" s="10" t="s">
        <v>335</v>
      </c>
    </row>
    <row r="315" spans="1:12" x14ac:dyDescent="0.25">
      <c r="A315" s="8">
        <v>3</v>
      </c>
      <c r="B315" s="22" t="s">
        <v>533</v>
      </c>
      <c r="C315" s="23">
        <v>0.23499999999999999</v>
      </c>
      <c r="D315" s="38"/>
      <c r="E315" s="10">
        <v>203696.35</v>
      </c>
      <c r="F315" s="38"/>
      <c r="G315" s="10">
        <f>ROUND(-E315*0.15,2)</f>
        <v>-30554.45</v>
      </c>
      <c r="H315" s="7">
        <f t="shared" si="2"/>
        <v>173141.9</v>
      </c>
      <c r="I315" s="10" t="s">
        <v>332</v>
      </c>
      <c r="J315" s="24" t="s">
        <v>333</v>
      </c>
      <c r="K315" s="24" t="s">
        <v>353</v>
      </c>
      <c r="L315" s="10" t="s">
        <v>335</v>
      </c>
    </row>
    <row r="316" spans="1:12" x14ac:dyDescent="0.25">
      <c r="A316" s="8">
        <v>4</v>
      </c>
      <c r="B316" s="22" t="s">
        <v>534</v>
      </c>
      <c r="C316" s="23">
        <v>0.23519000000000001</v>
      </c>
      <c r="D316" s="38"/>
      <c r="E316" s="10">
        <v>203861.04</v>
      </c>
      <c r="F316" s="38"/>
      <c r="G316" s="10">
        <f>ROUND(-E316*0.15,2)</f>
        <v>-30579.16</v>
      </c>
      <c r="H316" s="7">
        <f t="shared" si="2"/>
        <v>173281.88</v>
      </c>
      <c r="I316" s="10" t="s">
        <v>330</v>
      </c>
      <c r="J316" s="24" t="s">
        <v>331</v>
      </c>
      <c r="K316" s="24" t="s">
        <v>331</v>
      </c>
      <c r="L316" s="10" t="s">
        <v>331</v>
      </c>
    </row>
    <row r="317" spans="1:12" x14ac:dyDescent="0.25">
      <c r="A317" s="8">
        <v>5</v>
      </c>
      <c r="B317" s="22" t="s">
        <v>84</v>
      </c>
      <c r="C317" s="23">
        <v>0.08</v>
      </c>
      <c r="D317" s="38"/>
      <c r="E317" s="10">
        <v>69343.44</v>
      </c>
      <c r="F317" s="38"/>
      <c r="G317" s="10">
        <v>0</v>
      </c>
      <c r="H317" s="7">
        <f t="shared" si="2"/>
        <v>69343.44</v>
      </c>
      <c r="I317" s="10" t="s">
        <v>330</v>
      </c>
      <c r="J317" s="24" t="s">
        <v>331</v>
      </c>
      <c r="K317" s="24" t="s">
        <v>331</v>
      </c>
      <c r="L317" s="10" t="s">
        <v>331</v>
      </c>
    </row>
    <row r="318" spans="1:12" x14ac:dyDescent="0.25">
      <c r="A318" s="8">
        <v>6</v>
      </c>
      <c r="B318" s="22" t="s">
        <v>89</v>
      </c>
      <c r="C318" s="23">
        <v>1.166E-2</v>
      </c>
      <c r="D318" s="38"/>
      <c r="E318" s="10">
        <v>10106.81</v>
      </c>
      <c r="F318" s="38"/>
      <c r="G318" s="10">
        <v>0</v>
      </c>
      <c r="H318" s="7">
        <f t="shared" si="2"/>
        <v>10106.81</v>
      </c>
      <c r="I318" s="10" t="s">
        <v>330</v>
      </c>
      <c r="J318" s="24" t="s">
        <v>331</v>
      </c>
      <c r="K318" s="24" t="s">
        <v>331</v>
      </c>
      <c r="L318" s="10" t="s">
        <v>331</v>
      </c>
    </row>
    <row r="319" spans="1:12" x14ac:dyDescent="0.25">
      <c r="A319" s="8">
        <v>7</v>
      </c>
      <c r="B319" s="22" t="s">
        <v>90</v>
      </c>
      <c r="C319" s="23">
        <v>0.16</v>
      </c>
      <c r="D319" s="38"/>
      <c r="E319" s="10">
        <v>138686.88</v>
      </c>
      <c r="F319" s="38"/>
      <c r="G319" s="10">
        <v>0</v>
      </c>
      <c r="H319" s="7">
        <f t="shared" si="2"/>
        <v>138686.88</v>
      </c>
      <c r="I319" s="10" t="s">
        <v>330</v>
      </c>
      <c r="J319" s="24" t="s">
        <v>331</v>
      </c>
      <c r="K319" s="24" t="s">
        <v>331</v>
      </c>
      <c r="L319" s="10" t="s">
        <v>331</v>
      </c>
    </row>
    <row r="320" spans="1:12" x14ac:dyDescent="0.25">
      <c r="A320" s="8">
        <v>8</v>
      </c>
      <c r="B320" s="22" t="s">
        <v>535</v>
      </c>
      <c r="C320" s="23">
        <v>0.23499999999999999</v>
      </c>
      <c r="D320" s="38"/>
      <c r="E320" s="10">
        <v>203696.35</v>
      </c>
      <c r="F320" s="38"/>
      <c r="G320" s="10">
        <f>ROUND(-E320*0.15,2)</f>
        <v>-30554.45</v>
      </c>
      <c r="H320" s="7">
        <f t="shared" si="2"/>
        <v>173141.9</v>
      </c>
      <c r="I320" s="10" t="s">
        <v>332</v>
      </c>
      <c r="J320" s="24" t="s">
        <v>358</v>
      </c>
      <c r="K320" s="24" t="s">
        <v>359</v>
      </c>
      <c r="L320" s="10" t="s">
        <v>360</v>
      </c>
    </row>
    <row r="321" spans="1:12" x14ac:dyDescent="0.25">
      <c r="A321" s="5">
        <v>9</v>
      </c>
      <c r="B321" s="35" t="s">
        <v>292</v>
      </c>
      <c r="C321" s="39">
        <v>1</v>
      </c>
      <c r="D321" s="38"/>
      <c r="E321" s="7">
        <v>866792.99</v>
      </c>
      <c r="F321" s="38"/>
      <c r="G321" s="7">
        <f>SUM(G313:G320)</f>
        <v>-91688.06</v>
      </c>
      <c r="H321" s="7">
        <f t="shared" si="2"/>
        <v>775104.93</v>
      </c>
      <c r="I321" s="10" t="s">
        <v>330</v>
      </c>
      <c r="J321" s="24" t="s">
        <v>331</v>
      </c>
      <c r="K321" s="24" t="s">
        <v>331</v>
      </c>
      <c r="L321" s="10" t="s">
        <v>331</v>
      </c>
    </row>
  </sheetData>
  <autoFilter ref="A19:L321" xr:uid="{966F040E-843F-4B8A-AD80-3A9109BAB74D}"/>
  <mergeCells count="9">
    <mergeCell ref="A2:G2"/>
    <mergeCell ref="A3:G3"/>
    <mergeCell ref="A300:L300"/>
    <mergeCell ref="A310:L310"/>
    <mergeCell ref="A312:L312"/>
    <mergeCell ref="D5:G10"/>
    <mergeCell ref="C11:G11"/>
    <mergeCell ref="A18:L18"/>
    <mergeCell ref="A20:L20"/>
  </mergeCells>
  <conditionalFormatting sqref="J22:L298">
    <cfRule type="expression" dxfId="21" priority="4">
      <formula>$I22="No"</formula>
    </cfRule>
  </conditionalFormatting>
  <conditionalFormatting sqref="J301:L308">
    <cfRule type="expression" dxfId="20" priority="5">
      <formula>$I301="No"</formula>
    </cfRule>
  </conditionalFormatting>
  <conditionalFormatting sqref="J313:L321">
    <cfRule type="expression" dxfId="19" priority="1">
      <formula>$I313="No"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8CAC-B011-4DEE-A160-4F722F526E1E}">
  <sheetPr>
    <pageSetUpPr fitToPage="1"/>
  </sheetPr>
  <dimension ref="A1:L327"/>
  <sheetViews>
    <sheetView zoomScaleNormal="100" zoomScaleSheetLayoutView="80" workbookViewId="0">
      <pane ySplit="2" topLeftCell="A82" activePane="bottomLeft" state="frozen"/>
      <selection activeCell="A2" sqref="A2:XFD2"/>
      <selection pane="bottomLeft" activeCell="E105" sqref="E105"/>
    </sheetView>
  </sheetViews>
  <sheetFormatPr defaultColWidth="9" defaultRowHeight="15.75" x14ac:dyDescent="0.25"/>
  <cols>
    <col min="1" max="1" width="4.875" style="1" bestFit="1" customWidth="1"/>
    <col min="2" max="2" width="69.625" style="1" customWidth="1"/>
    <col min="3" max="5" width="16.5" style="1" customWidth="1"/>
    <col min="6" max="8" width="15.25" style="1" customWidth="1"/>
    <col min="9" max="9" width="13.5" style="1" customWidth="1"/>
    <col min="10" max="10" width="17.625" style="1" bestFit="1" customWidth="1"/>
    <col min="11" max="12" width="13.5" style="1" customWidth="1"/>
    <col min="13" max="16384" width="9" style="1"/>
  </cols>
  <sheetData>
    <row r="1" spans="1:12" ht="61.5" customHeight="1" x14ac:dyDescent="0.25">
      <c r="A1" s="2"/>
      <c r="B1" s="2"/>
      <c r="C1" s="2"/>
      <c r="D1" s="2"/>
      <c r="E1" s="2"/>
    </row>
    <row r="2" spans="1:12" ht="36.75" customHeight="1" x14ac:dyDescent="0.25">
      <c r="A2" s="56" t="s">
        <v>531</v>
      </c>
      <c r="B2" s="56"/>
      <c r="C2" s="56"/>
      <c r="D2" s="56"/>
      <c r="E2" s="56"/>
      <c r="F2" s="56"/>
      <c r="G2" s="56"/>
    </row>
    <row r="3" spans="1:12" ht="15.75" customHeight="1" x14ac:dyDescent="0.25">
      <c r="A3" s="57" t="s">
        <v>421</v>
      </c>
      <c r="B3" s="57"/>
      <c r="C3" s="57"/>
      <c r="D3" s="57"/>
      <c r="E3" s="57"/>
      <c r="F3" s="57"/>
      <c r="G3" s="57"/>
    </row>
    <row r="4" spans="1:12" ht="31.5" x14ac:dyDescent="0.25">
      <c r="A4" s="3"/>
      <c r="B4" s="4"/>
      <c r="C4" s="4" t="s">
        <v>422</v>
      </c>
      <c r="D4" s="4" t="s">
        <v>295</v>
      </c>
      <c r="E4" s="4" t="s">
        <v>296</v>
      </c>
      <c r="F4" s="4" t="s">
        <v>297</v>
      </c>
      <c r="G4" s="4" t="s">
        <v>298</v>
      </c>
    </row>
    <row r="5" spans="1:12" ht="16.5" customHeight="1" x14ac:dyDescent="0.25">
      <c r="A5" s="5" t="s">
        <v>299</v>
      </c>
      <c r="B5" s="6" t="s">
        <v>300</v>
      </c>
      <c r="C5" s="7">
        <v>56569647.192356937</v>
      </c>
      <c r="D5" s="60"/>
      <c r="E5" s="60"/>
      <c r="F5" s="60"/>
      <c r="G5" s="60"/>
    </row>
    <row r="6" spans="1:12" x14ac:dyDescent="0.25">
      <c r="A6" s="8">
        <v>1</v>
      </c>
      <c r="B6" s="9" t="s">
        <v>301</v>
      </c>
      <c r="C6" s="10">
        <v>0</v>
      </c>
      <c r="D6" s="60"/>
      <c r="E6" s="60"/>
      <c r="F6" s="60"/>
      <c r="G6" s="60"/>
    </row>
    <row r="7" spans="1:12" x14ac:dyDescent="0.25">
      <c r="A7" s="8">
        <v>2</v>
      </c>
      <c r="B7" s="9" t="s">
        <v>302</v>
      </c>
      <c r="C7" s="10">
        <v>56569647.192356937</v>
      </c>
      <c r="D7" s="60"/>
      <c r="E7" s="60"/>
      <c r="F7" s="60"/>
      <c r="G7" s="60"/>
    </row>
    <row r="8" spans="1:12" ht="31.5" x14ac:dyDescent="0.25">
      <c r="A8" s="8">
        <v>3</v>
      </c>
      <c r="B8" s="36" t="s">
        <v>303</v>
      </c>
      <c r="C8" s="10">
        <v>0</v>
      </c>
      <c r="D8" s="60"/>
      <c r="E8" s="60"/>
      <c r="F8" s="60"/>
      <c r="G8" s="60"/>
    </row>
    <row r="9" spans="1:12" ht="31.5" x14ac:dyDescent="0.25">
      <c r="A9" s="8">
        <v>4</v>
      </c>
      <c r="B9" s="36" t="s">
        <v>304</v>
      </c>
      <c r="C9" s="10">
        <v>0</v>
      </c>
      <c r="D9" s="60"/>
      <c r="E9" s="60"/>
      <c r="F9" s="60"/>
      <c r="G9" s="60"/>
    </row>
    <row r="10" spans="1:12" x14ac:dyDescent="0.25">
      <c r="A10" s="8">
        <v>5</v>
      </c>
      <c r="B10" s="9" t="s">
        <v>305</v>
      </c>
      <c r="C10" s="10">
        <v>0</v>
      </c>
      <c r="D10" s="60"/>
      <c r="E10" s="60"/>
      <c r="F10" s="60"/>
      <c r="G10" s="60"/>
    </row>
    <row r="11" spans="1:12" ht="15.75" customHeight="1" x14ac:dyDescent="0.25">
      <c r="A11" s="5" t="s">
        <v>306</v>
      </c>
      <c r="B11" s="13" t="s">
        <v>307</v>
      </c>
      <c r="C11" s="61" t="s">
        <v>308</v>
      </c>
      <c r="D11" s="61"/>
      <c r="E11" s="61"/>
      <c r="F11" s="61"/>
      <c r="G11" s="61"/>
    </row>
    <row r="12" spans="1:12" ht="15.75" customHeight="1" x14ac:dyDescent="0.25">
      <c r="A12" s="8">
        <v>1</v>
      </c>
      <c r="B12" s="15" t="s">
        <v>309</v>
      </c>
      <c r="C12" s="10">
        <v>28284823.620000005</v>
      </c>
      <c r="D12" s="16"/>
      <c r="E12" s="16"/>
      <c r="F12" s="16"/>
      <c r="G12" s="16"/>
    </row>
    <row r="13" spans="1:12" ht="15.75" customHeight="1" x14ac:dyDescent="0.25">
      <c r="A13" s="8" t="s">
        <v>310</v>
      </c>
      <c r="B13" s="14" t="s">
        <v>311</v>
      </c>
      <c r="C13" s="10">
        <v>-84854.47</v>
      </c>
      <c r="D13" s="16"/>
      <c r="E13" s="16"/>
      <c r="F13" s="16"/>
      <c r="G13" s="17">
        <v>84854.47</v>
      </c>
    </row>
    <row r="14" spans="1:12" ht="15.75" customHeight="1" x14ac:dyDescent="0.25">
      <c r="A14" s="8" t="s">
        <v>312</v>
      </c>
      <c r="B14" s="15" t="s">
        <v>313</v>
      </c>
      <c r="C14" s="10">
        <v>-2121880.6800000002</v>
      </c>
      <c r="D14" s="16"/>
      <c r="E14" s="16"/>
      <c r="F14" s="16"/>
      <c r="G14" s="17">
        <v>2121880.6800000002</v>
      </c>
      <c r="H14" s="18"/>
      <c r="I14" s="18"/>
      <c r="J14" s="18"/>
      <c r="K14" s="18"/>
      <c r="L14" s="18"/>
    </row>
    <row r="15" spans="1:12" ht="18" customHeight="1" x14ac:dyDescent="0.25">
      <c r="A15" s="8" t="s">
        <v>314</v>
      </c>
      <c r="B15" s="15" t="s">
        <v>315</v>
      </c>
      <c r="C15" s="10">
        <v>-1414241.18</v>
      </c>
      <c r="D15" s="16"/>
      <c r="E15" s="16"/>
      <c r="F15" s="7">
        <f>H323</f>
        <v>1264644.8700000001</v>
      </c>
      <c r="G15" s="7">
        <f>-G323</f>
        <v>149596.31</v>
      </c>
      <c r="H15" s="18"/>
      <c r="I15" s="18"/>
      <c r="J15" s="18"/>
      <c r="K15" s="18"/>
      <c r="L15" s="18"/>
    </row>
    <row r="16" spans="1:12" ht="15.75" customHeight="1" x14ac:dyDescent="0.25">
      <c r="A16" s="8" t="s">
        <v>316</v>
      </c>
      <c r="B16" s="15" t="s">
        <v>317</v>
      </c>
      <c r="C16" s="10">
        <v>24663847.290000007</v>
      </c>
      <c r="D16" s="20">
        <v>0</v>
      </c>
      <c r="E16" s="16"/>
      <c r="F16" s="17">
        <v>24652682.250000007</v>
      </c>
      <c r="G16" s="17">
        <v>11165.039999999999</v>
      </c>
      <c r="H16" s="18"/>
      <c r="I16" s="18"/>
      <c r="J16" s="18"/>
      <c r="K16" s="18"/>
      <c r="L16" s="18"/>
    </row>
    <row r="17" spans="1:12" ht="15.75" customHeight="1" x14ac:dyDescent="0.25">
      <c r="A17" s="8">
        <v>2</v>
      </c>
      <c r="B17" s="15" t="s">
        <v>318</v>
      </c>
      <c r="C17" s="10">
        <v>28284823.57000003</v>
      </c>
      <c r="D17" s="20">
        <v>0</v>
      </c>
      <c r="E17" s="17">
        <v>28284823.57000003</v>
      </c>
      <c r="F17" s="16"/>
      <c r="G17" s="16"/>
      <c r="H17" s="18"/>
      <c r="I17" s="18"/>
      <c r="J17" s="18"/>
      <c r="K17" s="18"/>
      <c r="L17" s="18"/>
    </row>
    <row r="18" spans="1:12" x14ac:dyDescent="0.25">
      <c r="A18" s="57" t="s">
        <v>319</v>
      </c>
      <c r="B18" s="57">
        <v>0</v>
      </c>
      <c r="C18" s="57" t="e">
        <v>#REF!</v>
      </c>
      <c r="D18" s="57"/>
      <c r="E18" s="57"/>
      <c r="F18" s="57"/>
      <c r="G18" s="57"/>
      <c r="H18" s="57"/>
      <c r="I18" s="57"/>
      <c r="J18" s="57"/>
      <c r="K18" s="57"/>
      <c r="L18" s="57"/>
    </row>
    <row r="19" spans="1:12" ht="47.25" x14ac:dyDescent="0.25">
      <c r="A19" s="3"/>
      <c r="B19" s="21" t="s">
        <v>320</v>
      </c>
      <c r="C19" s="4" t="s">
        <v>321</v>
      </c>
      <c r="D19" s="4" t="s">
        <v>322</v>
      </c>
      <c r="E19" s="4" t="s">
        <v>323</v>
      </c>
      <c r="F19" s="4" t="s">
        <v>295</v>
      </c>
      <c r="G19" s="4" t="s">
        <v>324</v>
      </c>
      <c r="H19" s="4" t="s">
        <v>422</v>
      </c>
      <c r="I19" s="4" t="s">
        <v>325</v>
      </c>
      <c r="J19" s="4" t="s">
        <v>326</v>
      </c>
      <c r="K19" s="4" t="s">
        <v>327</v>
      </c>
      <c r="L19" s="4" t="s">
        <v>328</v>
      </c>
    </row>
    <row r="20" spans="1:12" x14ac:dyDescent="0.25">
      <c r="A20" s="58" t="s">
        <v>329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</row>
    <row r="22" spans="1:12" x14ac:dyDescent="0.25">
      <c r="A22" s="8">
        <v>1</v>
      </c>
      <c r="B22" s="22" t="s">
        <v>13</v>
      </c>
      <c r="C22" s="44">
        <v>3.3962666000000001E-4</v>
      </c>
      <c r="D22" s="10" t="s">
        <v>330</v>
      </c>
      <c r="E22" s="10">
        <v>8376.5</v>
      </c>
      <c r="F22" s="10">
        <v>0</v>
      </c>
      <c r="G22" s="10">
        <v>0</v>
      </c>
      <c r="H22" s="7">
        <v>8376.5</v>
      </c>
      <c r="I22" s="10" t="s">
        <v>330</v>
      </c>
      <c r="J22" s="24" t="s">
        <v>331</v>
      </c>
      <c r="K22" s="24" t="s">
        <v>331</v>
      </c>
      <c r="L22" s="10" t="s">
        <v>331</v>
      </c>
    </row>
    <row r="23" spans="1:12" x14ac:dyDescent="0.25">
      <c r="A23" s="8">
        <v>2</v>
      </c>
      <c r="B23" s="22" t="s">
        <v>14</v>
      </c>
      <c r="C23" s="44">
        <v>9.3463012000000005E-4</v>
      </c>
      <c r="D23" s="10" t="s">
        <v>330</v>
      </c>
      <c r="E23" s="10">
        <v>23051.57</v>
      </c>
      <c r="F23" s="10">
        <v>0</v>
      </c>
      <c r="G23" s="10">
        <v>0</v>
      </c>
      <c r="H23" s="7">
        <v>23051.57</v>
      </c>
      <c r="I23" s="10" t="s">
        <v>332</v>
      </c>
      <c r="J23" s="24" t="s">
        <v>333</v>
      </c>
      <c r="K23" s="24" t="s">
        <v>334</v>
      </c>
      <c r="L23" s="10" t="s">
        <v>335</v>
      </c>
    </row>
    <row r="24" spans="1:12" x14ac:dyDescent="0.25">
      <c r="A24" s="8">
        <v>3</v>
      </c>
      <c r="B24" s="22" t="s">
        <v>15</v>
      </c>
      <c r="C24" s="44">
        <v>8.7952616099999995E-4</v>
      </c>
      <c r="D24" s="10" t="s">
        <v>330</v>
      </c>
      <c r="E24" s="10">
        <v>21692.5</v>
      </c>
      <c r="F24" s="10">
        <v>0</v>
      </c>
      <c r="G24" s="10">
        <v>0</v>
      </c>
      <c r="H24" s="7">
        <v>21692.5</v>
      </c>
      <c r="I24" s="10" t="s">
        <v>332</v>
      </c>
      <c r="J24" s="24" t="s">
        <v>333</v>
      </c>
      <c r="K24" s="24" t="s">
        <v>336</v>
      </c>
      <c r="L24" s="10" t="s">
        <v>335</v>
      </c>
    </row>
    <row r="25" spans="1:12" x14ac:dyDescent="0.25">
      <c r="A25" s="8"/>
      <c r="B25" s="22"/>
      <c r="C25" s="44"/>
      <c r="D25" s="10"/>
      <c r="E25" s="10"/>
      <c r="F25" s="10"/>
      <c r="G25" s="10"/>
      <c r="H25" s="7"/>
      <c r="I25" s="10"/>
      <c r="J25" s="24"/>
      <c r="K25" s="24"/>
      <c r="L25" s="10"/>
    </row>
    <row r="26" spans="1:12" x14ac:dyDescent="0.25">
      <c r="A26" s="8">
        <v>4</v>
      </c>
      <c r="B26" s="22" t="s">
        <v>16</v>
      </c>
      <c r="C26" s="44">
        <v>4.616561194E-3</v>
      </c>
      <c r="D26" s="10" t="s">
        <v>330</v>
      </c>
      <c r="E26" s="10">
        <v>113862.16</v>
      </c>
      <c r="F26" s="10">
        <v>0</v>
      </c>
      <c r="G26" s="10">
        <v>0</v>
      </c>
      <c r="H26" s="7">
        <v>113862.16</v>
      </c>
      <c r="I26" s="10" t="s">
        <v>330</v>
      </c>
      <c r="J26" s="24" t="s">
        <v>331</v>
      </c>
      <c r="K26" s="24" t="s">
        <v>331</v>
      </c>
      <c r="L26" s="10" t="s">
        <v>331</v>
      </c>
    </row>
    <row r="27" spans="1:12" x14ac:dyDescent="0.25">
      <c r="A27" s="8">
        <v>5</v>
      </c>
      <c r="B27" s="22" t="s">
        <v>17</v>
      </c>
      <c r="C27" s="44">
        <v>6.4220260899999998E-4</v>
      </c>
      <c r="D27" s="10" t="s">
        <v>330</v>
      </c>
      <c r="E27" s="10">
        <v>15839.19</v>
      </c>
      <c r="F27" s="10">
        <v>0</v>
      </c>
      <c r="G27" s="10">
        <v>0</v>
      </c>
      <c r="H27" s="7">
        <v>15839.19</v>
      </c>
      <c r="I27" s="10" t="s">
        <v>330</v>
      </c>
      <c r="J27" s="24" t="s">
        <v>331</v>
      </c>
      <c r="K27" s="24" t="s">
        <v>331</v>
      </c>
      <c r="L27" s="10" t="s">
        <v>331</v>
      </c>
    </row>
    <row r="28" spans="1:12" x14ac:dyDescent="0.25">
      <c r="A28" s="8"/>
      <c r="B28" s="22"/>
      <c r="C28" s="44"/>
      <c r="D28" s="10"/>
      <c r="E28" s="10"/>
      <c r="F28" s="10"/>
      <c r="G28" s="10"/>
      <c r="H28" s="7"/>
      <c r="I28" s="10"/>
      <c r="J28" s="24"/>
      <c r="K28" s="24"/>
      <c r="L28" s="10"/>
    </row>
    <row r="29" spans="1:12" x14ac:dyDescent="0.25">
      <c r="A29" s="8">
        <v>6</v>
      </c>
      <c r="B29" s="22" t="s">
        <v>18</v>
      </c>
      <c r="C29" s="44">
        <v>3.552568075E-3</v>
      </c>
      <c r="D29" s="10" t="s">
        <v>330</v>
      </c>
      <c r="E29" s="10">
        <v>87620</v>
      </c>
      <c r="F29" s="10">
        <v>0</v>
      </c>
      <c r="G29" s="10">
        <v>0</v>
      </c>
      <c r="H29" s="7">
        <v>87620</v>
      </c>
      <c r="I29" s="10" t="s">
        <v>332</v>
      </c>
      <c r="J29" s="24" t="s">
        <v>333</v>
      </c>
      <c r="K29" s="24" t="s">
        <v>337</v>
      </c>
      <c r="L29" s="10" t="s">
        <v>335</v>
      </c>
    </row>
    <row r="30" spans="1:12" x14ac:dyDescent="0.25">
      <c r="A30" s="8">
        <v>7</v>
      </c>
      <c r="B30" s="22" t="s">
        <v>19</v>
      </c>
      <c r="C30" s="44">
        <v>1.5193823E-5</v>
      </c>
      <c r="D30" s="10" t="s">
        <v>332</v>
      </c>
      <c r="E30" s="10">
        <v>374.74</v>
      </c>
      <c r="F30" s="10">
        <v>0</v>
      </c>
      <c r="G30" s="10">
        <v>0</v>
      </c>
      <c r="H30" s="7">
        <v>374.74</v>
      </c>
      <c r="I30" s="10" t="s">
        <v>330</v>
      </c>
      <c r="J30" s="24" t="s">
        <v>331</v>
      </c>
      <c r="K30" s="24" t="s">
        <v>331</v>
      </c>
      <c r="L30" s="10" t="s">
        <v>331</v>
      </c>
    </row>
    <row r="31" spans="1:12" x14ac:dyDescent="0.25">
      <c r="A31" s="8">
        <v>8</v>
      </c>
      <c r="B31" s="22" t="s">
        <v>20</v>
      </c>
      <c r="C31" s="44">
        <v>2.7679777929999999E-3</v>
      </c>
      <c r="D31" s="10" t="s">
        <v>330</v>
      </c>
      <c r="E31" s="10">
        <v>68268.98</v>
      </c>
      <c r="F31" s="10">
        <v>0</v>
      </c>
      <c r="G31" s="10">
        <v>0</v>
      </c>
      <c r="H31" s="7">
        <v>68268.98</v>
      </c>
      <c r="I31" s="10" t="s">
        <v>330</v>
      </c>
      <c r="J31" s="24" t="s">
        <v>331</v>
      </c>
      <c r="K31" s="24" t="s">
        <v>331</v>
      </c>
      <c r="L31" s="10" t="s">
        <v>331</v>
      </c>
    </row>
    <row r="32" spans="1:12" x14ac:dyDescent="0.25">
      <c r="A32" s="8">
        <v>9</v>
      </c>
      <c r="B32" s="22" t="s">
        <v>21</v>
      </c>
      <c r="C32" s="44">
        <v>2.6667265459999999E-3</v>
      </c>
      <c r="D32" s="10" t="s">
        <v>330</v>
      </c>
      <c r="E32" s="10">
        <v>65771.740000000005</v>
      </c>
      <c r="F32" s="10">
        <v>0</v>
      </c>
      <c r="G32" s="10">
        <v>0</v>
      </c>
      <c r="H32" s="7">
        <v>65771.740000000005</v>
      </c>
      <c r="I32" s="10" t="s">
        <v>332</v>
      </c>
      <c r="J32" s="24" t="s">
        <v>333</v>
      </c>
      <c r="K32" s="24" t="s">
        <v>338</v>
      </c>
      <c r="L32" s="10" t="s">
        <v>335</v>
      </c>
    </row>
    <row r="33" spans="1:12" x14ac:dyDescent="0.25">
      <c r="A33" s="8"/>
      <c r="B33" s="22"/>
      <c r="C33" s="44"/>
      <c r="D33" s="10"/>
      <c r="E33" s="10"/>
      <c r="F33" s="10"/>
      <c r="G33" s="10"/>
      <c r="H33" s="7"/>
      <c r="I33" s="10"/>
      <c r="J33" s="24"/>
      <c r="K33" s="24"/>
      <c r="L33" s="10"/>
    </row>
    <row r="34" spans="1:12" x14ac:dyDescent="0.25">
      <c r="A34" s="8">
        <v>10</v>
      </c>
      <c r="B34" s="22" t="s">
        <v>22</v>
      </c>
      <c r="C34" s="44">
        <v>1.805504891E-3</v>
      </c>
      <c r="D34" s="10" t="s">
        <v>330</v>
      </c>
      <c r="E34" s="10">
        <v>44530.7</v>
      </c>
      <c r="F34" s="10">
        <v>0</v>
      </c>
      <c r="G34" s="10">
        <v>0</v>
      </c>
      <c r="H34" s="7">
        <v>44530.7</v>
      </c>
      <c r="I34" s="10" t="s">
        <v>332</v>
      </c>
      <c r="J34" s="24" t="s">
        <v>333</v>
      </c>
      <c r="K34" s="24" t="s">
        <v>339</v>
      </c>
      <c r="L34" s="10" t="s">
        <v>335</v>
      </c>
    </row>
    <row r="35" spans="1:12" x14ac:dyDescent="0.25">
      <c r="A35" s="8">
        <v>11</v>
      </c>
      <c r="B35" s="22" t="s">
        <v>23</v>
      </c>
      <c r="C35" s="44">
        <v>7.0325055600000005E-4</v>
      </c>
      <c r="D35" s="10" t="s">
        <v>330</v>
      </c>
      <c r="E35" s="10">
        <v>17344.86</v>
      </c>
      <c r="F35" s="10">
        <v>0</v>
      </c>
      <c r="G35" s="10">
        <v>0</v>
      </c>
      <c r="H35" s="7">
        <v>17344.86</v>
      </c>
      <c r="I35" s="10" t="s">
        <v>330</v>
      </c>
      <c r="J35" s="24" t="s">
        <v>331</v>
      </c>
      <c r="K35" s="24" t="s">
        <v>331</v>
      </c>
      <c r="L35" s="10" t="s">
        <v>331</v>
      </c>
    </row>
    <row r="36" spans="1:12" x14ac:dyDescent="0.25">
      <c r="A36" s="8">
        <v>12</v>
      </c>
      <c r="B36" s="22" t="s">
        <v>24</v>
      </c>
      <c r="C36" s="44">
        <v>6.5282391999999995E-5</v>
      </c>
      <c r="D36" s="10" t="s">
        <v>332</v>
      </c>
      <c r="E36" s="10">
        <v>1610.11</v>
      </c>
      <c r="F36" s="10">
        <v>0</v>
      </c>
      <c r="G36" s="10">
        <v>-1610.11</v>
      </c>
      <c r="H36" s="7">
        <v>0</v>
      </c>
      <c r="I36" s="10" t="s">
        <v>330</v>
      </c>
      <c r="J36" s="24" t="s">
        <v>331</v>
      </c>
      <c r="K36" s="24" t="s">
        <v>331</v>
      </c>
      <c r="L36" s="10" t="s">
        <v>331</v>
      </c>
    </row>
    <row r="37" spans="1:12" x14ac:dyDescent="0.25">
      <c r="A37" s="8">
        <v>13</v>
      </c>
      <c r="B37" s="22" t="s">
        <v>25</v>
      </c>
      <c r="C37" s="44">
        <v>8.3004606500000004E-4</v>
      </c>
      <c r="D37" s="10" t="s">
        <v>330</v>
      </c>
      <c r="E37" s="10">
        <v>20472.13</v>
      </c>
      <c r="F37" s="10">
        <v>0</v>
      </c>
      <c r="G37" s="10">
        <v>0</v>
      </c>
      <c r="H37" s="7">
        <v>20472.13</v>
      </c>
      <c r="I37" s="10" t="s">
        <v>332</v>
      </c>
      <c r="J37" s="24" t="s">
        <v>333</v>
      </c>
      <c r="K37" s="24" t="s">
        <v>340</v>
      </c>
      <c r="L37" s="10" t="s">
        <v>335</v>
      </c>
    </row>
    <row r="38" spans="1:12" x14ac:dyDescent="0.25">
      <c r="A38" s="8">
        <v>14</v>
      </c>
      <c r="B38" s="22" t="s">
        <v>26</v>
      </c>
      <c r="C38" s="44">
        <v>2.5871914759999998E-3</v>
      </c>
      <c r="D38" s="10" t="s">
        <v>330</v>
      </c>
      <c r="E38" s="10">
        <v>63810.1</v>
      </c>
      <c r="F38" s="10">
        <v>0</v>
      </c>
      <c r="G38" s="10">
        <v>0</v>
      </c>
      <c r="H38" s="7">
        <v>63810.1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15</v>
      </c>
      <c r="B39" s="22" t="s">
        <v>27</v>
      </c>
      <c r="C39" s="44">
        <v>3.21460332E-4</v>
      </c>
      <c r="D39" s="10" t="s">
        <v>330</v>
      </c>
      <c r="E39" s="10">
        <v>7928.45</v>
      </c>
      <c r="F39" s="10">
        <v>0</v>
      </c>
      <c r="G39" s="10">
        <v>0</v>
      </c>
      <c r="H39" s="7">
        <v>7928.45</v>
      </c>
      <c r="I39" s="10" t="s">
        <v>330</v>
      </c>
      <c r="J39" s="24" t="s">
        <v>331</v>
      </c>
      <c r="K39" s="24" t="s">
        <v>331</v>
      </c>
      <c r="L39" s="10" t="s">
        <v>331</v>
      </c>
    </row>
    <row r="40" spans="1:12" x14ac:dyDescent="0.25">
      <c r="A40" s="8">
        <v>16</v>
      </c>
      <c r="B40" s="22" t="s">
        <v>28</v>
      </c>
      <c r="C40" s="44">
        <v>2.0458170569999999E-3</v>
      </c>
      <c r="D40" s="10" t="s">
        <v>330</v>
      </c>
      <c r="E40" s="10">
        <v>50457.72</v>
      </c>
      <c r="F40" s="10">
        <v>0</v>
      </c>
      <c r="G40" s="10">
        <v>0</v>
      </c>
      <c r="H40" s="7">
        <v>50457.72</v>
      </c>
      <c r="I40" s="10" t="s">
        <v>330</v>
      </c>
      <c r="J40" s="24" t="s">
        <v>331</v>
      </c>
      <c r="K40" s="24" t="s">
        <v>331</v>
      </c>
      <c r="L40" s="10" t="s">
        <v>331</v>
      </c>
    </row>
    <row r="41" spans="1:12" x14ac:dyDescent="0.25">
      <c r="A41" s="8">
        <v>17</v>
      </c>
      <c r="B41" s="22" t="s">
        <v>29</v>
      </c>
      <c r="C41" s="44">
        <v>6.8586365399999998E-4</v>
      </c>
      <c r="D41" s="10" t="s">
        <v>330</v>
      </c>
      <c r="E41" s="10">
        <v>16916.04</v>
      </c>
      <c r="F41" s="10">
        <v>0</v>
      </c>
      <c r="G41" s="10">
        <v>0</v>
      </c>
      <c r="H41" s="7">
        <v>16916.04</v>
      </c>
      <c r="I41" s="10" t="s">
        <v>330</v>
      </c>
      <c r="J41" s="24" t="s">
        <v>331</v>
      </c>
      <c r="K41" s="24" t="s">
        <v>331</v>
      </c>
      <c r="L41" s="10" t="s">
        <v>331</v>
      </c>
    </row>
    <row r="42" spans="1:12" x14ac:dyDescent="0.25">
      <c r="A42" s="8">
        <v>18</v>
      </c>
      <c r="B42" s="22" t="s">
        <v>30</v>
      </c>
      <c r="C42" s="44">
        <v>1.2330105690999999E-2</v>
      </c>
      <c r="D42" s="10" t="s">
        <v>330</v>
      </c>
      <c r="E42" s="10">
        <v>304107.84000000003</v>
      </c>
      <c r="F42" s="10">
        <v>0</v>
      </c>
      <c r="G42" s="10">
        <v>2261.1499999999996</v>
      </c>
      <c r="H42" s="7">
        <v>306368.99000000005</v>
      </c>
      <c r="I42" s="10" t="s">
        <v>330</v>
      </c>
      <c r="J42" s="24" t="s">
        <v>331</v>
      </c>
      <c r="K42" s="24" t="s">
        <v>331</v>
      </c>
      <c r="L42" s="10" t="s">
        <v>331</v>
      </c>
    </row>
    <row r="43" spans="1:12" x14ac:dyDescent="0.25">
      <c r="A43" s="8">
        <v>19</v>
      </c>
      <c r="B43" s="22" t="s">
        <v>31</v>
      </c>
      <c r="C43" s="44">
        <v>2.4654244200000001E-4</v>
      </c>
      <c r="D43" s="10" t="s">
        <v>330</v>
      </c>
      <c r="E43" s="10">
        <v>6080.69</v>
      </c>
      <c r="F43" s="10">
        <v>0</v>
      </c>
      <c r="G43" s="10">
        <v>0</v>
      </c>
      <c r="H43" s="7">
        <v>6080.69</v>
      </c>
      <c r="I43" s="10" t="s">
        <v>330</v>
      </c>
      <c r="J43" s="24" t="s">
        <v>331</v>
      </c>
      <c r="K43" s="24" t="s">
        <v>331</v>
      </c>
      <c r="L43" s="10" t="s">
        <v>331</v>
      </c>
    </row>
    <row r="44" spans="1:12" x14ac:dyDescent="0.25">
      <c r="A44" s="8">
        <v>20</v>
      </c>
      <c r="B44" s="22" t="s">
        <v>32</v>
      </c>
      <c r="C44" s="44">
        <v>5.4211718499999997E-4</v>
      </c>
      <c r="D44" s="10" t="s">
        <v>330</v>
      </c>
      <c r="E44" s="10">
        <v>13370.7</v>
      </c>
      <c r="F44" s="10">
        <v>0</v>
      </c>
      <c r="G44" s="10">
        <v>0</v>
      </c>
      <c r="H44" s="7">
        <v>13370.7</v>
      </c>
      <c r="I44" s="10" t="s">
        <v>330</v>
      </c>
      <c r="J44" s="24" t="s">
        <v>331</v>
      </c>
      <c r="K44" s="24" t="s">
        <v>331</v>
      </c>
      <c r="L44" s="10" t="s">
        <v>331</v>
      </c>
    </row>
    <row r="45" spans="1:12" x14ac:dyDescent="0.25">
      <c r="A45" s="8">
        <v>21</v>
      </c>
      <c r="B45" s="22" t="s">
        <v>33</v>
      </c>
      <c r="C45" s="44">
        <v>1.559709002E-3</v>
      </c>
      <c r="D45" s="10" t="s">
        <v>330</v>
      </c>
      <c r="E45" s="10">
        <v>38468.42</v>
      </c>
      <c r="F45" s="10">
        <v>0</v>
      </c>
      <c r="G45" s="10">
        <v>0</v>
      </c>
      <c r="H45" s="7">
        <v>38468.42</v>
      </c>
      <c r="I45" s="10" t="s">
        <v>332</v>
      </c>
      <c r="J45" s="24" t="s">
        <v>333</v>
      </c>
      <c r="K45" s="24" t="s">
        <v>341</v>
      </c>
      <c r="L45" s="10" t="s">
        <v>335</v>
      </c>
    </row>
    <row r="46" spans="1:12" x14ac:dyDescent="0.25">
      <c r="A46" s="8">
        <v>22</v>
      </c>
      <c r="B46" s="22" t="s">
        <v>34</v>
      </c>
      <c r="C46" s="44">
        <v>2.14483383E-4</v>
      </c>
      <c r="D46" s="10" t="s">
        <v>330</v>
      </c>
      <c r="E46" s="10">
        <v>5289.99</v>
      </c>
      <c r="F46" s="10">
        <v>0</v>
      </c>
      <c r="G46" s="10">
        <v>0</v>
      </c>
      <c r="H46" s="7">
        <v>5289.99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23</v>
      </c>
      <c r="B47" s="22" t="s">
        <v>35</v>
      </c>
      <c r="C47" s="44">
        <v>1.4353012865999999E-2</v>
      </c>
      <c r="D47" s="10" t="s">
        <v>330</v>
      </c>
      <c r="E47" s="10">
        <v>354000.52</v>
      </c>
      <c r="F47" s="10">
        <v>0</v>
      </c>
      <c r="G47" s="10">
        <v>3173.75</v>
      </c>
      <c r="H47" s="7">
        <v>357174.27</v>
      </c>
      <c r="I47" s="10" t="s">
        <v>332</v>
      </c>
      <c r="J47" s="24" t="s">
        <v>333</v>
      </c>
      <c r="K47" s="24" t="s">
        <v>342</v>
      </c>
      <c r="L47" s="10" t="s">
        <v>335</v>
      </c>
    </row>
    <row r="48" spans="1:12" x14ac:dyDescent="0.25">
      <c r="A48" s="8">
        <v>24</v>
      </c>
      <c r="B48" s="22" t="s">
        <v>36</v>
      </c>
      <c r="C48" s="44">
        <v>2.7489343200000002E-4</v>
      </c>
      <c r="D48" s="10" t="s">
        <v>330</v>
      </c>
      <c r="E48" s="10">
        <v>6779.93</v>
      </c>
      <c r="F48" s="10">
        <v>0</v>
      </c>
      <c r="G48" s="10">
        <v>0</v>
      </c>
      <c r="H48" s="7">
        <v>6779.93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25</v>
      </c>
      <c r="B49" s="22" t="s">
        <v>37</v>
      </c>
      <c r="C49" s="44">
        <v>1.4644445100000001E-4</v>
      </c>
      <c r="D49" s="10" t="s">
        <v>330</v>
      </c>
      <c r="E49" s="10">
        <v>3611.88</v>
      </c>
      <c r="F49" s="10">
        <v>0</v>
      </c>
      <c r="G49" s="10">
        <v>0</v>
      </c>
      <c r="H49" s="7">
        <v>3611.88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26</v>
      </c>
      <c r="B50" s="22" t="s">
        <v>38</v>
      </c>
      <c r="C50" s="44">
        <v>6.1607165100000005E-4</v>
      </c>
      <c r="D50" s="10" t="s">
        <v>330</v>
      </c>
      <c r="E50" s="10">
        <v>15194.7</v>
      </c>
      <c r="F50" s="10">
        <v>0</v>
      </c>
      <c r="G50" s="10">
        <v>0</v>
      </c>
      <c r="H50" s="7">
        <v>15194.7</v>
      </c>
      <c r="I50" s="10" t="s">
        <v>330</v>
      </c>
      <c r="J50" s="24" t="s">
        <v>331</v>
      </c>
      <c r="K50" s="24" t="s">
        <v>331</v>
      </c>
      <c r="L50" s="10" t="s">
        <v>331</v>
      </c>
    </row>
    <row r="51" spans="1:12" x14ac:dyDescent="0.25">
      <c r="A51" s="8">
        <v>27</v>
      </c>
      <c r="B51" s="22" t="s">
        <v>39</v>
      </c>
      <c r="C51" s="44">
        <v>0</v>
      </c>
      <c r="D51" s="10" t="s">
        <v>332</v>
      </c>
      <c r="E51" s="10">
        <v>0</v>
      </c>
      <c r="F51" s="10">
        <v>0</v>
      </c>
      <c r="G51" s="10">
        <v>0</v>
      </c>
      <c r="H51" s="7">
        <v>0</v>
      </c>
      <c r="I51" s="10" t="s">
        <v>330</v>
      </c>
      <c r="J51" s="24" t="s">
        <v>331</v>
      </c>
      <c r="K51" s="24" t="s">
        <v>331</v>
      </c>
      <c r="L51" s="10" t="s">
        <v>331</v>
      </c>
    </row>
    <row r="52" spans="1:12" x14ac:dyDescent="0.25">
      <c r="A52" s="8">
        <v>28</v>
      </c>
      <c r="B52" s="22" t="s">
        <v>40</v>
      </c>
      <c r="C52" s="44">
        <v>1.4314410399999999E-3</v>
      </c>
      <c r="D52" s="10" t="s">
        <v>330</v>
      </c>
      <c r="E52" s="10">
        <v>35304.839999999997</v>
      </c>
      <c r="F52" s="10">
        <v>0</v>
      </c>
      <c r="G52" s="10">
        <v>0</v>
      </c>
      <c r="H52" s="7">
        <v>35304.839999999997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29</v>
      </c>
      <c r="B53" s="22" t="s">
        <v>41</v>
      </c>
      <c r="C53" s="44">
        <v>3.8230209659999999E-3</v>
      </c>
      <c r="D53" s="10" t="s">
        <v>330</v>
      </c>
      <c r="E53" s="10">
        <v>94290.41</v>
      </c>
      <c r="F53" s="10">
        <v>0</v>
      </c>
      <c r="G53" s="10">
        <v>0</v>
      </c>
      <c r="H53" s="7">
        <v>94290.41</v>
      </c>
      <c r="I53" s="10" t="s">
        <v>332</v>
      </c>
      <c r="J53" s="24" t="s">
        <v>333</v>
      </c>
      <c r="K53" s="24" t="s">
        <v>343</v>
      </c>
      <c r="L53" s="10" t="s">
        <v>335</v>
      </c>
    </row>
    <row r="54" spans="1:12" x14ac:dyDescent="0.25">
      <c r="A54" s="8">
        <v>30</v>
      </c>
      <c r="B54" s="22" t="s">
        <v>42</v>
      </c>
      <c r="C54" s="44">
        <v>1.7834819900000001E-4</v>
      </c>
      <c r="D54" s="10" t="s">
        <v>330</v>
      </c>
      <c r="E54" s="10">
        <v>4398.75</v>
      </c>
      <c r="F54" s="10">
        <v>0</v>
      </c>
      <c r="G54" s="10">
        <v>0</v>
      </c>
      <c r="H54" s="7">
        <v>4398.75</v>
      </c>
      <c r="I54" s="10" t="s">
        <v>330</v>
      </c>
      <c r="J54" s="24" t="s">
        <v>331</v>
      </c>
      <c r="K54" s="24" t="s">
        <v>331</v>
      </c>
      <c r="L54" s="10" t="s">
        <v>331</v>
      </c>
    </row>
    <row r="55" spans="1:12" x14ac:dyDescent="0.25">
      <c r="A55" s="8">
        <v>31</v>
      </c>
      <c r="B55" s="22" t="s">
        <v>43</v>
      </c>
      <c r="C55" s="44">
        <v>6.0493410000000003E-6</v>
      </c>
      <c r="D55" s="10" t="s">
        <v>332</v>
      </c>
      <c r="E55" s="10">
        <v>149.19999999999999</v>
      </c>
      <c r="F55" s="10">
        <v>0</v>
      </c>
      <c r="G55" s="10">
        <v>0</v>
      </c>
      <c r="H55" s="7">
        <v>149.19999999999999</v>
      </c>
      <c r="I55" s="10" t="s">
        <v>330</v>
      </c>
      <c r="J55" s="24" t="s">
        <v>331</v>
      </c>
      <c r="K55" s="24" t="s">
        <v>331</v>
      </c>
      <c r="L55" s="10" t="s">
        <v>331</v>
      </c>
    </row>
    <row r="56" spans="1:12" x14ac:dyDescent="0.25">
      <c r="A56" s="8">
        <v>32</v>
      </c>
      <c r="B56" s="22" t="s">
        <v>44</v>
      </c>
      <c r="C56" s="44">
        <v>6.1860133600000005E-4</v>
      </c>
      <c r="D56" s="10" t="s">
        <v>330</v>
      </c>
      <c r="E56" s="10">
        <v>15257.09</v>
      </c>
      <c r="F56" s="10">
        <v>0</v>
      </c>
      <c r="G56" s="10">
        <v>0</v>
      </c>
      <c r="H56" s="7">
        <v>15257.09</v>
      </c>
      <c r="I56" s="10" t="s">
        <v>330</v>
      </c>
      <c r="J56" s="24" t="s">
        <v>331</v>
      </c>
      <c r="K56" s="24" t="s">
        <v>331</v>
      </c>
      <c r="L56" s="10" t="s">
        <v>331</v>
      </c>
    </row>
    <row r="57" spans="1:12" x14ac:dyDescent="0.25">
      <c r="A57" s="8">
        <v>33</v>
      </c>
      <c r="B57" s="22" t="s">
        <v>45</v>
      </c>
      <c r="C57" s="44">
        <v>1.98287415E-4</v>
      </c>
      <c r="D57" s="10" t="s">
        <v>330</v>
      </c>
      <c r="E57" s="10">
        <v>4890.53</v>
      </c>
      <c r="F57" s="10">
        <v>0</v>
      </c>
      <c r="G57" s="10">
        <v>0</v>
      </c>
      <c r="H57" s="7">
        <v>4890.53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/>
      <c r="B58" s="22"/>
      <c r="C58" s="44"/>
      <c r="D58" s="10"/>
      <c r="E58" s="10"/>
      <c r="F58" s="10"/>
      <c r="G58" s="10"/>
      <c r="H58" s="7"/>
      <c r="I58" s="10"/>
      <c r="J58" s="24"/>
      <c r="K58" s="24"/>
      <c r="L58" s="10"/>
    </row>
    <row r="59" spans="1:12" x14ac:dyDescent="0.25">
      <c r="A59" s="8">
        <v>34</v>
      </c>
      <c r="B59" s="22" t="s">
        <v>46</v>
      </c>
      <c r="C59" s="44">
        <v>5.9285718400000004E-4</v>
      </c>
      <c r="D59" s="10" t="s">
        <v>330</v>
      </c>
      <c r="E59" s="10">
        <v>14622.14</v>
      </c>
      <c r="F59" s="10">
        <v>0</v>
      </c>
      <c r="G59" s="10">
        <v>0</v>
      </c>
      <c r="H59" s="7">
        <v>14622.14</v>
      </c>
      <c r="I59" s="10" t="s">
        <v>330</v>
      </c>
      <c r="J59" s="24" t="s">
        <v>331</v>
      </c>
      <c r="K59" s="24" t="s">
        <v>331</v>
      </c>
      <c r="L59" s="10" t="s">
        <v>331</v>
      </c>
    </row>
    <row r="60" spans="1:12" x14ac:dyDescent="0.25">
      <c r="A60" s="8">
        <v>35</v>
      </c>
      <c r="B60" s="22" t="s">
        <v>47</v>
      </c>
      <c r="C60" s="44">
        <v>2.7577830000000001E-5</v>
      </c>
      <c r="D60" s="10" t="s">
        <v>332</v>
      </c>
      <c r="E60" s="10">
        <v>680.18</v>
      </c>
      <c r="F60" s="10">
        <v>0</v>
      </c>
      <c r="G60" s="10">
        <v>0</v>
      </c>
      <c r="H60" s="7">
        <v>680.18</v>
      </c>
      <c r="I60" s="10" t="s">
        <v>330</v>
      </c>
      <c r="J60" s="24" t="s">
        <v>331</v>
      </c>
      <c r="K60" s="24" t="s">
        <v>331</v>
      </c>
      <c r="L60" s="10" t="s">
        <v>331</v>
      </c>
    </row>
    <row r="61" spans="1:12" x14ac:dyDescent="0.25">
      <c r="A61" s="8">
        <v>36</v>
      </c>
      <c r="B61" s="22" t="s">
        <v>48</v>
      </c>
      <c r="C61" s="44">
        <v>1.8505476605000001E-2</v>
      </c>
      <c r="D61" s="10" t="s">
        <v>330</v>
      </c>
      <c r="E61" s="10">
        <v>456416.25</v>
      </c>
      <c r="F61" s="10">
        <v>0</v>
      </c>
      <c r="G61" s="10">
        <v>0</v>
      </c>
      <c r="H61" s="7">
        <v>456416.25</v>
      </c>
      <c r="I61" s="10" t="s">
        <v>332</v>
      </c>
      <c r="J61" s="24" t="s">
        <v>333</v>
      </c>
      <c r="K61" s="24" t="s">
        <v>344</v>
      </c>
      <c r="L61" s="10" t="s">
        <v>335</v>
      </c>
    </row>
    <row r="62" spans="1:12" x14ac:dyDescent="0.25">
      <c r="A62" s="8">
        <v>37</v>
      </c>
      <c r="B62" s="22" t="s">
        <v>49</v>
      </c>
      <c r="C62" s="44">
        <v>3.3093394999999997E-5</v>
      </c>
      <c r="D62" s="10" t="s">
        <v>332</v>
      </c>
      <c r="E62" s="10">
        <v>816.21</v>
      </c>
      <c r="F62" s="10">
        <v>0</v>
      </c>
      <c r="G62" s="10">
        <v>0</v>
      </c>
      <c r="H62" s="7">
        <v>816.21</v>
      </c>
      <c r="I62" s="10" t="s">
        <v>330</v>
      </c>
      <c r="J62" s="24" t="s">
        <v>331</v>
      </c>
      <c r="K62" s="24" t="s">
        <v>331</v>
      </c>
      <c r="L62" s="10" t="s">
        <v>331</v>
      </c>
    </row>
    <row r="63" spans="1:12" x14ac:dyDescent="0.25">
      <c r="A63" s="8">
        <v>38</v>
      </c>
      <c r="B63" s="22" t="s">
        <v>50</v>
      </c>
      <c r="C63" s="44">
        <v>2.6353816719999999E-3</v>
      </c>
      <c r="D63" s="10" t="s">
        <v>330</v>
      </c>
      <c r="E63" s="10">
        <v>64998.65</v>
      </c>
      <c r="F63" s="10">
        <v>0</v>
      </c>
      <c r="G63" s="10">
        <v>0</v>
      </c>
      <c r="H63" s="7">
        <v>64998.65</v>
      </c>
      <c r="I63" s="10" t="s">
        <v>332</v>
      </c>
      <c r="J63" s="24" t="s">
        <v>333</v>
      </c>
      <c r="K63" s="24" t="s">
        <v>345</v>
      </c>
      <c r="L63" s="10" t="s">
        <v>335</v>
      </c>
    </row>
    <row r="64" spans="1:12" x14ac:dyDescent="0.25">
      <c r="A64" s="8">
        <v>39</v>
      </c>
      <c r="B64" s="22" t="s">
        <v>51</v>
      </c>
      <c r="C64" s="44">
        <v>1.2118635E-4</v>
      </c>
      <c r="D64" s="10" t="s">
        <v>330</v>
      </c>
      <c r="E64" s="10">
        <v>2988.92</v>
      </c>
      <c r="F64" s="10">
        <v>0</v>
      </c>
      <c r="G64" s="10">
        <v>0</v>
      </c>
      <c r="H64" s="7">
        <v>2988.92</v>
      </c>
      <c r="I64" s="10" t="s">
        <v>330</v>
      </c>
      <c r="J64" s="24" t="s">
        <v>331</v>
      </c>
      <c r="K64" s="24" t="s">
        <v>331</v>
      </c>
      <c r="L64" s="10" t="s">
        <v>331</v>
      </c>
    </row>
    <row r="65" spans="1:12" x14ac:dyDescent="0.25">
      <c r="A65" s="8">
        <v>40</v>
      </c>
      <c r="B65" s="22" t="s">
        <v>52</v>
      </c>
      <c r="C65" s="44">
        <v>4.1274553919999997E-3</v>
      </c>
      <c r="D65" s="10" t="s">
        <v>330</v>
      </c>
      <c r="E65" s="10">
        <v>101798.93</v>
      </c>
      <c r="F65" s="10">
        <v>0</v>
      </c>
      <c r="G65" s="10">
        <v>0</v>
      </c>
      <c r="H65" s="7">
        <v>101798.93</v>
      </c>
      <c r="I65" s="10" t="s">
        <v>332</v>
      </c>
      <c r="J65" s="24" t="s">
        <v>333</v>
      </c>
      <c r="K65" s="24" t="s">
        <v>346</v>
      </c>
      <c r="L65" s="10" t="s">
        <v>335</v>
      </c>
    </row>
    <row r="66" spans="1:12" x14ac:dyDescent="0.25">
      <c r="A66" s="8">
        <v>41</v>
      </c>
      <c r="B66" s="22" t="s">
        <v>53</v>
      </c>
      <c r="C66" s="44">
        <v>2.1428580409999999E-3</v>
      </c>
      <c r="D66" s="10" t="s">
        <v>330</v>
      </c>
      <c r="E66" s="10">
        <v>52851.12</v>
      </c>
      <c r="F66" s="10">
        <v>0</v>
      </c>
      <c r="G66" s="10">
        <v>0</v>
      </c>
      <c r="H66" s="7">
        <v>52851.12</v>
      </c>
      <c r="I66" s="10" t="s">
        <v>332</v>
      </c>
      <c r="J66" s="24" t="s">
        <v>333</v>
      </c>
      <c r="K66" s="24" t="s">
        <v>347</v>
      </c>
      <c r="L66" s="10" t="s">
        <v>335</v>
      </c>
    </row>
    <row r="67" spans="1:12" x14ac:dyDescent="0.25">
      <c r="A67" s="8">
        <v>42</v>
      </c>
      <c r="B67" s="22" t="s">
        <v>54</v>
      </c>
      <c r="C67" s="44">
        <v>3.167238809E-3</v>
      </c>
      <c r="D67" s="10" t="s">
        <v>330</v>
      </c>
      <c r="E67" s="10">
        <v>78116.289999999994</v>
      </c>
      <c r="F67" s="10">
        <v>0</v>
      </c>
      <c r="G67" s="10">
        <v>0</v>
      </c>
      <c r="H67" s="7">
        <v>78116.289999999994</v>
      </c>
      <c r="I67" s="10" t="s">
        <v>330</v>
      </c>
      <c r="J67" s="24" t="s">
        <v>331</v>
      </c>
      <c r="K67" s="24" t="s">
        <v>331</v>
      </c>
      <c r="L67" s="10" t="s">
        <v>331</v>
      </c>
    </row>
    <row r="68" spans="1:12" x14ac:dyDescent="0.25">
      <c r="A68" s="8">
        <v>43</v>
      </c>
      <c r="B68" s="22" t="s">
        <v>55</v>
      </c>
      <c r="C68" s="44">
        <v>1.262511644E-3</v>
      </c>
      <c r="D68" s="10" t="s">
        <v>330</v>
      </c>
      <c r="E68" s="10">
        <v>31138.39</v>
      </c>
      <c r="F68" s="10">
        <v>0</v>
      </c>
      <c r="G68" s="10">
        <v>0</v>
      </c>
      <c r="H68" s="7">
        <v>31138.39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44</v>
      </c>
      <c r="B69" s="22" t="s">
        <v>56</v>
      </c>
      <c r="C69" s="44">
        <v>2.680205692E-3</v>
      </c>
      <c r="D69" s="10" t="s">
        <v>330</v>
      </c>
      <c r="E69" s="10">
        <v>66104.179999999993</v>
      </c>
      <c r="F69" s="10">
        <v>0</v>
      </c>
      <c r="G69" s="10">
        <v>0</v>
      </c>
      <c r="H69" s="7">
        <v>66104.179999999993</v>
      </c>
      <c r="I69" s="10" t="s">
        <v>332</v>
      </c>
      <c r="J69" s="24" t="s">
        <v>333</v>
      </c>
      <c r="K69" s="24" t="s">
        <v>348</v>
      </c>
      <c r="L69" s="10" t="s">
        <v>335</v>
      </c>
    </row>
    <row r="70" spans="1:12" x14ac:dyDescent="0.25">
      <c r="A70" s="8">
        <v>45</v>
      </c>
      <c r="B70" s="22" t="s">
        <v>57</v>
      </c>
      <c r="C70" s="44">
        <v>2.799817433E-3</v>
      </c>
      <c r="D70" s="10" t="s">
        <v>330</v>
      </c>
      <c r="E70" s="10">
        <v>69054.27</v>
      </c>
      <c r="F70" s="10">
        <v>0</v>
      </c>
      <c r="G70" s="10">
        <v>0</v>
      </c>
      <c r="H70" s="7">
        <v>69054.27</v>
      </c>
      <c r="I70" s="10" t="s">
        <v>330</v>
      </c>
      <c r="J70" s="24" t="s">
        <v>331</v>
      </c>
      <c r="K70" s="24" t="s">
        <v>331</v>
      </c>
      <c r="L70" s="10" t="s">
        <v>331</v>
      </c>
    </row>
    <row r="71" spans="1:12" x14ac:dyDescent="0.25">
      <c r="A71" s="8">
        <v>46</v>
      </c>
      <c r="B71" s="22" t="s">
        <v>58</v>
      </c>
      <c r="C71" s="44">
        <v>1.3949733200000001E-4</v>
      </c>
      <c r="D71" s="10" t="s">
        <v>330</v>
      </c>
      <c r="E71" s="10">
        <v>3440.54</v>
      </c>
      <c r="F71" s="10">
        <v>0</v>
      </c>
      <c r="G71" s="10">
        <v>0</v>
      </c>
      <c r="H71" s="7">
        <v>3440.54</v>
      </c>
      <c r="I71" s="10" t="s">
        <v>330</v>
      </c>
      <c r="J71" s="24" t="s">
        <v>331</v>
      </c>
      <c r="K71" s="24" t="s">
        <v>331</v>
      </c>
      <c r="L71" s="10" t="s">
        <v>331</v>
      </c>
    </row>
    <row r="72" spans="1:12" x14ac:dyDescent="0.25">
      <c r="A72" s="8">
        <v>47</v>
      </c>
      <c r="B72" s="22" t="s">
        <v>59</v>
      </c>
      <c r="C72" s="44">
        <v>6.5243179430000001E-3</v>
      </c>
      <c r="D72" s="10" t="s">
        <v>330</v>
      </c>
      <c r="E72" s="10">
        <v>160914.78</v>
      </c>
      <c r="F72" s="10">
        <v>0</v>
      </c>
      <c r="G72" s="10">
        <v>0</v>
      </c>
      <c r="H72" s="7">
        <v>160914.78</v>
      </c>
      <c r="I72" s="10" t="s">
        <v>332</v>
      </c>
      <c r="J72" s="24" t="s">
        <v>333</v>
      </c>
      <c r="K72" s="24" t="s">
        <v>349</v>
      </c>
      <c r="L72" s="10" t="s">
        <v>335</v>
      </c>
    </row>
    <row r="73" spans="1:12" x14ac:dyDescent="0.25">
      <c r="A73" s="8">
        <v>48</v>
      </c>
      <c r="B73" s="22" t="s">
        <v>60</v>
      </c>
      <c r="C73" s="44">
        <v>5.4026690119999997E-3</v>
      </c>
      <c r="D73" s="10" t="s">
        <v>330</v>
      </c>
      <c r="E73" s="10">
        <v>133250.6</v>
      </c>
      <c r="F73" s="10">
        <v>0</v>
      </c>
      <c r="G73" s="10">
        <v>0</v>
      </c>
      <c r="H73" s="7">
        <v>133250.6</v>
      </c>
      <c r="I73" s="10" t="s">
        <v>332</v>
      </c>
      <c r="J73" s="24" t="s">
        <v>333</v>
      </c>
      <c r="K73" s="24" t="s">
        <v>350</v>
      </c>
      <c r="L73" s="10" t="s">
        <v>335</v>
      </c>
    </row>
    <row r="74" spans="1:12" x14ac:dyDescent="0.25">
      <c r="A74" s="8">
        <v>49</v>
      </c>
      <c r="B74" s="22" t="s">
        <v>61</v>
      </c>
      <c r="C74" s="44">
        <v>7.7283576999999997E-5</v>
      </c>
      <c r="D74" s="10" t="s">
        <v>332</v>
      </c>
      <c r="E74" s="10">
        <v>1906.11</v>
      </c>
      <c r="F74" s="10">
        <v>0</v>
      </c>
      <c r="G74" s="10">
        <v>0</v>
      </c>
      <c r="H74" s="7">
        <v>1906.11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/>
      <c r="B75" s="22"/>
      <c r="C75" s="44"/>
      <c r="D75" s="10"/>
      <c r="E75" s="10"/>
      <c r="F75" s="10"/>
      <c r="G75" s="10"/>
      <c r="H75" s="7"/>
      <c r="I75" s="10"/>
      <c r="J75" s="24"/>
      <c r="K75" s="24"/>
      <c r="L75" s="10"/>
    </row>
    <row r="76" spans="1:12" x14ac:dyDescent="0.25">
      <c r="A76" s="8">
        <v>50</v>
      </c>
      <c r="B76" s="22" t="s">
        <v>62</v>
      </c>
      <c r="C76" s="44">
        <v>8.4518667999999993E-5</v>
      </c>
      <c r="D76" s="10" t="s">
        <v>330</v>
      </c>
      <c r="E76" s="10">
        <v>2084.56</v>
      </c>
      <c r="F76" s="10">
        <v>0</v>
      </c>
      <c r="G76" s="10">
        <v>0</v>
      </c>
      <c r="H76" s="7">
        <v>2084.56</v>
      </c>
      <c r="I76" s="10" t="s">
        <v>330</v>
      </c>
      <c r="J76" s="24" t="s">
        <v>331</v>
      </c>
      <c r="K76" s="24" t="s">
        <v>331</v>
      </c>
      <c r="L76" s="10" t="s">
        <v>331</v>
      </c>
    </row>
    <row r="77" spans="1:12" x14ac:dyDescent="0.25">
      <c r="A77" s="8">
        <v>51</v>
      </c>
      <c r="B77" s="22" t="s">
        <v>63</v>
      </c>
      <c r="C77" s="44">
        <v>9.5907660000000001E-6</v>
      </c>
      <c r="D77" s="10" t="s">
        <v>332</v>
      </c>
      <c r="E77" s="10">
        <v>236.55</v>
      </c>
      <c r="F77" s="10">
        <v>0</v>
      </c>
      <c r="G77" s="10">
        <v>0</v>
      </c>
      <c r="H77" s="7">
        <v>236.55</v>
      </c>
      <c r="I77" s="10" t="s">
        <v>330</v>
      </c>
      <c r="J77" s="24" t="s">
        <v>331</v>
      </c>
      <c r="K77" s="24" t="s">
        <v>331</v>
      </c>
      <c r="L77" s="10" t="s">
        <v>331</v>
      </c>
    </row>
    <row r="78" spans="1:12" x14ac:dyDescent="0.25">
      <c r="A78" s="8">
        <v>52</v>
      </c>
      <c r="B78" s="22" t="s">
        <v>64</v>
      </c>
      <c r="C78" s="44">
        <v>2.8862532509999999E-3</v>
      </c>
      <c r="D78" s="10" t="s">
        <v>330</v>
      </c>
      <c r="E78" s="10">
        <v>71186.11</v>
      </c>
      <c r="F78" s="10">
        <v>0</v>
      </c>
      <c r="G78" s="10">
        <v>0</v>
      </c>
      <c r="H78" s="7">
        <v>71186.11</v>
      </c>
      <c r="I78" s="10" t="s">
        <v>332</v>
      </c>
      <c r="J78" s="24" t="s">
        <v>333</v>
      </c>
      <c r="K78" s="24" t="s">
        <v>351</v>
      </c>
      <c r="L78" s="10" t="s">
        <v>335</v>
      </c>
    </row>
    <row r="79" spans="1:12" x14ac:dyDescent="0.25">
      <c r="A79" s="8">
        <v>53</v>
      </c>
      <c r="B79" s="22" t="s">
        <v>65</v>
      </c>
      <c r="C79" s="44">
        <v>8.8446355000000004E-5</v>
      </c>
      <c r="D79" s="10" t="s">
        <v>330</v>
      </c>
      <c r="E79" s="10">
        <v>2181.4299999999998</v>
      </c>
      <c r="F79" s="10">
        <v>0</v>
      </c>
      <c r="G79" s="10">
        <v>0</v>
      </c>
      <c r="H79" s="7">
        <v>2181.4299999999998</v>
      </c>
      <c r="I79" s="10" t="s">
        <v>330</v>
      </c>
      <c r="J79" s="24" t="s">
        <v>331</v>
      </c>
      <c r="K79" s="24" t="s">
        <v>331</v>
      </c>
      <c r="L79" s="10" t="s">
        <v>331</v>
      </c>
    </row>
    <row r="80" spans="1:12" x14ac:dyDescent="0.25">
      <c r="A80" s="8">
        <v>54</v>
      </c>
      <c r="B80" s="22" t="s">
        <v>66</v>
      </c>
      <c r="C80" s="44">
        <v>2.9965833190000002E-3</v>
      </c>
      <c r="D80" s="10" t="s">
        <v>330</v>
      </c>
      <c r="E80" s="10">
        <v>73907.27</v>
      </c>
      <c r="F80" s="10">
        <v>0</v>
      </c>
      <c r="G80" s="10">
        <v>0</v>
      </c>
      <c r="H80" s="7">
        <v>73907.27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55</v>
      </c>
      <c r="B81" s="22" t="s">
        <v>67</v>
      </c>
      <c r="C81" s="44">
        <v>1.0536201750000001E-3</v>
      </c>
      <c r="D81" s="10" t="s">
        <v>330</v>
      </c>
      <c r="E81" s="10">
        <v>25986.33</v>
      </c>
      <c r="F81" s="10">
        <v>0</v>
      </c>
      <c r="G81" s="10">
        <v>0</v>
      </c>
      <c r="H81" s="7">
        <v>25986.33</v>
      </c>
      <c r="I81" s="10" t="s">
        <v>330</v>
      </c>
      <c r="J81" s="24" t="s">
        <v>331</v>
      </c>
      <c r="K81" s="24" t="s">
        <v>331</v>
      </c>
      <c r="L81" s="10" t="s">
        <v>331</v>
      </c>
    </row>
    <row r="82" spans="1:12" x14ac:dyDescent="0.25">
      <c r="A82" s="8">
        <v>56</v>
      </c>
      <c r="B82" s="22" t="s">
        <v>68</v>
      </c>
      <c r="C82" s="44">
        <v>1.9675310499999999E-4</v>
      </c>
      <c r="D82" s="10" t="s">
        <v>330</v>
      </c>
      <c r="E82" s="10">
        <v>4852.6899999999996</v>
      </c>
      <c r="F82" s="10">
        <v>0</v>
      </c>
      <c r="G82" s="10">
        <v>0</v>
      </c>
      <c r="H82" s="7">
        <v>4852.6899999999996</v>
      </c>
      <c r="I82" s="10" t="s">
        <v>330</v>
      </c>
      <c r="J82" s="24" t="s">
        <v>331</v>
      </c>
      <c r="K82" s="24" t="s">
        <v>331</v>
      </c>
      <c r="L82" s="10" t="s">
        <v>331</v>
      </c>
    </row>
    <row r="83" spans="1:12" x14ac:dyDescent="0.25">
      <c r="A83" s="8">
        <v>57</v>
      </c>
      <c r="B83" s="22" t="s">
        <v>69</v>
      </c>
      <c r="C83" s="44">
        <v>4.0553892199999999E-4</v>
      </c>
      <c r="D83" s="10" t="s">
        <v>330</v>
      </c>
      <c r="E83" s="10">
        <v>10002.15</v>
      </c>
      <c r="F83" s="10">
        <v>0</v>
      </c>
      <c r="G83" s="10">
        <v>0</v>
      </c>
      <c r="H83" s="7">
        <v>10002.15</v>
      </c>
      <c r="I83" s="10" t="s">
        <v>330</v>
      </c>
      <c r="J83" s="24" t="s">
        <v>331</v>
      </c>
      <c r="K83" s="24" t="s">
        <v>331</v>
      </c>
      <c r="L83" s="10" t="s">
        <v>331</v>
      </c>
    </row>
    <row r="84" spans="1:12" x14ac:dyDescent="0.25">
      <c r="A84" s="8">
        <v>58</v>
      </c>
      <c r="B84" s="22" t="s">
        <v>70</v>
      </c>
      <c r="C84" s="44">
        <v>2.6044851579999999E-3</v>
      </c>
      <c r="D84" s="10" t="s">
        <v>330</v>
      </c>
      <c r="E84" s="10">
        <v>64236.62</v>
      </c>
      <c r="F84" s="10">
        <v>0</v>
      </c>
      <c r="G84" s="10">
        <v>0</v>
      </c>
      <c r="H84" s="7">
        <v>64236.62</v>
      </c>
      <c r="I84" s="10" t="s">
        <v>332</v>
      </c>
      <c r="J84" s="24" t="s">
        <v>333</v>
      </c>
      <c r="K84" s="24" t="s">
        <v>352</v>
      </c>
      <c r="L84" s="10" t="s">
        <v>335</v>
      </c>
    </row>
    <row r="85" spans="1:12" x14ac:dyDescent="0.25">
      <c r="A85" s="8">
        <v>59</v>
      </c>
      <c r="B85" s="22" t="s">
        <v>71</v>
      </c>
      <c r="C85" s="44">
        <v>7.1316532281999995E-2</v>
      </c>
      <c r="D85" s="10" t="s">
        <v>330</v>
      </c>
      <c r="E85" s="10">
        <v>1758940.06</v>
      </c>
      <c r="F85" s="10">
        <v>0</v>
      </c>
      <c r="G85" s="10">
        <v>0</v>
      </c>
      <c r="H85" s="7">
        <v>1758940.06</v>
      </c>
      <c r="I85" s="10" t="s">
        <v>332</v>
      </c>
      <c r="J85" s="24" t="s">
        <v>333</v>
      </c>
      <c r="K85" s="24" t="s">
        <v>353</v>
      </c>
      <c r="L85" s="10" t="s">
        <v>335</v>
      </c>
    </row>
    <row r="86" spans="1:12" x14ac:dyDescent="0.25">
      <c r="A86" s="8"/>
      <c r="B86" s="22"/>
      <c r="C86" s="44"/>
      <c r="D86" s="10"/>
      <c r="E86" s="10"/>
      <c r="F86" s="10"/>
      <c r="G86" s="10"/>
      <c r="H86" s="7"/>
      <c r="I86" s="10"/>
      <c r="J86" s="24"/>
      <c r="K86" s="24"/>
      <c r="L86" s="10"/>
    </row>
    <row r="87" spans="1:12" x14ac:dyDescent="0.25">
      <c r="A87" s="8">
        <v>60</v>
      </c>
      <c r="B87" s="22" t="s">
        <v>72</v>
      </c>
      <c r="C87" s="44">
        <v>3.6770177799999999E-4</v>
      </c>
      <c r="D87" s="10" t="s">
        <v>330</v>
      </c>
      <c r="E87" s="10">
        <v>9068.94</v>
      </c>
      <c r="F87" s="10">
        <v>0</v>
      </c>
      <c r="G87" s="10">
        <v>0</v>
      </c>
      <c r="H87" s="7">
        <v>9068.94</v>
      </c>
      <c r="I87" s="10" t="s">
        <v>330</v>
      </c>
      <c r="J87" s="24" t="s">
        <v>331</v>
      </c>
      <c r="K87" s="24" t="s">
        <v>331</v>
      </c>
      <c r="L87" s="10" t="s">
        <v>331</v>
      </c>
    </row>
    <row r="88" spans="1:12" x14ac:dyDescent="0.25">
      <c r="A88" s="8">
        <v>61</v>
      </c>
      <c r="B88" s="22" t="s">
        <v>73</v>
      </c>
      <c r="C88" s="44">
        <v>2.7729291700000001E-3</v>
      </c>
      <c r="D88" s="10" t="s">
        <v>330</v>
      </c>
      <c r="E88" s="10">
        <v>68391.100000000006</v>
      </c>
      <c r="F88" s="10">
        <v>0</v>
      </c>
      <c r="G88" s="10">
        <v>0</v>
      </c>
      <c r="H88" s="7">
        <v>68391.100000000006</v>
      </c>
      <c r="I88" s="10" t="s">
        <v>332</v>
      </c>
      <c r="J88" s="24" t="s">
        <v>333</v>
      </c>
      <c r="K88" s="24" t="s">
        <v>354</v>
      </c>
      <c r="L88" s="10" t="s">
        <v>335</v>
      </c>
    </row>
    <row r="89" spans="1:12" x14ac:dyDescent="0.25">
      <c r="A89" s="8">
        <v>62</v>
      </c>
      <c r="B89" s="22" t="s">
        <v>74</v>
      </c>
      <c r="C89" s="44">
        <v>1.4646767E-5</v>
      </c>
      <c r="D89" s="10" t="s">
        <v>332</v>
      </c>
      <c r="E89" s="10">
        <v>361.25</v>
      </c>
      <c r="F89" s="10">
        <v>0</v>
      </c>
      <c r="G89" s="10">
        <v>0</v>
      </c>
      <c r="H89" s="7">
        <v>361.25</v>
      </c>
      <c r="I89" s="10" t="s">
        <v>330</v>
      </c>
      <c r="J89" s="24" t="s">
        <v>331</v>
      </c>
      <c r="K89" s="24" t="s">
        <v>331</v>
      </c>
      <c r="L89" s="10" t="s">
        <v>331</v>
      </c>
    </row>
    <row r="90" spans="1:12" x14ac:dyDescent="0.25">
      <c r="A90" s="8">
        <v>63</v>
      </c>
      <c r="B90" s="22" t="s">
        <v>75</v>
      </c>
      <c r="C90" s="44">
        <v>2.0735405899999999E-4</v>
      </c>
      <c r="D90" s="10" t="s">
        <v>330</v>
      </c>
      <c r="E90" s="10">
        <v>5114.1499999999996</v>
      </c>
      <c r="F90" s="10">
        <v>0</v>
      </c>
      <c r="G90" s="10">
        <v>0</v>
      </c>
      <c r="H90" s="7">
        <v>5114.1499999999996</v>
      </c>
      <c r="I90" s="10" t="s">
        <v>330</v>
      </c>
      <c r="J90" s="24" t="s">
        <v>331</v>
      </c>
      <c r="K90" s="24" t="s">
        <v>331</v>
      </c>
      <c r="L90" s="10" t="s">
        <v>331</v>
      </c>
    </row>
    <row r="91" spans="1:12" x14ac:dyDescent="0.25">
      <c r="A91" s="8">
        <v>64</v>
      </c>
      <c r="B91" s="22" t="s">
        <v>76</v>
      </c>
      <c r="C91" s="44">
        <v>1.928773141E-3</v>
      </c>
      <c r="D91" s="10" t="s">
        <v>330</v>
      </c>
      <c r="E91" s="10">
        <v>47570.97</v>
      </c>
      <c r="F91" s="10">
        <v>0</v>
      </c>
      <c r="G91" s="10">
        <v>0</v>
      </c>
      <c r="H91" s="7">
        <v>47570.97</v>
      </c>
      <c r="I91" s="10" t="s">
        <v>332</v>
      </c>
      <c r="J91" s="24" t="s">
        <v>333</v>
      </c>
      <c r="K91" s="24" t="s">
        <v>355</v>
      </c>
      <c r="L91" s="10" t="s">
        <v>335</v>
      </c>
    </row>
    <row r="92" spans="1:12" x14ac:dyDescent="0.25">
      <c r="A92" s="8">
        <v>65</v>
      </c>
      <c r="B92" s="22" t="s">
        <v>77</v>
      </c>
      <c r="C92" s="44">
        <v>1.67724982E-3</v>
      </c>
      <c r="D92" s="10" t="s">
        <v>330</v>
      </c>
      <c r="E92" s="10">
        <v>41367.43</v>
      </c>
      <c r="F92" s="10">
        <v>0</v>
      </c>
      <c r="G92" s="10">
        <v>0</v>
      </c>
      <c r="H92" s="7">
        <v>41367.43</v>
      </c>
      <c r="I92" s="10" t="s">
        <v>330</v>
      </c>
      <c r="J92" s="24" t="s">
        <v>331</v>
      </c>
      <c r="K92" s="24" t="s">
        <v>331</v>
      </c>
      <c r="L92" s="10" t="s">
        <v>331</v>
      </c>
    </row>
    <row r="93" spans="1:12" x14ac:dyDescent="0.25">
      <c r="A93" s="8">
        <v>66</v>
      </c>
      <c r="B93" s="22" t="s">
        <v>78</v>
      </c>
      <c r="C93" s="44">
        <v>1.0040382408999999E-2</v>
      </c>
      <c r="D93" s="10" t="s">
        <v>330</v>
      </c>
      <c r="E93" s="10">
        <v>247634.46</v>
      </c>
      <c r="F93" s="10">
        <v>0</v>
      </c>
      <c r="G93" s="10">
        <v>0</v>
      </c>
      <c r="H93" s="7">
        <v>247634.46</v>
      </c>
      <c r="I93" s="10" t="s">
        <v>332</v>
      </c>
      <c r="J93" s="24" t="s">
        <v>333</v>
      </c>
      <c r="K93" s="24" t="s">
        <v>356</v>
      </c>
      <c r="L93" s="10" t="s">
        <v>335</v>
      </c>
    </row>
    <row r="94" spans="1:12" x14ac:dyDescent="0.25">
      <c r="A94" s="8">
        <v>67</v>
      </c>
      <c r="B94" s="22" t="s">
        <v>79</v>
      </c>
      <c r="C94" s="44">
        <v>5.9203305000000003E-5</v>
      </c>
      <c r="D94" s="10" t="s">
        <v>332</v>
      </c>
      <c r="E94" s="10">
        <v>1460.18</v>
      </c>
      <c r="F94" s="10">
        <v>0</v>
      </c>
      <c r="G94" s="10">
        <v>0</v>
      </c>
      <c r="H94" s="7">
        <v>1460.18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68</v>
      </c>
      <c r="B95" s="22" t="s">
        <v>80</v>
      </c>
      <c r="C95" s="44">
        <v>1.8132565779999999E-3</v>
      </c>
      <c r="D95" s="10" t="s">
        <v>330</v>
      </c>
      <c r="E95" s="10">
        <v>44721.88</v>
      </c>
      <c r="F95" s="10">
        <v>0</v>
      </c>
      <c r="G95" s="10">
        <v>0</v>
      </c>
      <c r="H95" s="7">
        <v>44721.88</v>
      </c>
      <c r="I95" s="10" t="s">
        <v>330</v>
      </c>
      <c r="J95" s="24" t="s">
        <v>331</v>
      </c>
      <c r="K95" s="24" t="s">
        <v>331</v>
      </c>
      <c r="L95" s="10" t="s">
        <v>331</v>
      </c>
    </row>
    <row r="96" spans="1:12" x14ac:dyDescent="0.25">
      <c r="A96" s="8">
        <v>69</v>
      </c>
      <c r="B96" s="22" t="s">
        <v>81</v>
      </c>
      <c r="C96" s="44">
        <v>8.1390405999999996E-5</v>
      </c>
      <c r="D96" s="10" t="s">
        <v>332</v>
      </c>
      <c r="E96" s="10">
        <v>2007.4</v>
      </c>
      <c r="F96" s="10">
        <v>0</v>
      </c>
      <c r="G96" s="10">
        <v>0</v>
      </c>
      <c r="H96" s="7">
        <v>2007.4</v>
      </c>
      <c r="I96" s="10" t="s">
        <v>330</v>
      </c>
      <c r="J96" s="24" t="s">
        <v>331</v>
      </c>
      <c r="K96" s="24" t="s">
        <v>331</v>
      </c>
      <c r="L96" s="10" t="s">
        <v>331</v>
      </c>
    </row>
    <row r="97" spans="1:12" x14ac:dyDescent="0.25">
      <c r="A97" s="8">
        <v>70</v>
      </c>
      <c r="B97" s="22" t="s">
        <v>82</v>
      </c>
      <c r="C97" s="44">
        <v>1.81020848E-4</v>
      </c>
      <c r="D97" s="10" t="s">
        <v>330</v>
      </c>
      <c r="E97" s="10">
        <v>4464.67</v>
      </c>
      <c r="F97" s="10">
        <v>0</v>
      </c>
      <c r="G97" s="10">
        <v>0</v>
      </c>
      <c r="H97" s="7">
        <v>4464.67</v>
      </c>
      <c r="I97" s="10" t="s">
        <v>332</v>
      </c>
      <c r="J97" s="24" t="s">
        <v>333</v>
      </c>
      <c r="K97" s="24" t="s">
        <v>357</v>
      </c>
      <c r="L97" s="10" t="s">
        <v>335</v>
      </c>
    </row>
    <row r="98" spans="1:12" x14ac:dyDescent="0.25">
      <c r="A98" s="8">
        <v>71</v>
      </c>
      <c r="B98" s="22" t="s">
        <v>83</v>
      </c>
      <c r="C98" s="44">
        <v>2.2024727799999999E-4</v>
      </c>
      <c r="D98" s="10" t="s">
        <v>330</v>
      </c>
      <c r="E98" s="10">
        <v>5432.15</v>
      </c>
      <c r="F98" s="10">
        <v>0</v>
      </c>
      <c r="G98" s="10">
        <v>0</v>
      </c>
      <c r="H98" s="7">
        <v>5432.15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72</v>
      </c>
      <c r="B99" s="22" t="s">
        <v>84</v>
      </c>
      <c r="C99" s="44">
        <v>1.65118952E-3</v>
      </c>
      <c r="D99" s="10" t="s">
        <v>330</v>
      </c>
      <c r="E99" s="10">
        <v>40724.69</v>
      </c>
      <c r="F99" s="10">
        <v>0</v>
      </c>
      <c r="G99" s="10">
        <v>0</v>
      </c>
      <c r="H99" s="7">
        <v>40724.69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73</v>
      </c>
      <c r="B100" s="22" t="s">
        <v>85</v>
      </c>
      <c r="C100" s="44">
        <v>1.8526954000000002E-5</v>
      </c>
      <c r="D100" s="10" t="s">
        <v>332</v>
      </c>
      <c r="E100" s="10">
        <v>456.95</v>
      </c>
      <c r="F100" s="10">
        <v>0</v>
      </c>
      <c r="G100" s="10">
        <v>0</v>
      </c>
      <c r="H100" s="7">
        <v>456.95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74</v>
      </c>
      <c r="B101" s="22" t="s">
        <v>86</v>
      </c>
      <c r="C101" s="44">
        <v>4.7960718900000001E-4</v>
      </c>
      <c r="D101" s="10" t="s">
        <v>330</v>
      </c>
      <c r="E101" s="10">
        <v>11828.96</v>
      </c>
      <c r="F101" s="10">
        <v>0</v>
      </c>
      <c r="G101" s="10">
        <v>0</v>
      </c>
      <c r="H101" s="7">
        <v>11828.96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75</v>
      </c>
      <c r="B102" s="22" t="s">
        <v>87</v>
      </c>
      <c r="C102" s="44">
        <v>8.9113134899999999E-4</v>
      </c>
      <c r="D102" s="10" t="s">
        <v>330</v>
      </c>
      <c r="E102" s="10">
        <v>21978.73</v>
      </c>
      <c r="F102" s="10">
        <v>0</v>
      </c>
      <c r="G102" s="10">
        <v>0</v>
      </c>
      <c r="H102" s="7">
        <v>21978.73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76</v>
      </c>
      <c r="B103" s="22" t="s">
        <v>88</v>
      </c>
      <c r="C103" s="44">
        <v>1.7178196700000001E-4</v>
      </c>
      <c r="D103" s="10" t="s">
        <v>330</v>
      </c>
      <c r="E103" s="10">
        <v>4236.8</v>
      </c>
      <c r="F103" s="10">
        <v>0</v>
      </c>
      <c r="G103" s="10">
        <v>0</v>
      </c>
      <c r="H103" s="7">
        <v>4236.8</v>
      </c>
      <c r="I103" s="10" t="s">
        <v>330</v>
      </c>
      <c r="J103" s="24" t="s">
        <v>331</v>
      </c>
      <c r="K103" s="24" t="s">
        <v>331</v>
      </c>
      <c r="L103" s="10" t="s">
        <v>331</v>
      </c>
    </row>
    <row r="104" spans="1:12" x14ac:dyDescent="0.25">
      <c r="A104" s="8">
        <v>77</v>
      </c>
      <c r="B104" s="22" t="s">
        <v>89</v>
      </c>
      <c r="C104" s="44">
        <v>2.5575490299999999E-4</v>
      </c>
      <c r="D104" s="10" t="s">
        <v>330</v>
      </c>
      <c r="E104" s="10">
        <v>6307.9</v>
      </c>
      <c r="F104" s="10">
        <v>0</v>
      </c>
      <c r="G104" s="10">
        <v>0</v>
      </c>
      <c r="H104" s="7">
        <v>6307.9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78</v>
      </c>
      <c r="B105" s="22" t="s">
        <v>90</v>
      </c>
      <c r="C105" s="44">
        <v>2.9548125615E-2</v>
      </c>
      <c r="D105" s="10" t="s">
        <v>330</v>
      </c>
      <c r="E105" s="10">
        <v>728770.46</v>
      </c>
      <c r="F105" s="10">
        <v>0</v>
      </c>
      <c r="G105" s="10">
        <v>0</v>
      </c>
      <c r="H105" s="7">
        <v>728770.46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79</v>
      </c>
      <c r="B106" s="22" t="s">
        <v>91</v>
      </c>
      <c r="C106" s="44">
        <v>3.7431146999999997E-5</v>
      </c>
      <c r="D106" s="10" t="s">
        <v>332</v>
      </c>
      <c r="E106" s="10">
        <v>923.2</v>
      </c>
      <c r="F106" s="10">
        <v>0</v>
      </c>
      <c r="G106" s="10">
        <v>0</v>
      </c>
      <c r="H106" s="7">
        <v>923.2</v>
      </c>
      <c r="I106" s="10" t="s">
        <v>330</v>
      </c>
      <c r="J106" s="24" t="s">
        <v>331</v>
      </c>
      <c r="K106" s="24" t="s">
        <v>331</v>
      </c>
      <c r="L106" s="10" t="s">
        <v>331</v>
      </c>
    </row>
    <row r="107" spans="1:12" x14ac:dyDescent="0.25">
      <c r="A107" s="8">
        <v>80</v>
      </c>
      <c r="B107" s="22" t="s">
        <v>92</v>
      </c>
      <c r="C107" s="44">
        <v>9.4416380999999994E-5</v>
      </c>
      <c r="D107" s="10" t="s">
        <v>330</v>
      </c>
      <c r="E107" s="10">
        <v>2328.67</v>
      </c>
      <c r="F107" s="10">
        <v>0</v>
      </c>
      <c r="G107" s="10">
        <v>0</v>
      </c>
      <c r="H107" s="7">
        <v>2328.67</v>
      </c>
      <c r="I107" s="10" t="s">
        <v>330</v>
      </c>
      <c r="J107" s="24" t="s">
        <v>331</v>
      </c>
      <c r="K107" s="24" t="s">
        <v>331</v>
      </c>
      <c r="L107" s="10" t="s">
        <v>331</v>
      </c>
    </row>
    <row r="108" spans="1:12" x14ac:dyDescent="0.25">
      <c r="A108" s="8">
        <v>81</v>
      </c>
      <c r="B108" s="22" t="s">
        <v>93</v>
      </c>
      <c r="C108" s="44">
        <v>8.00906838E-4</v>
      </c>
      <c r="D108" s="10" t="s">
        <v>330</v>
      </c>
      <c r="E108" s="10">
        <v>19753.439999999999</v>
      </c>
      <c r="F108" s="10">
        <v>0</v>
      </c>
      <c r="G108" s="10">
        <v>0</v>
      </c>
      <c r="H108" s="7">
        <v>19753.439999999999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82</v>
      </c>
      <c r="B109" s="22" t="s">
        <v>94</v>
      </c>
      <c r="C109" s="44">
        <v>4.8883853400000005E-4</v>
      </c>
      <c r="D109" s="10" t="s">
        <v>330</v>
      </c>
      <c r="E109" s="10">
        <v>12056.64</v>
      </c>
      <c r="F109" s="10">
        <v>0</v>
      </c>
      <c r="G109" s="10">
        <v>0</v>
      </c>
      <c r="H109" s="7">
        <v>12056.64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83</v>
      </c>
      <c r="B110" s="22" t="s">
        <v>95</v>
      </c>
      <c r="C110" s="44">
        <v>1.2927096199999999E-4</v>
      </c>
      <c r="D110" s="10" t="s">
        <v>330</v>
      </c>
      <c r="E110" s="10">
        <v>3188.32</v>
      </c>
      <c r="F110" s="10">
        <v>0</v>
      </c>
      <c r="G110" s="10">
        <v>0</v>
      </c>
      <c r="H110" s="7">
        <v>3188.32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84</v>
      </c>
      <c r="B111" s="22" t="s">
        <v>96</v>
      </c>
      <c r="C111" s="44">
        <v>8.9914130999999998E-5</v>
      </c>
      <c r="D111" s="10" t="s">
        <v>330</v>
      </c>
      <c r="E111" s="10">
        <v>2217.63</v>
      </c>
      <c r="F111" s="10">
        <v>0</v>
      </c>
      <c r="G111" s="10">
        <v>0</v>
      </c>
      <c r="H111" s="7">
        <v>2217.63</v>
      </c>
      <c r="I111" s="10" t="s">
        <v>330</v>
      </c>
      <c r="J111" s="24" t="s">
        <v>331</v>
      </c>
      <c r="K111" s="24" t="s">
        <v>331</v>
      </c>
      <c r="L111" s="10" t="s">
        <v>331</v>
      </c>
    </row>
    <row r="112" spans="1:12" x14ac:dyDescent="0.25">
      <c r="A112" s="8">
        <v>85</v>
      </c>
      <c r="B112" s="22" t="s">
        <v>97</v>
      </c>
      <c r="C112" s="44">
        <v>3.6022982000000003E-4</v>
      </c>
      <c r="D112" s="10" t="s">
        <v>330</v>
      </c>
      <c r="E112" s="10">
        <v>8884.65</v>
      </c>
      <c r="F112" s="10">
        <v>0</v>
      </c>
      <c r="G112" s="10">
        <v>0</v>
      </c>
      <c r="H112" s="7">
        <v>8884.65</v>
      </c>
      <c r="I112" s="10" t="s">
        <v>330</v>
      </c>
      <c r="J112" s="24" t="s">
        <v>331</v>
      </c>
      <c r="K112" s="24" t="s">
        <v>331</v>
      </c>
      <c r="L112" s="10" t="s">
        <v>331</v>
      </c>
    </row>
    <row r="113" spans="1:12" x14ac:dyDescent="0.25">
      <c r="A113" s="8">
        <v>86</v>
      </c>
      <c r="B113" s="22" t="s">
        <v>98</v>
      </c>
      <c r="C113" s="44">
        <v>4.0665699999999998E-6</v>
      </c>
      <c r="D113" s="10" t="s">
        <v>332</v>
      </c>
      <c r="E113" s="10">
        <v>100.3</v>
      </c>
      <c r="F113" s="10">
        <v>0</v>
      </c>
      <c r="G113" s="10">
        <v>-100.3</v>
      </c>
      <c r="H113" s="7">
        <v>0</v>
      </c>
      <c r="I113" s="10" t="s">
        <v>330</v>
      </c>
      <c r="J113" s="24" t="s">
        <v>331</v>
      </c>
      <c r="K113" s="24" t="s">
        <v>331</v>
      </c>
      <c r="L113" s="10" t="s">
        <v>331</v>
      </c>
    </row>
    <row r="114" spans="1:12" x14ac:dyDescent="0.25">
      <c r="A114" s="8">
        <v>87</v>
      </c>
      <c r="B114" s="22" t="s">
        <v>99</v>
      </c>
      <c r="C114" s="44">
        <v>1.29462245E-4</v>
      </c>
      <c r="D114" s="10" t="s">
        <v>330</v>
      </c>
      <c r="E114" s="10">
        <v>3193.04</v>
      </c>
      <c r="F114" s="10">
        <v>0</v>
      </c>
      <c r="G114" s="10">
        <v>-3193.04</v>
      </c>
      <c r="H114" s="7">
        <v>0</v>
      </c>
      <c r="I114" s="10" t="s">
        <v>330</v>
      </c>
      <c r="J114" s="24" t="s">
        <v>331</v>
      </c>
      <c r="K114" s="24" t="s">
        <v>331</v>
      </c>
      <c r="L114" s="10" t="s">
        <v>331</v>
      </c>
    </row>
    <row r="115" spans="1:12" x14ac:dyDescent="0.25">
      <c r="A115" s="8">
        <v>88</v>
      </c>
      <c r="B115" s="22" t="s">
        <v>100</v>
      </c>
      <c r="C115" s="44">
        <v>2.0590679067999999E-2</v>
      </c>
      <c r="D115" s="10" t="s">
        <v>330</v>
      </c>
      <c r="E115" s="10">
        <v>507845.36</v>
      </c>
      <c r="F115" s="10">
        <v>0</v>
      </c>
      <c r="G115" s="10">
        <v>3193.04</v>
      </c>
      <c r="H115" s="7">
        <v>511038.39999999997</v>
      </c>
      <c r="I115" s="10" t="s">
        <v>332</v>
      </c>
      <c r="J115" s="24" t="s">
        <v>358</v>
      </c>
      <c r="K115" s="24" t="s">
        <v>359</v>
      </c>
      <c r="L115" s="10" t="s">
        <v>360</v>
      </c>
    </row>
    <row r="116" spans="1:12" x14ac:dyDescent="0.25">
      <c r="A116" s="8"/>
      <c r="B116" s="22"/>
      <c r="C116" s="44"/>
      <c r="D116" s="10"/>
      <c r="E116" s="10"/>
      <c r="F116" s="10"/>
      <c r="G116" s="10"/>
      <c r="H116" s="7"/>
      <c r="I116" s="10"/>
      <c r="J116" s="24"/>
      <c r="K116" s="24"/>
      <c r="L116" s="10"/>
    </row>
    <row r="117" spans="1:12" x14ac:dyDescent="0.25">
      <c r="A117" s="8">
        <v>89</v>
      </c>
      <c r="B117" s="22" t="s">
        <v>101</v>
      </c>
      <c r="C117" s="44">
        <v>7.2026920999999997E-5</v>
      </c>
      <c r="D117" s="10" t="s">
        <v>332</v>
      </c>
      <c r="E117" s="10">
        <v>1776.46</v>
      </c>
      <c r="F117" s="10">
        <v>0</v>
      </c>
      <c r="G117" s="10">
        <v>0</v>
      </c>
      <c r="H117" s="7">
        <v>1776.46</v>
      </c>
      <c r="I117" s="10" t="s">
        <v>330</v>
      </c>
      <c r="J117" s="24" t="s">
        <v>331</v>
      </c>
      <c r="K117" s="24" t="s">
        <v>331</v>
      </c>
      <c r="L117" s="10" t="s">
        <v>331</v>
      </c>
    </row>
    <row r="118" spans="1:12" x14ac:dyDescent="0.25">
      <c r="A118" s="8">
        <v>90</v>
      </c>
      <c r="B118" s="22" t="s">
        <v>102</v>
      </c>
      <c r="C118" s="44">
        <v>2.1503077359999998E-3</v>
      </c>
      <c r="D118" s="10" t="s">
        <v>330</v>
      </c>
      <c r="E118" s="10">
        <v>53034.86</v>
      </c>
      <c r="F118" s="10">
        <v>0</v>
      </c>
      <c r="G118" s="10">
        <v>0</v>
      </c>
      <c r="H118" s="7">
        <v>53034.86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91</v>
      </c>
      <c r="B119" s="22" t="s">
        <v>103</v>
      </c>
      <c r="C119" s="44">
        <v>7.4672268399999999E-4</v>
      </c>
      <c r="D119" s="10" t="s">
        <v>330</v>
      </c>
      <c r="E119" s="10">
        <v>18417.05</v>
      </c>
      <c r="F119" s="10">
        <v>0</v>
      </c>
      <c r="G119" s="10">
        <v>0</v>
      </c>
      <c r="H119" s="7">
        <v>18417.05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92</v>
      </c>
      <c r="B120" s="22" t="s">
        <v>104</v>
      </c>
      <c r="C120" s="44">
        <v>2.0983361100000001E-4</v>
      </c>
      <c r="D120" s="10" t="s">
        <v>330</v>
      </c>
      <c r="E120" s="10">
        <v>5175.3</v>
      </c>
      <c r="F120" s="10">
        <v>0</v>
      </c>
      <c r="G120" s="10">
        <v>0</v>
      </c>
      <c r="H120" s="7">
        <v>5175.3</v>
      </c>
      <c r="I120" s="10" t="s">
        <v>330</v>
      </c>
      <c r="J120" s="24" t="s">
        <v>331</v>
      </c>
      <c r="K120" s="24" t="s">
        <v>331</v>
      </c>
      <c r="L120" s="10" t="s">
        <v>331</v>
      </c>
    </row>
    <row r="121" spans="1:12" x14ac:dyDescent="0.25">
      <c r="A121" s="8">
        <v>93</v>
      </c>
      <c r="B121" s="22" t="s">
        <v>105</v>
      </c>
      <c r="C121" s="44">
        <v>1.1276185000000001E-4</v>
      </c>
      <c r="D121" s="10" t="s">
        <v>330</v>
      </c>
      <c r="E121" s="10">
        <v>2781.14</v>
      </c>
      <c r="F121" s="10">
        <v>0</v>
      </c>
      <c r="G121" s="10">
        <v>0</v>
      </c>
      <c r="H121" s="7">
        <v>2781.14</v>
      </c>
      <c r="I121" s="10" t="s">
        <v>330</v>
      </c>
      <c r="J121" s="24" t="s">
        <v>331</v>
      </c>
      <c r="K121" s="24" t="s">
        <v>331</v>
      </c>
      <c r="L121" s="10" t="s">
        <v>331</v>
      </c>
    </row>
    <row r="122" spans="1:12" x14ac:dyDescent="0.25">
      <c r="A122" s="8">
        <v>94</v>
      </c>
      <c r="B122" s="22" t="s">
        <v>106</v>
      </c>
      <c r="C122" s="44">
        <v>3.4772891399999998E-4</v>
      </c>
      <c r="D122" s="10" t="s">
        <v>330</v>
      </c>
      <c r="E122" s="10">
        <v>8576.33</v>
      </c>
      <c r="F122" s="10">
        <v>0</v>
      </c>
      <c r="G122" s="10">
        <v>0</v>
      </c>
      <c r="H122" s="7">
        <v>8576.33</v>
      </c>
      <c r="I122" s="10" t="s">
        <v>330</v>
      </c>
      <c r="J122" s="24" t="s">
        <v>331</v>
      </c>
      <c r="K122" s="24" t="s">
        <v>331</v>
      </c>
      <c r="L122" s="10" t="s">
        <v>331</v>
      </c>
    </row>
    <row r="123" spans="1:12" x14ac:dyDescent="0.25">
      <c r="A123" s="8">
        <v>95</v>
      </c>
      <c r="B123" s="22" t="s">
        <v>107</v>
      </c>
      <c r="C123" s="44">
        <v>3.7568289000000001E-5</v>
      </c>
      <c r="D123" s="10" t="s">
        <v>332</v>
      </c>
      <c r="E123" s="10">
        <v>926.58</v>
      </c>
      <c r="F123" s="10">
        <v>0</v>
      </c>
      <c r="G123" s="10">
        <v>0</v>
      </c>
      <c r="H123" s="7">
        <v>926.58</v>
      </c>
      <c r="I123" s="10" t="s">
        <v>330</v>
      </c>
      <c r="J123" s="24" t="s">
        <v>331</v>
      </c>
      <c r="K123" s="24" t="s">
        <v>331</v>
      </c>
      <c r="L123" s="10" t="s">
        <v>331</v>
      </c>
    </row>
    <row r="124" spans="1:12" x14ac:dyDescent="0.25">
      <c r="A124" s="8">
        <v>96</v>
      </c>
      <c r="B124" s="22" t="s">
        <v>108</v>
      </c>
      <c r="C124" s="44">
        <v>1.3440310108E-2</v>
      </c>
      <c r="D124" s="10" t="s">
        <v>330</v>
      </c>
      <c r="E124" s="10">
        <v>331489.76</v>
      </c>
      <c r="F124" s="10">
        <v>0</v>
      </c>
      <c r="G124" s="10">
        <v>0</v>
      </c>
      <c r="H124" s="7">
        <v>331489.76</v>
      </c>
      <c r="I124" s="10" t="s">
        <v>332</v>
      </c>
      <c r="J124" s="24" t="s">
        <v>333</v>
      </c>
      <c r="K124" s="24" t="s">
        <v>361</v>
      </c>
      <c r="L124" s="10" t="s">
        <v>335</v>
      </c>
    </row>
    <row r="125" spans="1:12" x14ac:dyDescent="0.25">
      <c r="A125" s="8">
        <v>97</v>
      </c>
      <c r="B125" s="22" t="s">
        <v>109</v>
      </c>
      <c r="C125" s="44">
        <v>9.2338019799999994E-3</v>
      </c>
      <c r="D125" s="10" t="s">
        <v>330</v>
      </c>
      <c r="E125" s="10">
        <v>227741.08</v>
      </c>
      <c r="F125" s="10">
        <v>0</v>
      </c>
      <c r="G125" s="10">
        <v>100.3</v>
      </c>
      <c r="H125" s="7">
        <v>227841.37999999998</v>
      </c>
      <c r="I125" s="10" t="s">
        <v>332</v>
      </c>
      <c r="J125" s="24" t="s">
        <v>333</v>
      </c>
      <c r="K125" s="24" t="s">
        <v>362</v>
      </c>
      <c r="L125" s="10" t="s">
        <v>335</v>
      </c>
    </row>
    <row r="126" spans="1:12" x14ac:dyDescent="0.25">
      <c r="A126" s="8">
        <v>98</v>
      </c>
      <c r="B126" s="22" t="s">
        <v>110</v>
      </c>
      <c r="C126" s="44">
        <v>2.7801574300000001E-4</v>
      </c>
      <c r="D126" s="10" t="s">
        <v>330</v>
      </c>
      <c r="E126" s="10">
        <v>6856.94</v>
      </c>
      <c r="F126" s="10">
        <v>0</v>
      </c>
      <c r="G126" s="10">
        <v>0</v>
      </c>
      <c r="H126" s="7">
        <v>6856.94</v>
      </c>
      <c r="I126" s="10" t="s">
        <v>330</v>
      </c>
      <c r="J126" s="24" t="s">
        <v>331</v>
      </c>
      <c r="K126" s="24" t="s">
        <v>331</v>
      </c>
      <c r="L126" s="10" t="s">
        <v>331</v>
      </c>
    </row>
    <row r="127" spans="1:12" x14ac:dyDescent="0.25">
      <c r="A127" s="8">
        <v>99</v>
      </c>
      <c r="B127" s="22" t="s">
        <v>111</v>
      </c>
      <c r="C127" s="44">
        <v>3.5251722030000001E-3</v>
      </c>
      <c r="D127" s="10" t="s">
        <v>330</v>
      </c>
      <c r="E127" s="10">
        <v>86944.31</v>
      </c>
      <c r="F127" s="10">
        <v>0</v>
      </c>
      <c r="G127" s="10">
        <v>0</v>
      </c>
      <c r="H127" s="7">
        <v>86944.31</v>
      </c>
      <c r="I127" s="10" t="s">
        <v>332</v>
      </c>
      <c r="J127" s="24" t="s">
        <v>333</v>
      </c>
      <c r="K127" s="24" t="s">
        <v>363</v>
      </c>
      <c r="L127" s="10" t="s">
        <v>335</v>
      </c>
    </row>
    <row r="128" spans="1:12" x14ac:dyDescent="0.25">
      <c r="A128" s="8">
        <v>100</v>
      </c>
      <c r="B128" s="22" t="s">
        <v>112</v>
      </c>
      <c r="C128" s="44">
        <v>3.2169530500000002E-4</v>
      </c>
      <c r="D128" s="10" t="s">
        <v>330</v>
      </c>
      <c r="E128" s="10">
        <v>7934.24</v>
      </c>
      <c r="F128" s="10">
        <v>0</v>
      </c>
      <c r="G128" s="10">
        <v>0</v>
      </c>
      <c r="H128" s="7">
        <v>7934.24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101</v>
      </c>
      <c r="B129" s="22" t="s">
        <v>113</v>
      </c>
      <c r="C129" s="44">
        <v>2.1422289099999999E-4</v>
      </c>
      <c r="D129" s="10" t="s">
        <v>330</v>
      </c>
      <c r="E129" s="10">
        <v>5283.56</v>
      </c>
      <c r="F129" s="10">
        <v>0</v>
      </c>
      <c r="G129" s="10">
        <v>0</v>
      </c>
      <c r="H129" s="7">
        <v>5283.56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102</v>
      </c>
      <c r="B130" s="22" t="s">
        <v>114</v>
      </c>
      <c r="C130" s="44">
        <v>2.8311153900000002E-4</v>
      </c>
      <c r="D130" s="10" t="s">
        <v>330</v>
      </c>
      <c r="E130" s="10">
        <v>6982.62</v>
      </c>
      <c r="F130" s="10">
        <v>0</v>
      </c>
      <c r="G130" s="10">
        <v>0</v>
      </c>
      <c r="H130" s="7">
        <v>6982.62</v>
      </c>
      <c r="I130" s="10" t="s">
        <v>330</v>
      </c>
      <c r="J130" s="24" t="s">
        <v>331</v>
      </c>
      <c r="K130" s="24" t="s">
        <v>331</v>
      </c>
      <c r="L130" s="10" t="s">
        <v>331</v>
      </c>
    </row>
    <row r="131" spans="1:12" x14ac:dyDescent="0.25">
      <c r="A131" s="8">
        <v>103</v>
      </c>
      <c r="B131" s="22" t="s">
        <v>115</v>
      </c>
      <c r="C131" s="44">
        <v>2.0174925100000001E-4</v>
      </c>
      <c r="D131" s="10" t="s">
        <v>330</v>
      </c>
      <c r="E131" s="10">
        <v>4975.91</v>
      </c>
      <c r="F131" s="10">
        <v>0</v>
      </c>
      <c r="G131" s="10">
        <v>0</v>
      </c>
      <c r="H131" s="7">
        <v>4975.91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104</v>
      </c>
      <c r="B132" s="22" t="s">
        <v>116</v>
      </c>
      <c r="C132" s="44">
        <v>3.3930320799999998E-4</v>
      </c>
      <c r="D132" s="10" t="s">
        <v>330</v>
      </c>
      <c r="E132" s="10">
        <v>8368.52</v>
      </c>
      <c r="F132" s="10">
        <v>0</v>
      </c>
      <c r="G132" s="10">
        <v>0</v>
      </c>
      <c r="H132" s="7">
        <v>8368.52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105</v>
      </c>
      <c r="B133" s="22" t="s">
        <v>117</v>
      </c>
      <c r="C133" s="44">
        <v>1.0823453979999999E-3</v>
      </c>
      <c r="D133" s="10" t="s">
        <v>330</v>
      </c>
      <c r="E133" s="10">
        <v>26694.799999999999</v>
      </c>
      <c r="F133" s="10">
        <v>0</v>
      </c>
      <c r="G133" s="10">
        <v>0</v>
      </c>
      <c r="H133" s="7">
        <v>26694.799999999999</v>
      </c>
      <c r="I133" s="10" t="s">
        <v>330</v>
      </c>
      <c r="J133" s="24" t="s">
        <v>331</v>
      </c>
      <c r="K133" s="24" t="s">
        <v>331</v>
      </c>
      <c r="L133" s="10" t="s">
        <v>331</v>
      </c>
    </row>
    <row r="134" spans="1:12" x14ac:dyDescent="0.25">
      <c r="A134" s="8">
        <v>106</v>
      </c>
      <c r="B134" s="22" t="s">
        <v>118</v>
      </c>
      <c r="C134" s="44">
        <v>3.0210647500000001E-4</v>
      </c>
      <c r="D134" s="10" t="s">
        <v>330</v>
      </c>
      <c r="E134" s="10">
        <v>7451.11</v>
      </c>
      <c r="F134" s="10">
        <v>0</v>
      </c>
      <c r="G134" s="10">
        <v>0</v>
      </c>
      <c r="H134" s="7">
        <v>7451.11</v>
      </c>
      <c r="I134" s="10" t="s">
        <v>330</v>
      </c>
      <c r="J134" s="24" t="s">
        <v>331</v>
      </c>
      <c r="K134" s="24" t="s">
        <v>331</v>
      </c>
      <c r="L134" s="10" t="s">
        <v>331</v>
      </c>
    </row>
    <row r="135" spans="1:12" x14ac:dyDescent="0.25">
      <c r="A135" s="8">
        <v>107</v>
      </c>
      <c r="B135" s="22" t="s">
        <v>119</v>
      </c>
      <c r="C135" s="44">
        <v>1.2420493549999999E-3</v>
      </c>
      <c r="D135" s="10" t="s">
        <v>330</v>
      </c>
      <c r="E135" s="10">
        <v>30633.72</v>
      </c>
      <c r="F135" s="10">
        <v>0</v>
      </c>
      <c r="G135" s="10">
        <v>0</v>
      </c>
      <c r="H135" s="7">
        <v>30633.72</v>
      </c>
      <c r="I135" s="10" t="s">
        <v>330</v>
      </c>
      <c r="J135" s="24" t="s">
        <v>331</v>
      </c>
      <c r="K135" s="24" t="s">
        <v>331</v>
      </c>
      <c r="L135" s="10" t="s">
        <v>331</v>
      </c>
    </row>
    <row r="136" spans="1:12" x14ac:dyDescent="0.25">
      <c r="A136" s="8">
        <v>108</v>
      </c>
      <c r="B136" s="22" t="s">
        <v>120</v>
      </c>
      <c r="C136" s="44">
        <v>2.9166460000000002E-6</v>
      </c>
      <c r="D136" s="10" t="s">
        <v>332</v>
      </c>
      <c r="E136" s="10">
        <v>71.94</v>
      </c>
      <c r="F136" s="10">
        <v>0</v>
      </c>
      <c r="G136" s="10">
        <v>0</v>
      </c>
      <c r="H136" s="7">
        <v>71.94</v>
      </c>
      <c r="I136" s="10" t="s">
        <v>330</v>
      </c>
      <c r="J136" s="24" t="s">
        <v>331</v>
      </c>
      <c r="K136" s="24" t="s">
        <v>331</v>
      </c>
      <c r="L136" s="10" t="s">
        <v>331</v>
      </c>
    </row>
    <row r="137" spans="1:12" x14ac:dyDescent="0.25">
      <c r="A137" s="8">
        <v>109</v>
      </c>
      <c r="B137" s="22" t="s">
        <v>121</v>
      </c>
      <c r="C137" s="44">
        <v>4.39995757E-4</v>
      </c>
      <c r="D137" s="10" t="s">
        <v>330</v>
      </c>
      <c r="E137" s="10">
        <v>10851.99</v>
      </c>
      <c r="F137" s="10">
        <v>0</v>
      </c>
      <c r="G137" s="10">
        <v>0</v>
      </c>
      <c r="H137" s="7">
        <v>10851.99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110</v>
      </c>
      <c r="B138" s="22" t="s">
        <v>122</v>
      </c>
      <c r="C138" s="44">
        <v>1.7590962699999999E-4</v>
      </c>
      <c r="D138" s="10" t="s">
        <v>330</v>
      </c>
      <c r="E138" s="10">
        <v>4338.6099999999997</v>
      </c>
      <c r="F138" s="10">
        <v>0</v>
      </c>
      <c r="G138" s="10">
        <v>0</v>
      </c>
      <c r="H138" s="7">
        <v>4338.6099999999997</v>
      </c>
      <c r="I138" s="10" t="s">
        <v>330</v>
      </c>
      <c r="J138" s="24" t="s">
        <v>331</v>
      </c>
      <c r="K138" s="24" t="s">
        <v>331</v>
      </c>
      <c r="L138" s="10" t="s">
        <v>331</v>
      </c>
    </row>
    <row r="139" spans="1:12" x14ac:dyDescent="0.25">
      <c r="A139" s="8">
        <v>111</v>
      </c>
      <c r="B139" s="22" t="s">
        <v>123</v>
      </c>
      <c r="C139" s="44">
        <v>2.3394227399999999E-4</v>
      </c>
      <c r="D139" s="10" t="s">
        <v>330</v>
      </c>
      <c r="E139" s="10">
        <v>5769.92</v>
      </c>
      <c r="F139" s="10">
        <v>0</v>
      </c>
      <c r="G139" s="10">
        <v>0</v>
      </c>
      <c r="H139" s="7">
        <v>5769.92</v>
      </c>
      <c r="I139" s="10" t="s">
        <v>330</v>
      </c>
      <c r="J139" s="24" t="s">
        <v>331</v>
      </c>
      <c r="K139" s="24" t="s">
        <v>331</v>
      </c>
      <c r="L139" s="10" t="s">
        <v>331</v>
      </c>
    </row>
    <row r="140" spans="1:12" x14ac:dyDescent="0.25">
      <c r="A140" s="8">
        <v>112</v>
      </c>
      <c r="B140" s="22" t="s">
        <v>124</v>
      </c>
      <c r="C140" s="44">
        <v>4.1796783500000004E-3</v>
      </c>
      <c r="D140" s="10" t="s">
        <v>330</v>
      </c>
      <c r="E140" s="10">
        <v>103086.95</v>
      </c>
      <c r="F140" s="10">
        <v>0</v>
      </c>
      <c r="G140" s="10">
        <v>0</v>
      </c>
      <c r="H140" s="7">
        <v>103086.95</v>
      </c>
      <c r="I140" s="10" t="s">
        <v>332</v>
      </c>
      <c r="J140" s="24" t="s">
        <v>333</v>
      </c>
      <c r="K140" s="24" t="s">
        <v>364</v>
      </c>
      <c r="L140" s="10" t="s">
        <v>335</v>
      </c>
    </row>
    <row r="141" spans="1:12" x14ac:dyDescent="0.25">
      <c r="A141" s="8">
        <v>113</v>
      </c>
      <c r="B141" s="22" t="s">
        <v>125</v>
      </c>
      <c r="C141" s="44">
        <v>1.7432722100000001E-4</v>
      </c>
      <c r="D141" s="10" t="s">
        <v>330</v>
      </c>
      <c r="E141" s="10">
        <v>4299.58</v>
      </c>
      <c r="F141" s="10">
        <v>0</v>
      </c>
      <c r="G141" s="10">
        <v>0</v>
      </c>
      <c r="H141" s="7">
        <v>4299.58</v>
      </c>
      <c r="I141" s="10" t="s">
        <v>330</v>
      </c>
      <c r="J141" s="24" t="s">
        <v>331</v>
      </c>
      <c r="K141" s="24" t="s">
        <v>331</v>
      </c>
      <c r="L141" s="10" t="s">
        <v>331</v>
      </c>
    </row>
    <row r="142" spans="1:12" x14ac:dyDescent="0.25">
      <c r="A142" s="8">
        <v>114</v>
      </c>
      <c r="B142" s="22" t="s">
        <v>126</v>
      </c>
      <c r="C142" s="44">
        <v>9.8946865200000007E-4</v>
      </c>
      <c r="D142" s="10" t="s">
        <v>330</v>
      </c>
      <c r="E142" s="10">
        <v>24404.1</v>
      </c>
      <c r="F142" s="10">
        <v>0</v>
      </c>
      <c r="G142" s="10">
        <v>0</v>
      </c>
      <c r="H142" s="7">
        <v>24404.1</v>
      </c>
      <c r="I142" s="10" t="s">
        <v>330</v>
      </c>
      <c r="J142" s="24" t="s">
        <v>331</v>
      </c>
      <c r="K142" s="24" t="s">
        <v>331</v>
      </c>
      <c r="L142" s="10" t="s">
        <v>331</v>
      </c>
    </row>
    <row r="143" spans="1:12" x14ac:dyDescent="0.25">
      <c r="A143" s="8">
        <v>115</v>
      </c>
      <c r="B143" s="22" t="s">
        <v>127</v>
      </c>
      <c r="C143" s="44">
        <v>2.4496552000000001E-5</v>
      </c>
      <c r="D143" s="10" t="s">
        <v>332</v>
      </c>
      <c r="E143" s="10">
        <v>604.17999999999995</v>
      </c>
      <c r="F143" s="10">
        <v>0</v>
      </c>
      <c r="G143" s="10">
        <v>0</v>
      </c>
      <c r="H143" s="7">
        <v>604.17999999999995</v>
      </c>
      <c r="I143" s="10" t="s">
        <v>330</v>
      </c>
      <c r="J143" s="24" t="s">
        <v>331</v>
      </c>
      <c r="K143" s="24" t="s">
        <v>331</v>
      </c>
      <c r="L143" s="10" t="s">
        <v>331</v>
      </c>
    </row>
    <row r="144" spans="1:12" x14ac:dyDescent="0.25">
      <c r="A144" s="8">
        <v>116</v>
      </c>
      <c r="B144" s="22" t="s">
        <v>128</v>
      </c>
      <c r="C144" s="44">
        <v>2.4927201570000002E-3</v>
      </c>
      <c r="D144" s="10" t="s">
        <v>330</v>
      </c>
      <c r="E144" s="10">
        <v>61480.07</v>
      </c>
      <c r="F144" s="10">
        <v>0</v>
      </c>
      <c r="G144" s="10">
        <v>0</v>
      </c>
      <c r="H144" s="7">
        <v>61480.07</v>
      </c>
      <c r="I144" s="10" t="s">
        <v>332</v>
      </c>
      <c r="J144" s="24" t="s">
        <v>333</v>
      </c>
      <c r="K144" s="24" t="s">
        <v>365</v>
      </c>
      <c r="L144" s="10" t="s">
        <v>335</v>
      </c>
    </row>
    <row r="145" spans="1:12" x14ac:dyDescent="0.25">
      <c r="A145" s="8">
        <v>117</v>
      </c>
      <c r="B145" s="22" t="s">
        <v>129</v>
      </c>
      <c r="C145" s="44">
        <v>4.04726923E-4</v>
      </c>
      <c r="D145" s="10" t="s">
        <v>330</v>
      </c>
      <c r="E145" s="10">
        <v>9982.1200000000008</v>
      </c>
      <c r="F145" s="10">
        <v>0</v>
      </c>
      <c r="G145" s="10">
        <v>0</v>
      </c>
      <c r="H145" s="7">
        <v>9982.1200000000008</v>
      </c>
      <c r="I145" s="10" t="s">
        <v>332</v>
      </c>
      <c r="J145" s="24" t="s">
        <v>333</v>
      </c>
      <c r="K145" s="24" t="s">
        <v>345</v>
      </c>
      <c r="L145" s="10" t="s">
        <v>335</v>
      </c>
    </row>
    <row r="146" spans="1:12" x14ac:dyDescent="0.25">
      <c r="A146" s="8">
        <v>118</v>
      </c>
      <c r="B146" s="22" t="s">
        <v>130</v>
      </c>
      <c r="C146" s="44">
        <v>1.750661517E-3</v>
      </c>
      <c r="D146" s="10" t="s">
        <v>330</v>
      </c>
      <c r="E146" s="10">
        <v>43178.05</v>
      </c>
      <c r="F146" s="10">
        <v>0</v>
      </c>
      <c r="G146" s="10">
        <v>0</v>
      </c>
      <c r="H146" s="7">
        <v>43178.05</v>
      </c>
      <c r="I146" s="10" t="s">
        <v>330</v>
      </c>
      <c r="J146" s="24" t="s">
        <v>331</v>
      </c>
      <c r="K146" s="24" t="s">
        <v>331</v>
      </c>
      <c r="L146" s="10" t="s">
        <v>331</v>
      </c>
    </row>
    <row r="147" spans="1:12" x14ac:dyDescent="0.25">
      <c r="A147" s="8">
        <v>119</v>
      </c>
      <c r="B147" s="22" t="s">
        <v>131</v>
      </c>
      <c r="C147" s="44">
        <v>4.93200938E-4</v>
      </c>
      <c r="D147" s="10" t="s">
        <v>330</v>
      </c>
      <c r="E147" s="10">
        <v>12164.23</v>
      </c>
      <c r="F147" s="10">
        <v>0</v>
      </c>
      <c r="G147" s="10">
        <v>0</v>
      </c>
      <c r="H147" s="7">
        <v>12164.23</v>
      </c>
      <c r="I147" s="10" t="s">
        <v>330</v>
      </c>
      <c r="J147" s="24" t="s">
        <v>331</v>
      </c>
      <c r="K147" s="24" t="s">
        <v>331</v>
      </c>
      <c r="L147" s="10" t="s">
        <v>331</v>
      </c>
    </row>
    <row r="148" spans="1:12" x14ac:dyDescent="0.25">
      <c r="A148" s="8">
        <v>120</v>
      </c>
      <c r="B148" s="22" t="s">
        <v>132</v>
      </c>
      <c r="C148" s="44">
        <v>2.391080743E-2</v>
      </c>
      <c r="D148" s="10" t="s">
        <v>330</v>
      </c>
      <c r="E148" s="10">
        <v>589732.5</v>
      </c>
      <c r="F148" s="10">
        <v>0</v>
      </c>
      <c r="G148" s="10">
        <v>0</v>
      </c>
      <c r="H148" s="7">
        <v>589732.5</v>
      </c>
      <c r="I148" s="10" t="s">
        <v>332</v>
      </c>
      <c r="J148" s="24" t="s">
        <v>333</v>
      </c>
      <c r="K148" s="24" t="s">
        <v>366</v>
      </c>
      <c r="L148" s="10" t="s">
        <v>335</v>
      </c>
    </row>
    <row r="149" spans="1:12" x14ac:dyDescent="0.25">
      <c r="A149" s="8">
        <v>121</v>
      </c>
      <c r="B149" s="22" t="s">
        <v>133</v>
      </c>
      <c r="C149" s="44">
        <v>9.9756728499999993E-4</v>
      </c>
      <c r="D149" s="10" t="s">
        <v>330</v>
      </c>
      <c r="E149" s="10">
        <v>24603.85</v>
      </c>
      <c r="F149" s="10">
        <v>0</v>
      </c>
      <c r="G149" s="10">
        <v>0</v>
      </c>
      <c r="H149" s="7">
        <v>24603.85</v>
      </c>
      <c r="I149" s="10" t="s">
        <v>330</v>
      </c>
      <c r="J149" s="24" t="s">
        <v>331</v>
      </c>
      <c r="K149" s="24" t="s">
        <v>331</v>
      </c>
      <c r="L149" s="10" t="s">
        <v>331</v>
      </c>
    </row>
    <row r="150" spans="1:12" x14ac:dyDescent="0.25">
      <c r="A150" s="8">
        <v>122</v>
      </c>
      <c r="B150" s="22" t="s">
        <v>134</v>
      </c>
      <c r="C150" s="44">
        <v>2.6846285500000002E-4</v>
      </c>
      <c r="D150" s="10" t="s">
        <v>330</v>
      </c>
      <c r="E150" s="10">
        <v>6621.33</v>
      </c>
      <c r="F150" s="10">
        <v>0</v>
      </c>
      <c r="G150" s="10">
        <v>0</v>
      </c>
      <c r="H150" s="7">
        <v>6621.33</v>
      </c>
      <c r="I150" s="10" t="s">
        <v>330</v>
      </c>
      <c r="J150" s="24" t="s">
        <v>331</v>
      </c>
      <c r="K150" s="24" t="s">
        <v>331</v>
      </c>
      <c r="L150" s="10" t="s">
        <v>331</v>
      </c>
    </row>
    <row r="151" spans="1:12" x14ac:dyDescent="0.25">
      <c r="A151" s="8">
        <v>123</v>
      </c>
      <c r="B151" s="22" t="s">
        <v>135</v>
      </c>
      <c r="C151" s="44">
        <v>5.4943125129999996E-3</v>
      </c>
      <c r="D151" s="10" t="s">
        <v>330</v>
      </c>
      <c r="E151" s="10">
        <v>135510.88</v>
      </c>
      <c r="F151" s="10">
        <v>0</v>
      </c>
      <c r="G151" s="10">
        <v>0</v>
      </c>
      <c r="H151" s="7">
        <v>135510.88</v>
      </c>
      <c r="I151" s="10" t="s">
        <v>332</v>
      </c>
      <c r="J151" s="24" t="s">
        <v>333</v>
      </c>
      <c r="K151" s="24" t="s">
        <v>367</v>
      </c>
      <c r="L151" s="10" t="s">
        <v>335</v>
      </c>
    </row>
    <row r="152" spans="1:12" x14ac:dyDescent="0.25">
      <c r="A152" s="8">
        <v>124</v>
      </c>
      <c r="B152" s="22" t="s">
        <v>136</v>
      </c>
      <c r="C152" s="44">
        <v>3.5979730059999999E-3</v>
      </c>
      <c r="D152" s="10" t="s">
        <v>330</v>
      </c>
      <c r="E152" s="10">
        <v>88739.86</v>
      </c>
      <c r="F152" s="10">
        <v>0</v>
      </c>
      <c r="G152" s="10">
        <v>0</v>
      </c>
      <c r="H152" s="7">
        <v>88739.86</v>
      </c>
      <c r="I152" s="10" t="s">
        <v>332</v>
      </c>
      <c r="J152" s="24" t="s">
        <v>333</v>
      </c>
      <c r="K152" s="24" t="s">
        <v>368</v>
      </c>
      <c r="L152" s="10" t="s">
        <v>335</v>
      </c>
    </row>
    <row r="153" spans="1:12" x14ac:dyDescent="0.25">
      <c r="A153" s="8">
        <v>125</v>
      </c>
      <c r="B153" s="22" t="s">
        <v>137</v>
      </c>
      <c r="C153" s="44">
        <v>1.234778975E-3</v>
      </c>
      <c r="D153" s="10" t="s">
        <v>330</v>
      </c>
      <c r="E153" s="10">
        <v>30454.400000000001</v>
      </c>
      <c r="F153" s="10">
        <v>0</v>
      </c>
      <c r="G153" s="10">
        <v>0</v>
      </c>
      <c r="H153" s="7">
        <v>30454.400000000001</v>
      </c>
      <c r="I153" s="10" t="s">
        <v>332</v>
      </c>
      <c r="J153" s="24" t="s">
        <v>333</v>
      </c>
      <c r="K153" s="24" t="s">
        <v>369</v>
      </c>
      <c r="L153" s="10" t="s">
        <v>335</v>
      </c>
    </row>
    <row r="154" spans="1:12" x14ac:dyDescent="0.25">
      <c r="A154" s="8">
        <v>126</v>
      </c>
      <c r="B154" s="22" t="s">
        <v>138</v>
      </c>
      <c r="C154" s="44">
        <v>1.0289043E-4</v>
      </c>
      <c r="D154" s="10" t="s">
        <v>330</v>
      </c>
      <c r="E154" s="10">
        <v>2537.67</v>
      </c>
      <c r="F154" s="10">
        <v>0</v>
      </c>
      <c r="G154" s="10">
        <v>0</v>
      </c>
      <c r="H154" s="7">
        <v>2537.67</v>
      </c>
      <c r="I154" s="10" t="s">
        <v>332</v>
      </c>
      <c r="J154" s="24" t="s">
        <v>333</v>
      </c>
      <c r="K154" s="24" t="s">
        <v>370</v>
      </c>
      <c r="L154" s="10" t="s">
        <v>335</v>
      </c>
    </row>
    <row r="155" spans="1:12" x14ac:dyDescent="0.25">
      <c r="A155" s="8">
        <v>127</v>
      </c>
      <c r="B155" s="22" t="s">
        <v>139</v>
      </c>
      <c r="C155" s="44">
        <v>6.406629239E-3</v>
      </c>
      <c r="D155" s="10" t="s">
        <v>330</v>
      </c>
      <c r="E155" s="10">
        <v>158012.13</v>
      </c>
      <c r="F155" s="10">
        <v>0</v>
      </c>
      <c r="G155" s="10">
        <v>0</v>
      </c>
      <c r="H155" s="7">
        <v>158012.13</v>
      </c>
      <c r="I155" s="10" t="s">
        <v>332</v>
      </c>
      <c r="J155" s="24" t="s">
        <v>333</v>
      </c>
      <c r="K155" s="24" t="s">
        <v>371</v>
      </c>
      <c r="L155" s="10" t="s">
        <v>335</v>
      </c>
    </row>
    <row r="156" spans="1:12" x14ac:dyDescent="0.25">
      <c r="A156" s="8">
        <v>128</v>
      </c>
      <c r="B156" s="22" t="s">
        <v>140</v>
      </c>
      <c r="C156" s="44">
        <v>1.9759611309999999E-3</v>
      </c>
      <c r="D156" s="10" t="s">
        <v>330</v>
      </c>
      <c r="E156" s="10">
        <v>48734.8</v>
      </c>
      <c r="F156" s="10">
        <v>0</v>
      </c>
      <c r="G156" s="10">
        <v>0</v>
      </c>
      <c r="H156" s="7">
        <v>48734.8</v>
      </c>
      <c r="I156" s="10" t="s">
        <v>332</v>
      </c>
      <c r="J156" s="24" t="s">
        <v>333</v>
      </c>
      <c r="K156" s="24" t="s">
        <v>372</v>
      </c>
      <c r="L156" s="10" t="s">
        <v>335</v>
      </c>
    </row>
    <row r="157" spans="1:12" x14ac:dyDescent="0.25">
      <c r="A157" s="8">
        <v>129</v>
      </c>
      <c r="B157" s="22" t="s">
        <v>141</v>
      </c>
      <c r="C157" s="44">
        <v>6.486601285E-3</v>
      </c>
      <c r="D157" s="10" t="s">
        <v>330</v>
      </c>
      <c r="E157" s="10">
        <v>159984.54</v>
      </c>
      <c r="F157" s="10">
        <v>0</v>
      </c>
      <c r="G157" s="10">
        <v>0</v>
      </c>
      <c r="H157" s="7">
        <v>159984.54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130</v>
      </c>
      <c r="B158" s="22" t="s">
        <v>142</v>
      </c>
      <c r="C158" s="44">
        <v>3.1086096499999998E-4</v>
      </c>
      <c r="D158" s="10" t="s">
        <v>330</v>
      </c>
      <c r="E158" s="10">
        <v>7667.03</v>
      </c>
      <c r="F158" s="10">
        <v>0</v>
      </c>
      <c r="G158" s="10">
        <v>0</v>
      </c>
      <c r="H158" s="7">
        <v>7667.03</v>
      </c>
      <c r="I158" s="10" t="s">
        <v>330</v>
      </c>
      <c r="J158" s="24" t="s">
        <v>331</v>
      </c>
      <c r="K158" s="24" t="s">
        <v>331</v>
      </c>
      <c r="L158" s="10" t="s">
        <v>331</v>
      </c>
    </row>
    <row r="159" spans="1:12" x14ac:dyDescent="0.25">
      <c r="A159" s="8">
        <v>131</v>
      </c>
      <c r="B159" s="22" t="s">
        <v>143</v>
      </c>
      <c r="C159" s="44">
        <v>2.2630631960000001E-3</v>
      </c>
      <c r="D159" s="10" t="s">
        <v>330</v>
      </c>
      <c r="E159" s="10">
        <v>55815.85</v>
      </c>
      <c r="F159" s="10">
        <v>0</v>
      </c>
      <c r="G159" s="10">
        <v>0</v>
      </c>
      <c r="H159" s="7">
        <v>55815.85</v>
      </c>
      <c r="I159" s="10" t="s">
        <v>330</v>
      </c>
      <c r="J159" s="24" t="s">
        <v>331</v>
      </c>
      <c r="K159" s="24" t="s">
        <v>331</v>
      </c>
      <c r="L159" s="10" t="s">
        <v>331</v>
      </c>
    </row>
    <row r="160" spans="1:12" x14ac:dyDescent="0.25">
      <c r="A160" s="8">
        <v>132</v>
      </c>
      <c r="B160" s="22" t="s">
        <v>144</v>
      </c>
      <c r="C160" s="44">
        <v>2.2227072398000002E-2</v>
      </c>
      <c r="D160" s="10" t="s">
        <v>330</v>
      </c>
      <c r="E160" s="10">
        <v>548205.12</v>
      </c>
      <c r="F160" s="10">
        <v>0</v>
      </c>
      <c r="G160" s="10">
        <v>0</v>
      </c>
      <c r="H160" s="7">
        <v>548205.12</v>
      </c>
      <c r="I160" s="10" t="s">
        <v>332</v>
      </c>
      <c r="J160" s="24" t="s">
        <v>333</v>
      </c>
      <c r="K160" s="24" t="s">
        <v>373</v>
      </c>
      <c r="L160" s="10" t="s">
        <v>335</v>
      </c>
    </row>
    <row r="161" spans="1:12" x14ac:dyDescent="0.25">
      <c r="A161" s="8">
        <v>133</v>
      </c>
      <c r="B161" s="22" t="s">
        <v>145</v>
      </c>
      <c r="C161" s="44">
        <v>9.8379769200000007E-4</v>
      </c>
      <c r="D161" s="10" t="s">
        <v>330</v>
      </c>
      <c r="E161" s="10">
        <v>24264.240000000002</v>
      </c>
      <c r="F161" s="10">
        <v>0</v>
      </c>
      <c r="G161" s="10">
        <v>0</v>
      </c>
      <c r="H161" s="7">
        <v>24264.240000000002</v>
      </c>
      <c r="I161" s="10" t="s">
        <v>330</v>
      </c>
      <c r="J161" s="24" t="s">
        <v>331</v>
      </c>
      <c r="K161" s="24" t="s">
        <v>331</v>
      </c>
      <c r="L161" s="10" t="s">
        <v>331</v>
      </c>
    </row>
    <row r="162" spans="1:12" x14ac:dyDescent="0.25">
      <c r="A162" s="8">
        <v>134</v>
      </c>
      <c r="B162" s="22" t="s">
        <v>146</v>
      </c>
      <c r="C162" s="44">
        <v>3.1145250536999999E-2</v>
      </c>
      <c r="D162" s="10" t="s">
        <v>330</v>
      </c>
      <c r="E162" s="10">
        <v>768161.7</v>
      </c>
      <c r="F162" s="10">
        <v>0</v>
      </c>
      <c r="G162" s="10">
        <v>0</v>
      </c>
      <c r="H162" s="7">
        <v>768161.7</v>
      </c>
      <c r="I162" s="10" t="s">
        <v>332</v>
      </c>
      <c r="J162" s="24" t="s">
        <v>333</v>
      </c>
      <c r="K162" s="24" t="s">
        <v>374</v>
      </c>
      <c r="L162" s="10" t="s">
        <v>335</v>
      </c>
    </row>
    <row r="163" spans="1:12" x14ac:dyDescent="0.25">
      <c r="A163" s="8">
        <v>135</v>
      </c>
      <c r="B163" s="22" t="s">
        <v>147</v>
      </c>
      <c r="C163" s="44">
        <v>8.5048985999999999E-4</v>
      </c>
      <c r="D163" s="10" t="s">
        <v>330</v>
      </c>
      <c r="E163" s="10">
        <v>20976.35</v>
      </c>
      <c r="F163" s="10">
        <v>0</v>
      </c>
      <c r="G163" s="10">
        <v>0</v>
      </c>
      <c r="H163" s="7">
        <v>20976.35</v>
      </c>
      <c r="I163" s="10" t="s">
        <v>330</v>
      </c>
      <c r="J163" s="24" t="s">
        <v>331</v>
      </c>
      <c r="K163" s="24" t="s">
        <v>331</v>
      </c>
      <c r="L163" s="10" t="s">
        <v>331</v>
      </c>
    </row>
    <row r="164" spans="1:12" x14ac:dyDescent="0.25">
      <c r="A164" s="8">
        <v>136</v>
      </c>
      <c r="B164" s="22" t="s">
        <v>148</v>
      </c>
      <c r="C164" s="44">
        <v>4.043991E-5</v>
      </c>
      <c r="D164" s="10" t="s">
        <v>332</v>
      </c>
      <c r="E164" s="10">
        <v>997.4</v>
      </c>
      <c r="F164" s="10">
        <v>0</v>
      </c>
      <c r="G164" s="10">
        <v>0</v>
      </c>
      <c r="H164" s="7">
        <v>997.4</v>
      </c>
      <c r="I164" s="10" t="s">
        <v>330</v>
      </c>
      <c r="J164" s="24" t="s">
        <v>331</v>
      </c>
      <c r="K164" s="24" t="s">
        <v>331</v>
      </c>
      <c r="L164" s="10" t="s">
        <v>331</v>
      </c>
    </row>
    <row r="165" spans="1:12" x14ac:dyDescent="0.25">
      <c r="A165" s="8">
        <v>137</v>
      </c>
      <c r="B165" s="22" t="s">
        <v>149</v>
      </c>
      <c r="C165" s="44">
        <v>8.1575084800000004E-4</v>
      </c>
      <c r="D165" s="10" t="s">
        <v>330</v>
      </c>
      <c r="E165" s="10">
        <v>20119.55</v>
      </c>
      <c r="F165" s="10">
        <v>0</v>
      </c>
      <c r="G165" s="10">
        <v>0</v>
      </c>
      <c r="H165" s="7">
        <v>20119.55</v>
      </c>
      <c r="I165" s="10" t="s">
        <v>332</v>
      </c>
      <c r="J165" s="24" t="s">
        <v>333</v>
      </c>
      <c r="K165" s="24" t="s">
        <v>375</v>
      </c>
      <c r="L165" s="10" t="s">
        <v>335</v>
      </c>
    </row>
    <row r="166" spans="1:12" x14ac:dyDescent="0.25">
      <c r="A166" s="8">
        <v>138</v>
      </c>
      <c r="B166" s="22" t="s">
        <v>150</v>
      </c>
      <c r="C166" s="44">
        <v>5.9449414359999996E-3</v>
      </c>
      <c r="D166" s="10" t="s">
        <v>330</v>
      </c>
      <c r="E166" s="10">
        <v>146625.13</v>
      </c>
      <c r="F166" s="10">
        <v>0</v>
      </c>
      <c r="G166" s="10">
        <v>0</v>
      </c>
      <c r="H166" s="7">
        <v>146625.13</v>
      </c>
      <c r="I166" s="10" t="s">
        <v>332</v>
      </c>
      <c r="J166" s="24" t="s">
        <v>333</v>
      </c>
      <c r="K166" s="24" t="s">
        <v>376</v>
      </c>
      <c r="L166" s="10" t="s">
        <v>335</v>
      </c>
    </row>
    <row r="167" spans="1:12" x14ac:dyDescent="0.25">
      <c r="A167" s="8">
        <v>139</v>
      </c>
      <c r="B167" s="22" t="s">
        <v>151</v>
      </c>
      <c r="C167" s="44">
        <v>4.7307352989999999E-3</v>
      </c>
      <c r="D167" s="10" t="s">
        <v>330</v>
      </c>
      <c r="E167" s="10">
        <v>116678.13</v>
      </c>
      <c r="F167" s="10">
        <v>0</v>
      </c>
      <c r="G167" s="10">
        <v>0</v>
      </c>
      <c r="H167" s="7">
        <v>116678.13</v>
      </c>
      <c r="I167" s="10" t="s">
        <v>330</v>
      </c>
      <c r="J167" s="24" t="s">
        <v>331</v>
      </c>
      <c r="K167" s="24" t="s">
        <v>331</v>
      </c>
      <c r="L167" s="10" t="s">
        <v>331</v>
      </c>
    </row>
    <row r="168" spans="1:12" x14ac:dyDescent="0.25">
      <c r="A168" s="8">
        <v>140</v>
      </c>
      <c r="B168" s="22" t="s">
        <v>152</v>
      </c>
      <c r="C168" s="44">
        <v>1.3858695E-3</v>
      </c>
      <c r="D168" s="10" t="s">
        <v>330</v>
      </c>
      <c r="E168" s="10">
        <v>34180.870000000003</v>
      </c>
      <c r="F168" s="10">
        <v>0</v>
      </c>
      <c r="G168" s="10">
        <v>0</v>
      </c>
      <c r="H168" s="7">
        <v>34180.870000000003</v>
      </c>
      <c r="I168" s="10" t="s">
        <v>332</v>
      </c>
      <c r="J168" s="24" t="s">
        <v>333</v>
      </c>
      <c r="K168" s="24" t="s">
        <v>377</v>
      </c>
      <c r="L168" s="10" t="s">
        <v>335</v>
      </c>
    </row>
    <row r="169" spans="1:12" x14ac:dyDescent="0.25">
      <c r="A169" s="8">
        <v>141</v>
      </c>
      <c r="B169" s="22" t="s">
        <v>153</v>
      </c>
      <c r="C169" s="44">
        <v>8.8237929539999992E-3</v>
      </c>
      <c r="D169" s="10" t="s">
        <v>330</v>
      </c>
      <c r="E169" s="10">
        <v>217628.68</v>
      </c>
      <c r="F169" s="10">
        <v>0</v>
      </c>
      <c r="G169" s="10">
        <v>0</v>
      </c>
      <c r="H169" s="7">
        <v>217628.68</v>
      </c>
      <c r="I169" s="10" t="s">
        <v>332</v>
      </c>
      <c r="J169" s="24" t="s">
        <v>333</v>
      </c>
      <c r="K169" s="24" t="s">
        <v>378</v>
      </c>
      <c r="L169" s="10" t="s">
        <v>335</v>
      </c>
    </row>
    <row r="170" spans="1:12" x14ac:dyDescent="0.25">
      <c r="A170" s="8">
        <v>142</v>
      </c>
      <c r="B170" s="22" t="s">
        <v>154</v>
      </c>
      <c r="C170" s="44">
        <v>6.6875918000000004E-5</v>
      </c>
      <c r="D170" s="10" t="s">
        <v>332</v>
      </c>
      <c r="E170" s="10">
        <v>1649.42</v>
      </c>
      <c r="F170" s="10">
        <v>0</v>
      </c>
      <c r="G170" s="10">
        <v>-1649.42</v>
      </c>
      <c r="H170" s="7">
        <v>0</v>
      </c>
      <c r="I170" s="10" t="s">
        <v>330</v>
      </c>
      <c r="J170" s="24" t="s">
        <v>331</v>
      </c>
      <c r="K170" s="24" t="s">
        <v>331</v>
      </c>
      <c r="L170" s="10" t="s">
        <v>331</v>
      </c>
    </row>
    <row r="171" spans="1:12" x14ac:dyDescent="0.25">
      <c r="A171" s="8"/>
      <c r="B171" s="22"/>
      <c r="C171" s="44"/>
      <c r="D171" s="10"/>
      <c r="E171" s="10"/>
      <c r="F171" s="10"/>
      <c r="G171" s="10"/>
      <c r="H171" s="7"/>
      <c r="I171" s="10"/>
      <c r="J171" s="24"/>
      <c r="K171" s="24"/>
      <c r="L171" s="10"/>
    </row>
    <row r="172" spans="1:12" x14ac:dyDescent="0.25">
      <c r="A172" s="8">
        <v>143</v>
      </c>
      <c r="B172" s="22" t="s">
        <v>155</v>
      </c>
      <c r="C172" s="44">
        <v>5.4332410000000002E-5</v>
      </c>
      <c r="D172" s="10" t="s">
        <v>332</v>
      </c>
      <c r="E172" s="10">
        <v>1340.05</v>
      </c>
      <c r="F172" s="10">
        <v>0</v>
      </c>
      <c r="G172" s="10">
        <v>0</v>
      </c>
      <c r="H172" s="7">
        <v>1340.05</v>
      </c>
      <c r="I172" s="10" t="s">
        <v>330</v>
      </c>
      <c r="J172" s="24" t="s">
        <v>331</v>
      </c>
      <c r="K172" s="24" t="s">
        <v>331</v>
      </c>
      <c r="L172" s="10" t="s">
        <v>331</v>
      </c>
    </row>
    <row r="173" spans="1:12" x14ac:dyDescent="0.25">
      <c r="A173" s="8">
        <v>144</v>
      </c>
      <c r="B173" s="22" t="s">
        <v>156</v>
      </c>
      <c r="C173" s="44">
        <v>1.06649534E-4</v>
      </c>
      <c r="D173" s="10" t="s">
        <v>330</v>
      </c>
      <c r="E173" s="10">
        <v>2630.39</v>
      </c>
      <c r="F173" s="10">
        <v>0</v>
      </c>
      <c r="G173" s="10">
        <v>0</v>
      </c>
      <c r="H173" s="7">
        <v>2630.39</v>
      </c>
      <c r="I173" s="10" t="s">
        <v>330</v>
      </c>
      <c r="J173" s="24" t="s">
        <v>331</v>
      </c>
      <c r="K173" s="24" t="s">
        <v>331</v>
      </c>
      <c r="L173" s="10" t="s">
        <v>331</v>
      </c>
    </row>
    <row r="174" spans="1:12" x14ac:dyDescent="0.25">
      <c r="A174" s="8">
        <v>145</v>
      </c>
      <c r="B174" s="22" t="s">
        <v>157</v>
      </c>
      <c r="C174" s="44">
        <v>9.49381273E-4</v>
      </c>
      <c r="D174" s="10" t="s">
        <v>330</v>
      </c>
      <c r="E174" s="10">
        <v>23415.39</v>
      </c>
      <c r="F174" s="10">
        <v>0</v>
      </c>
      <c r="G174" s="10">
        <v>0</v>
      </c>
      <c r="H174" s="7">
        <v>23415.39</v>
      </c>
      <c r="I174" s="10" t="s">
        <v>330</v>
      </c>
      <c r="J174" s="24" t="s">
        <v>331</v>
      </c>
      <c r="K174" s="24" t="s">
        <v>331</v>
      </c>
      <c r="L174" s="10" t="s">
        <v>331</v>
      </c>
    </row>
    <row r="175" spans="1:12" x14ac:dyDescent="0.25">
      <c r="A175" s="8">
        <v>146</v>
      </c>
      <c r="B175" s="22" t="s">
        <v>158</v>
      </c>
      <c r="C175" s="44">
        <v>1.4976536818E-2</v>
      </c>
      <c r="D175" s="10" t="s">
        <v>330</v>
      </c>
      <c r="E175" s="10">
        <v>369379.02</v>
      </c>
      <c r="F175" s="10">
        <v>0</v>
      </c>
      <c r="G175" s="10">
        <v>0</v>
      </c>
      <c r="H175" s="7">
        <v>369379.02</v>
      </c>
      <c r="I175" s="10" t="s">
        <v>332</v>
      </c>
      <c r="J175" s="24" t="s">
        <v>379</v>
      </c>
      <c r="K175" s="24" t="s">
        <v>380</v>
      </c>
      <c r="L175" s="10" t="s">
        <v>335</v>
      </c>
    </row>
    <row r="176" spans="1:12" x14ac:dyDescent="0.25">
      <c r="A176" s="8">
        <v>147</v>
      </c>
      <c r="B176" s="22" t="s">
        <v>159</v>
      </c>
      <c r="C176" s="44">
        <v>4.4797409659999999E-3</v>
      </c>
      <c r="D176" s="10" t="s">
        <v>330</v>
      </c>
      <c r="E176" s="10">
        <v>110487.65</v>
      </c>
      <c r="F176" s="10">
        <v>0</v>
      </c>
      <c r="G176" s="10">
        <v>0</v>
      </c>
      <c r="H176" s="7">
        <v>110487.65</v>
      </c>
      <c r="I176" s="10" t="s">
        <v>332</v>
      </c>
      <c r="J176" s="24" t="s">
        <v>379</v>
      </c>
      <c r="K176" s="24" t="s">
        <v>345</v>
      </c>
      <c r="L176" s="10" t="s">
        <v>335</v>
      </c>
    </row>
    <row r="177" spans="1:12" x14ac:dyDescent="0.25">
      <c r="A177" s="8">
        <v>148</v>
      </c>
      <c r="B177" s="22" t="s">
        <v>160</v>
      </c>
      <c r="C177" s="44">
        <v>7.1513735200000002E-4</v>
      </c>
      <c r="D177" s="10" t="s">
        <v>330</v>
      </c>
      <c r="E177" s="10">
        <v>17638.04</v>
      </c>
      <c r="F177" s="10">
        <v>0</v>
      </c>
      <c r="G177" s="10">
        <v>0</v>
      </c>
      <c r="H177" s="7">
        <v>17638.04</v>
      </c>
      <c r="I177" s="10" t="s">
        <v>332</v>
      </c>
      <c r="J177" s="24" t="s">
        <v>333</v>
      </c>
      <c r="K177" s="24" t="s">
        <v>381</v>
      </c>
      <c r="L177" s="10" t="s">
        <v>335</v>
      </c>
    </row>
    <row r="178" spans="1:12" x14ac:dyDescent="0.25">
      <c r="A178" s="8">
        <v>149</v>
      </c>
      <c r="B178" s="22" t="s">
        <v>161</v>
      </c>
      <c r="C178" s="44">
        <v>3.6024340999999999E-5</v>
      </c>
      <c r="D178" s="10" t="s">
        <v>332</v>
      </c>
      <c r="E178" s="10">
        <v>888.5</v>
      </c>
      <c r="F178" s="10">
        <v>0</v>
      </c>
      <c r="G178" s="10">
        <v>0</v>
      </c>
      <c r="H178" s="7">
        <v>888.5</v>
      </c>
      <c r="I178" s="10" t="s">
        <v>330</v>
      </c>
      <c r="J178" s="24" t="s">
        <v>331</v>
      </c>
      <c r="K178" s="24" t="s">
        <v>331</v>
      </c>
      <c r="L178" s="10" t="s">
        <v>331</v>
      </c>
    </row>
    <row r="179" spans="1:12" x14ac:dyDescent="0.25">
      <c r="A179" s="8">
        <v>150</v>
      </c>
      <c r="B179" s="22" t="s">
        <v>162</v>
      </c>
      <c r="C179" s="44">
        <v>5.4349003299999997E-4</v>
      </c>
      <c r="D179" s="10" t="s">
        <v>330</v>
      </c>
      <c r="E179" s="10">
        <v>13404.56</v>
      </c>
      <c r="F179" s="10">
        <v>0</v>
      </c>
      <c r="G179" s="10">
        <v>0</v>
      </c>
      <c r="H179" s="7">
        <v>13404.56</v>
      </c>
      <c r="I179" s="10" t="s">
        <v>330</v>
      </c>
      <c r="J179" s="24" t="s">
        <v>331</v>
      </c>
      <c r="K179" s="24" t="s">
        <v>331</v>
      </c>
      <c r="L179" s="10" t="s">
        <v>331</v>
      </c>
    </row>
    <row r="180" spans="1:12" x14ac:dyDescent="0.25">
      <c r="A180" s="8">
        <v>151</v>
      </c>
      <c r="B180" s="22" t="s">
        <v>163</v>
      </c>
      <c r="C180" s="44">
        <v>8.6511046551000004E-2</v>
      </c>
      <c r="D180" s="10" t="s">
        <v>330</v>
      </c>
      <c r="E180" s="10">
        <v>2133695.2400000002</v>
      </c>
      <c r="F180" s="10">
        <v>0</v>
      </c>
      <c r="G180" s="10">
        <v>1649.42</v>
      </c>
      <c r="H180" s="7">
        <v>2135344.66</v>
      </c>
      <c r="I180" s="10" t="s">
        <v>332</v>
      </c>
      <c r="J180" s="24" t="s">
        <v>333</v>
      </c>
      <c r="K180" s="24" t="s">
        <v>382</v>
      </c>
      <c r="L180" s="10" t="s">
        <v>335</v>
      </c>
    </row>
    <row r="181" spans="1:12" x14ac:dyDescent="0.25">
      <c r="A181" s="8">
        <v>152</v>
      </c>
      <c r="B181" s="22" t="s">
        <v>164</v>
      </c>
      <c r="C181" s="44">
        <v>6.4650348899999998E-4</v>
      </c>
      <c r="D181" s="10" t="s">
        <v>330</v>
      </c>
      <c r="E181" s="10">
        <v>15945.26</v>
      </c>
      <c r="F181" s="10">
        <v>0</v>
      </c>
      <c r="G181" s="10">
        <v>0</v>
      </c>
      <c r="H181" s="7">
        <v>15945.26</v>
      </c>
      <c r="I181" s="10" t="s">
        <v>330</v>
      </c>
      <c r="J181" s="24" t="s">
        <v>331</v>
      </c>
      <c r="K181" s="24" t="s">
        <v>331</v>
      </c>
      <c r="L181" s="10" t="s">
        <v>331</v>
      </c>
    </row>
    <row r="182" spans="1:12" x14ac:dyDescent="0.25">
      <c r="A182" s="8">
        <v>153</v>
      </c>
      <c r="B182" s="22" t="s">
        <v>165</v>
      </c>
      <c r="C182" s="44">
        <v>8.6236729899999995E-4</v>
      </c>
      <c r="D182" s="10" t="s">
        <v>330</v>
      </c>
      <c r="E182" s="10">
        <v>21269.3</v>
      </c>
      <c r="F182" s="10">
        <v>0</v>
      </c>
      <c r="G182" s="10">
        <v>0</v>
      </c>
      <c r="H182" s="7">
        <v>21269.3</v>
      </c>
      <c r="I182" s="10" t="s">
        <v>330</v>
      </c>
      <c r="J182" s="24" t="s">
        <v>331</v>
      </c>
      <c r="K182" s="24" t="s">
        <v>331</v>
      </c>
      <c r="L182" s="10" t="s">
        <v>331</v>
      </c>
    </row>
    <row r="183" spans="1:12" x14ac:dyDescent="0.25">
      <c r="A183" s="8">
        <v>154</v>
      </c>
      <c r="B183" s="22" t="s">
        <v>166</v>
      </c>
      <c r="C183" s="44">
        <v>3.4954682540000001E-3</v>
      </c>
      <c r="D183" s="10" t="s">
        <v>330</v>
      </c>
      <c r="E183" s="10">
        <v>86211.7</v>
      </c>
      <c r="F183" s="10">
        <v>0</v>
      </c>
      <c r="G183" s="10">
        <v>0</v>
      </c>
      <c r="H183" s="7">
        <v>86211.7</v>
      </c>
      <c r="I183" s="10" t="s">
        <v>332</v>
      </c>
      <c r="J183" s="24" t="s">
        <v>333</v>
      </c>
      <c r="K183" s="24" t="s">
        <v>383</v>
      </c>
      <c r="L183" s="10" t="s">
        <v>335</v>
      </c>
    </row>
    <row r="184" spans="1:12" x14ac:dyDescent="0.25">
      <c r="A184" s="8">
        <v>155</v>
      </c>
      <c r="B184" s="22" t="s">
        <v>167</v>
      </c>
      <c r="C184" s="44">
        <v>1.188263E-6</v>
      </c>
      <c r="D184" s="10" t="s">
        <v>332</v>
      </c>
      <c r="E184" s="10">
        <v>29.31</v>
      </c>
      <c r="F184" s="10">
        <v>0</v>
      </c>
      <c r="G184" s="10">
        <v>0</v>
      </c>
      <c r="H184" s="7">
        <v>29.31</v>
      </c>
      <c r="I184" s="10" t="s">
        <v>330</v>
      </c>
      <c r="J184" s="24" t="s">
        <v>331</v>
      </c>
      <c r="K184" s="24" t="s">
        <v>331</v>
      </c>
      <c r="L184" s="10" t="s">
        <v>331</v>
      </c>
    </row>
    <row r="185" spans="1:12" x14ac:dyDescent="0.25">
      <c r="A185" s="8">
        <v>156</v>
      </c>
      <c r="B185" s="22" t="s">
        <v>168</v>
      </c>
      <c r="C185" s="44">
        <v>1.8731634500000001E-4</v>
      </c>
      <c r="D185" s="10" t="s">
        <v>330</v>
      </c>
      <c r="E185" s="10">
        <v>4619.9399999999996</v>
      </c>
      <c r="F185" s="10">
        <v>0</v>
      </c>
      <c r="G185" s="10">
        <v>0</v>
      </c>
      <c r="H185" s="7">
        <v>4619.9399999999996</v>
      </c>
      <c r="I185" s="10" t="s">
        <v>330</v>
      </c>
      <c r="J185" s="24" t="s">
        <v>331</v>
      </c>
      <c r="K185" s="24" t="s">
        <v>331</v>
      </c>
      <c r="L185" s="10" t="s">
        <v>331</v>
      </c>
    </row>
    <row r="186" spans="1:12" x14ac:dyDescent="0.25">
      <c r="A186" s="8">
        <v>157</v>
      </c>
      <c r="B186" s="22" t="s">
        <v>169</v>
      </c>
      <c r="C186" s="44">
        <v>6.0352741929999999E-3</v>
      </c>
      <c r="D186" s="10" t="s">
        <v>330</v>
      </c>
      <c r="E186" s="10">
        <v>148853.07999999999</v>
      </c>
      <c r="F186" s="10">
        <v>0</v>
      </c>
      <c r="G186" s="10">
        <v>0</v>
      </c>
      <c r="H186" s="7">
        <v>148853.07999999999</v>
      </c>
      <c r="I186" s="10" t="s">
        <v>332</v>
      </c>
      <c r="J186" s="24" t="s">
        <v>333</v>
      </c>
      <c r="K186" s="24" t="s">
        <v>384</v>
      </c>
      <c r="L186" s="10" t="s">
        <v>335</v>
      </c>
    </row>
    <row r="187" spans="1:12" x14ac:dyDescent="0.25">
      <c r="A187" s="8">
        <v>158</v>
      </c>
      <c r="B187" s="22" t="s">
        <v>170</v>
      </c>
      <c r="C187" s="44">
        <v>2.785770312E-3</v>
      </c>
      <c r="D187" s="10" t="s">
        <v>330</v>
      </c>
      <c r="E187" s="10">
        <v>68707.81</v>
      </c>
      <c r="F187" s="10">
        <v>0</v>
      </c>
      <c r="G187" s="10">
        <v>0</v>
      </c>
      <c r="H187" s="7">
        <v>68707.81</v>
      </c>
      <c r="I187" s="10" t="s">
        <v>332</v>
      </c>
      <c r="J187" s="24" t="s">
        <v>333</v>
      </c>
      <c r="K187" s="24" t="s">
        <v>385</v>
      </c>
      <c r="L187" s="10" t="s">
        <v>335</v>
      </c>
    </row>
    <row r="188" spans="1:12" x14ac:dyDescent="0.25">
      <c r="A188" s="8">
        <v>159</v>
      </c>
      <c r="B188" s="22" t="s">
        <v>171</v>
      </c>
      <c r="C188" s="44">
        <v>1.9846587479999999E-3</v>
      </c>
      <c r="D188" s="10" t="s">
        <v>330</v>
      </c>
      <c r="E188" s="10">
        <v>48949.32</v>
      </c>
      <c r="F188" s="10">
        <v>0</v>
      </c>
      <c r="G188" s="10">
        <v>0</v>
      </c>
      <c r="H188" s="7">
        <v>48949.32</v>
      </c>
      <c r="I188" s="10" t="s">
        <v>330</v>
      </c>
      <c r="J188" s="24" t="s">
        <v>331</v>
      </c>
      <c r="K188" s="24" t="s">
        <v>331</v>
      </c>
      <c r="L188" s="10" t="s">
        <v>331</v>
      </c>
    </row>
    <row r="189" spans="1:12" x14ac:dyDescent="0.25">
      <c r="A189" s="8">
        <v>160</v>
      </c>
      <c r="B189" s="22" t="s">
        <v>172</v>
      </c>
      <c r="C189" s="44">
        <v>3.10542941E-4</v>
      </c>
      <c r="D189" s="10" t="s">
        <v>330</v>
      </c>
      <c r="E189" s="10">
        <v>7659.18</v>
      </c>
      <c r="F189" s="10">
        <v>0</v>
      </c>
      <c r="G189" s="10">
        <v>0</v>
      </c>
      <c r="H189" s="7">
        <v>7659.18</v>
      </c>
      <c r="I189" s="10" t="s">
        <v>330</v>
      </c>
      <c r="J189" s="24" t="s">
        <v>331</v>
      </c>
      <c r="K189" s="24" t="s">
        <v>331</v>
      </c>
      <c r="L189" s="10" t="s">
        <v>331</v>
      </c>
    </row>
    <row r="190" spans="1:12" x14ac:dyDescent="0.25">
      <c r="A190" s="8">
        <v>161</v>
      </c>
      <c r="B190" s="22" t="s">
        <v>173</v>
      </c>
      <c r="C190" s="44">
        <v>9.4422835299999997E-4</v>
      </c>
      <c r="D190" s="10" t="s">
        <v>330</v>
      </c>
      <c r="E190" s="10">
        <v>23288.3</v>
      </c>
      <c r="F190" s="10">
        <v>0</v>
      </c>
      <c r="G190" s="10">
        <v>0</v>
      </c>
      <c r="H190" s="7">
        <v>23288.3</v>
      </c>
      <c r="I190" s="10" t="s">
        <v>330</v>
      </c>
      <c r="J190" s="24" t="s">
        <v>331</v>
      </c>
      <c r="K190" s="24" t="s">
        <v>331</v>
      </c>
      <c r="L190" s="10" t="s">
        <v>331</v>
      </c>
    </row>
    <row r="191" spans="1:12" x14ac:dyDescent="0.25">
      <c r="A191" s="8">
        <v>162</v>
      </c>
      <c r="B191" s="22" t="s">
        <v>174</v>
      </c>
      <c r="C191" s="44">
        <v>4.2307814900000002E-4</v>
      </c>
      <c r="D191" s="10" t="s">
        <v>330</v>
      </c>
      <c r="E191" s="10">
        <v>10434.73</v>
      </c>
      <c r="F191" s="10">
        <v>0</v>
      </c>
      <c r="G191" s="10">
        <v>0</v>
      </c>
      <c r="H191" s="7">
        <v>10434.73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163</v>
      </c>
      <c r="B192" s="22" t="s">
        <v>175</v>
      </c>
      <c r="C192" s="44">
        <v>1.8064208799999999E-3</v>
      </c>
      <c r="D192" s="10" t="s">
        <v>330</v>
      </c>
      <c r="E192" s="10">
        <v>44553.29</v>
      </c>
      <c r="F192" s="10">
        <v>0</v>
      </c>
      <c r="G192" s="10">
        <v>0</v>
      </c>
      <c r="H192" s="7">
        <v>44553.29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164</v>
      </c>
      <c r="B193" s="22" t="s">
        <v>176</v>
      </c>
      <c r="C193" s="44">
        <v>3.2176018620000001E-3</v>
      </c>
      <c r="D193" s="10" t="s">
        <v>330</v>
      </c>
      <c r="E193" s="10">
        <v>79358.44</v>
      </c>
      <c r="F193" s="10">
        <v>0</v>
      </c>
      <c r="G193" s="10">
        <v>0</v>
      </c>
      <c r="H193" s="7">
        <v>79358.44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165</v>
      </c>
      <c r="B194" s="22" t="s">
        <v>177</v>
      </c>
      <c r="C194" s="44">
        <v>3.8407488999999998E-5</v>
      </c>
      <c r="D194" s="10" t="s">
        <v>332</v>
      </c>
      <c r="E194" s="10">
        <v>947.28</v>
      </c>
      <c r="F194" s="10">
        <v>0</v>
      </c>
      <c r="G194" s="10">
        <v>0</v>
      </c>
      <c r="H194" s="7">
        <v>947.28</v>
      </c>
      <c r="I194" s="10" t="s">
        <v>330</v>
      </c>
      <c r="J194" s="24" t="s">
        <v>331</v>
      </c>
      <c r="K194" s="24" t="s">
        <v>331</v>
      </c>
      <c r="L194" s="10" t="s">
        <v>331</v>
      </c>
    </row>
    <row r="195" spans="1:12" x14ac:dyDescent="0.25">
      <c r="A195" s="8">
        <v>166</v>
      </c>
      <c r="B195" s="22" t="s">
        <v>178</v>
      </c>
      <c r="C195" s="44">
        <v>5.9922724300000003E-4</v>
      </c>
      <c r="D195" s="10" t="s">
        <v>330</v>
      </c>
      <c r="E195" s="10">
        <v>14779.25</v>
      </c>
      <c r="F195" s="10">
        <v>0</v>
      </c>
      <c r="G195" s="10">
        <v>0</v>
      </c>
      <c r="H195" s="7">
        <v>14779.25</v>
      </c>
      <c r="I195" s="10" t="s">
        <v>330</v>
      </c>
      <c r="J195" s="24" t="s">
        <v>331</v>
      </c>
      <c r="K195" s="24" t="s">
        <v>331</v>
      </c>
      <c r="L195" s="10" t="s">
        <v>331</v>
      </c>
    </row>
    <row r="196" spans="1:12" x14ac:dyDescent="0.25">
      <c r="A196" s="8">
        <v>167</v>
      </c>
      <c r="B196" s="22" t="s">
        <v>179</v>
      </c>
      <c r="C196" s="44">
        <v>2.6396387000000001E-5</v>
      </c>
      <c r="D196" s="10" t="s">
        <v>332</v>
      </c>
      <c r="E196" s="10">
        <v>651.04</v>
      </c>
      <c r="F196" s="10">
        <v>0</v>
      </c>
      <c r="G196" s="10">
        <v>-651.04</v>
      </c>
      <c r="H196" s="7">
        <v>0</v>
      </c>
      <c r="I196" s="10" t="s">
        <v>330</v>
      </c>
      <c r="J196" s="24" t="s">
        <v>331</v>
      </c>
      <c r="K196" s="24" t="s">
        <v>331</v>
      </c>
      <c r="L196" s="10" t="s">
        <v>331</v>
      </c>
    </row>
    <row r="197" spans="1:12" x14ac:dyDescent="0.25">
      <c r="A197" s="8">
        <v>168</v>
      </c>
      <c r="B197" s="22" t="s">
        <v>180</v>
      </c>
      <c r="C197" s="44">
        <v>7.1543601999999996E-5</v>
      </c>
      <c r="D197" s="10" t="s">
        <v>332</v>
      </c>
      <c r="E197" s="10">
        <v>1764.54</v>
      </c>
      <c r="F197" s="10">
        <v>0</v>
      </c>
      <c r="G197" s="10">
        <v>0</v>
      </c>
      <c r="H197" s="7">
        <v>1764.54</v>
      </c>
      <c r="I197" s="10" t="s">
        <v>330</v>
      </c>
      <c r="J197" s="24" t="s">
        <v>331</v>
      </c>
      <c r="K197" s="24" t="s">
        <v>331</v>
      </c>
      <c r="L197" s="10" t="s">
        <v>331</v>
      </c>
    </row>
    <row r="198" spans="1:12" x14ac:dyDescent="0.25">
      <c r="A198" s="8">
        <v>169</v>
      </c>
      <c r="B198" s="22" t="s">
        <v>181</v>
      </c>
      <c r="C198" s="44">
        <v>1.256002278E-3</v>
      </c>
      <c r="D198" s="10" t="s">
        <v>330</v>
      </c>
      <c r="E198" s="10">
        <v>30977.85</v>
      </c>
      <c r="F198" s="10">
        <v>0</v>
      </c>
      <c r="G198" s="10">
        <v>0</v>
      </c>
      <c r="H198" s="7">
        <v>30977.85</v>
      </c>
      <c r="I198" s="10" t="s">
        <v>330</v>
      </c>
      <c r="J198" s="24" t="s">
        <v>331</v>
      </c>
      <c r="K198" s="24" t="s">
        <v>331</v>
      </c>
      <c r="L198" s="10" t="s">
        <v>331</v>
      </c>
    </row>
    <row r="199" spans="1:12" x14ac:dyDescent="0.25">
      <c r="A199" s="8">
        <v>170</v>
      </c>
      <c r="B199" s="22" t="s">
        <v>182</v>
      </c>
      <c r="C199" s="44">
        <v>1.7154393930000001E-2</v>
      </c>
      <c r="D199" s="10" t="s">
        <v>330</v>
      </c>
      <c r="E199" s="10">
        <v>423093.35</v>
      </c>
      <c r="F199" s="10">
        <v>0</v>
      </c>
      <c r="G199" s="10">
        <v>0</v>
      </c>
      <c r="H199" s="7">
        <v>423093.35</v>
      </c>
      <c r="I199" s="10" t="s">
        <v>332</v>
      </c>
      <c r="J199" s="24" t="s">
        <v>333</v>
      </c>
      <c r="K199" s="24" t="s">
        <v>386</v>
      </c>
      <c r="L199" s="10" t="s">
        <v>335</v>
      </c>
    </row>
    <row r="200" spans="1:12" x14ac:dyDescent="0.25">
      <c r="A200" s="8">
        <v>171</v>
      </c>
      <c r="B200" s="22" t="s">
        <v>183</v>
      </c>
      <c r="C200" s="44">
        <v>6.9578341279999999E-3</v>
      </c>
      <c r="D200" s="10" t="s">
        <v>330</v>
      </c>
      <c r="E200" s="10">
        <v>171606.96</v>
      </c>
      <c r="F200" s="10">
        <v>0</v>
      </c>
      <c r="G200" s="10">
        <v>0</v>
      </c>
      <c r="H200" s="7">
        <v>171606.96</v>
      </c>
      <c r="I200" s="10" t="s">
        <v>332</v>
      </c>
      <c r="J200" s="24" t="s">
        <v>333</v>
      </c>
      <c r="K200" s="24" t="s">
        <v>387</v>
      </c>
      <c r="L200" s="10" t="s">
        <v>335</v>
      </c>
    </row>
    <row r="201" spans="1:12" x14ac:dyDescent="0.25">
      <c r="A201" s="8">
        <v>172</v>
      </c>
      <c r="B201" s="22" t="s">
        <v>184</v>
      </c>
      <c r="C201" s="44">
        <v>9.858481609999999E-4</v>
      </c>
      <c r="D201" s="10" t="s">
        <v>330</v>
      </c>
      <c r="E201" s="10">
        <v>24314.81</v>
      </c>
      <c r="F201" s="10">
        <v>0</v>
      </c>
      <c r="G201" s="10">
        <v>0</v>
      </c>
      <c r="H201" s="7">
        <v>24314.81</v>
      </c>
      <c r="I201" s="10" t="s">
        <v>332</v>
      </c>
      <c r="J201" s="24" t="s">
        <v>333</v>
      </c>
      <c r="K201" s="24" t="s">
        <v>388</v>
      </c>
      <c r="L201" s="10" t="s">
        <v>335</v>
      </c>
    </row>
    <row r="202" spans="1:12" x14ac:dyDescent="0.25">
      <c r="A202" s="8">
        <v>173</v>
      </c>
      <c r="B202" s="22" t="s">
        <v>185</v>
      </c>
      <c r="C202" s="44">
        <v>3.0056747899999999E-4</v>
      </c>
      <c r="D202" s="10" t="s">
        <v>330</v>
      </c>
      <c r="E202" s="10">
        <v>7413.15</v>
      </c>
      <c r="F202" s="10">
        <v>0</v>
      </c>
      <c r="G202" s="10">
        <v>0</v>
      </c>
      <c r="H202" s="7">
        <v>7413.15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174</v>
      </c>
      <c r="B203" s="22" t="s">
        <v>186</v>
      </c>
      <c r="C203" s="44">
        <v>1.48781594E-4</v>
      </c>
      <c r="D203" s="10" t="s">
        <v>330</v>
      </c>
      <c r="E203" s="10">
        <v>3669.53</v>
      </c>
      <c r="F203" s="10">
        <v>0</v>
      </c>
      <c r="G203" s="10">
        <v>0</v>
      </c>
      <c r="H203" s="7">
        <v>3669.53</v>
      </c>
      <c r="I203" s="10" t="s">
        <v>330</v>
      </c>
      <c r="J203" s="24" t="s">
        <v>331</v>
      </c>
      <c r="K203" s="24" t="s">
        <v>331</v>
      </c>
      <c r="L203" s="10" t="s">
        <v>331</v>
      </c>
    </row>
    <row r="204" spans="1:12" x14ac:dyDescent="0.25">
      <c r="A204" s="8">
        <v>175</v>
      </c>
      <c r="B204" s="22" t="s">
        <v>187</v>
      </c>
      <c r="C204" s="44">
        <v>2.1378856399999999E-4</v>
      </c>
      <c r="D204" s="10" t="s">
        <v>330</v>
      </c>
      <c r="E204" s="10">
        <v>5272.85</v>
      </c>
      <c r="F204" s="10">
        <v>0</v>
      </c>
      <c r="G204" s="10">
        <v>0</v>
      </c>
      <c r="H204" s="7">
        <v>5272.85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176</v>
      </c>
      <c r="B205" s="22" t="s">
        <v>188</v>
      </c>
      <c r="C205" s="44">
        <v>9.0106554000000003E-5</v>
      </c>
      <c r="D205" s="10" t="s">
        <v>330</v>
      </c>
      <c r="E205" s="10">
        <v>2222.37</v>
      </c>
      <c r="F205" s="10">
        <v>0</v>
      </c>
      <c r="G205" s="10">
        <v>0</v>
      </c>
      <c r="H205" s="7">
        <v>2222.37</v>
      </c>
      <c r="I205" s="10" t="s">
        <v>330</v>
      </c>
      <c r="J205" s="24" t="s">
        <v>331</v>
      </c>
      <c r="K205" s="24" t="s">
        <v>331</v>
      </c>
      <c r="L205" s="10" t="s">
        <v>331</v>
      </c>
    </row>
    <row r="206" spans="1:12" x14ac:dyDescent="0.25">
      <c r="A206" s="8">
        <v>177</v>
      </c>
      <c r="B206" s="22" t="s">
        <v>189</v>
      </c>
      <c r="C206" s="44">
        <v>2.1563493299999999E-4</v>
      </c>
      <c r="D206" s="10" t="s">
        <v>330</v>
      </c>
      <c r="E206" s="10">
        <v>5318.39</v>
      </c>
      <c r="F206" s="10">
        <v>0</v>
      </c>
      <c r="G206" s="10">
        <v>0</v>
      </c>
      <c r="H206" s="7">
        <v>5318.39</v>
      </c>
      <c r="I206" s="10" t="s">
        <v>330</v>
      </c>
      <c r="J206" s="24" t="s">
        <v>331</v>
      </c>
      <c r="K206" s="24" t="s">
        <v>331</v>
      </c>
      <c r="L206" s="10" t="s">
        <v>331</v>
      </c>
    </row>
    <row r="207" spans="1:12" x14ac:dyDescent="0.25">
      <c r="A207" s="8">
        <v>178</v>
      </c>
      <c r="B207" s="22" t="s">
        <v>190</v>
      </c>
      <c r="C207" s="44">
        <v>1.044619233E-3</v>
      </c>
      <c r="D207" s="10" t="s">
        <v>330</v>
      </c>
      <c r="E207" s="10">
        <v>25764.33</v>
      </c>
      <c r="F207" s="10">
        <v>0</v>
      </c>
      <c r="G207" s="10">
        <v>0</v>
      </c>
      <c r="H207" s="7">
        <v>25764.33</v>
      </c>
      <c r="I207" s="10" t="s">
        <v>330</v>
      </c>
      <c r="J207" s="24" t="s">
        <v>331</v>
      </c>
      <c r="K207" s="24" t="s">
        <v>331</v>
      </c>
      <c r="L207" s="10" t="s">
        <v>331</v>
      </c>
    </row>
    <row r="208" spans="1:12" x14ac:dyDescent="0.25">
      <c r="A208" s="8">
        <v>179</v>
      </c>
      <c r="B208" s="22" t="s">
        <v>191</v>
      </c>
      <c r="C208" s="44">
        <v>1.9100374032E-2</v>
      </c>
      <c r="D208" s="10" t="s">
        <v>330</v>
      </c>
      <c r="E208" s="10">
        <v>471088.71</v>
      </c>
      <c r="F208" s="10">
        <v>0</v>
      </c>
      <c r="G208" s="10">
        <v>0</v>
      </c>
      <c r="H208" s="7">
        <v>471088.71</v>
      </c>
      <c r="I208" s="10" t="s">
        <v>332</v>
      </c>
      <c r="J208" s="24" t="s">
        <v>333</v>
      </c>
      <c r="K208" s="24" t="s">
        <v>389</v>
      </c>
      <c r="L208" s="10" t="s">
        <v>335</v>
      </c>
    </row>
    <row r="209" spans="1:12" x14ac:dyDescent="0.25">
      <c r="A209" s="8">
        <v>180</v>
      </c>
      <c r="B209" s="22" t="s">
        <v>192</v>
      </c>
      <c r="C209" s="44">
        <v>2.9904211599999998E-4</v>
      </c>
      <c r="D209" s="10" t="s">
        <v>330</v>
      </c>
      <c r="E209" s="10">
        <v>7375.53</v>
      </c>
      <c r="F209" s="10">
        <v>0</v>
      </c>
      <c r="G209" s="10">
        <v>0</v>
      </c>
      <c r="H209" s="7">
        <v>7375.53</v>
      </c>
      <c r="I209" s="10" t="s">
        <v>330</v>
      </c>
      <c r="J209" s="24" t="s">
        <v>331</v>
      </c>
      <c r="K209" s="24" t="s">
        <v>331</v>
      </c>
      <c r="L209" s="10" t="s">
        <v>331</v>
      </c>
    </row>
    <row r="210" spans="1:12" x14ac:dyDescent="0.25">
      <c r="A210" s="8">
        <v>181</v>
      </c>
      <c r="B210" s="22" t="s">
        <v>193</v>
      </c>
      <c r="C210" s="44">
        <v>2.8708523699999999E-4</v>
      </c>
      <c r="D210" s="10" t="s">
        <v>330</v>
      </c>
      <c r="E210" s="10">
        <v>7080.63</v>
      </c>
      <c r="F210" s="10">
        <v>0</v>
      </c>
      <c r="G210" s="10">
        <v>0</v>
      </c>
      <c r="H210" s="7">
        <v>7080.63</v>
      </c>
      <c r="I210" s="10" t="s">
        <v>330</v>
      </c>
      <c r="J210" s="24" t="s">
        <v>331</v>
      </c>
      <c r="K210" s="24" t="s">
        <v>331</v>
      </c>
      <c r="L210" s="10" t="s">
        <v>331</v>
      </c>
    </row>
    <row r="211" spans="1:12" x14ac:dyDescent="0.25">
      <c r="A211" s="8">
        <v>182</v>
      </c>
      <c r="B211" s="22" t="s">
        <v>194</v>
      </c>
      <c r="C211" s="44">
        <v>5.2318127209999999E-3</v>
      </c>
      <c r="D211" s="10" t="s">
        <v>330</v>
      </c>
      <c r="E211" s="10">
        <v>129036.63</v>
      </c>
      <c r="F211" s="10">
        <v>0</v>
      </c>
      <c r="G211" s="10">
        <v>0</v>
      </c>
      <c r="H211" s="7">
        <v>129036.63</v>
      </c>
      <c r="I211" s="10" t="s">
        <v>332</v>
      </c>
      <c r="J211" s="24" t="s">
        <v>333</v>
      </c>
      <c r="K211" s="24" t="s">
        <v>390</v>
      </c>
      <c r="L211" s="10" t="s">
        <v>335</v>
      </c>
    </row>
    <row r="212" spans="1:12" x14ac:dyDescent="0.25">
      <c r="A212" s="8">
        <v>183</v>
      </c>
      <c r="B212" s="22" t="s">
        <v>195</v>
      </c>
      <c r="C212" s="44">
        <v>3.4855560499999998E-4</v>
      </c>
      <c r="D212" s="10" t="s">
        <v>330</v>
      </c>
      <c r="E212" s="10">
        <v>8596.7199999999993</v>
      </c>
      <c r="F212" s="10">
        <v>0</v>
      </c>
      <c r="G212" s="10">
        <v>0</v>
      </c>
      <c r="H212" s="7">
        <v>8596.7199999999993</v>
      </c>
      <c r="I212" s="10" t="s">
        <v>330</v>
      </c>
      <c r="J212" s="24" t="s">
        <v>331</v>
      </c>
      <c r="K212" s="24" t="s">
        <v>331</v>
      </c>
      <c r="L212" s="10" t="s">
        <v>331</v>
      </c>
    </row>
    <row r="213" spans="1:12" x14ac:dyDescent="0.25">
      <c r="A213" s="8">
        <v>184</v>
      </c>
      <c r="B213" s="22" t="s">
        <v>196</v>
      </c>
      <c r="C213" s="44">
        <v>1.2868028499999999E-4</v>
      </c>
      <c r="D213" s="10" t="s">
        <v>330</v>
      </c>
      <c r="E213" s="10">
        <v>3173.75</v>
      </c>
      <c r="F213" s="10">
        <v>0</v>
      </c>
      <c r="G213" s="10">
        <v>-3173.75</v>
      </c>
      <c r="H213" s="7">
        <v>0</v>
      </c>
      <c r="I213" s="10" t="s">
        <v>330</v>
      </c>
      <c r="J213" s="24" t="s">
        <v>331</v>
      </c>
      <c r="K213" s="24" t="s">
        <v>331</v>
      </c>
      <c r="L213" s="10" t="s">
        <v>331</v>
      </c>
    </row>
    <row r="214" spans="1:12" x14ac:dyDescent="0.25">
      <c r="A214" s="8">
        <v>185</v>
      </c>
      <c r="B214" s="22" t="s">
        <v>197</v>
      </c>
      <c r="C214" s="44">
        <v>9.3741051199999997E-4</v>
      </c>
      <c r="D214" s="10" t="s">
        <v>330</v>
      </c>
      <c r="E214" s="10">
        <v>23120.15</v>
      </c>
      <c r="F214" s="10">
        <v>0</v>
      </c>
      <c r="G214" s="10">
        <v>0</v>
      </c>
      <c r="H214" s="7">
        <v>23120.15</v>
      </c>
      <c r="I214" s="10" t="s">
        <v>332</v>
      </c>
      <c r="J214" s="24" t="s">
        <v>333</v>
      </c>
      <c r="K214" s="24" t="s">
        <v>345</v>
      </c>
      <c r="L214" s="10" t="s">
        <v>335</v>
      </c>
    </row>
    <row r="215" spans="1:12" x14ac:dyDescent="0.25">
      <c r="A215" s="8">
        <v>186</v>
      </c>
      <c r="B215" s="22" t="s">
        <v>198</v>
      </c>
      <c r="C215" s="44">
        <v>4.1937412099999998E-4</v>
      </c>
      <c r="D215" s="10" t="s">
        <v>330</v>
      </c>
      <c r="E215" s="10">
        <v>10343.379999999999</v>
      </c>
      <c r="F215" s="10">
        <v>0</v>
      </c>
      <c r="G215" s="10">
        <v>0</v>
      </c>
      <c r="H215" s="7">
        <v>10343.379999999999</v>
      </c>
      <c r="I215" s="10" t="s">
        <v>330</v>
      </c>
      <c r="J215" s="24" t="s">
        <v>331</v>
      </c>
      <c r="K215" s="24" t="s">
        <v>331</v>
      </c>
      <c r="L215" s="10" t="s">
        <v>331</v>
      </c>
    </row>
    <row r="216" spans="1:12" x14ac:dyDescent="0.25">
      <c r="A216" s="8">
        <v>187</v>
      </c>
      <c r="B216" s="22" t="s">
        <v>199</v>
      </c>
      <c r="C216" s="44">
        <v>8.75890282E-4</v>
      </c>
      <c r="D216" s="10" t="s">
        <v>330</v>
      </c>
      <c r="E216" s="10">
        <v>21602.82</v>
      </c>
      <c r="F216" s="10">
        <v>0</v>
      </c>
      <c r="G216" s="10">
        <v>0</v>
      </c>
      <c r="H216" s="7">
        <v>21602.82</v>
      </c>
      <c r="I216" s="10" t="s">
        <v>330</v>
      </c>
      <c r="J216" s="24" t="s">
        <v>331</v>
      </c>
      <c r="K216" s="24" t="s">
        <v>331</v>
      </c>
      <c r="L216" s="10" t="s">
        <v>331</v>
      </c>
    </row>
    <row r="217" spans="1:12" x14ac:dyDescent="0.25">
      <c r="A217" s="8">
        <v>188</v>
      </c>
      <c r="B217" s="22" t="s">
        <v>200</v>
      </c>
      <c r="C217" s="44">
        <v>6.20117462E-4</v>
      </c>
      <c r="D217" s="10" t="s">
        <v>330</v>
      </c>
      <c r="E217" s="10">
        <v>15294.48</v>
      </c>
      <c r="F217" s="10">
        <v>0</v>
      </c>
      <c r="G217" s="10">
        <v>0</v>
      </c>
      <c r="H217" s="7">
        <v>15294.48</v>
      </c>
      <c r="I217" s="10" t="s">
        <v>330</v>
      </c>
      <c r="J217" s="24" t="s">
        <v>331</v>
      </c>
      <c r="K217" s="24" t="s">
        <v>331</v>
      </c>
      <c r="L217" s="10" t="s">
        <v>331</v>
      </c>
    </row>
    <row r="218" spans="1:12" x14ac:dyDescent="0.25">
      <c r="A218" s="8">
        <v>189</v>
      </c>
      <c r="B218" s="22" t="s">
        <v>201</v>
      </c>
      <c r="C218" s="44">
        <v>1.63938462E-4</v>
      </c>
      <c r="D218" s="10" t="s">
        <v>330</v>
      </c>
      <c r="E218" s="10">
        <v>4043.35</v>
      </c>
      <c r="F218" s="10">
        <v>0</v>
      </c>
      <c r="G218" s="10">
        <v>0</v>
      </c>
      <c r="H218" s="7">
        <v>4043.35</v>
      </c>
      <c r="I218" s="10" t="s">
        <v>330</v>
      </c>
      <c r="J218" s="24" t="s">
        <v>331</v>
      </c>
      <c r="K218" s="24" t="s">
        <v>331</v>
      </c>
      <c r="L218" s="10" t="s">
        <v>331</v>
      </c>
    </row>
    <row r="219" spans="1:12" x14ac:dyDescent="0.25">
      <c r="A219" s="8">
        <v>190</v>
      </c>
      <c r="B219" s="22" t="s">
        <v>202</v>
      </c>
      <c r="C219" s="44">
        <v>5.8535727114E-2</v>
      </c>
      <c r="D219" s="10" t="s">
        <v>330</v>
      </c>
      <c r="E219" s="10">
        <v>1443716.23</v>
      </c>
      <c r="F219" s="10">
        <v>0</v>
      </c>
      <c r="G219" s="10">
        <v>0</v>
      </c>
      <c r="H219" s="7">
        <v>1443716.23</v>
      </c>
      <c r="I219" s="10" t="s">
        <v>330</v>
      </c>
      <c r="J219" s="24" t="s">
        <v>331</v>
      </c>
      <c r="K219" s="24" t="s">
        <v>331</v>
      </c>
      <c r="L219" s="10" t="s">
        <v>331</v>
      </c>
    </row>
    <row r="220" spans="1:12" x14ac:dyDescent="0.25">
      <c r="A220" s="8">
        <v>191</v>
      </c>
      <c r="B220" s="22" t="s">
        <v>203</v>
      </c>
      <c r="C220" s="44">
        <v>2.4376421470000001E-3</v>
      </c>
      <c r="D220" s="10" t="s">
        <v>330</v>
      </c>
      <c r="E220" s="10">
        <v>60121.63</v>
      </c>
      <c r="F220" s="10">
        <v>0</v>
      </c>
      <c r="G220" s="10">
        <v>0</v>
      </c>
      <c r="H220" s="7">
        <v>60121.63</v>
      </c>
      <c r="I220" s="10" t="s">
        <v>332</v>
      </c>
      <c r="J220" s="24" t="s">
        <v>333</v>
      </c>
      <c r="K220" s="24" t="s">
        <v>391</v>
      </c>
      <c r="L220" s="10" t="s">
        <v>335</v>
      </c>
    </row>
    <row r="221" spans="1:12" x14ac:dyDescent="0.25">
      <c r="A221" s="8">
        <v>192</v>
      </c>
      <c r="B221" s="22" t="s">
        <v>204</v>
      </c>
      <c r="C221" s="44">
        <v>2.160479E-6</v>
      </c>
      <c r="D221" s="10" t="s">
        <v>332</v>
      </c>
      <c r="E221" s="10">
        <v>53.29</v>
      </c>
      <c r="F221" s="10">
        <v>0</v>
      </c>
      <c r="G221" s="10">
        <v>0</v>
      </c>
      <c r="H221" s="7">
        <v>53.29</v>
      </c>
      <c r="I221" s="10" t="s">
        <v>330</v>
      </c>
      <c r="J221" s="24" t="s">
        <v>331</v>
      </c>
      <c r="K221" s="24" t="s">
        <v>331</v>
      </c>
      <c r="L221" s="10" t="s">
        <v>331</v>
      </c>
    </row>
    <row r="222" spans="1:12" x14ac:dyDescent="0.25">
      <c r="A222" s="8">
        <v>193</v>
      </c>
      <c r="B222" s="22" t="s">
        <v>205</v>
      </c>
      <c r="C222" s="44">
        <v>6.2312530159999999E-3</v>
      </c>
      <c r="D222" s="10" t="s">
        <v>330</v>
      </c>
      <c r="E222" s="10">
        <v>153686.67000000001</v>
      </c>
      <c r="F222" s="10">
        <v>0</v>
      </c>
      <c r="G222" s="10">
        <v>0</v>
      </c>
      <c r="H222" s="7">
        <v>153686.67000000001</v>
      </c>
      <c r="I222" s="10" t="s">
        <v>332</v>
      </c>
      <c r="J222" s="24" t="s">
        <v>333</v>
      </c>
      <c r="K222" s="24" t="s">
        <v>392</v>
      </c>
      <c r="L222" s="10" t="s">
        <v>335</v>
      </c>
    </row>
    <row r="223" spans="1:12" x14ac:dyDescent="0.25">
      <c r="A223" s="8">
        <v>194</v>
      </c>
      <c r="B223" s="22" t="s">
        <v>206</v>
      </c>
      <c r="C223" s="44">
        <v>5.6487088400000002E-4</v>
      </c>
      <c r="D223" s="10" t="s">
        <v>330</v>
      </c>
      <c r="E223" s="10">
        <v>13931.89</v>
      </c>
      <c r="F223" s="10">
        <v>0</v>
      </c>
      <c r="G223" s="10">
        <v>0</v>
      </c>
      <c r="H223" s="7">
        <v>13931.89</v>
      </c>
      <c r="I223" s="10" t="s">
        <v>332</v>
      </c>
      <c r="J223" s="24" t="s">
        <v>333</v>
      </c>
      <c r="K223" s="24" t="s">
        <v>393</v>
      </c>
      <c r="L223" s="10" t="s">
        <v>335</v>
      </c>
    </row>
    <row r="224" spans="1:12" x14ac:dyDescent="0.25">
      <c r="A224" s="8">
        <v>195</v>
      </c>
      <c r="B224" s="22" t="s">
        <v>207</v>
      </c>
      <c r="C224" s="44">
        <v>2.8958027900000003E-4</v>
      </c>
      <c r="D224" s="10" t="s">
        <v>330</v>
      </c>
      <c r="E224" s="10">
        <v>7142.16</v>
      </c>
      <c r="F224" s="10">
        <v>0</v>
      </c>
      <c r="G224" s="10">
        <v>0</v>
      </c>
      <c r="H224" s="7">
        <v>7142.16</v>
      </c>
      <c r="I224" s="10" t="s">
        <v>330</v>
      </c>
      <c r="J224" s="24" t="s">
        <v>331</v>
      </c>
      <c r="K224" s="24" t="s">
        <v>331</v>
      </c>
      <c r="L224" s="10" t="s">
        <v>331</v>
      </c>
    </row>
    <row r="225" spans="1:12" x14ac:dyDescent="0.25">
      <c r="A225" s="8">
        <v>196</v>
      </c>
      <c r="B225" s="22" t="s">
        <v>208</v>
      </c>
      <c r="C225" s="44">
        <v>2.1551218639999999E-3</v>
      </c>
      <c r="D225" s="10" t="s">
        <v>330</v>
      </c>
      <c r="E225" s="10">
        <v>53153.599999999999</v>
      </c>
      <c r="F225" s="10">
        <v>0</v>
      </c>
      <c r="G225" s="10">
        <v>0</v>
      </c>
      <c r="H225" s="7">
        <v>53153.599999999999</v>
      </c>
      <c r="I225" s="10" t="s">
        <v>332</v>
      </c>
      <c r="J225" s="24" t="s">
        <v>333</v>
      </c>
      <c r="K225" s="24" t="s">
        <v>394</v>
      </c>
      <c r="L225" s="10" t="s">
        <v>335</v>
      </c>
    </row>
    <row r="226" spans="1:12" x14ac:dyDescent="0.25">
      <c r="A226" s="8">
        <v>197</v>
      </c>
      <c r="B226" s="22" t="s">
        <v>209</v>
      </c>
      <c r="C226" s="44">
        <v>5.8661152399999998E-4</v>
      </c>
      <c r="D226" s="10" t="s">
        <v>330</v>
      </c>
      <c r="E226" s="10">
        <v>14468.1</v>
      </c>
      <c r="F226" s="10">
        <v>0</v>
      </c>
      <c r="G226" s="10">
        <v>0</v>
      </c>
      <c r="H226" s="7">
        <v>14468.1</v>
      </c>
      <c r="I226" s="10" t="s">
        <v>330</v>
      </c>
      <c r="J226" s="24" t="s">
        <v>331</v>
      </c>
      <c r="K226" s="24" t="s">
        <v>331</v>
      </c>
      <c r="L226" s="10" t="s">
        <v>331</v>
      </c>
    </row>
    <row r="227" spans="1:12" x14ac:dyDescent="0.25">
      <c r="A227" s="8">
        <v>198</v>
      </c>
      <c r="B227" s="22" t="s">
        <v>210</v>
      </c>
      <c r="C227" s="44">
        <v>7.4328491999999996E-5</v>
      </c>
      <c r="D227" s="10" t="s">
        <v>332</v>
      </c>
      <c r="E227" s="10">
        <v>1833.23</v>
      </c>
      <c r="F227" s="10">
        <v>0</v>
      </c>
      <c r="G227" s="10">
        <v>0</v>
      </c>
      <c r="H227" s="7">
        <v>1833.23</v>
      </c>
      <c r="I227" s="10" t="s">
        <v>330</v>
      </c>
      <c r="J227" s="24" t="s">
        <v>331</v>
      </c>
      <c r="K227" s="24" t="s">
        <v>331</v>
      </c>
      <c r="L227" s="10" t="s">
        <v>331</v>
      </c>
    </row>
    <row r="228" spans="1:12" x14ac:dyDescent="0.25">
      <c r="A228" s="8">
        <v>199</v>
      </c>
      <c r="B228" s="22" t="s">
        <v>211</v>
      </c>
      <c r="C228" s="44">
        <v>3.179205988E-3</v>
      </c>
      <c r="D228" s="10" t="s">
        <v>330</v>
      </c>
      <c r="E228" s="10">
        <v>78411.45</v>
      </c>
      <c r="F228" s="10">
        <v>0</v>
      </c>
      <c r="G228" s="10">
        <v>0</v>
      </c>
      <c r="H228" s="7">
        <v>78411.45</v>
      </c>
      <c r="I228" s="10" t="s">
        <v>332</v>
      </c>
      <c r="J228" s="24" t="s">
        <v>333</v>
      </c>
      <c r="K228" s="24" t="s">
        <v>395</v>
      </c>
      <c r="L228" s="10" t="s">
        <v>335</v>
      </c>
    </row>
    <row r="229" spans="1:12" x14ac:dyDescent="0.25">
      <c r="A229" s="8">
        <v>200</v>
      </c>
      <c r="B229" s="22" t="s">
        <v>212</v>
      </c>
      <c r="C229" s="44">
        <v>8.8613450940000001E-3</v>
      </c>
      <c r="D229" s="10" t="s">
        <v>330</v>
      </c>
      <c r="E229" s="10">
        <v>218554.86</v>
      </c>
      <c r="F229" s="10">
        <v>0</v>
      </c>
      <c r="G229" s="10">
        <v>0</v>
      </c>
      <c r="H229" s="7">
        <v>218554.86</v>
      </c>
      <c r="I229" s="10" t="s">
        <v>330</v>
      </c>
      <c r="J229" s="24" t="s">
        <v>331</v>
      </c>
      <c r="K229" s="24" t="s">
        <v>331</v>
      </c>
      <c r="L229" s="10" t="s">
        <v>331</v>
      </c>
    </row>
    <row r="230" spans="1:12" x14ac:dyDescent="0.25">
      <c r="A230" s="8">
        <v>201</v>
      </c>
      <c r="B230" s="22" t="s">
        <v>213</v>
      </c>
      <c r="C230" s="44">
        <v>3.5876111799999999E-4</v>
      </c>
      <c r="D230" s="10" t="s">
        <v>330</v>
      </c>
      <c r="E230" s="10">
        <v>8848.43</v>
      </c>
      <c r="F230" s="10">
        <v>0</v>
      </c>
      <c r="G230" s="10">
        <v>0</v>
      </c>
      <c r="H230" s="7">
        <v>8848.43</v>
      </c>
      <c r="I230" s="10" t="s">
        <v>330</v>
      </c>
      <c r="J230" s="24" t="s">
        <v>331</v>
      </c>
      <c r="K230" s="24" t="s">
        <v>331</v>
      </c>
      <c r="L230" s="10" t="s">
        <v>331</v>
      </c>
    </row>
    <row r="231" spans="1:12" x14ac:dyDescent="0.25">
      <c r="A231" s="8">
        <v>202</v>
      </c>
      <c r="B231" s="22" t="s">
        <v>214</v>
      </c>
      <c r="C231" s="44">
        <v>1.31849087E-4</v>
      </c>
      <c r="D231" s="10" t="s">
        <v>330</v>
      </c>
      <c r="E231" s="10">
        <v>3251.91</v>
      </c>
      <c r="F231" s="10">
        <v>0</v>
      </c>
      <c r="G231" s="10">
        <v>0</v>
      </c>
      <c r="H231" s="7">
        <v>3251.91</v>
      </c>
      <c r="I231" s="10" t="s">
        <v>330</v>
      </c>
      <c r="J231" s="24" t="s">
        <v>331</v>
      </c>
      <c r="K231" s="24" t="s">
        <v>331</v>
      </c>
      <c r="L231" s="10" t="s">
        <v>331</v>
      </c>
    </row>
    <row r="232" spans="1:12" x14ac:dyDescent="0.25">
      <c r="A232" s="8">
        <v>203</v>
      </c>
      <c r="B232" s="22" t="s">
        <v>215</v>
      </c>
      <c r="C232" s="44">
        <v>4.1475564000000001E-5</v>
      </c>
      <c r="D232" s="10" t="s">
        <v>332</v>
      </c>
      <c r="E232" s="10">
        <v>1022.95</v>
      </c>
      <c r="F232" s="10">
        <v>0</v>
      </c>
      <c r="G232" s="10">
        <v>0</v>
      </c>
      <c r="H232" s="7">
        <v>1022.95</v>
      </c>
      <c r="I232" s="10" t="s">
        <v>330</v>
      </c>
      <c r="J232" s="24" t="s">
        <v>331</v>
      </c>
      <c r="K232" s="24" t="s">
        <v>331</v>
      </c>
      <c r="L232" s="10" t="s">
        <v>331</v>
      </c>
    </row>
    <row r="233" spans="1:12" x14ac:dyDescent="0.25">
      <c r="A233" s="8">
        <v>204</v>
      </c>
      <c r="B233" s="22" t="s">
        <v>216</v>
      </c>
      <c r="C233" s="44">
        <v>2.84820374E-4</v>
      </c>
      <c r="D233" s="10" t="s">
        <v>330</v>
      </c>
      <c r="E233" s="10">
        <v>7024.77</v>
      </c>
      <c r="F233" s="10">
        <v>0</v>
      </c>
      <c r="G233" s="10">
        <v>0</v>
      </c>
      <c r="H233" s="7">
        <v>7024.77</v>
      </c>
      <c r="I233" s="10" t="s">
        <v>332</v>
      </c>
      <c r="J233" s="24" t="s">
        <v>333</v>
      </c>
      <c r="K233" s="24" t="s">
        <v>396</v>
      </c>
      <c r="L233" s="10" t="s">
        <v>335</v>
      </c>
    </row>
    <row r="234" spans="1:12" x14ac:dyDescent="0.25">
      <c r="A234" s="8">
        <v>205</v>
      </c>
      <c r="B234" s="22" t="s">
        <v>217</v>
      </c>
      <c r="C234" s="44">
        <v>8.7988887000000005E-5</v>
      </c>
      <c r="D234" s="10" t="s">
        <v>330</v>
      </c>
      <c r="E234" s="10">
        <v>2170.14</v>
      </c>
      <c r="F234" s="10">
        <v>0</v>
      </c>
      <c r="G234" s="10">
        <v>0</v>
      </c>
      <c r="H234" s="7">
        <v>2170.14</v>
      </c>
      <c r="I234" s="10" t="s">
        <v>330</v>
      </c>
      <c r="J234" s="24" t="s">
        <v>331</v>
      </c>
      <c r="K234" s="24" t="s">
        <v>331</v>
      </c>
      <c r="L234" s="10" t="s">
        <v>331</v>
      </c>
    </row>
    <row r="235" spans="1:12" x14ac:dyDescent="0.25">
      <c r="A235" s="8">
        <v>206</v>
      </c>
      <c r="B235" s="22" t="s">
        <v>218</v>
      </c>
      <c r="C235" s="44">
        <v>3.6990834599999998E-4</v>
      </c>
      <c r="D235" s="10" t="s">
        <v>330</v>
      </c>
      <c r="E235" s="10">
        <v>9123.36</v>
      </c>
      <c r="F235" s="10">
        <v>0</v>
      </c>
      <c r="G235" s="10">
        <v>0</v>
      </c>
      <c r="H235" s="7">
        <v>9123.36</v>
      </c>
      <c r="I235" s="10" t="s">
        <v>330</v>
      </c>
      <c r="J235" s="24" t="s">
        <v>331</v>
      </c>
      <c r="K235" s="24" t="s">
        <v>331</v>
      </c>
      <c r="L235" s="10" t="s">
        <v>331</v>
      </c>
    </row>
    <row r="236" spans="1:12" x14ac:dyDescent="0.25">
      <c r="A236" s="8">
        <v>207</v>
      </c>
      <c r="B236" s="22" t="s">
        <v>219</v>
      </c>
      <c r="C236" s="44">
        <v>3.368814739E-3</v>
      </c>
      <c r="D236" s="10" t="s">
        <v>330</v>
      </c>
      <c r="E236" s="10">
        <v>83087.929999999993</v>
      </c>
      <c r="F236" s="10">
        <v>0</v>
      </c>
      <c r="G236" s="10">
        <v>0</v>
      </c>
      <c r="H236" s="7">
        <v>83087.929999999993</v>
      </c>
      <c r="I236" s="10" t="s">
        <v>332</v>
      </c>
      <c r="J236" s="24" t="s">
        <v>333</v>
      </c>
      <c r="K236" s="24" t="s">
        <v>397</v>
      </c>
      <c r="L236" s="10" t="s">
        <v>335</v>
      </c>
    </row>
    <row r="237" spans="1:12" x14ac:dyDescent="0.25">
      <c r="A237" s="8">
        <v>208</v>
      </c>
      <c r="B237" s="22" t="s">
        <v>220</v>
      </c>
      <c r="C237" s="44">
        <v>8.6247881000000006E-5</v>
      </c>
      <c r="D237" s="10" t="s">
        <v>330</v>
      </c>
      <c r="E237" s="10">
        <v>2127.1999999999998</v>
      </c>
      <c r="F237" s="10">
        <v>0</v>
      </c>
      <c r="G237" s="10">
        <v>0</v>
      </c>
      <c r="H237" s="7">
        <v>2127.1999999999998</v>
      </c>
      <c r="I237" s="10" t="s">
        <v>330</v>
      </c>
      <c r="J237" s="24" t="s">
        <v>331</v>
      </c>
      <c r="K237" s="24" t="s">
        <v>331</v>
      </c>
      <c r="L237" s="10" t="s">
        <v>331</v>
      </c>
    </row>
    <row r="238" spans="1:12" x14ac:dyDescent="0.25">
      <c r="A238" s="8">
        <v>209</v>
      </c>
      <c r="B238" s="22" t="s">
        <v>221</v>
      </c>
      <c r="C238" s="44">
        <v>1.55709802E-3</v>
      </c>
      <c r="D238" s="10" t="s">
        <v>330</v>
      </c>
      <c r="E238" s="10">
        <v>38404.03</v>
      </c>
      <c r="F238" s="10">
        <v>0</v>
      </c>
      <c r="G238" s="10">
        <v>0</v>
      </c>
      <c r="H238" s="7">
        <v>38404.03</v>
      </c>
      <c r="I238" s="10" t="s">
        <v>330</v>
      </c>
      <c r="J238" s="24" t="s">
        <v>331</v>
      </c>
      <c r="K238" s="24" t="s">
        <v>331</v>
      </c>
      <c r="L238" s="10" t="s">
        <v>331</v>
      </c>
    </row>
    <row r="239" spans="1:12" x14ac:dyDescent="0.25">
      <c r="A239" s="8">
        <v>210</v>
      </c>
      <c r="B239" s="22" t="s">
        <v>222</v>
      </c>
      <c r="C239" s="44">
        <v>5.8689546600000002E-4</v>
      </c>
      <c r="D239" s="10" t="s">
        <v>330</v>
      </c>
      <c r="E239" s="10">
        <v>14475.1</v>
      </c>
      <c r="F239" s="10">
        <v>0</v>
      </c>
      <c r="G239" s="10">
        <v>0</v>
      </c>
      <c r="H239" s="7">
        <v>14475.1</v>
      </c>
      <c r="I239" s="10" t="s">
        <v>330</v>
      </c>
      <c r="J239" s="24" t="s">
        <v>331</v>
      </c>
      <c r="K239" s="24" t="s">
        <v>331</v>
      </c>
      <c r="L239" s="10" t="s">
        <v>331</v>
      </c>
    </row>
    <row r="240" spans="1:12" x14ac:dyDescent="0.25">
      <c r="A240" s="8">
        <v>211</v>
      </c>
      <c r="B240" s="22" t="s">
        <v>223</v>
      </c>
      <c r="C240" s="44">
        <v>1.629846795E-3</v>
      </c>
      <c r="D240" s="10" t="s">
        <v>330</v>
      </c>
      <c r="E240" s="10">
        <v>40198.29</v>
      </c>
      <c r="F240" s="10">
        <v>0</v>
      </c>
      <c r="G240" s="10">
        <v>0</v>
      </c>
      <c r="H240" s="7">
        <v>40198.29</v>
      </c>
      <c r="I240" s="10" t="s">
        <v>332</v>
      </c>
      <c r="J240" s="24" t="s">
        <v>333</v>
      </c>
      <c r="K240" s="24" t="s">
        <v>398</v>
      </c>
      <c r="L240" s="10" t="s">
        <v>335</v>
      </c>
    </row>
    <row r="241" spans="1:12" x14ac:dyDescent="0.25">
      <c r="A241" s="8">
        <v>212</v>
      </c>
      <c r="B241" s="22" t="s">
        <v>224</v>
      </c>
      <c r="C241" s="44">
        <v>1.266652554E-3</v>
      </c>
      <c r="D241" s="10" t="s">
        <v>330</v>
      </c>
      <c r="E241" s="10">
        <v>31240.53</v>
      </c>
      <c r="F241" s="10">
        <v>0</v>
      </c>
      <c r="G241" s="10">
        <v>0</v>
      </c>
      <c r="H241" s="7">
        <v>31240.53</v>
      </c>
      <c r="I241" s="10" t="s">
        <v>330</v>
      </c>
      <c r="J241" s="24" t="s">
        <v>331</v>
      </c>
      <c r="K241" s="24" t="s">
        <v>331</v>
      </c>
      <c r="L241" s="10" t="s">
        <v>331</v>
      </c>
    </row>
    <row r="242" spans="1:12" x14ac:dyDescent="0.25">
      <c r="A242" s="8">
        <v>213</v>
      </c>
      <c r="B242" s="22" t="s">
        <v>225</v>
      </c>
      <c r="C242" s="44">
        <v>2.8839077400000002E-4</v>
      </c>
      <c r="D242" s="10" t="s">
        <v>330</v>
      </c>
      <c r="E242" s="10">
        <v>7112.83</v>
      </c>
      <c r="F242" s="10">
        <v>0</v>
      </c>
      <c r="G242" s="10">
        <v>0</v>
      </c>
      <c r="H242" s="7">
        <v>7112.83</v>
      </c>
      <c r="I242" s="10" t="s">
        <v>330</v>
      </c>
      <c r="J242" s="24" t="s">
        <v>331</v>
      </c>
      <c r="K242" s="24" t="s">
        <v>331</v>
      </c>
      <c r="L242" s="10" t="s">
        <v>331</v>
      </c>
    </row>
    <row r="243" spans="1:12" x14ac:dyDescent="0.25">
      <c r="A243" s="8">
        <v>214</v>
      </c>
      <c r="B243" s="22" t="s">
        <v>226</v>
      </c>
      <c r="C243" s="44">
        <v>2.3853655900000001E-4</v>
      </c>
      <c r="D243" s="10" t="s">
        <v>330</v>
      </c>
      <c r="E243" s="10">
        <v>5883.23</v>
      </c>
      <c r="F243" s="10">
        <v>0</v>
      </c>
      <c r="G243" s="10">
        <v>0</v>
      </c>
      <c r="H243" s="7">
        <v>5883.23</v>
      </c>
      <c r="I243" s="10" t="s">
        <v>330</v>
      </c>
      <c r="J243" s="24" t="s">
        <v>331</v>
      </c>
      <c r="K243" s="24" t="s">
        <v>331</v>
      </c>
      <c r="L243" s="10" t="s">
        <v>331</v>
      </c>
    </row>
    <row r="244" spans="1:12" x14ac:dyDescent="0.25">
      <c r="A244" s="8">
        <v>215</v>
      </c>
      <c r="B244" s="22" t="s">
        <v>227</v>
      </c>
      <c r="C244" s="44">
        <v>4.0386057200000002E-4</v>
      </c>
      <c r="D244" s="10" t="s">
        <v>330</v>
      </c>
      <c r="E244" s="10">
        <v>9960.76</v>
      </c>
      <c r="F244" s="10">
        <v>0</v>
      </c>
      <c r="G244" s="10">
        <v>0</v>
      </c>
      <c r="H244" s="7">
        <v>9960.76</v>
      </c>
      <c r="I244" s="10" t="s">
        <v>330</v>
      </c>
      <c r="J244" s="24" t="s">
        <v>331</v>
      </c>
      <c r="K244" s="24" t="s">
        <v>331</v>
      </c>
      <c r="L244" s="10" t="s">
        <v>331</v>
      </c>
    </row>
    <row r="245" spans="1:12" x14ac:dyDescent="0.25">
      <c r="A245" s="8">
        <v>216</v>
      </c>
      <c r="B245" s="22" t="s">
        <v>228</v>
      </c>
      <c r="C245" s="44">
        <v>1.0430545819999999E-3</v>
      </c>
      <c r="D245" s="10" t="s">
        <v>330</v>
      </c>
      <c r="E245" s="10">
        <v>25725.74</v>
      </c>
      <c r="F245" s="10">
        <v>0</v>
      </c>
      <c r="G245" s="10">
        <v>0</v>
      </c>
      <c r="H245" s="7">
        <v>25725.74</v>
      </c>
      <c r="I245" s="10" t="s">
        <v>332</v>
      </c>
      <c r="J245" s="24" t="s">
        <v>333</v>
      </c>
      <c r="K245" s="24" t="s">
        <v>345</v>
      </c>
      <c r="L245" s="10" t="s">
        <v>335</v>
      </c>
    </row>
    <row r="246" spans="1:12" x14ac:dyDescent="0.25">
      <c r="A246" s="8">
        <v>217</v>
      </c>
      <c r="B246" s="22" t="s">
        <v>229</v>
      </c>
      <c r="C246" s="44">
        <v>4.3018366799999997E-3</v>
      </c>
      <c r="D246" s="10" t="s">
        <v>330</v>
      </c>
      <c r="E246" s="10">
        <v>106099.84</v>
      </c>
      <c r="F246" s="10">
        <v>0</v>
      </c>
      <c r="G246" s="10">
        <v>0</v>
      </c>
      <c r="H246" s="7">
        <v>106099.84</v>
      </c>
      <c r="I246" s="10" t="s">
        <v>332</v>
      </c>
      <c r="J246" s="24" t="s">
        <v>333</v>
      </c>
      <c r="K246" s="24" t="s">
        <v>399</v>
      </c>
      <c r="L246" s="10" t="s">
        <v>335</v>
      </c>
    </row>
    <row r="247" spans="1:12" x14ac:dyDescent="0.25">
      <c r="A247" s="8">
        <v>218</v>
      </c>
      <c r="B247" s="22" t="s">
        <v>230</v>
      </c>
      <c r="C247" s="44">
        <v>2.5535928020000002E-3</v>
      </c>
      <c r="D247" s="10" t="s">
        <v>330</v>
      </c>
      <c r="E247" s="10">
        <v>62981.42</v>
      </c>
      <c r="F247" s="10">
        <v>0</v>
      </c>
      <c r="G247" s="10">
        <v>0</v>
      </c>
      <c r="H247" s="7">
        <v>62981.42</v>
      </c>
      <c r="I247" s="10" t="s">
        <v>330</v>
      </c>
      <c r="J247" s="24" t="s">
        <v>331</v>
      </c>
      <c r="K247" s="24" t="s">
        <v>331</v>
      </c>
      <c r="L247" s="10" t="s">
        <v>331</v>
      </c>
    </row>
    <row r="248" spans="1:12" x14ac:dyDescent="0.25">
      <c r="A248" s="8">
        <v>219</v>
      </c>
      <c r="B248" s="22" t="s">
        <v>231</v>
      </c>
      <c r="C248" s="44">
        <v>1.55126354E-3</v>
      </c>
      <c r="D248" s="10" t="s">
        <v>330</v>
      </c>
      <c r="E248" s="10">
        <v>38260.129999999997</v>
      </c>
      <c r="F248" s="10">
        <v>0</v>
      </c>
      <c r="G248" s="10">
        <v>0</v>
      </c>
      <c r="H248" s="7">
        <v>38260.129999999997</v>
      </c>
      <c r="I248" s="10" t="s">
        <v>330</v>
      </c>
      <c r="J248" s="24" t="s">
        <v>331</v>
      </c>
      <c r="K248" s="24" t="s">
        <v>331</v>
      </c>
      <c r="L248" s="10" t="s">
        <v>331</v>
      </c>
    </row>
    <row r="249" spans="1:12" x14ac:dyDescent="0.25">
      <c r="A249" s="8">
        <v>220</v>
      </c>
      <c r="B249" s="22" t="s">
        <v>232</v>
      </c>
      <c r="C249" s="44">
        <v>4.1352700200000001E-4</v>
      </c>
      <c r="D249" s="10" t="s">
        <v>330</v>
      </c>
      <c r="E249" s="10">
        <v>10199.17</v>
      </c>
      <c r="F249" s="10">
        <v>0</v>
      </c>
      <c r="G249" s="10">
        <v>0</v>
      </c>
      <c r="H249" s="7">
        <v>10199.17</v>
      </c>
      <c r="I249" s="10" t="s">
        <v>330</v>
      </c>
      <c r="J249" s="24" t="s">
        <v>331</v>
      </c>
      <c r="K249" s="24" t="s">
        <v>331</v>
      </c>
      <c r="L249" s="10" t="s">
        <v>331</v>
      </c>
    </row>
    <row r="250" spans="1:12" x14ac:dyDescent="0.25">
      <c r="A250" s="8">
        <v>221</v>
      </c>
      <c r="B250" s="22" t="s">
        <v>233</v>
      </c>
      <c r="C250" s="44">
        <v>2.5740509009999999E-3</v>
      </c>
      <c r="D250" s="10" t="s">
        <v>330</v>
      </c>
      <c r="E250" s="10">
        <v>63486</v>
      </c>
      <c r="F250" s="10">
        <v>0</v>
      </c>
      <c r="G250" s="10">
        <v>0</v>
      </c>
      <c r="H250" s="7">
        <v>63486</v>
      </c>
      <c r="I250" s="10" t="s">
        <v>330</v>
      </c>
      <c r="J250" s="24" t="s">
        <v>331</v>
      </c>
      <c r="K250" s="24" t="s">
        <v>331</v>
      </c>
      <c r="L250" s="10" t="s">
        <v>331</v>
      </c>
    </row>
    <row r="251" spans="1:12" x14ac:dyDescent="0.25">
      <c r="A251" s="8">
        <v>222</v>
      </c>
      <c r="B251" s="22" t="s">
        <v>234</v>
      </c>
      <c r="C251" s="44">
        <v>1.8052764386000002E-2</v>
      </c>
      <c r="D251" s="10" t="s">
        <v>330</v>
      </c>
      <c r="E251" s="10">
        <v>445250.62</v>
      </c>
      <c r="F251" s="10">
        <v>0</v>
      </c>
      <c r="G251" s="10">
        <v>0</v>
      </c>
      <c r="H251" s="7">
        <v>445250.62</v>
      </c>
      <c r="I251" s="10" t="s">
        <v>332</v>
      </c>
      <c r="J251" s="24" t="s">
        <v>333</v>
      </c>
      <c r="K251" s="24" t="s">
        <v>400</v>
      </c>
      <c r="L251" s="10" t="s">
        <v>335</v>
      </c>
    </row>
    <row r="252" spans="1:12" x14ac:dyDescent="0.25">
      <c r="A252" s="8">
        <v>223</v>
      </c>
      <c r="B252" s="22" t="s">
        <v>235</v>
      </c>
      <c r="C252" s="44">
        <v>3.8845852229999998E-3</v>
      </c>
      <c r="D252" s="10" t="s">
        <v>330</v>
      </c>
      <c r="E252" s="10">
        <v>95808.82</v>
      </c>
      <c r="F252" s="10">
        <v>0</v>
      </c>
      <c r="G252" s="10">
        <v>0</v>
      </c>
      <c r="H252" s="7">
        <v>95808.82</v>
      </c>
      <c r="I252" s="10" t="s">
        <v>332</v>
      </c>
      <c r="J252" s="24" t="s">
        <v>333</v>
      </c>
      <c r="K252" s="24" t="s">
        <v>401</v>
      </c>
      <c r="L252" s="10" t="s">
        <v>335</v>
      </c>
    </row>
    <row r="253" spans="1:12" x14ac:dyDescent="0.25">
      <c r="A253" s="8">
        <v>224</v>
      </c>
      <c r="B253" s="22" t="s">
        <v>236</v>
      </c>
      <c r="C253" s="44">
        <v>1.10286173E-3</v>
      </c>
      <c r="D253" s="10" t="s">
        <v>330</v>
      </c>
      <c r="E253" s="10">
        <v>27200.81</v>
      </c>
      <c r="F253" s="10">
        <v>0</v>
      </c>
      <c r="G253" s="10">
        <v>0</v>
      </c>
      <c r="H253" s="7">
        <v>27200.81</v>
      </c>
      <c r="I253" s="10" t="s">
        <v>332</v>
      </c>
      <c r="J253" s="24" t="s">
        <v>333</v>
      </c>
      <c r="K253" s="24" t="s">
        <v>402</v>
      </c>
      <c r="L253" s="10" t="s">
        <v>335</v>
      </c>
    </row>
    <row r="254" spans="1:12" x14ac:dyDescent="0.25">
      <c r="A254" s="8">
        <v>225</v>
      </c>
      <c r="B254" s="22" t="s">
        <v>237</v>
      </c>
      <c r="C254" s="44">
        <v>4.7180115800000001E-4</v>
      </c>
      <c r="D254" s="10" t="s">
        <v>330</v>
      </c>
      <c r="E254" s="10">
        <v>11636.43</v>
      </c>
      <c r="F254" s="10">
        <v>0</v>
      </c>
      <c r="G254" s="10">
        <v>0</v>
      </c>
      <c r="H254" s="7">
        <v>11636.43</v>
      </c>
      <c r="I254" s="10" t="s">
        <v>330</v>
      </c>
      <c r="J254" s="24" t="s">
        <v>331</v>
      </c>
      <c r="K254" s="24" t="s">
        <v>331</v>
      </c>
      <c r="L254" s="10" t="s">
        <v>331</v>
      </c>
    </row>
    <row r="255" spans="1:12" x14ac:dyDescent="0.25">
      <c r="A255" s="8">
        <v>226</v>
      </c>
      <c r="B255" s="22" t="s">
        <v>238</v>
      </c>
      <c r="C255" s="44">
        <v>3.0790141000000001E-5</v>
      </c>
      <c r="D255" s="10" t="s">
        <v>332</v>
      </c>
      <c r="E255" s="10">
        <v>759.4</v>
      </c>
      <c r="F255" s="10">
        <v>0</v>
      </c>
      <c r="G255" s="10">
        <v>0</v>
      </c>
      <c r="H255" s="7">
        <v>759.4</v>
      </c>
      <c r="I255" s="10" t="s">
        <v>330</v>
      </c>
      <c r="J255" s="24" t="s">
        <v>331</v>
      </c>
      <c r="K255" s="24" t="s">
        <v>331</v>
      </c>
      <c r="L255" s="10" t="s">
        <v>331</v>
      </c>
    </row>
    <row r="256" spans="1:12" x14ac:dyDescent="0.25">
      <c r="A256" s="8">
        <v>227</v>
      </c>
      <c r="B256" s="22" t="s">
        <v>239</v>
      </c>
      <c r="C256" s="44">
        <v>3.0268607450000002E-3</v>
      </c>
      <c r="D256" s="10" t="s">
        <v>330</v>
      </c>
      <c r="E256" s="10">
        <v>74654.03</v>
      </c>
      <c r="F256" s="10">
        <v>0</v>
      </c>
      <c r="G256" s="10">
        <v>0</v>
      </c>
      <c r="H256" s="7">
        <v>74654.03</v>
      </c>
      <c r="I256" s="10" t="s">
        <v>330</v>
      </c>
      <c r="J256" s="24" t="s">
        <v>331</v>
      </c>
      <c r="K256" s="24" t="s">
        <v>331</v>
      </c>
      <c r="L256" s="10" t="s">
        <v>331</v>
      </c>
    </row>
    <row r="257" spans="1:12" x14ac:dyDescent="0.25">
      <c r="A257" s="8">
        <v>228</v>
      </c>
      <c r="B257" s="22" t="s">
        <v>240</v>
      </c>
      <c r="C257" s="44">
        <v>8.1260410299999995E-3</v>
      </c>
      <c r="D257" s="10" t="s">
        <v>330</v>
      </c>
      <c r="E257" s="10">
        <v>200419.43</v>
      </c>
      <c r="F257" s="10">
        <v>0</v>
      </c>
      <c r="G257" s="10">
        <v>0</v>
      </c>
      <c r="H257" s="7">
        <v>200419.43</v>
      </c>
      <c r="I257" s="10" t="s">
        <v>332</v>
      </c>
      <c r="J257" s="24" t="s">
        <v>333</v>
      </c>
      <c r="K257" s="24" t="s">
        <v>403</v>
      </c>
      <c r="L257" s="10" t="s">
        <v>335</v>
      </c>
    </row>
    <row r="258" spans="1:12" x14ac:dyDescent="0.25">
      <c r="A258" s="8">
        <v>229</v>
      </c>
      <c r="B258" s="22" t="s">
        <v>241</v>
      </c>
      <c r="C258" s="44">
        <v>1.547384E-4</v>
      </c>
      <c r="D258" s="10" t="s">
        <v>330</v>
      </c>
      <c r="E258" s="10">
        <v>3816.44</v>
      </c>
      <c r="F258" s="10">
        <v>0</v>
      </c>
      <c r="G258" s="10">
        <v>0</v>
      </c>
      <c r="H258" s="7">
        <v>3816.44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230</v>
      </c>
      <c r="B259" s="22" t="s">
        <v>242</v>
      </c>
      <c r="C259" s="44">
        <v>2.3508376420000002E-3</v>
      </c>
      <c r="D259" s="10" t="s">
        <v>330</v>
      </c>
      <c r="E259" s="10">
        <v>57980.7</v>
      </c>
      <c r="F259" s="10">
        <v>0</v>
      </c>
      <c r="G259" s="10">
        <v>0</v>
      </c>
      <c r="H259" s="7">
        <v>57980.7</v>
      </c>
      <c r="I259" s="10" t="s">
        <v>330</v>
      </c>
      <c r="J259" s="24" t="s">
        <v>331</v>
      </c>
      <c r="K259" s="24" t="s">
        <v>331</v>
      </c>
      <c r="L259" s="10" t="s">
        <v>331</v>
      </c>
    </row>
    <row r="260" spans="1:12" x14ac:dyDescent="0.25">
      <c r="A260" s="8">
        <v>231</v>
      </c>
      <c r="B260" s="22" t="s">
        <v>243</v>
      </c>
      <c r="C260" s="44">
        <v>6.6506399999999995E-7</v>
      </c>
      <c r="D260" s="10" t="s">
        <v>332</v>
      </c>
      <c r="E260" s="10">
        <v>16.399999999999999</v>
      </c>
      <c r="F260" s="10">
        <v>0</v>
      </c>
      <c r="G260" s="10">
        <v>0</v>
      </c>
      <c r="H260" s="7">
        <v>16.399999999999999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232</v>
      </c>
      <c r="B261" s="22" t="s">
        <v>244</v>
      </c>
      <c r="C261" s="44">
        <v>5.3087303600000003E-4</v>
      </c>
      <c r="D261" s="10" t="s">
        <v>330</v>
      </c>
      <c r="E261" s="10">
        <v>13093.37</v>
      </c>
      <c r="F261" s="10">
        <v>0</v>
      </c>
      <c r="G261" s="10">
        <v>0</v>
      </c>
      <c r="H261" s="7">
        <v>13093.37</v>
      </c>
      <c r="I261" s="10" t="s">
        <v>330</v>
      </c>
      <c r="J261" s="24" t="s">
        <v>331</v>
      </c>
      <c r="K261" s="24" t="s">
        <v>331</v>
      </c>
      <c r="L261" s="10" t="s">
        <v>331</v>
      </c>
    </row>
    <row r="262" spans="1:12" x14ac:dyDescent="0.25">
      <c r="A262" s="8">
        <v>233</v>
      </c>
      <c r="B262" s="22" t="s">
        <v>245</v>
      </c>
      <c r="C262" s="44">
        <v>6.2120900000000004E-5</v>
      </c>
      <c r="D262" s="10" t="s">
        <v>332</v>
      </c>
      <c r="E262" s="10">
        <v>1532.14</v>
      </c>
      <c r="F262" s="10">
        <v>0</v>
      </c>
      <c r="G262" s="10">
        <v>0</v>
      </c>
      <c r="H262" s="7">
        <v>1532.14</v>
      </c>
      <c r="I262" s="10" t="s">
        <v>330</v>
      </c>
      <c r="J262" s="24" t="s">
        <v>331</v>
      </c>
      <c r="K262" s="24" t="s">
        <v>331</v>
      </c>
      <c r="L262" s="10" t="s">
        <v>331</v>
      </c>
    </row>
    <row r="263" spans="1:12" x14ac:dyDescent="0.25">
      <c r="A263" s="8">
        <v>234</v>
      </c>
      <c r="B263" s="22" t="s">
        <v>246</v>
      </c>
      <c r="C263" s="44">
        <v>2.6713434E-5</v>
      </c>
      <c r="D263" s="10" t="s">
        <v>332</v>
      </c>
      <c r="E263" s="10">
        <v>658.86</v>
      </c>
      <c r="F263" s="10">
        <v>0</v>
      </c>
      <c r="G263" s="10">
        <v>0</v>
      </c>
      <c r="H263" s="7">
        <v>658.86</v>
      </c>
      <c r="I263" s="10" t="s">
        <v>330</v>
      </c>
      <c r="J263" s="24" t="s">
        <v>331</v>
      </c>
      <c r="K263" s="24" t="s">
        <v>331</v>
      </c>
      <c r="L263" s="10" t="s">
        <v>331</v>
      </c>
    </row>
    <row r="264" spans="1:12" x14ac:dyDescent="0.25">
      <c r="A264" s="8">
        <v>235</v>
      </c>
      <c r="B264" s="22" t="s">
        <v>247</v>
      </c>
      <c r="C264" s="44">
        <v>2.235527101E-2</v>
      </c>
      <c r="D264" s="10" t="s">
        <v>330</v>
      </c>
      <c r="E264" s="10">
        <v>551366.99</v>
      </c>
      <c r="F264" s="10">
        <v>0</v>
      </c>
      <c r="G264" s="10">
        <v>0</v>
      </c>
      <c r="H264" s="7">
        <v>551366.99</v>
      </c>
      <c r="I264" s="10" t="s">
        <v>332</v>
      </c>
      <c r="J264" s="24" t="s">
        <v>333</v>
      </c>
      <c r="K264" s="24" t="s">
        <v>404</v>
      </c>
      <c r="L264" s="10" t="s">
        <v>335</v>
      </c>
    </row>
    <row r="265" spans="1:12" x14ac:dyDescent="0.25">
      <c r="A265" s="8">
        <v>236</v>
      </c>
      <c r="B265" s="22" t="s">
        <v>248</v>
      </c>
      <c r="C265" s="44">
        <v>2.548942158E-3</v>
      </c>
      <c r="D265" s="10" t="s">
        <v>330</v>
      </c>
      <c r="E265" s="10">
        <v>62866.720000000001</v>
      </c>
      <c r="F265" s="10">
        <v>0</v>
      </c>
      <c r="G265" s="10">
        <v>0</v>
      </c>
      <c r="H265" s="7">
        <v>62866.720000000001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237</v>
      </c>
      <c r="B266" s="22" t="s">
        <v>249</v>
      </c>
      <c r="C266" s="44">
        <v>2.031104044E-3</v>
      </c>
      <c r="D266" s="10" t="s">
        <v>330</v>
      </c>
      <c r="E266" s="10">
        <v>50094.84</v>
      </c>
      <c r="F266" s="10">
        <v>0</v>
      </c>
      <c r="G266" s="10">
        <v>0</v>
      </c>
      <c r="H266" s="7">
        <v>50094.84</v>
      </c>
      <c r="I266" s="10" t="s">
        <v>330</v>
      </c>
      <c r="J266" s="24" t="s">
        <v>331</v>
      </c>
      <c r="K266" s="24" t="s">
        <v>331</v>
      </c>
      <c r="L266" s="10" t="s">
        <v>331</v>
      </c>
    </row>
    <row r="267" spans="1:12" x14ac:dyDescent="0.25">
      <c r="A267" s="8">
        <v>238</v>
      </c>
      <c r="B267" s="22" t="s">
        <v>250</v>
      </c>
      <c r="C267" s="44">
        <v>1.0536459781999999E-2</v>
      </c>
      <c r="D267" s="10" t="s">
        <v>330</v>
      </c>
      <c r="E267" s="10">
        <v>259869.63</v>
      </c>
      <c r="F267" s="10">
        <v>0</v>
      </c>
      <c r="G267" s="10">
        <v>0</v>
      </c>
      <c r="H267" s="7">
        <v>259869.63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239</v>
      </c>
      <c r="B268" s="22" t="s">
        <v>251</v>
      </c>
      <c r="C268" s="44">
        <v>3.5811995800000003E-4</v>
      </c>
      <c r="D268" s="10" t="s">
        <v>330</v>
      </c>
      <c r="E268" s="10">
        <v>8832.6200000000008</v>
      </c>
      <c r="F268" s="10">
        <v>0</v>
      </c>
      <c r="G268" s="10">
        <v>0</v>
      </c>
      <c r="H268" s="7">
        <v>8832.6200000000008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240</v>
      </c>
      <c r="B269" s="22" t="s">
        <v>252</v>
      </c>
      <c r="C269" s="44">
        <v>8.7972621999999999E-5</v>
      </c>
      <c r="D269" s="10" t="s">
        <v>330</v>
      </c>
      <c r="E269" s="10">
        <v>2169.7399999999998</v>
      </c>
      <c r="F269" s="10">
        <v>0</v>
      </c>
      <c r="G269" s="10">
        <v>0</v>
      </c>
      <c r="H269" s="7">
        <v>2169.7399999999998</v>
      </c>
      <c r="I269" s="10" t="s">
        <v>330</v>
      </c>
      <c r="J269" s="24" t="s">
        <v>331</v>
      </c>
      <c r="K269" s="24" t="s">
        <v>331</v>
      </c>
      <c r="L269" s="10" t="s">
        <v>331</v>
      </c>
    </row>
    <row r="270" spans="1:12" x14ac:dyDescent="0.25">
      <c r="A270" s="8">
        <v>241</v>
      </c>
      <c r="B270" s="22" t="s">
        <v>253</v>
      </c>
      <c r="C270" s="44">
        <v>7.2444420000000002E-5</v>
      </c>
      <c r="D270" s="10" t="s">
        <v>332</v>
      </c>
      <c r="E270" s="10">
        <v>1786.76</v>
      </c>
      <c r="F270" s="10">
        <v>0</v>
      </c>
      <c r="G270" s="10">
        <v>0</v>
      </c>
      <c r="H270" s="7">
        <v>1786.76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242</v>
      </c>
      <c r="B271" s="22" t="s">
        <v>254</v>
      </c>
      <c r="C271" s="44">
        <v>2.2496241950000001E-3</v>
      </c>
      <c r="D271" s="10" t="s">
        <v>330</v>
      </c>
      <c r="E271" s="10">
        <v>55484.39</v>
      </c>
      <c r="F271" s="10">
        <v>0</v>
      </c>
      <c r="G271" s="10">
        <v>0</v>
      </c>
      <c r="H271" s="7">
        <v>55484.39</v>
      </c>
      <c r="I271" s="10" t="s">
        <v>330</v>
      </c>
      <c r="J271" s="24" t="s">
        <v>331</v>
      </c>
      <c r="K271" s="24" t="s">
        <v>331</v>
      </c>
      <c r="L271" s="10" t="s">
        <v>331</v>
      </c>
    </row>
    <row r="272" spans="1:12" x14ac:dyDescent="0.25">
      <c r="A272" s="8">
        <v>243</v>
      </c>
      <c r="B272" s="22" t="s">
        <v>255</v>
      </c>
      <c r="C272" s="44">
        <v>3.1110081E-5</v>
      </c>
      <c r="D272" s="10" t="s">
        <v>332</v>
      </c>
      <c r="E272" s="10">
        <v>767.29</v>
      </c>
      <c r="F272" s="10">
        <v>0</v>
      </c>
      <c r="G272" s="10">
        <v>0</v>
      </c>
      <c r="H272" s="7">
        <v>767.29</v>
      </c>
      <c r="I272" s="10" t="s">
        <v>330</v>
      </c>
      <c r="J272" s="24" t="s">
        <v>331</v>
      </c>
      <c r="K272" s="24" t="s">
        <v>331</v>
      </c>
      <c r="L272" s="10" t="s">
        <v>331</v>
      </c>
    </row>
    <row r="273" spans="1:12" x14ac:dyDescent="0.25">
      <c r="A273" s="8">
        <v>244</v>
      </c>
      <c r="B273" s="22" t="s">
        <v>256</v>
      </c>
      <c r="C273" s="44">
        <v>7.5956312999999999E-5</v>
      </c>
      <c r="D273" s="10" t="s">
        <v>332</v>
      </c>
      <c r="E273" s="10">
        <v>1873.37</v>
      </c>
      <c r="F273" s="10">
        <v>0</v>
      </c>
      <c r="G273" s="10">
        <v>0</v>
      </c>
      <c r="H273" s="7">
        <v>1873.37</v>
      </c>
      <c r="I273" s="10" t="s">
        <v>330</v>
      </c>
      <c r="J273" s="24" t="s">
        <v>331</v>
      </c>
      <c r="K273" s="24" t="s">
        <v>331</v>
      </c>
      <c r="L273" s="10" t="s">
        <v>331</v>
      </c>
    </row>
    <row r="274" spans="1:12" x14ac:dyDescent="0.25">
      <c r="A274" s="8">
        <v>245</v>
      </c>
      <c r="B274" s="22" t="s">
        <v>257</v>
      </c>
      <c r="C274" s="44">
        <v>6.9474875099999995E-4</v>
      </c>
      <c r="D274" s="10" t="s">
        <v>330</v>
      </c>
      <c r="E274" s="10">
        <v>17135.18</v>
      </c>
      <c r="F274" s="10">
        <v>0</v>
      </c>
      <c r="G274" s="10">
        <v>0</v>
      </c>
      <c r="H274" s="7">
        <v>17135.18</v>
      </c>
      <c r="I274" s="10" t="s">
        <v>332</v>
      </c>
      <c r="J274" s="24" t="s">
        <v>333</v>
      </c>
      <c r="K274" s="24" t="s">
        <v>405</v>
      </c>
      <c r="L274" s="10" t="s">
        <v>335</v>
      </c>
    </row>
    <row r="275" spans="1:12" x14ac:dyDescent="0.25">
      <c r="A275" s="8">
        <v>246</v>
      </c>
      <c r="B275" s="22" t="s">
        <v>258</v>
      </c>
      <c r="C275" s="44">
        <v>2.8792492200000001E-4</v>
      </c>
      <c r="D275" s="10" t="s">
        <v>330</v>
      </c>
      <c r="E275" s="10">
        <v>7101.34</v>
      </c>
      <c r="F275" s="10">
        <v>0</v>
      </c>
      <c r="G275" s="10">
        <v>0</v>
      </c>
      <c r="H275" s="7">
        <v>7101.34</v>
      </c>
      <c r="I275" s="10" t="s">
        <v>330</v>
      </c>
      <c r="J275" s="24" t="s">
        <v>331</v>
      </c>
      <c r="K275" s="24" t="s">
        <v>331</v>
      </c>
      <c r="L275" s="10" t="s">
        <v>331</v>
      </c>
    </row>
    <row r="276" spans="1:12" x14ac:dyDescent="0.25">
      <c r="A276" s="8">
        <v>247</v>
      </c>
      <c r="B276" s="22" t="s">
        <v>259</v>
      </c>
      <c r="C276" s="44">
        <v>1.410325234E-3</v>
      </c>
      <c r="D276" s="10" t="s">
        <v>330</v>
      </c>
      <c r="E276" s="10">
        <v>34784.050000000003</v>
      </c>
      <c r="F276" s="10">
        <v>0</v>
      </c>
      <c r="G276" s="10">
        <v>0</v>
      </c>
      <c r="H276" s="7">
        <v>34784.050000000003</v>
      </c>
      <c r="I276" s="10" t="s">
        <v>330</v>
      </c>
      <c r="J276" s="24" t="s">
        <v>331</v>
      </c>
      <c r="K276" s="24" t="s">
        <v>331</v>
      </c>
      <c r="L276" s="10" t="s">
        <v>331</v>
      </c>
    </row>
    <row r="277" spans="1:12" x14ac:dyDescent="0.25">
      <c r="A277" s="8">
        <v>248</v>
      </c>
      <c r="B277" s="22" t="s">
        <v>260</v>
      </c>
      <c r="C277" s="44">
        <v>4.9641098760000004E-3</v>
      </c>
      <c r="D277" s="10" t="s">
        <v>330</v>
      </c>
      <c r="E277" s="10">
        <v>122434.05</v>
      </c>
      <c r="F277" s="10">
        <v>0</v>
      </c>
      <c r="G277" s="10">
        <v>0</v>
      </c>
      <c r="H277" s="7">
        <v>122434.05</v>
      </c>
      <c r="I277" s="10" t="s">
        <v>332</v>
      </c>
      <c r="J277" s="24" t="s">
        <v>333</v>
      </c>
      <c r="K277" s="24" t="s">
        <v>406</v>
      </c>
      <c r="L277" s="10" t="s">
        <v>335</v>
      </c>
    </row>
    <row r="278" spans="1:12" x14ac:dyDescent="0.25">
      <c r="A278" s="8">
        <v>249</v>
      </c>
      <c r="B278" s="22" t="s">
        <v>261</v>
      </c>
      <c r="C278" s="44">
        <v>5.7576761999999997E-5</v>
      </c>
      <c r="D278" s="10" t="s">
        <v>332</v>
      </c>
      <c r="E278" s="10">
        <v>1420.06</v>
      </c>
      <c r="F278" s="10">
        <v>0</v>
      </c>
      <c r="G278" s="10">
        <v>0</v>
      </c>
      <c r="H278" s="7">
        <v>1420.06</v>
      </c>
      <c r="I278" s="10" t="s">
        <v>330</v>
      </c>
      <c r="J278" s="24" t="s">
        <v>331</v>
      </c>
      <c r="K278" s="24" t="s">
        <v>331</v>
      </c>
      <c r="L278" s="10" t="s">
        <v>331</v>
      </c>
    </row>
    <row r="279" spans="1:12" x14ac:dyDescent="0.25">
      <c r="A279" s="8">
        <v>250</v>
      </c>
      <c r="B279" s="22" t="s">
        <v>262</v>
      </c>
      <c r="C279" s="44">
        <v>3.0609499999999999E-7</v>
      </c>
      <c r="D279" s="10" t="s">
        <v>332</v>
      </c>
      <c r="E279" s="10">
        <v>7.55</v>
      </c>
      <c r="F279" s="10">
        <v>0</v>
      </c>
      <c r="G279" s="10">
        <v>0</v>
      </c>
      <c r="H279" s="7">
        <v>7.55</v>
      </c>
      <c r="I279" s="10" t="s">
        <v>330</v>
      </c>
      <c r="J279" s="24" t="s">
        <v>331</v>
      </c>
      <c r="K279" s="24" t="s">
        <v>331</v>
      </c>
      <c r="L279" s="10" t="s">
        <v>331</v>
      </c>
    </row>
    <row r="280" spans="1:12" x14ac:dyDescent="0.25">
      <c r="A280" s="8">
        <v>251</v>
      </c>
      <c r="B280" s="22" t="s">
        <v>263</v>
      </c>
      <c r="C280" s="44">
        <v>7.6929149099999995E-4</v>
      </c>
      <c r="D280" s="10" t="s">
        <v>330</v>
      </c>
      <c r="E280" s="10">
        <v>18973.689999999999</v>
      </c>
      <c r="F280" s="10">
        <v>0</v>
      </c>
      <c r="G280" s="10">
        <v>0</v>
      </c>
      <c r="H280" s="7">
        <v>18973.689999999999</v>
      </c>
      <c r="I280" s="10" t="s">
        <v>332</v>
      </c>
      <c r="J280" s="24" t="s">
        <v>333</v>
      </c>
      <c r="K280" s="24" t="s">
        <v>345</v>
      </c>
      <c r="L280" s="10" t="s">
        <v>335</v>
      </c>
    </row>
    <row r="281" spans="1:12" x14ac:dyDescent="0.25">
      <c r="A281" s="8">
        <v>252</v>
      </c>
      <c r="B281" s="22" t="s">
        <v>264</v>
      </c>
      <c r="C281" s="44">
        <v>4.5586529889999998E-3</v>
      </c>
      <c r="D281" s="10" t="s">
        <v>330</v>
      </c>
      <c r="E281" s="10">
        <v>112433.92</v>
      </c>
      <c r="F281" s="10">
        <v>0</v>
      </c>
      <c r="G281" s="10">
        <v>0</v>
      </c>
      <c r="H281" s="7">
        <v>112433.92</v>
      </c>
      <c r="I281" s="10" t="s">
        <v>330</v>
      </c>
      <c r="J281" s="24" t="s">
        <v>331</v>
      </c>
      <c r="K281" s="24" t="s">
        <v>331</v>
      </c>
      <c r="L281" s="10" t="s">
        <v>331</v>
      </c>
    </row>
    <row r="282" spans="1:12" x14ac:dyDescent="0.25">
      <c r="A282" s="8"/>
      <c r="B282" s="22"/>
      <c r="C282" s="44"/>
      <c r="D282" s="10"/>
      <c r="E282" s="10"/>
      <c r="F282" s="10"/>
      <c r="G282" s="10"/>
      <c r="H282" s="7"/>
      <c r="I282" s="10"/>
      <c r="J282" s="24"/>
      <c r="K282" s="24"/>
      <c r="L282" s="10"/>
    </row>
    <row r="283" spans="1:12" x14ac:dyDescent="0.25">
      <c r="A283" s="8">
        <v>253</v>
      </c>
      <c r="B283" s="22" t="s">
        <v>265</v>
      </c>
      <c r="C283" s="44">
        <v>3.4487897099999998E-4</v>
      </c>
      <c r="D283" s="10" t="s">
        <v>330</v>
      </c>
      <c r="E283" s="10">
        <v>8506.0400000000009</v>
      </c>
      <c r="F283" s="10">
        <v>0</v>
      </c>
      <c r="G283" s="10">
        <v>0</v>
      </c>
      <c r="H283" s="7">
        <v>8506.0400000000009</v>
      </c>
      <c r="I283" s="10" t="s">
        <v>330</v>
      </c>
      <c r="J283" s="24" t="s">
        <v>331</v>
      </c>
      <c r="K283" s="24" t="s">
        <v>331</v>
      </c>
      <c r="L283" s="10" t="s">
        <v>331</v>
      </c>
    </row>
    <row r="284" spans="1:12" x14ac:dyDescent="0.25">
      <c r="A284" s="8">
        <v>254</v>
      </c>
      <c r="B284" s="22" t="s">
        <v>266</v>
      </c>
      <c r="C284" s="44">
        <v>1.315412904E-2</v>
      </c>
      <c r="D284" s="10" t="s">
        <v>330</v>
      </c>
      <c r="E284" s="10">
        <v>324431.43</v>
      </c>
      <c r="F284" s="10">
        <v>0</v>
      </c>
      <c r="G284" s="10">
        <v>0</v>
      </c>
      <c r="H284" s="7">
        <v>324431.43</v>
      </c>
      <c r="I284" s="10" t="s">
        <v>330</v>
      </c>
      <c r="J284" s="24" t="s">
        <v>331</v>
      </c>
      <c r="K284" s="24" t="s">
        <v>331</v>
      </c>
      <c r="L284" s="10" t="s">
        <v>331</v>
      </c>
    </row>
    <row r="285" spans="1:12" x14ac:dyDescent="0.25">
      <c r="A285" s="8">
        <v>255</v>
      </c>
      <c r="B285" s="22" t="s">
        <v>267</v>
      </c>
      <c r="C285" s="44">
        <v>4.8332605400000001E-4</v>
      </c>
      <c r="D285" s="10" t="s">
        <v>330</v>
      </c>
      <c r="E285" s="10">
        <v>11920.68</v>
      </c>
      <c r="F285" s="10">
        <v>0</v>
      </c>
      <c r="G285" s="10">
        <v>0</v>
      </c>
      <c r="H285" s="7">
        <v>11920.68</v>
      </c>
      <c r="I285" s="10" t="s">
        <v>330</v>
      </c>
      <c r="J285" s="24" t="s">
        <v>331</v>
      </c>
      <c r="K285" s="24" t="s">
        <v>331</v>
      </c>
      <c r="L285" s="10" t="s">
        <v>331</v>
      </c>
    </row>
    <row r="286" spans="1:12" x14ac:dyDescent="0.25">
      <c r="A286" s="8">
        <v>256</v>
      </c>
      <c r="B286" s="22" t="s">
        <v>268</v>
      </c>
      <c r="C286" s="44">
        <v>2.6615292033999999E-2</v>
      </c>
      <c r="D286" s="10" t="s">
        <v>330</v>
      </c>
      <c r="E286" s="10">
        <v>656435.5</v>
      </c>
      <c r="F286" s="10">
        <v>0</v>
      </c>
      <c r="G286" s="10">
        <v>0</v>
      </c>
      <c r="H286" s="7">
        <v>656435.5</v>
      </c>
      <c r="I286" s="10" t="s">
        <v>332</v>
      </c>
      <c r="J286" s="24" t="s">
        <v>333</v>
      </c>
      <c r="K286" s="24" t="s">
        <v>407</v>
      </c>
      <c r="L286" s="10" t="s">
        <v>335</v>
      </c>
    </row>
    <row r="287" spans="1:12" x14ac:dyDescent="0.25">
      <c r="A287" s="8">
        <v>257</v>
      </c>
      <c r="B287" s="22" t="s">
        <v>269</v>
      </c>
      <c r="C287" s="44">
        <v>1.3063534440000001E-3</v>
      </c>
      <c r="D287" s="10" t="s">
        <v>330</v>
      </c>
      <c r="E287" s="10">
        <v>32219.7</v>
      </c>
      <c r="F287" s="10">
        <v>0</v>
      </c>
      <c r="G287" s="10">
        <v>0</v>
      </c>
      <c r="H287" s="7">
        <v>32219.7</v>
      </c>
      <c r="I287" s="10" t="s">
        <v>330</v>
      </c>
      <c r="J287" s="24" t="s">
        <v>331</v>
      </c>
      <c r="K287" s="24" t="s">
        <v>331</v>
      </c>
      <c r="L287" s="10" t="s">
        <v>331</v>
      </c>
    </row>
    <row r="288" spans="1:12" x14ac:dyDescent="0.25">
      <c r="A288" s="8">
        <v>258</v>
      </c>
      <c r="B288" s="22" t="s">
        <v>270</v>
      </c>
      <c r="C288" s="44">
        <v>9.3847771200000004E-4</v>
      </c>
      <c r="D288" s="10" t="s">
        <v>330</v>
      </c>
      <c r="E288" s="10">
        <v>23146.47</v>
      </c>
      <c r="F288" s="10">
        <v>0</v>
      </c>
      <c r="G288" s="10">
        <v>0</v>
      </c>
      <c r="H288" s="7">
        <v>23146.47</v>
      </c>
      <c r="I288" s="10" t="s">
        <v>332</v>
      </c>
      <c r="J288" s="24" t="s">
        <v>333</v>
      </c>
      <c r="K288" s="24" t="s">
        <v>345</v>
      </c>
      <c r="L288" s="10" t="s">
        <v>335</v>
      </c>
    </row>
    <row r="289" spans="1:12" x14ac:dyDescent="0.25">
      <c r="A289" s="8">
        <v>259</v>
      </c>
      <c r="B289" s="22" t="s">
        <v>271</v>
      </c>
      <c r="C289" s="44">
        <v>0.114087527346</v>
      </c>
      <c r="D289" s="10" t="s">
        <v>330</v>
      </c>
      <c r="E289" s="10">
        <v>2813837.35</v>
      </c>
      <c r="F289" s="10">
        <v>0</v>
      </c>
      <c r="G289" s="10">
        <v>0</v>
      </c>
      <c r="H289" s="7">
        <v>2813837.35</v>
      </c>
      <c r="I289" s="10" t="s">
        <v>330</v>
      </c>
      <c r="J289" s="24" t="s">
        <v>331</v>
      </c>
      <c r="K289" s="24" t="s">
        <v>331</v>
      </c>
      <c r="L289" s="10" t="s">
        <v>331</v>
      </c>
    </row>
    <row r="290" spans="1:12" x14ac:dyDescent="0.25">
      <c r="A290" s="8">
        <v>260</v>
      </c>
      <c r="B290" s="22" t="s">
        <v>272</v>
      </c>
      <c r="C290" s="44">
        <v>1.5671696719999999E-3</v>
      </c>
      <c r="D290" s="10" t="s">
        <v>330</v>
      </c>
      <c r="E290" s="10">
        <v>38652.43</v>
      </c>
      <c r="F290" s="10">
        <v>0</v>
      </c>
      <c r="G290" s="10">
        <v>0</v>
      </c>
      <c r="H290" s="7">
        <v>38652.43</v>
      </c>
      <c r="I290" s="10" t="s">
        <v>330</v>
      </c>
      <c r="J290" s="24" t="s">
        <v>331</v>
      </c>
      <c r="K290" s="24" t="s">
        <v>331</v>
      </c>
      <c r="L290" s="10" t="s">
        <v>331</v>
      </c>
    </row>
    <row r="291" spans="1:12" x14ac:dyDescent="0.25">
      <c r="A291" s="8">
        <v>261</v>
      </c>
      <c r="B291" s="22" t="s">
        <v>273</v>
      </c>
      <c r="C291" s="44">
        <v>3.6531164909999999E-3</v>
      </c>
      <c r="D291" s="10" t="s">
        <v>330</v>
      </c>
      <c r="E291" s="10">
        <v>90099.91</v>
      </c>
      <c r="F291" s="10">
        <v>0</v>
      </c>
      <c r="G291" s="10">
        <v>0</v>
      </c>
      <c r="H291" s="7">
        <v>90099.91</v>
      </c>
      <c r="I291" s="10" t="s">
        <v>332</v>
      </c>
      <c r="J291" s="24" t="s">
        <v>333</v>
      </c>
      <c r="K291" s="24" t="s">
        <v>408</v>
      </c>
      <c r="L291" s="10" t="s">
        <v>335</v>
      </c>
    </row>
    <row r="292" spans="1:12" x14ac:dyDescent="0.25">
      <c r="A292" s="8">
        <v>262</v>
      </c>
      <c r="B292" s="22" t="s">
        <v>274</v>
      </c>
      <c r="C292" s="44">
        <v>3.3453814500000001E-3</v>
      </c>
      <c r="D292" s="10" t="s">
        <v>330</v>
      </c>
      <c r="E292" s="10">
        <v>82509.98</v>
      </c>
      <c r="F292" s="10">
        <v>0</v>
      </c>
      <c r="G292" s="10">
        <v>0</v>
      </c>
      <c r="H292" s="7">
        <v>82509.98</v>
      </c>
      <c r="I292" s="10" t="s">
        <v>332</v>
      </c>
      <c r="J292" s="24" t="s">
        <v>333</v>
      </c>
      <c r="K292" s="24" t="s">
        <v>409</v>
      </c>
      <c r="L292" s="10" t="s">
        <v>335</v>
      </c>
    </row>
    <row r="293" spans="1:12" x14ac:dyDescent="0.25">
      <c r="A293" s="8">
        <v>263</v>
      </c>
      <c r="B293" s="22" t="s">
        <v>275</v>
      </c>
      <c r="C293" s="44">
        <v>3.4982406100000002E-4</v>
      </c>
      <c r="D293" s="10" t="s">
        <v>330</v>
      </c>
      <c r="E293" s="10">
        <v>8628.01</v>
      </c>
      <c r="F293" s="10">
        <v>0</v>
      </c>
      <c r="G293" s="10">
        <v>0</v>
      </c>
      <c r="H293" s="7">
        <v>8628.01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264</v>
      </c>
      <c r="B294" s="22" t="s">
        <v>276</v>
      </c>
      <c r="C294" s="44">
        <v>2.2074607600000001E-4</v>
      </c>
      <c r="D294" s="10" t="s">
        <v>330</v>
      </c>
      <c r="E294" s="10">
        <v>5444.45</v>
      </c>
      <c r="F294" s="10">
        <v>0</v>
      </c>
      <c r="G294" s="10">
        <v>0</v>
      </c>
      <c r="H294" s="7">
        <v>5444.45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>
        <v>265</v>
      </c>
      <c r="B295" s="22" t="s">
        <v>277</v>
      </c>
      <c r="C295" s="44">
        <v>3.4175249799999998E-4</v>
      </c>
      <c r="D295" s="10" t="s">
        <v>330</v>
      </c>
      <c r="E295" s="10">
        <v>8428.93</v>
      </c>
      <c r="F295" s="10">
        <v>0</v>
      </c>
      <c r="G295" s="10">
        <v>0</v>
      </c>
      <c r="H295" s="7">
        <v>8428.93</v>
      </c>
      <c r="I295" s="10" t="s">
        <v>330</v>
      </c>
      <c r="J295" s="24" t="s">
        <v>331</v>
      </c>
      <c r="K295" s="24" t="s">
        <v>331</v>
      </c>
      <c r="L295" s="10" t="s">
        <v>331</v>
      </c>
    </row>
    <row r="296" spans="1:12" x14ac:dyDescent="0.25">
      <c r="A296" s="8">
        <v>266</v>
      </c>
      <c r="B296" s="22" t="s">
        <v>278</v>
      </c>
      <c r="C296" s="44">
        <v>5.8366538500000001E-4</v>
      </c>
      <c r="D296" s="10" t="s">
        <v>330</v>
      </c>
      <c r="E296" s="10">
        <v>14395.43</v>
      </c>
      <c r="F296" s="10">
        <v>0</v>
      </c>
      <c r="G296" s="10">
        <v>0</v>
      </c>
      <c r="H296" s="7">
        <v>14395.43</v>
      </c>
      <c r="I296" s="10" t="s">
        <v>330</v>
      </c>
      <c r="J296" s="24" t="s">
        <v>331</v>
      </c>
      <c r="K296" s="24" t="s">
        <v>331</v>
      </c>
      <c r="L296" s="10" t="s">
        <v>331</v>
      </c>
    </row>
    <row r="297" spans="1:12" x14ac:dyDescent="0.25">
      <c r="A297" s="8">
        <v>267</v>
      </c>
      <c r="B297" s="22" t="s">
        <v>279</v>
      </c>
      <c r="C297" s="44">
        <v>1.526406854E-3</v>
      </c>
      <c r="D297" s="10" t="s">
        <v>330</v>
      </c>
      <c r="E297" s="10">
        <v>37647.07</v>
      </c>
      <c r="F297" s="10">
        <v>0</v>
      </c>
      <c r="G297" s="10">
        <v>0</v>
      </c>
      <c r="H297" s="7">
        <v>37647.07</v>
      </c>
      <c r="I297" s="10" t="s">
        <v>330</v>
      </c>
      <c r="J297" s="24" t="s">
        <v>331</v>
      </c>
      <c r="K297" s="24" t="s">
        <v>331</v>
      </c>
      <c r="L297" s="10" t="s">
        <v>331</v>
      </c>
    </row>
    <row r="298" spans="1:12" x14ac:dyDescent="0.25">
      <c r="A298" s="8">
        <v>268</v>
      </c>
      <c r="B298" s="22" t="s">
        <v>280</v>
      </c>
      <c r="C298" s="44">
        <v>3.4585485399999999E-4</v>
      </c>
      <c r="D298" s="10" t="s">
        <v>330</v>
      </c>
      <c r="E298" s="10">
        <v>8530.11</v>
      </c>
      <c r="F298" s="10">
        <v>0</v>
      </c>
      <c r="G298" s="10">
        <v>0</v>
      </c>
      <c r="H298" s="7">
        <v>8530.11</v>
      </c>
      <c r="I298" s="10" t="s">
        <v>330</v>
      </c>
      <c r="J298" s="24" t="s">
        <v>331</v>
      </c>
      <c r="K298" s="24" t="s">
        <v>331</v>
      </c>
      <c r="L298" s="10" t="s">
        <v>331</v>
      </c>
    </row>
    <row r="299" spans="1:12" x14ac:dyDescent="0.25">
      <c r="A299" s="8">
        <v>269</v>
      </c>
      <c r="B299" s="22" t="s">
        <v>281</v>
      </c>
      <c r="C299" s="44">
        <v>5.3695276200000004E-4</v>
      </c>
      <c r="D299" s="10" t="s">
        <v>330</v>
      </c>
      <c r="E299" s="10">
        <v>13243.32</v>
      </c>
      <c r="F299" s="10">
        <v>0</v>
      </c>
      <c r="G299" s="10">
        <v>0</v>
      </c>
      <c r="H299" s="7">
        <v>13243.32</v>
      </c>
      <c r="I299" s="10" t="s">
        <v>330</v>
      </c>
      <c r="J299" s="24" t="s">
        <v>331</v>
      </c>
      <c r="K299" s="24" t="s">
        <v>331</v>
      </c>
      <c r="L299" s="10" t="s">
        <v>331</v>
      </c>
    </row>
    <row r="300" spans="1:12" x14ac:dyDescent="0.25">
      <c r="A300" s="8">
        <v>270</v>
      </c>
      <c r="B300" s="22" t="s">
        <v>282</v>
      </c>
      <c r="C300" s="44">
        <v>3.6753988999999997E-5</v>
      </c>
      <c r="D300" s="10" t="s">
        <v>332</v>
      </c>
      <c r="E300" s="10">
        <v>906.49</v>
      </c>
      <c r="F300" s="10">
        <v>0</v>
      </c>
      <c r="G300" s="10">
        <v>0</v>
      </c>
      <c r="H300" s="7">
        <v>906.49</v>
      </c>
      <c r="I300" s="10" t="s">
        <v>330</v>
      </c>
      <c r="J300" s="24" t="s">
        <v>331</v>
      </c>
      <c r="K300" s="24" t="s">
        <v>331</v>
      </c>
      <c r="L300" s="10" t="s">
        <v>331</v>
      </c>
    </row>
    <row r="301" spans="1:12" x14ac:dyDescent="0.25">
      <c r="A301" s="25">
        <v>271</v>
      </c>
      <c r="B301" s="26" t="s">
        <v>410</v>
      </c>
      <c r="C301" s="47">
        <f>SUM(C22:C300)</f>
        <v>0.99954731139000053</v>
      </c>
      <c r="D301" s="38"/>
      <c r="E301" s="28">
        <f>SUM(E22:E300)</f>
        <v>24652682.250000007</v>
      </c>
      <c r="F301" s="28">
        <f t="shared" ref="F301:H301" si="0">SUM(F22:F300)</f>
        <v>0</v>
      </c>
      <c r="G301" s="28">
        <f t="shared" si="0"/>
        <v>0</v>
      </c>
      <c r="H301" s="28">
        <f t="shared" si="0"/>
        <v>24652682.250000007</v>
      </c>
      <c r="I301" s="38"/>
      <c r="J301" s="38"/>
      <c r="K301" s="38"/>
      <c r="L301" s="38"/>
    </row>
    <row r="302" spans="1:12" x14ac:dyDescent="0.25">
      <c r="A302" s="58" t="s">
        <v>411</v>
      </c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</row>
    <row r="303" spans="1:12" x14ac:dyDescent="0.25">
      <c r="A303" s="8">
        <v>1</v>
      </c>
      <c r="B303" s="22" t="s">
        <v>412</v>
      </c>
      <c r="C303" s="44">
        <v>4.3760292E-5</v>
      </c>
      <c r="D303" s="10" t="s">
        <v>332</v>
      </c>
      <c r="E303" s="10">
        <v>1079.3</v>
      </c>
      <c r="F303" s="10">
        <v>0</v>
      </c>
      <c r="G303" s="10">
        <v>0</v>
      </c>
      <c r="H303" s="7">
        <v>1079.3</v>
      </c>
      <c r="I303" s="10" t="s">
        <v>330</v>
      </c>
      <c r="J303" s="24" t="s">
        <v>331</v>
      </c>
      <c r="K303" s="24" t="s">
        <v>331</v>
      </c>
      <c r="L303" s="10" t="s">
        <v>331</v>
      </c>
    </row>
    <row r="304" spans="1:12" x14ac:dyDescent="0.25">
      <c r="A304" s="8">
        <v>2</v>
      </c>
      <c r="B304" s="22" t="s">
        <v>413</v>
      </c>
      <c r="C304" s="44">
        <v>1.7535336999999999E-5</v>
      </c>
      <c r="D304" s="10" t="s">
        <v>332</v>
      </c>
      <c r="E304" s="10">
        <v>432.49</v>
      </c>
      <c r="F304" s="10">
        <v>0</v>
      </c>
      <c r="G304" s="10">
        <v>0</v>
      </c>
      <c r="H304" s="7">
        <v>432.49</v>
      </c>
      <c r="I304" s="10" t="s">
        <v>330</v>
      </c>
      <c r="J304" s="24" t="s">
        <v>331</v>
      </c>
      <c r="K304" s="24" t="s">
        <v>331</v>
      </c>
      <c r="L304" s="10" t="s">
        <v>331</v>
      </c>
    </row>
    <row r="305" spans="1:12" x14ac:dyDescent="0.25">
      <c r="A305" s="8">
        <v>3</v>
      </c>
      <c r="B305" s="22" t="s">
        <v>414</v>
      </c>
      <c r="C305" s="44">
        <v>4.6474904999999998E-5</v>
      </c>
      <c r="D305" s="10" t="s">
        <v>332</v>
      </c>
      <c r="E305" s="10">
        <v>1146.25</v>
      </c>
      <c r="F305" s="10">
        <v>0</v>
      </c>
      <c r="G305" s="10">
        <v>0</v>
      </c>
      <c r="H305" s="7">
        <v>1146.25</v>
      </c>
      <c r="I305" s="10" t="s">
        <v>330</v>
      </c>
      <c r="J305" s="24" t="s">
        <v>331</v>
      </c>
      <c r="K305" s="24" t="s">
        <v>331</v>
      </c>
      <c r="L305" s="10" t="s">
        <v>331</v>
      </c>
    </row>
    <row r="306" spans="1:12" x14ac:dyDescent="0.25">
      <c r="A306" s="8">
        <v>4</v>
      </c>
      <c r="B306" s="22" t="s">
        <v>415</v>
      </c>
      <c r="C306" s="44">
        <v>7.8474939999999992E-6</v>
      </c>
      <c r="D306" s="10" t="s">
        <v>332</v>
      </c>
      <c r="E306" s="10">
        <v>193.55</v>
      </c>
      <c r="F306" s="10">
        <v>0</v>
      </c>
      <c r="G306" s="10">
        <v>0</v>
      </c>
      <c r="H306" s="7">
        <v>193.55</v>
      </c>
      <c r="I306" s="10" t="s">
        <v>330</v>
      </c>
      <c r="J306" s="24" t="s">
        <v>331</v>
      </c>
      <c r="K306" s="24" t="s">
        <v>331</v>
      </c>
      <c r="L306" s="10" t="s">
        <v>331</v>
      </c>
    </row>
    <row r="307" spans="1:12" x14ac:dyDescent="0.25">
      <c r="A307" s="8">
        <v>5</v>
      </c>
      <c r="B307" s="22" t="s">
        <v>416</v>
      </c>
      <c r="C307" s="44">
        <v>8.5803472999999999E-5</v>
      </c>
      <c r="D307" s="10" t="s">
        <v>330</v>
      </c>
      <c r="E307" s="10">
        <v>2116.2399999999998</v>
      </c>
      <c r="F307" s="10">
        <v>0</v>
      </c>
      <c r="G307" s="10">
        <v>0</v>
      </c>
      <c r="H307" s="7">
        <v>2116.2399999999998</v>
      </c>
      <c r="I307" s="10" t="s">
        <v>330</v>
      </c>
      <c r="J307" s="24" t="s">
        <v>331</v>
      </c>
      <c r="K307" s="24" t="s">
        <v>331</v>
      </c>
      <c r="L307" s="10" t="s">
        <v>331</v>
      </c>
    </row>
    <row r="308" spans="1:12" x14ac:dyDescent="0.25">
      <c r="A308" s="8">
        <v>6</v>
      </c>
      <c r="B308" s="22" t="s">
        <v>417</v>
      </c>
      <c r="C308" s="44">
        <v>1.9885436200000001E-4</v>
      </c>
      <c r="D308" s="10" t="s">
        <v>330</v>
      </c>
      <c r="E308" s="10">
        <v>4904.51</v>
      </c>
      <c r="F308" s="10">
        <v>0</v>
      </c>
      <c r="G308" s="10">
        <v>0</v>
      </c>
      <c r="H308" s="7">
        <v>4904.51</v>
      </c>
      <c r="I308" s="10" t="s">
        <v>330</v>
      </c>
      <c r="J308" s="24" t="s">
        <v>331</v>
      </c>
      <c r="K308" s="24" t="s">
        <v>331</v>
      </c>
      <c r="L308" s="10" t="s">
        <v>331</v>
      </c>
    </row>
    <row r="309" spans="1:12" x14ac:dyDescent="0.25">
      <c r="A309" s="8">
        <v>7</v>
      </c>
      <c r="B309" s="22" t="s">
        <v>418</v>
      </c>
      <c r="C309" s="44">
        <v>7.56167E-7</v>
      </c>
      <c r="D309" s="10" t="s">
        <v>332</v>
      </c>
      <c r="E309" s="10">
        <v>18.649999999999999</v>
      </c>
      <c r="F309" s="10">
        <v>0</v>
      </c>
      <c r="G309" s="10">
        <v>0</v>
      </c>
      <c r="H309" s="7">
        <v>18.649999999999999</v>
      </c>
      <c r="I309" s="10" t="s">
        <v>330</v>
      </c>
      <c r="J309" s="24" t="s">
        <v>331</v>
      </c>
      <c r="K309" s="24" t="s">
        <v>331</v>
      </c>
      <c r="L309" s="10" t="s">
        <v>331</v>
      </c>
    </row>
    <row r="310" spans="1:12" x14ac:dyDescent="0.25">
      <c r="A310" s="8">
        <v>8</v>
      </c>
      <c r="B310" s="22" t="s">
        <v>419</v>
      </c>
      <c r="C310" s="44">
        <v>5.1656580999999997E-5</v>
      </c>
      <c r="D310" s="10" t="s">
        <v>332</v>
      </c>
      <c r="E310" s="10">
        <v>1274.05</v>
      </c>
      <c r="F310" s="10">
        <v>0</v>
      </c>
      <c r="G310" s="10">
        <v>0</v>
      </c>
      <c r="H310" s="7">
        <v>1274.05</v>
      </c>
      <c r="I310" s="10" t="s">
        <v>330</v>
      </c>
      <c r="J310" s="24" t="s">
        <v>331</v>
      </c>
      <c r="K310" s="24" t="s">
        <v>331</v>
      </c>
      <c r="L310" s="10" t="s">
        <v>331</v>
      </c>
    </row>
    <row r="311" spans="1:12" x14ac:dyDescent="0.25">
      <c r="A311" s="25">
        <v>9</v>
      </c>
      <c r="B311" s="26" t="s">
        <v>410</v>
      </c>
      <c r="C311" s="47">
        <f>SUM(C303:C310)</f>
        <v>4.5268861099999997E-4</v>
      </c>
      <c r="D311" s="38"/>
      <c r="E311" s="28">
        <f>SUM(E303:E310)</f>
        <v>11165.039999999999</v>
      </c>
      <c r="F311" s="28">
        <f t="shared" ref="F311:H311" si="1">SUM(F303:F310)</f>
        <v>0</v>
      </c>
      <c r="G311" s="28">
        <f t="shared" si="1"/>
        <v>0</v>
      </c>
      <c r="H311" s="28">
        <f t="shared" si="1"/>
        <v>11165.039999999999</v>
      </c>
      <c r="I311" s="38"/>
      <c r="J311" s="38"/>
      <c r="K311" s="38"/>
      <c r="L311" s="38"/>
    </row>
    <row r="312" spans="1:12" x14ac:dyDescent="0.25">
      <c r="A312" s="58" t="s">
        <v>420</v>
      </c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</row>
    <row r="313" spans="1:12" x14ac:dyDescent="0.25">
      <c r="A313" s="25">
        <v>1</v>
      </c>
      <c r="B313" s="26" t="s">
        <v>292</v>
      </c>
      <c r="C313" s="46">
        <v>1.0000000000010005</v>
      </c>
      <c r="D313" s="38"/>
      <c r="E313" s="28">
        <v>24663847.290000007</v>
      </c>
      <c r="F313" s="28">
        <v>0</v>
      </c>
      <c r="G313" s="28">
        <v>0</v>
      </c>
      <c r="H313" s="28">
        <v>24663847.290000007</v>
      </c>
      <c r="I313" s="38"/>
      <c r="J313" s="38"/>
      <c r="K313" s="38"/>
      <c r="L313" s="38"/>
    </row>
    <row r="314" spans="1:12" x14ac:dyDescent="0.25">
      <c r="A314" s="58" t="s">
        <v>532</v>
      </c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</row>
    <row r="315" spans="1:12" x14ac:dyDescent="0.25">
      <c r="A315" s="8">
        <v>1</v>
      </c>
      <c r="B315" s="22" t="s">
        <v>36</v>
      </c>
      <c r="C315" s="23">
        <v>0</v>
      </c>
      <c r="D315" s="38"/>
      <c r="E315" s="10">
        <v>0</v>
      </c>
      <c r="F315" s="38"/>
      <c r="G315" s="10">
        <v>0</v>
      </c>
      <c r="H315" s="7">
        <f>ROUND(SUM(E315:G315),2)</f>
        <v>0</v>
      </c>
      <c r="I315" s="10" t="s">
        <v>330</v>
      </c>
      <c r="J315" s="24" t="s">
        <v>331</v>
      </c>
      <c r="K315" s="24" t="s">
        <v>331</v>
      </c>
      <c r="L315" s="10" t="s">
        <v>331</v>
      </c>
    </row>
    <row r="316" spans="1:12" x14ac:dyDescent="0.25">
      <c r="A316" s="8">
        <v>2</v>
      </c>
      <c r="B316" s="22" t="s">
        <v>59</v>
      </c>
      <c r="C316" s="23">
        <v>4.3150000000000001E-2</v>
      </c>
      <c r="D316" s="38"/>
      <c r="E316" s="10">
        <v>61024.51</v>
      </c>
      <c r="F316" s="38"/>
      <c r="G316" s="10">
        <v>0</v>
      </c>
      <c r="H316" s="7">
        <f t="shared" ref="H316:H323" si="2">ROUND(SUM(E316:G316),2)</f>
        <v>61024.51</v>
      </c>
      <c r="I316" s="10" t="s">
        <v>332</v>
      </c>
      <c r="J316" s="24" t="s">
        <v>333</v>
      </c>
      <c r="K316" s="24" t="s">
        <v>349</v>
      </c>
      <c r="L316" s="10" t="s">
        <v>335</v>
      </c>
    </row>
    <row r="317" spans="1:12" x14ac:dyDescent="0.25">
      <c r="A317" s="8">
        <v>3</v>
      </c>
      <c r="B317" s="22" t="s">
        <v>533</v>
      </c>
      <c r="C317" s="23">
        <v>0.23499999999999999</v>
      </c>
      <c r="D317" s="38"/>
      <c r="E317" s="10">
        <v>332346.68</v>
      </c>
      <c r="F317" s="38"/>
      <c r="G317" s="10">
        <f>ROUND(-E317*0.15,2)</f>
        <v>-49852</v>
      </c>
      <c r="H317" s="7">
        <f t="shared" si="2"/>
        <v>282494.68</v>
      </c>
      <c r="I317" s="10" t="s">
        <v>332</v>
      </c>
      <c r="J317" s="24" t="s">
        <v>333</v>
      </c>
      <c r="K317" s="24" t="s">
        <v>353</v>
      </c>
      <c r="L317" s="10" t="s">
        <v>335</v>
      </c>
    </row>
    <row r="318" spans="1:12" x14ac:dyDescent="0.25">
      <c r="A318" s="8">
        <v>4</v>
      </c>
      <c r="B318" s="22" t="s">
        <v>534</v>
      </c>
      <c r="C318" s="23">
        <v>0.23519000000000001</v>
      </c>
      <c r="D318" s="38"/>
      <c r="E318" s="10">
        <v>332615.38</v>
      </c>
      <c r="F318" s="38"/>
      <c r="G318" s="10">
        <f>ROUND(-E318*0.15,2)</f>
        <v>-49892.31</v>
      </c>
      <c r="H318" s="7">
        <f t="shared" si="2"/>
        <v>282723.07</v>
      </c>
      <c r="I318" s="10" t="s">
        <v>330</v>
      </c>
      <c r="J318" s="24" t="s">
        <v>331</v>
      </c>
      <c r="K318" s="24" t="s">
        <v>331</v>
      </c>
      <c r="L318" s="10" t="s">
        <v>331</v>
      </c>
    </row>
    <row r="319" spans="1:12" x14ac:dyDescent="0.25">
      <c r="A319" s="8">
        <v>5</v>
      </c>
      <c r="B319" s="22" t="s">
        <v>84</v>
      </c>
      <c r="C319" s="23">
        <v>0.08</v>
      </c>
      <c r="D319" s="38"/>
      <c r="E319" s="10">
        <v>113139.29</v>
      </c>
      <c r="F319" s="38"/>
      <c r="G319" s="10">
        <v>0</v>
      </c>
      <c r="H319" s="7">
        <f t="shared" si="2"/>
        <v>113139.29</v>
      </c>
      <c r="I319" s="10" t="s">
        <v>330</v>
      </c>
      <c r="J319" s="24" t="s">
        <v>331</v>
      </c>
      <c r="K319" s="24" t="s">
        <v>331</v>
      </c>
      <c r="L319" s="10" t="s">
        <v>331</v>
      </c>
    </row>
    <row r="320" spans="1:12" x14ac:dyDescent="0.25">
      <c r="A320" s="8">
        <v>6</v>
      </c>
      <c r="B320" s="22" t="s">
        <v>89</v>
      </c>
      <c r="C320" s="23">
        <v>1.166E-2</v>
      </c>
      <c r="D320" s="38"/>
      <c r="E320" s="10">
        <v>16490.05</v>
      </c>
      <c r="F320" s="38"/>
      <c r="G320" s="10">
        <v>0</v>
      </c>
      <c r="H320" s="7">
        <f t="shared" si="2"/>
        <v>16490.05</v>
      </c>
      <c r="I320" s="10" t="s">
        <v>330</v>
      </c>
      <c r="J320" s="24" t="s">
        <v>331</v>
      </c>
      <c r="K320" s="24" t="s">
        <v>331</v>
      </c>
      <c r="L320" s="10" t="s">
        <v>331</v>
      </c>
    </row>
    <row r="321" spans="1:12" x14ac:dyDescent="0.25">
      <c r="A321" s="8">
        <v>7</v>
      </c>
      <c r="B321" s="22" t="s">
        <v>90</v>
      </c>
      <c r="C321" s="23">
        <v>0.16</v>
      </c>
      <c r="D321" s="38"/>
      <c r="E321" s="10">
        <v>226278.59</v>
      </c>
      <c r="F321" s="38"/>
      <c r="G321" s="10">
        <v>0</v>
      </c>
      <c r="H321" s="7">
        <f t="shared" si="2"/>
        <v>226278.59</v>
      </c>
      <c r="I321" s="10" t="s">
        <v>330</v>
      </c>
      <c r="J321" s="24" t="s">
        <v>331</v>
      </c>
      <c r="K321" s="24" t="s">
        <v>331</v>
      </c>
      <c r="L321" s="10" t="s">
        <v>331</v>
      </c>
    </row>
    <row r="322" spans="1:12" x14ac:dyDescent="0.25">
      <c r="A322" s="8">
        <v>8</v>
      </c>
      <c r="B322" s="22" t="s">
        <v>535</v>
      </c>
      <c r="C322" s="23">
        <v>0.23499999999999999</v>
      </c>
      <c r="D322" s="38"/>
      <c r="E322" s="10">
        <v>332346.68</v>
      </c>
      <c r="F322" s="38"/>
      <c r="G322" s="10">
        <f>ROUND(-E322*0.15,2)</f>
        <v>-49852</v>
      </c>
      <c r="H322" s="7">
        <f t="shared" si="2"/>
        <v>282494.68</v>
      </c>
      <c r="I322" s="10" t="s">
        <v>332</v>
      </c>
      <c r="J322" s="24" t="s">
        <v>358</v>
      </c>
      <c r="K322" s="24" t="s">
        <v>359</v>
      </c>
      <c r="L322" s="10" t="s">
        <v>360</v>
      </c>
    </row>
    <row r="323" spans="1:12" x14ac:dyDescent="0.25">
      <c r="A323" s="5">
        <v>9</v>
      </c>
      <c r="B323" s="35" t="s">
        <v>292</v>
      </c>
      <c r="C323" s="39">
        <v>1</v>
      </c>
      <c r="D323" s="38"/>
      <c r="E323" s="7">
        <v>1414241.1800000002</v>
      </c>
      <c r="F323" s="38"/>
      <c r="G323" s="7">
        <f>SUM(G315:G322)</f>
        <v>-149596.31</v>
      </c>
      <c r="H323" s="7">
        <f t="shared" si="2"/>
        <v>1264644.8700000001</v>
      </c>
      <c r="I323" s="10" t="s">
        <v>330</v>
      </c>
      <c r="J323" s="24" t="s">
        <v>331</v>
      </c>
      <c r="K323" s="24" t="s">
        <v>331</v>
      </c>
      <c r="L323" s="10" t="s">
        <v>331</v>
      </c>
    </row>
    <row r="324" spans="1:12" s="37" customFormat="1" ht="1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s="37" customForma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s="37" customFormat="1" ht="1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s="37" customForma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</sheetData>
  <autoFilter ref="A19:L323" xr:uid="{C4398CAC-B011-4DEE-A160-4F722F526E1E}"/>
  <mergeCells count="9">
    <mergeCell ref="A2:G2"/>
    <mergeCell ref="A3:G3"/>
    <mergeCell ref="A302:L302"/>
    <mergeCell ref="A312:L312"/>
    <mergeCell ref="A314:L314"/>
    <mergeCell ref="D5:G10"/>
    <mergeCell ref="C11:G11"/>
    <mergeCell ref="A18:L18"/>
    <mergeCell ref="A20:L20"/>
  </mergeCells>
  <conditionalFormatting sqref="J22:L300">
    <cfRule type="expression" dxfId="18" priority="4">
      <formula>$I22="No"</formula>
    </cfRule>
  </conditionalFormatting>
  <conditionalFormatting sqref="J303:L310">
    <cfRule type="expression" dxfId="17" priority="5">
      <formula>$I303="No"</formula>
    </cfRule>
  </conditionalFormatting>
  <conditionalFormatting sqref="J315:L323">
    <cfRule type="expression" dxfId="16" priority="1">
      <formula>$I315="No"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ECE3-9B5B-43E9-B38F-C8AB0A32AF54}">
  <sheetPr>
    <pageSetUpPr fitToPage="1"/>
  </sheetPr>
  <dimension ref="A1:L332"/>
  <sheetViews>
    <sheetView zoomScaleNormal="100" zoomScaleSheetLayoutView="80" workbookViewId="0">
      <pane ySplit="2" topLeftCell="A296" activePane="bottomLeft" state="frozen"/>
      <selection activeCell="A4" sqref="A4"/>
      <selection pane="bottomLeft" activeCell="B306" sqref="B306"/>
    </sheetView>
  </sheetViews>
  <sheetFormatPr defaultColWidth="9" defaultRowHeight="15.75" x14ac:dyDescent="0.25"/>
  <cols>
    <col min="1" max="1" width="4.625" style="1" customWidth="1"/>
    <col min="2" max="2" width="69.5" style="1" customWidth="1"/>
    <col min="3" max="9" width="16.625" style="1" customWidth="1"/>
    <col min="10" max="10" width="17.625" style="1" bestFit="1" customWidth="1"/>
    <col min="11" max="11" width="16.625" style="1" customWidth="1"/>
    <col min="12" max="12" width="18.875" style="1" customWidth="1"/>
    <col min="13" max="16384" width="9" style="1"/>
  </cols>
  <sheetData>
    <row r="1" spans="1:11" ht="61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6.75" customHeight="1" x14ac:dyDescent="0.25">
      <c r="A2" s="56" t="s">
        <v>530</v>
      </c>
      <c r="B2" s="56"/>
      <c r="C2" s="56"/>
      <c r="D2" s="56"/>
      <c r="E2" s="56"/>
      <c r="F2" s="56"/>
      <c r="G2" s="56"/>
      <c r="H2"/>
      <c r="I2"/>
      <c r="J2"/>
      <c r="K2"/>
    </row>
    <row r="3" spans="1:11" ht="15.75" customHeight="1" x14ac:dyDescent="0.25">
      <c r="A3" s="62" t="s">
        <v>423</v>
      </c>
      <c r="B3" s="63"/>
      <c r="C3" s="63"/>
      <c r="D3" s="63"/>
      <c r="E3" s="63"/>
      <c r="F3" s="63"/>
      <c r="G3" s="63"/>
      <c r="H3"/>
      <c r="I3"/>
      <c r="J3"/>
      <c r="K3"/>
    </row>
    <row r="4" spans="1:11" ht="31.5" x14ac:dyDescent="0.25">
      <c r="A4" s="3"/>
      <c r="B4" s="21"/>
      <c r="C4" s="4" t="s">
        <v>424</v>
      </c>
      <c r="D4" s="4" t="s">
        <v>295</v>
      </c>
      <c r="E4" s="4" t="s">
        <v>296</v>
      </c>
      <c r="F4" s="4" t="s">
        <v>297</v>
      </c>
      <c r="G4" s="4" t="s">
        <v>298</v>
      </c>
      <c r="H4"/>
      <c r="I4"/>
      <c r="J4"/>
      <c r="K4"/>
    </row>
    <row r="5" spans="1:11" ht="16.5" customHeight="1" x14ac:dyDescent="0.25">
      <c r="A5" s="5" t="s">
        <v>299</v>
      </c>
      <c r="B5" s="29" t="s">
        <v>300</v>
      </c>
      <c r="C5" s="7">
        <v>13518425.243258201</v>
      </c>
      <c r="D5" s="64"/>
      <c r="E5" s="64"/>
      <c r="F5" s="64"/>
      <c r="G5" s="64"/>
    </row>
    <row r="6" spans="1:11" x14ac:dyDescent="0.25">
      <c r="A6" s="8">
        <v>1</v>
      </c>
      <c r="B6" s="11" t="s">
        <v>425</v>
      </c>
      <c r="C6" s="10">
        <v>13518425.243258201</v>
      </c>
      <c r="D6" s="64"/>
      <c r="E6" s="64"/>
      <c r="F6" s="64"/>
      <c r="G6" s="64"/>
    </row>
    <row r="7" spans="1:11" x14ac:dyDescent="0.25">
      <c r="A7" s="8">
        <v>2</v>
      </c>
      <c r="B7" s="19" t="s">
        <v>426</v>
      </c>
      <c r="C7" s="30">
        <v>0</v>
      </c>
      <c r="D7" s="64"/>
      <c r="E7" s="64"/>
      <c r="F7" s="64"/>
      <c r="G7" s="64"/>
    </row>
    <row r="8" spans="1:11" ht="31.5" x14ac:dyDescent="0.25">
      <c r="A8" s="8">
        <v>3</v>
      </c>
      <c r="B8" s="19" t="s">
        <v>427</v>
      </c>
      <c r="C8" s="30">
        <v>0</v>
      </c>
      <c r="D8" s="64"/>
      <c r="E8" s="64"/>
      <c r="F8" s="64"/>
      <c r="G8" s="64"/>
    </row>
    <row r="9" spans="1:11" ht="31.5" x14ac:dyDescent="0.25">
      <c r="A9" s="8">
        <v>4</v>
      </c>
      <c r="B9" s="19" t="s">
        <v>428</v>
      </c>
      <c r="C9" s="30">
        <v>0</v>
      </c>
      <c r="D9" s="64"/>
      <c r="E9" s="64"/>
      <c r="F9" s="64"/>
      <c r="G9" s="64"/>
    </row>
    <row r="10" spans="1:11" x14ac:dyDescent="0.25">
      <c r="A10" s="8">
        <v>5</v>
      </c>
      <c r="B10" s="11" t="s">
        <v>305</v>
      </c>
      <c r="C10" s="30">
        <v>0</v>
      </c>
      <c r="D10" s="64"/>
      <c r="E10" s="64"/>
      <c r="F10" s="64"/>
      <c r="G10" s="64"/>
    </row>
    <row r="11" spans="1:11" ht="15.75" customHeight="1" x14ac:dyDescent="0.25">
      <c r="A11" s="5" t="s">
        <v>306</v>
      </c>
      <c r="B11" s="12" t="s">
        <v>307</v>
      </c>
      <c r="C11" s="61" t="s">
        <v>308</v>
      </c>
      <c r="D11" s="61"/>
      <c r="E11" s="61"/>
      <c r="F11" s="61"/>
      <c r="G11" s="61"/>
    </row>
    <row r="12" spans="1:11" ht="15.75" customHeight="1" x14ac:dyDescent="0.25">
      <c r="A12" s="8">
        <v>1</v>
      </c>
      <c r="B12" s="14" t="s">
        <v>309</v>
      </c>
      <c r="C12" s="27">
        <v>6759212.7479825281</v>
      </c>
      <c r="D12" s="31"/>
      <c r="E12" s="31"/>
      <c r="F12" s="31"/>
      <c r="G12" s="31"/>
    </row>
    <row r="13" spans="1:11" ht="15.75" customHeight="1" x14ac:dyDescent="0.25">
      <c r="A13" s="8" t="s">
        <v>310</v>
      </c>
      <c r="B13" s="14" t="s">
        <v>311</v>
      </c>
      <c r="C13" s="10">
        <v>-20277.64</v>
      </c>
      <c r="D13" s="16"/>
      <c r="E13" s="31"/>
      <c r="F13" s="16"/>
      <c r="G13" s="17">
        <v>20277.64</v>
      </c>
    </row>
    <row r="14" spans="1:11" ht="15.75" customHeight="1" x14ac:dyDescent="0.25">
      <c r="A14" s="8" t="s">
        <v>312</v>
      </c>
      <c r="B14" s="14" t="s">
        <v>313</v>
      </c>
      <c r="C14" s="10">
        <v>-1511333.46</v>
      </c>
      <c r="D14" s="16"/>
      <c r="E14" s="31"/>
      <c r="F14" s="16"/>
      <c r="G14" s="17">
        <v>1511333.46</v>
      </c>
    </row>
    <row r="15" spans="1:11" ht="17.25" customHeight="1" x14ac:dyDescent="0.25">
      <c r="A15" s="8" t="s">
        <v>314</v>
      </c>
      <c r="B15" s="14" t="s">
        <v>315</v>
      </c>
      <c r="C15" s="10">
        <v>-337960.63</v>
      </c>
      <c r="D15" s="16"/>
      <c r="E15" s="31"/>
      <c r="F15" s="17">
        <f>H332</f>
        <v>302211.67</v>
      </c>
      <c r="G15" s="17">
        <f>-G332</f>
        <v>35748.959999999999</v>
      </c>
    </row>
    <row r="16" spans="1:11" ht="15.75" customHeight="1" x14ac:dyDescent="0.25">
      <c r="A16" s="8" t="s">
        <v>316</v>
      </c>
      <c r="B16" s="14" t="s">
        <v>317</v>
      </c>
      <c r="C16" s="10">
        <v>4889641.0179825285</v>
      </c>
      <c r="D16" s="20">
        <v>108118.35201746928</v>
      </c>
      <c r="E16" s="31"/>
      <c r="F16" s="17">
        <v>4997759.3699999982</v>
      </c>
      <c r="G16" s="16"/>
    </row>
    <row r="17" spans="1:12" ht="15.75" customHeight="1" x14ac:dyDescent="0.25">
      <c r="A17" s="8">
        <v>2</v>
      </c>
      <c r="B17" s="14" t="s">
        <v>318</v>
      </c>
      <c r="C17" s="10">
        <v>6759212.4920174517</v>
      </c>
      <c r="D17" s="20">
        <v>-108118.35201746928</v>
      </c>
      <c r="E17" s="17">
        <v>6651094.139999982</v>
      </c>
      <c r="F17" s="16"/>
      <c r="G17" s="16"/>
    </row>
    <row r="18" spans="1:12" x14ac:dyDescent="0.25">
      <c r="A18" s="62" t="s">
        <v>319</v>
      </c>
      <c r="B18" s="63">
        <v>0</v>
      </c>
      <c r="C18" s="63" t="e">
        <v>#REF!</v>
      </c>
      <c r="D18" s="63"/>
      <c r="E18" s="63"/>
      <c r="F18" s="63"/>
      <c r="G18" s="63"/>
      <c r="H18" s="63"/>
      <c r="I18" s="63"/>
      <c r="J18" s="63"/>
      <c r="K18" s="63"/>
      <c r="L18" s="65"/>
    </row>
    <row r="19" spans="1:12" ht="31.5" x14ac:dyDescent="0.25">
      <c r="A19" s="3"/>
      <c r="B19" s="21" t="s">
        <v>320</v>
      </c>
      <c r="C19" s="4" t="s">
        <v>321</v>
      </c>
      <c r="D19" s="4" t="s">
        <v>322</v>
      </c>
      <c r="E19" s="4" t="s">
        <v>323</v>
      </c>
      <c r="F19" s="4" t="s">
        <v>295</v>
      </c>
      <c r="G19" s="4" t="s">
        <v>324</v>
      </c>
      <c r="H19" s="4" t="s">
        <v>424</v>
      </c>
      <c r="I19" s="4" t="s">
        <v>325</v>
      </c>
      <c r="J19" s="4" t="s">
        <v>326</v>
      </c>
      <c r="K19" s="4" t="s">
        <v>327</v>
      </c>
      <c r="L19" s="4" t="s">
        <v>328</v>
      </c>
    </row>
    <row r="20" spans="1:12" x14ac:dyDescent="0.25">
      <c r="A20" s="58" t="s">
        <v>329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x14ac:dyDescent="0.25">
      <c r="A21" s="52"/>
      <c r="B21" s="52"/>
      <c r="C21" s="52"/>
      <c r="D21" s="52"/>
      <c r="E21" s="52"/>
      <c r="F21" s="52"/>
      <c r="G21" s="52"/>
      <c r="H21" s="52">
        <v>0</v>
      </c>
      <c r="I21" s="52"/>
      <c r="J21" s="52"/>
      <c r="K21" s="52"/>
      <c r="L21" s="53"/>
    </row>
    <row r="22" spans="1:12" x14ac:dyDescent="0.25">
      <c r="A22" s="8">
        <v>1</v>
      </c>
      <c r="B22" s="22" t="s">
        <v>13</v>
      </c>
      <c r="C22" s="44">
        <v>3.3962666000000001E-4</v>
      </c>
      <c r="D22" s="10" t="s">
        <v>330</v>
      </c>
      <c r="E22" s="10">
        <v>1660.65</v>
      </c>
      <c r="F22" s="10">
        <v>0</v>
      </c>
      <c r="G22" s="10">
        <v>0</v>
      </c>
      <c r="H22" s="7">
        <v>1660.65</v>
      </c>
      <c r="I22" s="10" t="s">
        <v>330</v>
      </c>
      <c r="J22" s="24" t="s">
        <v>331</v>
      </c>
      <c r="K22" s="24" t="s">
        <v>331</v>
      </c>
      <c r="L22" s="10" t="s">
        <v>331</v>
      </c>
    </row>
    <row r="23" spans="1:12" x14ac:dyDescent="0.25">
      <c r="A23" s="8">
        <v>2</v>
      </c>
      <c r="B23" s="22" t="s">
        <v>14</v>
      </c>
      <c r="C23" s="44">
        <v>9.3463012000000005E-4</v>
      </c>
      <c r="D23" s="10" t="s">
        <v>330</v>
      </c>
      <c r="E23" s="10">
        <v>4570.01</v>
      </c>
      <c r="F23" s="10">
        <v>0</v>
      </c>
      <c r="G23" s="10">
        <v>0</v>
      </c>
      <c r="H23" s="7">
        <v>4570.01</v>
      </c>
      <c r="I23" s="10" t="s">
        <v>332</v>
      </c>
      <c r="J23" s="24" t="s">
        <v>333</v>
      </c>
      <c r="K23" s="24" t="s">
        <v>429</v>
      </c>
      <c r="L23" s="10" t="s">
        <v>335</v>
      </c>
    </row>
    <row r="24" spans="1:12" x14ac:dyDescent="0.25">
      <c r="A24" s="8">
        <v>3</v>
      </c>
      <c r="B24" s="22" t="s">
        <v>15</v>
      </c>
      <c r="C24" s="44">
        <v>8.7952616099999995E-4</v>
      </c>
      <c r="D24" s="10" t="s">
        <v>330</v>
      </c>
      <c r="E24" s="10">
        <v>4300.57</v>
      </c>
      <c r="F24" s="10">
        <v>0</v>
      </c>
      <c r="G24" s="10">
        <v>0</v>
      </c>
      <c r="H24" s="7">
        <v>4300.57</v>
      </c>
      <c r="I24" s="10" t="s">
        <v>332</v>
      </c>
      <c r="J24" s="24" t="s">
        <v>333</v>
      </c>
      <c r="K24" s="24" t="s">
        <v>430</v>
      </c>
      <c r="L24" s="10" t="s">
        <v>335</v>
      </c>
    </row>
    <row r="25" spans="1:12" x14ac:dyDescent="0.25">
      <c r="A25" s="8"/>
      <c r="B25" s="22"/>
      <c r="C25" s="44"/>
      <c r="D25" s="10"/>
      <c r="E25" s="10"/>
      <c r="F25" s="10"/>
      <c r="G25" s="10"/>
      <c r="H25" s="7">
        <v>0</v>
      </c>
      <c r="I25" s="10"/>
      <c r="J25" s="24"/>
      <c r="K25" s="24"/>
      <c r="L25" s="10"/>
    </row>
    <row r="26" spans="1:12" x14ac:dyDescent="0.25">
      <c r="A26" s="8">
        <v>4</v>
      </c>
      <c r="B26" s="22" t="s">
        <v>16</v>
      </c>
      <c r="C26" s="44">
        <v>4.616561194E-3</v>
      </c>
      <c r="D26" s="10" t="s">
        <v>330</v>
      </c>
      <c r="E26" s="10">
        <v>22573.33</v>
      </c>
      <c r="F26" s="10">
        <v>0</v>
      </c>
      <c r="G26" s="10">
        <v>0</v>
      </c>
      <c r="H26" s="7">
        <v>22573.33</v>
      </c>
      <c r="I26" s="10" t="s">
        <v>330</v>
      </c>
      <c r="J26" s="24" t="s">
        <v>331</v>
      </c>
      <c r="K26" s="24" t="s">
        <v>331</v>
      </c>
      <c r="L26" s="10" t="s">
        <v>331</v>
      </c>
    </row>
    <row r="27" spans="1:12" x14ac:dyDescent="0.25">
      <c r="A27" s="8">
        <v>5</v>
      </c>
      <c r="B27" s="22" t="s">
        <v>17</v>
      </c>
      <c r="C27" s="44">
        <v>6.4220260899999998E-4</v>
      </c>
      <c r="D27" s="10" t="s">
        <v>330</v>
      </c>
      <c r="E27" s="10">
        <v>3140.14</v>
      </c>
      <c r="F27" s="10">
        <v>0</v>
      </c>
      <c r="G27" s="10">
        <v>0</v>
      </c>
      <c r="H27" s="7">
        <v>3140.14</v>
      </c>
      <c r="I27" s="10" t="s">
        <v>330</v>
      </c>
      <c r="J27" s="24" t="s">
        <v>331</v>
      </c>
      <c r="K27" s="24" t="s">
        <v>331</v>
      </c>
      <c r="L27" s="10" t="s">
        <v>331</v>
      </c>
    </row>
    <row r="28" spans="1:12" x14ac:dyDescent="0.25">
      <c r="A28" s="8"/>
      <c r="B28" s="22"/>
      <c r="C28" s="44"/>
      <c r="D28" s="10"/>
      <c r="E28" s="10"/>
      <c r="F28" s="10"/>
      <c r="G28" s="10"/>
      <c r="H28" s="7">
        <v>0</v>
      </c>
      <c r="I28" s="10"/>
      <c r="J28" s="24"/>
      <c r="K28" s="24"/>
      <c r="L28" s="10"/>
    </row>
    <row r="29" spans="1:12" x14ac:dyDescent="0.25">
      <c r="A29" s="8">
        <v>6</v>
      </c>
      <c r="B29" s="22" t="s">
        <v>18</v>
      </c>
      <c r="C29" s="44">
        <v>3.552568075E-3</v>
      </c>
      <c r="D29" s="10" t="s">
        <v>330</v>
      </c>
      <c r="E29" s="10">
        <v>17370.78</v>
      </c>
      <c r="F29" s="10">
        <v>0</v>
      </c>
      <c r="G29" s="10">
        <v>0</v>
      </c>
      <c r="H29" s="7">
        <v>17370.78</v>
      </c>
      <c r="I29" s="10" t="s">
        <v>332</v>
      </c>
      <c r="J29" s="24" t="s">
        <v>333</v>
      </c>
      <c r="K29" s="24" t="s">
        <v>431</v>
      </c>
      <c r="L29" s="10" t="s">
        <v>335</v>
      </c>
    </row>
    <row r="30" spans="1:12" x14ac:dyDescent="0.25">
      <c r="A30" s="8">
        <v>7</v>
      </c>
      <c r="B30" s="22" t="s">
        <v>19</v>
      </c>
      <c r="C30" s="44">
        <v>1.5193823E-5</v>
      </c>
      <c r="D30" s="10" t="s">
        <v>332</v>
      </c>
      <c r="E30" s="10">
        <v>74.295567337942657</v>
      </c>
      <c r="F30" s="10">
        <v>1025.4344326620574</v>
      </c>
      <c r="G30" s="10">
        <v>0</v>
      </c>
      <c r="H30" s="7">
        <v>1099.73</v>
      </c>
      <c r="I30" s="10" t="s">
        <v>330</v>
      </c>
      <c r="J30" s="24" t="s">
        <v>331</v>
      </c>
      <c r="K30" s="24" t="s">
        <v>331</v>
      </c>
      <c r="L30" s="10" t="s">
        <v>331</v>
      </c>
    </row>
    <row r="31" spans="1:12" x14ac:dyDescent="0.25">
      <c r="A31" s="8">
        <v>8</v>
      </c>
      <c r="B31" s="22" t="s">
        <v>20</v>
      </c>
      <c r="C31" s="44">
        <v>2.7679777929999999E-3</v>
      </c>
      <c r="D31" s="10" t="s">
        <v>330</v>
      </c>
      <c r="E31" s="10">
        <v>13534.42</v>
      </c>
      <c r="F31" s="10">
        <v>0</v>
      </c>
      <c r="G31" s="10">
        <v>0</v>
      </c>
      <c r="H31" s="7">
        <v>13534.42</v>
      </c>
      <c r="I31" s="10" t="s">
        <v>330</v>
      </c>
      <c r="J31" s="24" t="s">
        <v>331</v>
      </c>
      <c r="K31" s="24" t="s">
        <v>331</v>
      </c>
      <c r="L31" s="10" t="s">
        <v>331</v>
      </c>
    </row>
    <row r="32" spans="1:12" x14ac:dyDescent="0.25">
      <c r="A32" s="8">
        <v>9</v>
      </c>
      <c r="B32" s="22" t="s">
        <v>21</v>
      </c>
      <c r="C32" s="44">
        <v>2.6667265459999999E-3</v>
      </c>
      <c r="D32" s="10" t="s">
        <v>330</v>
      </c>
      <c r="E32" s="10">
        <v>13039.34</v>
      </c>
      <c r="F32" s="10">
        <v>0</v>
      </c>
      <c r="G32" s="10">
        <v>0</v>
      </c>
      <c r="H32" s="7">
        <v>13039.34</v>
      </c>
      <c r="I32" s="10" t="s">
        <v>332</v>
      </c>
      <c r="J32" s="24" t="s">
        <v>333</v>
      </c>
      <c r="K32" s="24" t="s">
        <v>338</v>
      </c>
      <c r="L32" s="10" t="s">
        <v>335</v>
      </c>
    </row>
    <row r="33" spans="1:12" x14ac:dyDescent="0.25">
      <c r="A33" s="8"/>
      <c r="B33" s="22"/>
      <c r="C33" s="44"/>
      <c r="D33" s="10"/>
      <c r="E33" s="10"/>
      <c r="F33" s="10"/>
      <c r="G33" s="10"/>
      <c r="H33" s="7">
        <v>0</v>
      </c>
      <c r="I33" s="10"/>
      <c r="J33" s="24"/>
      <c r="K33" s="24"/>
      <c r="L33" s="10"/>
    </row>
    <row r="34" spans="1:12" x14ac:dyDescent="0.25">
      <c r="A34" s="8">
        <v>10</v>
      </c>
      <c r="B34" s="22" t="s">
        <v>22</v>
      </c>
      <c r="C34" s="44">
        <v>1.805504891E-3</v>
      </c>
      <c r="D34" s="10" t="s">
        <v>330</v>
      </c>
      <c r="E34" s="10">
        <v>8828.27</v>
      </c>
      <c r="F34" s="10">
        <v>0</v>
      </c>
      <c r="G34" s="10">
        <v>0</v>
      </c>
      <c r="H34" s="7">
        <v>8828.27</v>
      </c>
      <c r="I34" s="10" t="s">
        <v>332</v>
      </c>
      <c r="J34" s="24" t="s">
        <v>333</v>
      </c>
      <c r="K34" s="24" t="s">
        <v>432</v>
      </c>
      <c r="L34" s="10" t="s">
        <v>335</v>
      </c>
    </row>
    <row r="35" spans="1:12" x14ac:dyDescent="0.25">
      <c r="A35" s="8">
        <v>11</v>
      </c>
      <c r="B35" s="22" t="s">
        <v>23</v>
      </c>
      <c r="C35" s="44">
        <v>7.0325055600000005E-4</v>
      </c>
      <c r="D35" s="10" t="s">
        <v>330</v>
      </c>
      <c r="E35" s="10">
        <v>3438.64</v>
      </c>
      <c r="F35" s="10">
        <v>0</v>
      </c>
      <c r="G35" s="10">
        <v>0</v>
      </c>
      <c r="H35" s="7">
        <v>3438.64</v>
      </c>
      <c r="I35" s="10" t="s">
        <v>330</v>
      </c>
      <c r="J35" s="24" t="s">
        <v>331</v>
      </c>
      <c r="K35" s="24" t="s">
        <v>331</v>
      </c>
      <c r="L35" s="10" t="s">
        <v>331</v>
      </c>
    </row>
    <row r="36" spans="1:12" x14ac:dyDescent="0.25">
      <c r="A36" s="8"/>
      <c r="B36" s="22"/>
      <c r="C36" s="44"/>
      <c r="D36" s="10"/>
      <c r="E36" s="10"/>
      <c r="F36" s="10"/>
      <c r="G36" s="10"/>
      <c r="H36" s="7"/>
      <c r="I36" s="10"/>
      <c r="J36" s="24"/>
      <c r="K36" s="24"/>
      <c r="L36" s="10"/>
    </row>
    <row r="37" spans="1:12" x14ac:dyDescent="0.25">
      <c r="A37" s="8">
        <v>12</v>
      </c>
      <c r="B37" s="22" t="s">
        <v>25</v>
      </c>
      <c r="C37" s="44">
        <v>8.3004606500000004E-4</v>
      </c>
      <c r="D37" s="10" t="s">
        <v>330</v>
      </c>
      <c r="E37" s="10">
        <v>4058.63</v>
      </c>
      <c r="F37" s="10">
        <v>0</v>
      </c>
      <c r="G37" s="10">
        <v>0</v>
      </c>
      <c r="H37" s="7">
        <v>4058.63</v>
      </c>
      <c r="I37" s="10" t="s">
        <v>332</v>
      </c>
      <c r="J37" s="24" t="s">
        <v>333</v>
      </c>
      <c r="K37" s="24" t="s">
        <v>433</v>
      </c>
      <c r="L37" s="10" t="s">
        <v>335</v>
      </c>
    </row>
    <row r="38" spans="1:12" x14ac:dyDescent="0.25">
      <c r="A38" s="8">
        <v>13</v>
      </c>
      <c r="B38" s="22" t="s">
        <v>26</v>
      </c>
      <c r="C38" s="44">
        <v>2.5871914759999998E-3</v>
      </c>
      <c r="D38" s="10" t="s">
        <v>330</v>
      </c>
      <c r="E38" s="10">
        <v>12650.44</v>
      </c>
      <c r="F38" s="10">
        <v>0</v>
      </c>
      <c r="G38" s="10">
        <v>0</v>
      </c>
      <c r="H38" s="7">
        <v>12650.44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14</v>
      </c>
      <c r="B39" s="22" t="s">
        <v>27</v>
      </c>
      <c r="C39" s="44">
        <v>3.21460332E-4</v>
      </c>
      <c r="D39" s="10" t="s">
        <v>330</v>
      </c>
      <c r="E39" s="10">
        <v>1571.83</v>
      </c>
      <c r="F39" s="10">
        <v>0</v>
      </c>
      <c r="G39" s="10">
        <v>0</v>
      </c>
      <c r="H39" s="7">
        <v>1571.83</v>
      </c>
      <c r="I39" s="10" t="s">
        <v>330</v>
      </c>
      <c r="J39" s="24" t="s">
        <v>331</v>
      </c>
      <c r="K39" s="24" t="s">
        <v>331</v>
      </c>
      <c r="L39" s="10" t="s">
        <v>331</v>
      </c>
    </row>
    <row r="40" spans="1:12" x14ac:dyDescent="0.25">
      <c r="A40" s="8">
        <v>15</v>
      </c>
      <c r="B40" s="22" t="s">
        <v>28</v>
      </c>
      <c r="C40" s="44">
        <v>2.0458170569999999E-3</v>
      </c>
      <c r="D40" s="10" t="s">
        <v>330</v>
      </c>
      <c r="E40" s="10">
        <v>10003.31</v>
      </c>
      <c r="F40" s="10">
        <v>0</v>
      </c>
      <c r="G40" s="10">
        <v>0</v>
      </c>
      <c r="H40" s="7">
        <v>10003.31</v>
      </c>
      <c r="I40" s="10" t="s">
        <v>330</v>
      </c>
      <c r="J40" s="24" t="s">
        <v>331</v>
      </c>
      <c r="K40" s="24" t="s">
        <v>331</v>
      </c>
      <c r="L40" s="10" t="s">
        <v>331</v>
      </c>
    </row>
    <row r="41" spans="1:12" x14ac:dyDescent="0.25">
      <c r="A41" s="8">
        <v>16</v>
      </c>
      <c r="B41" s="22" t="s">
        <v>29</v>
      </c>
      <c r="C41" s="44">
        <v>6.8586365399999998E-4</v>
      </c>
      <c r="D41" s="10" t="s">
        <v>330</v>
      </c>
      <c r="E41" s="10">
        <v>3353.63</v>
      </c>
      <c r="F41" s="10">
        <v>0</v>
      </c>
      <c r="G41" s="10">
        <v>0</v>
      </c>
      <c r="H41" s="7">
        <v>3353.63</v>
      </c>
      <c r="I41" s="10" t="s">
        <v>330</v>
      </c>
      <c r="J41" s="24" t="s">
        <v>331</v>
      </c>
      <c r="K41" s="24" t="s">
        <v>331</v>
      </c>
      <c r="L41" s="10" t="s">
        <v>331</v>
      </c>
    </row>
    <row r="42" spans="1:12" x14ac:dyDescent="0.25">
      <c r="A42" s="8">
        <v>17</v>
      </c>
      <c r="B42" s="22" t="s">
        <v>30</v>
      </c>
      <c r="C42" s="44">
        <v>1.2330105690999999E-2</v>
      </c>
      <c r="D42" s="10" t="s">
        <v>330</v>
      </c>
      <c r="E42" s="10">
        <v>60289.79</v>
      </c>
      <c r="F42" s="10">
        <v>0</v>
      </c>
      <c r="G42" s="10">
        <v>6635.7</v>
      </c>
      <c r="H42" s="7">
        <v>66925.490000000005</v>
      </c>
      <c r="I42" s="10" t="s">
        <v>332</v>
      </c>
      <c r="J42" s="24" t="s">
        <v>333</v>
      </c>
      <c r="K42" s="24" t="s">
        <v>434</v>
      </c>
      <c r="L42" s="10" t="s">
        <v>335</v>
      </c>
    </row>
    <row r="43" spans="1:12" x14ac:dyDescent="0.25">
      <c r="A43" s="8">
        <v>18</v>
      </c>
      <c r="B43" s="22" t="s">
        <v>31</v>
      </c>
      <c r="C43" s="44">
        <v>2.4654244200000001E-4</v>
      </c>
      <c r="D43" s="10" t="s">
        <v>330</v>
      </c>
      <c r="E43" s="10">
        <v>1205.5</v>
      </c>
      <c r="F43" s="10">
        <v>0</v>
      </c>
      <c r="G43" s="10">
        <v>0</v>
      </c>
      <c r="H43" s="7">
        <v>1205.5</v>
      </c>
      <c r="I43" s="10" t="s">
        <v>330</v>
      </c>
      <c r="J43" s="24" t="s">
        <v>331</v>
      </c>
      <c r="K43" s="24" t="s">
        <v>331</v>
      </c>
      <c r="L43" s="10" t="s">
        <v>331</v>
      </c>
    </row>
    <row r="44" spans="1:12" x14ac:dyDescent="0.25">
      <c r="A44" s="8">
        <v>19</v>
      </c>
      <c r="B44" s="22" t="s">
        <v>32</v>
      </c>
      <c r="C44" s="44">
        <v>5.4211718499999997E-4</v>
      </c>
      <c r="D44" s="10" t="s">
        <v>330</v>
      </c>
      <c r="E44" s="10">
        <v>2650.76</v>
      </c>
      <c r="F44" s="10">
        <v>0</v>
      </c>
      <c r="G44" s="10">
        <v>0</v>
      </c>
      <c r="H44" s="7">
        <v>2650.76</v>
      </c>
      <c r="I44" s="10" t="s">
        <v>330</v>
      </c>
      <c r="J44" s="24" t="s">
        <v>331</v>
      </c>
      <c r="K44" s="24" t="s">
        <v>331</v>
      </c>
      <c r="L44" s="10" t="s">
        <v>331</v>
      </c>
    </row>
    <row r="45" spans="1:12" x14ac:dyDescent="0.25">
      <c r="A45" s="8">
        <v>20</v>
      </c>
      <c r="B45" s="22" t="s">
        <v>33</v>
      </c>
      <c r="C45" s="44">
        <v>1.559709002E-3</v>
      </c>
      <c r="D45" s="10" t="s">
        <v>330</v>
      </c>
      <c r="E45" s="10">
        <v>7626.42</v>
      </c>
      <c r="F45" s="10">
        <v>0</v>
      </c>
      <c r="G45" s="10">
        <v>0</v>
      </c>
      <c r="H45" s="7">
        <v>7626.42</v>
      </c>
      <c r="I45" s="10" t="s">
        <v>332</v>
      </c>
      <c r="J45" s="24" t="s">
        <v>333</v>
      </c>
      <c r="K45" s="24" t="s">
        <v>435</v>
      </c>
      <c r="L45" s="10" t="s">
        <v>335</v>
      </c>
    </row>
    <row r="46" spans="1:12" x14ac:dyDescent="0.25">
      <c r="A46" s="8">
        <v>21</v>
      </c>
      <c r="B46" s="22" t="s">
        <v>34</v>
      </c>
      <c r="C46" s="44">
        <v>2.14483383E-4</v>
      </c>
      <c r="D46" s="10" t="s">
        <v>330</v>
      </c>
      <c r="E46" s="10">
        <v>1048.75</v>
      </c>
      <c r="F46" s="10">
        <v>0</v>
      </c>
      <c r="G46" s="10">
        <v>0</v>
      </c>
      <c r="H46" s="7">
        <v>1048.75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22</v>
      </c>
      <c r="B47" s="22" t="s">
        <v>35</v>
      </c>
      <c r="C47" s="44">
        <v>1.4353012865999999E-2</v>
      </c>
      <c r="D47" s="10" t="s">
        <v>330</v>
      </c>
      <c r="E47" s="10">
        <v>70181.08</v>
      </c>
      <c r="F47" s="10">
        <v>0</v>
      </c>
      <c r="G47" s="10">
        <v>629.20000000000005</v>
      </c>
      <c r="H47" s="7">
        <v>70810.28</v>
      </c>
      <c r="I47" s="10" t="s">
        <v>332</v>
      </c>
      <c r="J47" s="24" t="s">
        <v>333</v>
      </c>
      <c r="K47" s="24" t="s">
        <v>436</v>
      </c>
      <c r="L47" s="10" t="s">
        <v>335</v>
      </c>
    </row>
    <row r="48" spans="1:12" x14ac:dyDescent="0.25">
      <c r="A48" s="8">
        <v>23</v>
      </c>
      <c r="B48" s="22" t="s">
        <v>36</v>
      </c>
      <c r="C48" s="44">
        <v>2.7489343200000002E-4</v>
      </c>
      <c r="D48" s="10" t="s">
        <v>330</v>
      </c>
      <c r="E48" s="10">
        <v>1344.13</v>
      </c>
      <c r="F48" s="10">
        <v>0</v>
      </c>
      <c r="G48" s="10">
        <v>0</v>
      </c>
      <c r="H48" s="7">
        <v>1344.13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24</v>
      </c>
      <c r="B49" s="22" t="s">
        <v>37</v>
      </c>
      <c r="C49" s="44">
        <v>1.4644445100000001E-4</v>
      </c>
      <c r="D49" s="10" t="s">
        <v>330</v>
      </c>
      <c r="E49" s="10">
        <v>716.06</v>
      </c>
      <c r="F49" s="10">
        <v>0</v>
      </c>
      <c r="G49" s="10">
        <v>0</v>
      </c>
      <c r="H49" s="7">
        <v>716.06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25</v>
      </c>
      <c r="B50" s="22" t="s">
        <v>38</v>
      </c>
      <c r="C50" s="44">
        <v>6.1607165100000005E-4</v>
      </c>
      <c r="D50" s="10" t="s">
        <v>330</v>
      </c>
      <c r="E50" s="10">
        <v>3012.37</v>
      </c>
      <c r="F50" s="10">
        <v>0</v>
      </c>
      <c r="G50" s="10">
        <v>0</v>
      </c>
      <c r="H50" s="7">
        <v>3012.37</v>
      </c>
      <c r="I50" s="10" t="s">
        <v>330</v>
      </c>
      <c r="J50" s="24" t="s">
        <v>331</v>
      </c>
      <c r="K50" s="24" t="s">
        <v>331</v>
      </c>
      <c r="L50" s="10" t="s">
        <v>331</v>
      </c>
    </row>
    <row r="51" spans="1:12" x14ac:dyDescent="0.25">
      <c r="A51" s="8">
        <v>26</v>
      </c>
      <c r="B51" s="22" t="s">
        <v>39</v>
      </c>
      <c r="C51" s="44">
        <v>0</v>
      </c>
      <c r="D51" s="10" t="s">
        <v>332</v>
      </c>
      <c r="E51" s="10">
        <v>0</v>
      </c>
      <c r="F51" s="10">
        <v>0</v>
      </c>
      <c r="G51" s="10">
        <v>0</v>
      </c>
      <c r="H51" s="7">
        <v>0</v>
      </c>
      <c r="I51" s="10" t="s">
        <v>330</v>
      </c>
      <c r="J51" s="24" t="s">
        <v>331</v>
      </c>
      <c r="K51" s="24" t="s">
        <v>331</v>
      </c>
      <c r="L51" s="10" t="s">
        <v>331</v>
      </c>
    </row>
    <row r="52" spans="1:12" x14ac:dyDescent="0.25">
      <c r="A52" s="8">
        <v>27</v>
      </c>
      <c r="B52" s="22" t="s">
        <v>40</v>
      </c>
      <c r="C52" s="44">
        <v>1.4314410399999999E-3</v>
      </c>
      <c r="D52" s="10" t="s">
        <v>330</v>
      </c>
      <c r="E52" s="10">
        <v>6999.23</v>
      </c>
      <c r="F52" s="10">
        <v>0</v>
      </c>
      <c r="G52" s="10">
        <v>0</v>
      </c>
      <c r="H52" s="7">
        <v>6999.23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28</v>
      </c>
      <c r="B53" s="22" t="s">
        <v>41</v>
      </c>
      <c r="C53" s="44">
        <v>3.8230209659999999E-3</v>
      </c>
      <c r="D53" s="10" t="s">
        <v>330</v>
      </c>
      <c r="E53" s="10">
        <v>18693.2</v>
      </c>
      <c r="F53" s="10">
        <v>0</v>
      </c>
      <c r="G53" s="10">
        <v>0</v>
      </c>
      <c r="H53" s="7">
        <v>18693.2</v>
      </c>
      <c r="I53" s="10" t="s">
        <v>332</v>
      </c>
      <c r="J53" s="24" t="s">
        <v>333</v>
      </c>
      <c r="K53" s="24" t="s">
        <v>437</v>
      </c>
      <c r="L53" s="10" t="s">
        <v>335</v>
      </c>
    </row>
    <row r="54" spans="1:12" x14ac:dyDescent="0.25">
      <c r="A54" s="8">
        <v>29</v>
      </c>
      <c r="B54" s="22" t="s">
        <v>42</v>
      </c>
      <c r="C54" s="44">
        <v>1.7834819900000001E-4</v>
      </c>
      <c r="D54" s="10" t="s">
        <v>330</v>
      </c>
      <c r="E54" s="10">
        <v>872.06</v>
      </c>
      <c r="F54" s="10">
        <v>0</v>
      </c>
      <c r="G54" s="10">
        <v>0</v>
      </c>
      <c r="H54" s="7">
        <v>872.06</v>
      </c>
      <c r="I54" s="10" t="s">
        <v>330</v>
      </c>
      <c r="J54" s="24" t="s">
        <v>331</v>
      </c>
      <c r="K54" s="24" t="s">
        <v>331</v>
      </c>
      <c r="L54" s="10" t="s">
        <v>331</v>
      </c>
    </row>
    <row r="55" spans="1:12" x14ac:dyDescent="0.25">
      <c r="A55" s="8">
        <v>30</v>
      </c>
      <c r="B55" s="22" t="s">
        <v>43</v>
      </c>
      <c r="C55" s="44">
        <v>6.0493410000000003E-6</v>
      </c>
      <c r="D55" s="10" t="s">
        <v>332</v>
      </c>
      <c r="E55" s="10">
        <v>29.578654709593195</v>
      </c>
      <c r="F55" s="10">
        <v>408.27134529040683</v>
      </c>
      <c r="G55" s="10">
        <v>0</v>
      </c>
      <c r="H55" s="7">
        <v>437.85</v>
      </c>
      <c r="I55" s="10" t="s">
        <v>330</v>
      </c>
      <c r="J55" s="24" t="s">
        <v>331</v>
      </c>
      <c r="K55" s="24" t="s">
        <v>331</v>
      </c>
      <c r="L55" s="10" t="s">
        <v>331</v>
      </c>
    </row>
    <row r="56" spans="1:12" x14ac:dyDescent="0.25">
      <c r="A56" s="8">
        <v>31</v>
      </c>
      <c r="B56" s="22" t="s">
        <v>44</v>
      </c>
      <c r="C56" s="44">
        <v>6.1860133600000005E-4</v>
      </c>
      <c r="D56" s="10" t="s">
        <v>330</v>
      </c>
      <c r="E56" s="10">
        <v>3024.74</v>
      </c>
      <c r="F56" s="10">
        <v>0</v>
      </c>
      <c r="G56" s="10">
        <v>0</v>
      </c>
      <c r="H56" s="7">
        <v>3024.74</v>
      </c>
      <c r="I56" s="10" t="s">
        <v>330</v>
      </c>
      <c r="J56" s="24" t="s">
        <v>331</v>
      </c>
      <c r="K56" s="24" t="s">
        <v>331</v>
      </c>
      <c r="L56" s="10" t="s">
        <v>331</v>
      </c>
    </row>
    <row r="57" spans="1:12" x14ac:dyDescent="0.25">
      <c r="A57" s="8">
        <v>32</v>
      </c>
      <c r="B57" s="22" t="s">
        <v>45</v>
      </c>
      <c r="C57" s="44">
        <v>1.98287415E-4</v>
      </c>
      <c r="D57" s="10" t="s">
        <v>330</v>
      </c>
      <c r="E57" s="10">
        <v>969.55</v>
      </c>
      <c r="F57" s="10">
        <v>0</v>
      </c>
      <c r="G57" s="10">
        <v>0</v>
      </c>
      <c r="H57" s="7">
        <v>969.55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/>
      <c r="B58" s="22"/>
      <c r="C58" s="44"/>
      <c r="D58" s="10"/>
      <c r="E58" s="10"/>
      <c r="F58" s="10"/>
      <c r="G58" s="10"/>
      <c r="H58" s="7">
        <v>0</v>
      </c>
      <c r="I58" s="10"/>
      <c r="J58" s="24"/>
      <c r="K58" s="24"/>
      <c r="L58" s="10"/>
    </row>
    <row r="59" spans="1:12" x14ac:dyDescent="0.25">
      <c r="A59" s="8">
        <v>33</v>
      </c>
      <c r="B59" s="22" t="s">
        <v>46</v>
      </c>
      <c r="C59" s="44">
        <v>5.9285718400000004E-4</v>
      </c>
      <c r="D59" s="10" t="s">
        <v>330</v>
      </c>
      <c r="E59" s="10">
        <v>2898.86</v>
      </c>
      <c r="F59" s="10">
        <v>0</v>
      </c>
      <c r="G59" s="10">
        <v>0</v>
      </c>
      <c r="H59" s="7">
        <v>2898.86</v>
      </c>
      <c r="I59" s="10" t="s">
        <v>330</v>
      </c>
      <c r="J59" s="24" t="s">
        <v>331</v>
      </c>
      <c r="K59" s="24" t="s">
        <v>331</v>
      </c>
      <c r="L59" s="10" t="s">
        <v>331</v>
      </c>
    </row>
    <row r="60" spans="1:12" x14ac:dyDescent="0.25">
      <c r="A60" s="8">
        <v>34</v>
      </c>
      <c r="B60" s="22" t="s">
        <v>47</v>
      </c>
      <c r="C60" s="44">
        <v>2.7577830000000001E-5</v>
      </c>
      <c r="D60" s="10" t="s">
        <v>332</v>
      </c>
      <c r="E60" s="10">
        <v>134.84623019100195</v>
      </c>
      <c r="F60" s="10">
        <v>1861.233769808998</v>
      </c>
      <c r="G60" s="10">
        <v>0</v>
      </c>
      <c r="H60" s="7">
        <v>1996.08</v>
      </c>
      <c r="I60" s="10" t="s">
        <v>330</v>
      </c>
      <c r="J60" s="24" t="s">
        <v>331</v>
      </c>
      <c r="K60" s="24" t="s">
        <v>331</v>
      </c>
      <c r="L60" s="10" t="s">
        <v>331</v>
      </c>
    </row>
    <row r="61" spans="1:12" x14ac:dyDescent="0.25">
      <c r="A61" s="8">
        <v>35</v>
      </c>
      <c r="B61" s="22" t="s">
        <v>48</v>
      </c>
      <c r="C61" s="44">
        <v>1.8505476605000001E-2</v>
      </c>
      <c r="D61" s="10" t="s">
        <v>330</v>
      </c>
      <c r="E61" s="10">
        <v>90485.14</v>
      </c>
      <c r="F61" s="10">
        <v>0</v>
      </c>
      <c r="G61" s="10">
        <v>0</v>
      </c>
      <c r="H61" s="7">
        <v>90485.14</v>
      </c>
      <c r="I61" s="10" t="s">
        <v>332</v>
      </c>
      <c r="J61" s="24" t="s">
        <v>333</v>
      </c>
      <c r="K61" s="24" t="s">
        <v>438</v>
      </c>
      <c r="L61" s="10" t="s">
        <v>335</v>
      </c>
    </row>
    <row r="62" spans="1:12" x14ac:dyDescent="0.25">
      <c r="A62" s="8"/>
      <c r="B62" s="22"/>
      <c r="C62" s="44"/>
      <c r="D62" s="10"/>
      <c r="E62" s="10"/>
      <c r="F62" s="10"/>
      <c r="G62" s="10"/>
      <c r="H62" s="7">
        <v>0</v>
      </c>
      <c r="I62" s="10"/>
      <c r="J62" s="24"/>
      <c r="K62" s="24"/>
      <c r="L62" s="10"/>
    </row>
    <row r="63" spans="1:12" x14ac:dyDescent="0.25">
      <c r="A63" s="8">
        <v>36</v>
      </c>
      <c r="B63" s="22" t="s">
        <v>50</v>
      </c>
      <c r="C63" s="44">
        <v>2.6353816719999999E-3</v>
      </c>
      <c r="D63" s="10" t="s">
        <v>330</v>
      </c>
      <c r="E63" s="10">
        <v>12886.07</v>
      </c>
      <c r="F63" s="10">
        <v>0</v>
      </c>
      <c r="G63" s="10">
        <v>0</v>
      </c>
      <c r="H63" s="7">
        <v>12886.07</v>
      </c>
      <c r="I63" s="10" t="s">
        <v>332</v>
      </c>
      <c r="J63" s="24" t="s">
        <v>333</v>
      </c>
      <c r="K63" s="24" t="s">
        <v>439</v>
      </c>
      <c r="L63" s="10" t="s">
        <v>335</v>
      </c>
    </row>
    <row r="64" spans="1:12" x14ac:dyDescent="0.25">
      <c r="A64" s="8">
        <v>37</v>
      </c>
      <c r="B64" s="22" t="s">
        <v>51</v>
      </c>
      <c r="C64" s="44">
        <v>1.2118635E-4</v>
      </c>
      <c r="D64" s="10" t="s">
        <v>330</v>
      </c>
      <c r="E64" s="10">
        <v>592.55999999999995</v>
      </c>
      <c r="F64" s="10">
        <v>0</v>
      </c>
      <c r="G64" s="10">
        <v>0</v>
      </c>
      <c r="H64" s="7">
        <v>592.55999999999995</v>
      </c>
      <c r="I64" s="10" t="s">
        <v>330</v>
      </c>
      <c r="J64" s="24" t="s">
        <v>331</v>
      </c>
      <c r="K64" s="24" t="s">
        <v>331</v>
      </c>
      <c r="L64" s="10" t="s">
        <v>331</v>
      </c>
    </row>
    <row r="65" spans="1:12" x14ac:dyDescent="0.25">
      <c r="A65" s="8">
        <v>38</v>
      </c>
      <c r="B65" s="22" t="s">
        <v>52</v>
      </c>
      <c r="C65" s="44">
        <v>4.1274553919999997E-3</v>
      </c>
      <c r="D65" s="10" t="s">
        <v>330</v>
      </c>
      <c r="E65" s="10">
        <v>20181.77</v>
      </c>
      <c r="F65" s="10">
        <v>0</v>
      </c>
      <c r="G65" s="10">
        <v>0</v>
      </c>
      <c r="H65" s="7">
        <v>20181.77</v>
      </c>
      <c r="I65" s="10" t="s">
        <v>332</v>
      </c>
      <c r="J65" s="24" t="s">
        <v>333</v>
      </c>
      <c r="K65" s="24" t="s">
        <v>440</v>
      </c>
      <c r="L65" s="10" t="s">
        <v>335</v>
      </c>
    </row>
    <row r="66" spans="1:12" x14ac:dyDescent="0.25">
      <c r="A66" s="8">
        <v>39</v>
      </c>
      <c r="B66" s="22" t="s">
        <v>53</v>
      </c>
      <c r="C66" s="44">
        <v>2.1428580409999999E-3</v>
      </c>
      <c r="D66" s="10" t="s">
        <v>330</v>
      </c>
      <c r="E66" s="10">
        <v>10477.81</v>
      </c>
      <c r="F66" s="10">
        <v>0</v>
      </c>
      <c r="G66" s="10">
        <v>0</v>
      </c>
      <c r="H66" s="7">
        <v>10477.81</v>
      </c>
      <c r="I66" s="10" t="s">
        <v>332</v>
      </c>
      <c r="J66" s="24" t="s">
        <v>333</v>
      </c>
      <c r="K66" s="24" t="s">
        <v>441</v>
      </c>
      <c r="L66" s="10" t="s">
        <v>335</v>
      </c>
    </row>
    <row r="67" spans="1:12" x14ac:dyDescent="0.25">
      <c r="A67" s="8">
        <v>40</v>
      </c>
      <c r="B67" s="22" t="s">
        <v>54</v>
      </c>
      <c r="C67" s="44">
        <v>3.167238809E-3</v>
      </c>
      <c r="D67" s="10" t="s">
        <v>330</v>
      </c>
      <c r="E67" s="10">
        <v>15486.66</v>
      </c>
      <c r="F67" s="10">
        <v>0</v>
      </c>
      <c r="G67" s="10">
        <v>0</v>
      </c>
      <c r="H67" s="7">
        <v>15486.66</v>
      </c>
      <c r="I67" s="10" t="s">
        <v>330</v>
      </c>
      <c r="J67" s="24" t="s">
        <v>331</v>
      </c>
      <c r="K67" s="24" t="s">
        <v>331</v>
      </c>
      <c r="L67" s="10" t="s">
        <v>331</v>
      </c>
    </row>
    <row r="68" spans="1:12" x14ac:dyDescent="0.25">
      <c r="A68" s="8">
        <v>41</v>
      </c>
      <c r="B68" s="22" t="s">
        <v>55</v>
      </c>
      <c r="C68" s="44">
        <v>1.262511644E-3</v>
      </c>
      <c r="D68" s="10" t="s">
        <v>330</v>
      </c>
      <c r="E68" s="10">
        <v>6173.23</v>
      </c>
      <c r="F68" s="10">
        <v>0</v>
      </c>
      <c r="G68" s="10">
        <v>0</v>
      </c>
      <c r="H68" s="7">
        <v>6173.23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42</v>
      </c>
      <c r="B69" s="22" t="s">
        <v>56</v>
      </c>
      <c r="C69" s="44">
        <v>2.680205692E-3</v>
      </c>
      <c r="D69" s="10" t="s">
        <v>330</v>
      </c>
      <c r="E69" s="10">
        <v>13105.24</v>
      </c>
      <c r="F69" s="10">
        <v>0</v>
      </c>
      <c r="G69" s="10">
        <v>0</v>
      </c>
      <c r="H69" s="7">
        <v>13105.24</v>
      </c>
      <c r="I69" s="10" t="s">
        <v>332</v>
      </c>
      <c r="J69" s="24" t="s">
        <v>333</v>
      </c>
      <c r="K69" s="24" t="s">
        <v>442</v>
      </c>
      <c r="L69" s="10" t="s">
        <v>335</v>
      </c>
    </row>
    <row r="70" spans="1:12" x14ac:dyDescent="0.25">
      <c r="A70" s="8">
        <v>43</v>
      </c>
      <c r="B70" s="22" t="s">
        <v>57</v>
      </c>
      <c r="C70" s="44">
        <v>2.799817433E-3</v>
      </c>
      <c r="D70" s="10" t="s">
        <v>330</v>
      </c>
      <c r="E70" s="10">
        <v>13690.1</v>
      </c>
      <c r="F70" s="10">
        <v>0</v>
      </c>
      <c r="G70" s="10">
        <v>0</v>
      </c>
      <c r="H70" s="7">
        <v>13690.1</v>
      </c>
      <c r="I70" s="10" t="s">
        <v>330</v>
      </c>
      <c r="J70" s="24" t="s">
        <v>331</v>
      </c>
      <c r="K70" s="24" t="s">
        <v>331</v>
      </c>
      <c r="L70" s="10" t="s">
        <v>331</v>
      </c>
    </row>
    <row r="71" spans="1:12" x14ac:dyDescent="0.25">
      <c r="A71" s="8">
        <v>44</v>
      </c>
      <c r="B71" s="22" t="s">
        <v>58</v>
      </c>
      <c r="C71" s="44">
        <v>1.3949733200000001E-4</v>
      </c>
      <c r="D71" s="10" t="s">
        <v>330</v>
      </c>
      <c r="E71" s="10">
        <v>682.09</v>
      </c>
      <c r="F71" s="10">
        <v>0</v>
      </c>
      <c r="G71" s="10">
        <v>0</v>
      </c>
      <c r="H71" s="7">
        <v>682.09</v>
      </c>
      <c r="I71" s="10" t="s">
        <v>330</v>
      </c>
      <c r="J71" s="24" t="s">
        <v>331</v>
      </c>
      <c r="K71" s="24" t="s">
        <v>331</v>
      </c>
      <c r="L71" s="10" t="s">
        <v>331</v>
      </c>
    </row>
    <row r="72" spans="1:12" x14ac:dyDescent="0.25">
      <c r="A72" s="8">
        <v>45</v>
      </c>
      <c r="B72" s="22" t="s">
        <v>59</v>
      </c>
      <c r="C72" s="44">
        <v>6.5243179430000001E-3</v>
      </c>
      <c r="D72" s="10" t="s">
        <v>330</v>
      </c>
      <c r="E72" s="10">
        <v>31901.57</v>
      </c>
      <c r="F72" s="10">
        <v>0</v>
      </c>
      <c r="G72" s="10">
        <v>0</v>
      </c>
      <c r="H72" s="7">
        <v>31901.57</v>
      </c>
      <c r="I72" s="10" t="s">
        <v>332</v>
      </c>
      <c r="J72" s="24" t="s">
        <v>333</v>
      </c>
      <c r="K72" s="24" t="s">
        <v>443</v>
      </c>
      <c r="L72" s="10" t="s">
        <v>335</v>
      </c>
    </row>
    <row r="73" spans="1:12" x14ac:dyDescent="0.25">
      <c r="A73" s="8">
        <v>46</v>
      </c>
      <c r="B73" s="22" t="s">
        <v>60</v>
      </c>
      <c r="C73" s="44">
        <v>5.4026690119999997E-3</v>
      </c>
      <c r="D73" s="10" t="s">
        <v>330</v>
      </c>
      <c r="E73" s="10">
        <v>26417.11</v>
      </c>
      <c r="F73" s="10">
        <v>0</v>
      </c>
      <c r="G73" s="10">
        <v>0</v>
      </c>
      <c r="H73" s="7">
        <v>26417.11</v>
      </c>
      <c r="I73" s="10" t="s">
        <v>332</v>
      </c>
      <c r="J73" s="24" t="s">
        <v>333</v>
      </c>
      <c r="K73" s="24" t="s">
        <v>444</v>
      </c>
      <c r="L73" s="10" t="s">
        <v>335</v>
      </c>
    </row>
    <row r="74" spans="1:12" x14ac:dyDescent="0.25">
      <c r="A74" s="8">
        <v>47</v>
      </c>
      <c r="B74" s="22" t="s">
        <v>61</v>
      </c>
      <c r="C74" s="44">
        <v>7.7283576999999997E-5</v>
      </c>
      <c r="D74" s="10" t="s">
        <v>332</v>
      </c>
      <c r="E74" s="10">
        <v>377.88450922592619</v>
      </c>
      <c r="F74" s="10">
        <v>5215.8854907740742</v>
      </c>
      <c r="G74" s="10">
        <v>0</v>
      </c>
      <c r="H74" s="7">
        <v>5593.77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/>
      <c r="B75" s="22"/>
      <c r="C75" s="44"/>
      <c r="D75" s="10"/>
      <c r="E75" s="10"/>
      <c r="F75" s="10"/>
      <c r="G75" s="10"/>
      <c r="H75" s="7">
        <v>0</v>
      </c>
      <c r="I75" s="10"/>
      <c r="J75" s="24"/>
      <c r="K75" s="24"/>
      <c r="L75" s="10"/>
    </row>
    <row r="76" spans="1:12" x14ac:dyDescent="0.25">
      <c r="A76" s="8">
        <v>48</v>
      </c>
      <c r="B76" s="22" t="s">
        <v>62</v>
      </c>
      <c r="C76" s="44">
        <v>8.4518667999999993E-5</v>
      </c>
      <c r="D76" s="10" t="s">
        <v>330</v>
      </c>
      <c r="E76" s="10">
        <v>413.27</v>
      </c>
      <c r="F76" s="10">
        <v>0</v>
      </c>
      <c r="G76" s="10">
        <v>0</v>
      </c>
      <c r="H76" s="7">
        <v>413.27</v>
      </c>
      <c r="I76" s="10" t="s">
        <v>330</v>
      </c>
      <c r="J76" s="24" t="s">
        <v>331</v>
      </c>
      <c r="K76" s="24" t="s">
        <v>331</v>
      </c>
      <c r="L76" s="10" t="s">
        <v>331</v>
      </c>
    </row>
    <row r="77" spans="1:12" x14ac:dyDescent="0.25">
      <c r="A77" s="8">
        <v>49</v>
      </c>
      <c r="B77" s="22" t="s">
        <v>63</v>
      </c>
      <c r="C77" s="44">
        <v>9.5907660000000001E-6</v>
      </c>
      <c r="D77" s="10" t="s">
        <v>332</v>
      </c>
      <c r="E77" s="10">
        <v>46.89710799812849</v>
      </c>
      <c r="F77" s="10">
        <v>647.28289200187146</v>
      </c>
      <c r="G77" s="10">
        <v>0</v>
      </c>
      <c r="H77" s="7">
        <v>694.18</v>
      </c>
      <c r="I77" s="10" t="s">
        <v>330</v>
      </c>
      <c r="J77" s="24" t="s">
        <v>331</v>
      </c>
      <c r="K77" s="24" t="s">
        <v>331</v>
      </c>
      <c r="L77" s="10" t="s">
        <v>331</v>
      </c>
    </row>
    <row r="78" spans="1:12" x14ac:dyDescent="0.25">
      <c r="A78" s="8">
        <v>50</v>
      </c>
      <c r="B78" s="22" t="s">
        <v>64</v>
      </c>
      <c r="C78" s="44">
        <v>2.8862532509999999E-3</v>
      </c>
      <c r="D78" s="10" t="s">
        <v>330</v>
      </c>
      <c r="E78" s="10">
        <v>14112.74</v>
      </c>
      <c r="F78" s="10">
        <v>0</v>
      </c>
      <c r="G78" s="10">
        <v>0</v>
      </c>
      <c r="H78" s="7">
        <v>14112.74</v>
      </c>
      <c r="I78" s="10" t="s">
        <v>332</v>
      </c>
      <c r="J78" s="24" t="s">
        <v>333</v>
      </c>
      <c r="K78" s="24" t="s">
        <v>445</v>
      </c>
      <c r="L78" s="10" t="s">
        <v>335</v>
      </c>
    </row>
    <row r="79" spans="1:12" x14ac:dyDescent="0.25">
      <c r="A79" s="8">
        <v>51</v>
      </c>
      <c r="B79" s="22" t="s">
        <v>65</v>
      </c>
      <c r="C79" s="44">
        <v>8.8446355000000004E-5</v>
      </c>
      <c r="D79" s="10" t="s">
        <v>330</v>
      </c>
      <c r="E79" s="10">
        <v>432.47</v>
      </c>
      <c r="F79" s="10">
        <v>0</v>
      </c>
      <c r="G79" s="10">
        <v>0</v>
      </c>
      <c r="H79" s="7">
        <v>432.47</v>
      </c>
      <c r="I79" s="10" t="s">
        <v>330</v>
      </c>
      <c r="J79" s="24" t="s">
        <v>331</v>
      </c>
      <c r="K79" s="24" t="s">
        <v>331</v>
      </c>
      <c r="L79" s="10" t="s">
        <v>331</v>
      </c>
    </row>
    <row r="80" spans="1:12" x14ac:dyDescent="0.25">
      <c r="A80" s="8">
        <v>52</v>
      </c>
      <c r="B80" s="22" t="s">
        <v>66</v>
      </c>
      <c r="C80" s="44">
        <v>2.9965833190000002E-3</v>
      </c>
      <c r="D80" s="10" t="s">
        <v>330</v>
      </c>
      <c r="E80" s="10">
        <v>14652.22</v>
      </c>
      <c r="F80" s="10">
        <v>0</v>
      </c>
      <c r="G80" s="10">
        <v>0</v>
      </c>
      <c r="H80" s="7">
        <v>14652.22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53</v>
      </c>
      <c r="B81" s="22" t="s">
        <v>67</v>
      </c>
      <c r="C81" s="44">
        <v>1.0536201750000001E-3</v>
      </c>
      <c r="D81" s="10" t="s">
        <v>330</v>
      </c>
      <c r="E81" s="10">
        <v>5151.82</v>
      </c>
      <c r="F81" s="10">
        <v>0</v>
      </c>
      <c r="G81" s="10">
        <v>0</v>
      </c>
      <c r="H81" s="7">
        <v>5151.82</v>
      </c>
      <c r="I81" s="10" t="s">
        <v>330</v>
      </c>
      <c r="J81" s="24" t="s">
        <v>331</v>
      </c>
      <c r="K81" s="24" t="s">
        <v>331</v>
      </c>
      <c r="L81" s="10" t="s">
        <v>331</v>
      </c>
    </row>
    <row r="82" spans="1:12" x14ac:dyDescent="0.25">
      <c r="A82" s="8">
        <v>54</v>
      </c>
      <c r="B82" s="22" t="s">
        <v>68</v>
      </c>
      <c r="C82" s="44">
        <v>1.9675310499999999E-4</v>
      </c>
      <c r="D82" s="10" t="s">
        <v>330</v>
      </c>
      <c r="E82" s="10">
        <v>962.05</v>
      </c>
      <c r="F82" s="10">
        <v>0</v>
      </c>
      <c r="G82" s="10">
        <v>0</v>
      </c>
      <c r="H82" s="7">
        <v>962.05</v>
      </c>
      <c r="I82" s="10" t="s">
        <v>330</v>
      </c>
      <c r="J82" s="24" t="s">
        <v>331</v>
      </c>
      <c r="K82" s="24" t="s">
        <v>331</v>
      </c>
      <c r="L82" s="10" t="s">
        <v>331</v>
      </c>
    </row>
    <row r="83" spans="1:12" x14ac:dyDescent="0.25">
      <c r="A83" s="8">
        <v>55</v>
      </c>
      <c r="B83" s="22" t="s">
        <v>69</v>
      </c>
      <c r="C83" s="44">
        <v>4.0553892199999999E-4</v>
      </c>
      <c r="D83" s="10" t="s">
        <v>330</v>
      </c>
      <c r="E83" s="10">
        <v>1982.94</v>
      </c>
      <c r="F83" s="10">
        <v>0</v>
      </c>
      <c r="G83" s="10">
        <v>0</v>
      </c>
      <c r="H83" s="7">
        <v>1982.94</v>
      </c>
      <c r="I83" s="10" t="s">
        <v>330</v>
      </c>
      <c r="J83" s="24" t="s">
        <v>331</v>
      </c>
      <c r="K83" s="24" t="s">
        <v>331</v>
      </c>
      <c r="L83" s="10" t="s">
        <v>331</v>
      </c>
    </row>
    <row r="84" spans="1:12" x14ac:dyDescent="0.25">
      <c r="A84" s="8">
        <v>56</v>
      </c>
      <c r="B84" s="22" t="s">
        <v>70</v>
      </c>
      <c r="C84" s="44">
        <v>2.6044851579999999E-3</v>
      </c>
      <c r="D84" s="10" t="s">
        <v>330</v>
      </c>
      <c r="E84" s="10">
        <v>12735</v>
      </c>
      <c r="F84" s="10">
        <v>0</v>
      </c>
      <c r="G84" s="10">
        <v>0</v>
      </c>
      <c r="H84" s="7">
        <v>12735</v>
      </c>
      <c r="I84" s="10" t="s">
        <v>332</v>
      </c>
      <c r="J84" s="24" t="s">
        <v>333</v>
      </c>
      <c r="K84" s="24" t="s">
        <v>446</v>
      </c>
      <c r="L84" s="10" t="s">
        <v>335</v>
      </c>
    </row>
    <row r="85" spans="1:12" x14ac:dyDescent="0.25">
      <c r="A85" s="8">
        <v>57</v>
      </c>
      <c r="B85" s="22" t="s">
        <v>71</v>
      </c>
      <c r="C85" s="44">
        <v>7.1316532281999995E-2</v>
      </c>
      <c r="D85" s="10" t="s">
        <v>330</v>
      </c>
      <c r="E85" s="10">
        <v>348712.23</v>
      </c>
      <c r="F85" s="10">
        <v>0</v>
      </c>
      <c r="G85" s="10">
        <v>0</v>
      </c>
      <c r="H85" s="7">
        <v>348712.23</v>
      </c>
      <c r="I85" s="10" t="s">
        <v>332</v>
      </c>
      <c r="J85" s="24" t="s">
        <v>333</v>
      </c>
      <c r="K85" s="24" t="s">
        <v>447</v>
      </c>
      <c r="L85" s="10" t="s">
        <v>335</v>
      </c>
    </row>
    <row r="86" spans="1:12" x14ac:dyDescent="0.25">
      <c r="A86" s="8"/>
      <c r="B86" s="22"/>
      <c r="C86" s="44"/>
      <c r="D86" s="10"/>
      <c r="E86" s="10"/>
      <c r="F86" s="10"/>
      <c r="G86" s="10"/>
      <c r="H86" s="7">
        <v>0</v>
      </c>
      <c r="I86" s="10"/>
      <c r="J86" s="24"/>
      <c r="K86" s="24"/>
      <c r="L86" s="10"/>
    </row>
    <row r="87" spans="1:12" x14ac:dyDescent="0.25">
      <c r="A87" s="8">
        <v>58</v>
      </c>
      <c r="B87" s="22" t="s">
        <v>72</v>
      </c>
      <c r="C87" s="44">
        <v>3.6770177799999999E-4</v>
      </c>
      <c r="D87" s="10" t="s">
        <v>330</v>
      </c>
      <c r="E87" s="10">
        <v>1797.93</v>
      </c>
      <c r="F87" s="10">
        <v>0</v>
      </c>
      <c r="G87" s="10">
        <v>0</v>
      </c>
      <c r="H87" s="7">
        <v>1797.93</v>
      </c>
      <c r="I87" s="10" t="s">
        <v>330</v>
      </c>
      <c r="J87" s="24" t="s">
        <v>331</v>
      </c>
      <c r="K87" s="24" t="s">
        <v>331</v>
      </c>
      <c r="L87" s="10" t="s">
        <v>331</v>
      </c>
    </row>
    <row r="88" spans="1:12" x14ac:dyDescent="0.25">
      <c r="A88" s="8">
        <v>59</v>
      </c>
      <c r="B88" s="22" t="s">
        <v>73</v>
      </c>
      <c r="C88" s="44">
        <v>2.7729291700000001E-3</v>
      </c>
      <c r="D88" s="10" t="s">
        <v>330</v>
      </c>
      <c r="E88" s="10">
        <v>13558.63</v>
      </c>
      <c r="F88" s="10">
        <v>0</v>
      </c>
      <c r="G88" s="10">
        <v>0</v>
      </c>
      <c r="H88" s="7">
        <v>13558.63</v>
      </c>
      <c r="I88" s="10" t="s">
        <v>332</v>
      </c>
      <c r="J88" s="24" t="s">
        <v>333</v>
      </c>
      <c r="K88" s="24" t="s">
        <v>448</v>
      </c>
      <c r="L88" s="10" t="s">
        <v>335</v>
      </c>
    </row>
    <row r="89" spans="1:12" x14ac:dyDescent="0.25">
      <c r="A89" s="8">
        <v>60</v>
      </c>
      <c r="B89" s="22" t="s">
        <v>74</v>
      </c>
      <c r="C89" s="44">
        <v>1.4646767E-5</v>
      </c>
      <c r="D89" s="10" t="s">
        <v>332</v>
      </c>
      <c r="E89" s="10">
        <v>71.616496257173594</v>
      </c>
      <c r="F89" s="10">
        <v>988.51350374282652</v>
      </c>
      <c r="G89" s="10">
        <v>0</v>
      </c>
      <c r="H89" s="7">
        <v>1060.1300000000001</v>
      </c>
      <c r="I89" s="10" t="s">
        <v>330</v>
      </c>
      <c r="J89" s="24" t="s">
        <v>331</v>
      </c>
      <c r="K89" s="24" t="s">
        <v>331</v>
      </c>
      <c r="L89" s="10" t="s">
        <v>331</v>
      </c>
    </row>
    <row r="90" spans="1:12" x14ac:dyDescent="0.25">
      <c r="A90" s="8">
        <v>61</v>
      </c>
      <c r="B90" s="22" t="s">
        <v>75</v>
      </c>
      <c r="C90" s="44">
        <v>2.0735405899999999E-4</v>
      </c>
      <c r="D90" s="10" t="s">
        <v>330</v>
      </c>
      <c r="E90" s="10">
        <v>1013.89</v>
      </c>
      <c r="F90" s="10">
        <v>0</v>
      </c>
      <c r="G90" s="10">
        <v>0</v>
      </c>
      <c r="H90" s="7">
        <v>1013.89</v>
      </c>
      <c r="I90" s="10" t="s">
        <v>330</v>
      </c>
      <c r="J90" s="24" t="s">
        <v>331</v>
      </c>
      <c r="K90" s="24" t="s">
        <v>331</v>
      </c>
      <c r="L90" s="10" t="s">
        <v>331</v>
      </c>
    </row>
    <row r="91" spans="1:12" x14ac:dyDescent="0.25">
      <c r="A91" s="8">
        <v>62</v>
      </c>
      <c r="B91" s="22" t="s">
        <v>76</v>
      </c>
      <c r="C91" s="44">
        <v>1.928773141E-3</v>
      </c>
      <c r="D91" s="10" t="s">
        <v>330</v>
      </c>
      <c r="E91" s="10">
        <v>9431.01</v>
      </c>
      <c r="F91" s="10">
        <v>0</v>
      </c>
      <c r="G91" s="10">
        <v>0</v>
      </c>
      <c r="H91" s="7">
        <v>9431.01</v>
      </c>
      <c r="I91" s="10" t="s">
        <v>332</v>
      </c>
      <c r="J91" s="24" t="s">
        <v>333</v>
      </c>
      <c r="K91" s="24" t="s">
        <v>449</v>
      </c>
      <c r="L91" s="10" t="s">
        <v>335</v>
      </c>
    </row>
    <row r="92" spans="1:12" x14ac:dyDescent="0.25">
      <c r="A92" s="8">
        <v>63</v>
      </c>
      <c r="B92" s="22" t="s">
        <v>77</v>
      </c>
      <c r="C92" s="44">
        <v>1.67724982E-3</v>
      </c>
      <c r="D92" s="10" t="s">
        <v>330</v>
      </c>
      <c r="E92" s="10">
        <v>8201.15</v>
      </c>
      <c r="F92" s="10">
        <v>0</v>
      </c>
      <c r="G92" s="10">
        <v>0</v>
      </c>
      <c r="H92" s="7">
        <v>8201.15</v>
      </c>
      <c r="I92" s="10" t="s">
        <v>330</v>
      </c>
      <c r="J92" s="24" t="s">
        <v>331</v>
      </c>
      <c r="K92" s="24" t="s">
        <v>331</v>
      </c>
      <c r="L92" s="10" t="s">
        <v>331</v>
      </c>
    </row>
    <row r="93" spans="1:12" x14ac:dyDescent="0.25">
      <c r="A93" s="8">
        <v>64</v>
      </c>
      <c r="B93" s="22" t="s">
        <v>78</v>
      </c>
      <c r="C93" s="44">
        <v>1.0040382408999999E-2</v>
      </c>
      <c r="D93" s="10" t="s">
        <v>330</v>
      </c>
      <c r="E93" s="10">
        <v>49093.86</v>
      </c>
      <c r="F93" s="10">
        <v>0</v>
      </c>
      <c r="G93" s="10">
        <v>0</v>
      </c>
      <c r="H93" s="7">
        <v>49093.86</v>
      </c>
      <c r="I93" s="10" t="s">
        <v>332</v>
      </c>
      <c r="J93" s="24" t="s">
        <v>333</v>
      </c>
      <c r="K93" s="24" t="s">
        <v>450</v>
      </c>
      <c r="L93" s="10" t="s">
        <v>335</v>
      </c>
    </row>
    <row r="94" spans="1:12" x14ac:dyDescent="0.25">
      <c r="A94" s="8">
        <v>65</v>
      </c>
      <c r="B94" s="22" t="s">
        <v>79</v>
      </c>
      <c r="C94" s="44">
        <v>5.9203305000000003E-5</v>
      </c>
      <c r="D94" s="10" t="s">
        <v>332</v>
      </c>
      <c r="E94" s="10">
        <v>289.48601531005352</v>
      </c>
      <c r="F94" s="10">
        <v>3995.6439846899466</v>
      </c>
      <c r="G94" s="10">
        <v>0</v>
      </c>
      <c r="H94" s="7">
        <v>4285.13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66</v>
      </c>
      <c r="B95" s="22" t="s">
        <v>80</v>
      </c>
      <c r="C95" s="44">
        <v>1.8132565779999999E-3</v>
      </c>
      <c r="D95" s="10" t="s">
        <v>330</v>
      </c>
      <c r="E95" s="10">
        <v>8866.17</v>
      </c>
      <c r="F95" s="10">
        <v>0</v>
      </c>
      <c r="G95" s="10">
        <v>0</v>
      </c>
      <c r="H95" s="7">
        <v>8866.17</v>
      </c>
      <c r="I95" s="10" t="s">
        <v>330</v>
      </c>
      <c r="J95" s="24" t="s">
        <v>331</v>
      </c>
      <c r="K95" s="24" t="s">
        <v>331</v>
      </c>
      <c r="L95" s="10" t="s">
        <v>331</v>
      </c>
    </row>
    <row r="96" spans="1:12" x14ac:dyDescent="0.25">
      <c r="A96" s="8">
        <v>67</v>
      </c>
      <c r="B96" s="22" t="s">
        <v>81</v>
      </c>
      <c r="C96" s="44">
        <v>8.1390405999999996E-5</v>
      </c>
      <c r="D96" s="10" t="s">
        <v>332</v>
      </c>
      <c r="E96" s="10">
        <v>397.97372306795296</v>
      </c>
      <c r="F96" s="10">
        <v>5493.0562769320468</v>
      </c>
      <c r="G96" s="10">
        <v>0</v>
      </c>
      <c r="H96" s="7">
        <v>5891.03</v>
      </c>
      <c r="I96" s="10" t="s">
        <v>330</v>
      </c>
      <c r="J96" s="24" t="s">
        <v>331</v>
      </c>
      <c r="K96" s="24" t="s">
        <v>331</v>
      </c>
      <c r="L96" s="10" t="s">
        <v>331</v>
      </c>
    </row>
    <row r="97" spans="1:12" x14ac:dyDescent="0.25">
      <c r="A97" s="8">
        <v>68</v>
      </c>
      <c r="B97" s="22" t="s">
        <v>82</v>
      </c>
      <c r="C97" s="44">
        <v>1.81020848E-4</v>
      </c>
      <c r="D97" s="10" t="s">
        <v>330</v>
      </c>
      <c r="E97" s="10">
        <v>885.13</v>
      </c>
      <c r="F97" s="10">
        <v>0</v>
      </c>
      <c r="G97" s="10">
        <v>0</v>
      </c>
      <c r="H97" s="7">
        <v>885.13</v>
      </c>
      <c r="I97" s="10" t="s">
        <v>332</v>
      </c>
      <c r="J97" s="24" t="s">
        <v>333</v>
      </c>
      <c r="K97" s="24" t="s">
        <v>451</v>
      </c>
      <c r="L97" s="10" t="s">
        <v>335</v>
      </c>
    </row>
    <row r="98" spans="1:12" x14ac:dyDescent="0.25">
      <c r="A98" s="8">
        <v>69</v>
      </c>
      <c r="B98" s="22" t="s">
        <v>83</v>
      </c>
      <c r="C98" s="44">
        <v>2.2024727799999999E-4</v>
      </c>
      <c r="D98" s="10" t="s">
        <v>330</v>
      </c>
      <c r="E98" s="10">
        <v>1076.93</v>
      </c>
      <c r="F98" s="10">
        <v>0</v>
      </c>
      <c r="G98" s="10">
        <v>0</v>
      </c>
      <c r="H98" s="7">
        <v>1076.93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70</v>
      </c>
      <c r="B99" s="22" t="s">
        <v>84</v>
      </c>
      <c r="C99" s="44">
        <v>1.65118952E-3</v>
      </c>
      <c r="D99" s="10" t="s">
        <v>330</v>
      </c>
      <c r="E99" s="10">
        <v>8073.72</v>
      </c>
      <c r="F99" s="10">
        <v>0</v>
      </c>
      <c r="G99" s="10">
        <v>0</v>
      </c>
      <c r="H99" s="7">
        <v>8073.72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71</v>
      </c>
      <c r="B100" s="22" t="s">
        <v>85</v>
      </c>
      <c r="C100" s="44">
        <v>1.8526954000000002E-5</v>
      </c>
      <c r="D100" s="10" t="s">
        <v>332</v>
      </c>
      <c r="E100" s="10">
        <v>90.591828178725109</v>
      </c>
      <c r="F100" s="10">
        <v>1250.3881718212749</v>
      </c>
      <c r="G100" s="10">
        <v>0</v>
      </c>
      <c r="H100" s="7">
        <v>1340.98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72</v>
      </c>
      <c r="B101" s="22" t="s">
        <v>86</v>
      </c>
      <c r="C101" s="44">
        <v>4.7960718900000001E-4</v>
      </c>
      <c r="D101" s="10" t="s">
        <v>330</v>
      </c>
      <c r="E101" s="10">
        <v>2345.11</v>
      </c>
      <c r="F101" s="10">
        <v>0</v>
      </c>
      <c r="G101" s="10">
        <v>0</v>
      </c>
      <c r="H101" s="7">
        <v>2345.11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73</v>
      </c>
      <c r="B102" s="22" t="s">
        <v>87</v>
      </c>
      <c r="C102" s="44">
        <v>8.9113134899999999E-4</v>
      </c>
      <c r="D102" s="10" t="s">
        <v>330</v>
      </c>
      <c r="E102" s="10">
        <v>4357.3100000000004</v>
      </c>
      <c r="F102" s="10">
        <v>0</v>
      </c>
      <c r="G102" s="10">
        <v>0</v>
      </c>
      <c r="H102" s="7">
        <v>4357.3100000000004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74</v>
      </c>
      <c r="B103" s="22" t="s">
        <v>88</v>
      </c>
      <c r="C103" s="44">
        <v>1.7178196700000001E-4</v>
      </c>
      <c r="D103" s="10" t="s">
        <v>330</v>
      </c>
      <c r="E103" s="10">
        <v>839.95</v>
      </c>
      <c r="F103" s="10">
        <v>0</v>
      </c>
      <c r="G103" s="10">
        <v>0</v>
      </c>
      <c r="H103" s="7">
        <v>839.95</v>
      </c>
      <c r="I103" s="10" t="s">
        <v>330</v>
      </c>
      <c r="J103" s="24" t="s">
        <v>331</v>
      </c>
      <c r="K103" s="24" t="s">
        <v>331</v>
      </c>
      <c r="L103" s="10" t="s">
        <v>331</v>
      </c>
    </row>
    <row r="104" spans="1:12" x14ac:dyDescent="0.25">
      <c r="A104" s="8">
        <v>75</v>
      </c>
      <c r="B104" s="22" t="s">
        <v>89</v>
      </c>
      <c r="C104" s="44">
        <v>2.5575490299999999E-4</v>
      </c>
      <c r="D104" s="10" t="s">
        <v>330</v>
      </c>
      <c r="E104" s="10">
        <v>1250.55</v>
      </c>
      <c r="F104" s="10">
        <v>0</v>
      </c>
      <c r="G104" s="10">
        <v>0</v>
      </c>
      <c r="H104" s="7">
        <v>1250.55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76</v>
      </c>
      <c r="B105" s="22" t="s">
        <v>90</v>
      </c>
      <c r="C105" s="44">
        <v>2.9548125615E-2</v>
      </c>
      <c r="D105" s="10" t="s">
        <v>330</v>
      </c>
      <c r="E105" s="10">
        <v>144479.72</v>
      </c>
      <c r="F105" s="10">
        <v>0</v>
      </c>
      <c r="G105" s="10">
        <v>0</v>
      </c>
      <c r="H105" s="7">
        <v>144479.72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77</v>
      </c>
      <c r="B106" s="22" t="s">
        <v>91</v>
      </c>
      <c r="C106" s="44">
        <v>3.7431146999999997E-5</v>
      </c>
      <c r="D106" s="10" t="s">
        <v>332</v>
      </c>
      <c r="E106" s="10">
        <v>183.0237138569355</v>
      </c>
      <c r="F106" s="10">
        <v>2526.2362861430647</v>
      </c>
      <c r="G106" s="10">
        <v>0</v>
      </c>
      <c r="H106" s="7">
        <v>2709.26</v>
      </c>
      <c r="I106" s="10" t="s">
        <v>330</v>
      </c>
      <c r="J106" s="24" t="s">
        <v>331</v>
      </c>
      <c r="K106" s="24" t="s">
        <v>331</v>
      </c>
      <c r="L106" s="10" t="s">
        <v>331</v>
      </c>
    </row>
    <row r="107" spans="1:12" x14ac:dyDescent="0.25">
      <c r="A107" s="8"/>
      <c r="B107" s="22"/>
      <c r="C107" s="44"/>
      <c r="D107" s="10"/>
      <c r="E107" s="10"/>
      <c r="F107" s="10"/>
      <c r="G107" s="10"/>
      <c r="H107" s="7">
        <v>0</v>
      </c>
      <c r="I107" s="10"/>
      <c r="J107" s="24"/>
      <c r="K107" s="24"/>
      <c r="L107" s="10"/>
    </row>
    <row r="108" spans="1:12" x14ac:dyDescent="0.25">
      <c r="A108" s="8">
        <v>78</v>
      </c>
      <c r="B108" s="22" t="s">
        <v>93</v>
      </c>
      <c r="C108" s="44">
        <v>8.00906838E-4</v>
      </c>
      <c r="D108" s="10" t="s">
        <v>330</v>
      </c>
      <c r="E108" s="10">
        <v>3916.15</v>
      </c>
      <c r="F108" s="10">
        <v>0</v>
      </c>
      <c r="G108" s="10">
        <v>0</v>
      </c>
      <c r="H108" s="7">
        <v>3916.15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79</v>
      </c>
      <c r="B109" s="22" t="s">
        <v>94</v>
      </c>
      <c r="C109" s="44">
        <v>4.8883853400000005E-4</v>
      </c>
      <c r="D109" s="10" t="s">
        <v>330</v>
      </c>
      <c r="E109" s="10">
        <v>2390.2399999999998</v>
      </c>
      <c r="F109" s="10">
        <v>0</v>
      </c>
      <c r="G109" s="10">
        <v>0</v>
      </c>
      <c r="H109" s="7">
        <v>2390.2399999999998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80</v>
      </c>
      <c r="B110" s="22" t="s">
        <v>95</v>
      </c>
      <c r="C110" s="44">
        <v>1.2927096199999999E-4</v>
      </c>
      <c r="D110" s="10" t="s">
        <v>330</v>
      </c>
      <c r="E110" s="10">
        <v>632.09</v>
      </c>
      <c r="F110" s="10">
        <v>0</v>
      </c>
      <c r="G110" s="10">
        <v>0</v>
      </c>
      <c r="H110" s="7">
        <v>632.09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81</v>
      </c>
      <c r="B111" s="22" t="s">
        <v>96</v>
      </c>
      <c r="C111" s="44">
        <v>8.9914130999999998E-5</v>
      </c>
      <c r="D111" s="10" t="s">
        <v>330</v>
      </c>
      <c r="E111" s="10">
        <v>439.65</v>
      </c>
      <c r="F111" s="10">
        <v>0</v>
      </c>
      <c r="G111" s="10">
        <v>0</v>
      </c>
      <c r="H111" s="7">
        <v>439.65</v>
      </c>
      <c r="I111" s="10" t="s">
        <v>330</v>
      </c>
      <c r="J111" s="24" t="s">
        <v>331</v>
      </c>
      <c r="K111" s="24" t="s">
        <v>331</v>
      </c>
      <c r="L111" s="10" t="s">
        <v>331</v>
      </c>
    </row>
    <row r="112" spans="1:12" x14ac:dyDescent="0.25">
      <c r="A112" s="8">
        <v>82</v>
      </c>
      <c r="B112" s="22" t="s">
        <v>97</v>
      </c>
      <c r="C112" s="44">
        <v>3.6022982000000003E-4</v>
      </c>
      <c r="D112" s="10" t="s">
        <v>330</v>
      </c>
      <c r="E112" s="10">
        <v>1761.39</v>
      </c>
      <c r="F112" s="10">
        <v>0</v>
      </c>
      <c r="G112" s="10">
        <v>0</v>
      </c>
      <c r="H112" s="7">
        <v>1761.39</v>
      </c>
      <c r="I112" s="10" t="s">
        <v>330</v>
      </c>
      <c r="J112" s="24" t="s">
        <v>331</v>
      </c>
      <c r="K112" s="24" t="s">
        <v>331</v>
      </c>
      <c r="L112" s="10" t="s">
        <v>331</v>
      </c>
    </row>
    <row r="113" spans="1:12" x14ac:dyDescent="0.25">
      <c r="A113" s="8">
        <v>83</v>
      </c>
      <c r="B113" s="22" t="s">
        <v>98</v>
      </c>
      <c r="C113" s="44">
        <v>4.0665699999999998E-6</v>
      </c>
      <c r="D113" s="10" t="s">
        <v>332</v>
      </c>
      <c r="E113" s="10">
        <v>19.886302544754983</v>
      </c>
      <c r="F113" s="10">
        <v>274.45369745524499</v>
      </c>
      <c r="G113" s="10">
        <v>-294.33999999999997</v>
      </c>
      <c r="H113" s="7">
        <v>0</v>
      </c>
      <c r="I113" s="10" t="s">
        <v>330</v>
      </c>
      <c r="J113" s="24" t="s">
        <v>331</v>
      </c>
      <c r="K113" s="24" t="s">
        <v>331</v>
      </c>
      <c r="L113" s="10" t="s">
        <v>331</v>
      </c>
    </row>
    <row r="114" spans="1:12" x14ac:dyDescent="0.25">
      <c r="A114" s="8">
        <v>84</v>
      </c>
      <c r="B114" s="22" t="s">
        <v>99</v>
      </c>
      <c r="C114" s="44">
        <v>1.29462245E-4</v>
      </c>
      <c r="D114" s="10" t="s">
        <v>330</v>
      </c>
      <c r="E114" s="10">
        <v>633.02</v>
      </c>
      <c r="F114" s="10">
        <v>0</v>
      </c>
      <c r="G114" s="10">
        <v>-633.02</v>
      </c>
      <c r="H114" s="7">
        <v>0</v>
      </c>
      <c r="I114" s="10" t="s">
        <v>330</v>
      </c>
      <c r="J114" s="24" t="s">
        <v>331</v>
      </c>
      <c r="K114" s="24" t="s">
        <v>331</v>
      </c>
      <c r="L114" s="10" t="s">
        <v>331</v>
      </c>
    </row>
    <row r="115" spans="1:12" x14ac:dyDescent="0.25">
      <c r="A115" s="8">
        <v>85</v>
      </c>
      <c r="B115" s="22" t="s">
        <v>100</v>
      </c>
      <c r="C115" s="44">
        <v>2.0590679067999999E-2</v>
      </c>
      <c r="D115" s="10" t="s">
        <v>330</v>
      </c>
      <c r="E115" s="10">
        <v>100681.03</v>
      </c>
      <c r="F115" s="10">
        <v>0</v>
      </c>
      <c r="G115" s="10">
        <v>4371.92</v>
      </c>
      <c r="H115" s="7">
        <v>105052.95</v>
      </c>
      <c r="I115" s="10" t="s">
        <v>332</v>
      </c>
      <c r="J115" s="24" t="s">
        <v>333</v>
      </c>
      <c r="K115" s="24" t="s">
        <v>359</v>
      </c>
      <c r="L115" s="10" t="s">
        <v>335</v>
      </c>
    </row>
    <row r="116" spans="1:12" x14ac:dyDescent="0.25">
      <c r="A116" s="8"/>
      <c r="B116" s="22"/>
      <c r="C116" s="44"/>
      <c r="D116" s="10"/>
      <c r="E116" s="10"/>
      <c r="F116" s="10"/>
      <c r="G116" s="10"/>
      <c r="H116" s="7">
        <v>0</v>
      </c>
      <c r="I116" s="10"/>
      <c r="J116" s="24"/>
      <c r="K116" s="24"/>
      <c r="L116" s="10"/>
    </row>
    <row r="117" spans="1:12" x14ac:dyDescent="0.25">
      <c r="A117" s="8"/>
      <c r="B117" s="22"/>
      <c r="C117" s="44"/>
      <c r="D117" s="10"/>
      <c r="E117" s="10"/>
      <c r="F117" s="10"/>
      <c r="G117" s="10"/>
      <c r="H117" s="7">
        <v>0</v>
      </c>
      <c r="I117" s="10"/>
      <c r="J117" s="24"/>
      <c r="K117" s="24"/>
      <c r="L117" s="10"/>
    </row>
    <row r="118" spans="1:12" x14ac:dyDescent="0.25">
      <c r="A118" s="8">
        <v>86</v>
      </c>
      <c r="B118" s="22" t="s">
        <v>102</v>
      </c>
      <c r="C118" s="44">
        <v>2.1503077359999998E-3</v>
      </c>
      <c r="D118" s="10" t="s">
        <v>330</v>
      </c>
      <c r="E118" s="10">
        <v>10514.23</v>
      </c>
      <c r="F118" s="10">
        <v>0</v>
      </c>
      <c r="G118" s="10">
        <v>0</v>
      </c>
      <c r="H118" s="7">
        <v>10514.23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87</v>
      </c>
      <c r="B119" s="22" t="s">
        <v>103</v>
      </c>
      <c r="C119" s="44">
        <v>7.4672268399999999E-4</v>
      </c>
      <c r="D119" s="10" t="s">
        <v>330</v>
      </c>
      <c r="E119" s="10">
        <v>3651.21</v>
      </c>
      <c r="F119" s="10">
        <v>0</v>
      </c>
      <c r="G119" s="10">
        <v>0</v>
      </c>
      <c r="H119" s="7">
        <v>3651.21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88</v>
      </c>
      <c r="B120" s="22" t="s">
        <v>104</v>
      </c>
      <c r="C120" s="44">
        <v>2.0983361100000001E-4</v>
      </c>
      <c r="D120" s="10" t="s">
        <v>330</v>
      </c>
      <c r="E120" s="10">
        <v>1026.01</v>
      </c>
      <c r="F120" s="10">
        <v>0</v>
      </c>
      <c r="G120" s="10">
        <v>0</v>
      </c>
      <c r="H120" s="7">
        <v>1026.01</v>
      </c>
      <c r="I120" s="10" t="s">
        <v>330</v>
      </c>
      <c r="J120" s="24" t="s">
        <v>331</v>
      </c>
      <c r="K120" s="24" t="s">
        <v>331</v>
      </c>
      <c r="L120" s="10" t="s">
        <v>331</v>
      </c>
    </row>
    <row r="121" spans="1:12" x14ac:dyDescent="0.25">
      <c r="A121" s="8">
        <v>89</v>
      </c>
      <c r="B121" s="22" t="s">
        <v>105</v>
      </c>
      <c r="C121" s="44">
        <v>1.1276185000000001E-4</v>
      </c>
      <c r="D121" s="10" t="s">
        <v>330</v>
      </c>
      <c r="E121" s="10">
        <v>551.36</v>
      </c>
      <c r="F121" s="10">
        <v>0</v>
      </c>
      <c r="G121" s="10">
        <v>0</v>
      </c>
      <c r="H121" s="7">
        <v>551.36</v>
      </c>
      <c r="I121" s="10" t="s">
        <v>330</v>
      </c>
      <c r="J121" s="24" t="s">
        <v>331</v>
      </c>
      <c r="K121" s="24" t="s">
        <v>331</v>
      </c>
      <c r="L121" s="10" t="s">
        <v>331</v>
      </c>
    </row>
    <row r="122" spans="1:12" x14ac:dyDescent="0.25">
      <c r="A122" s="8"/>
      <c r="B122" s="22"/>
      <c r="C122" s="44"/>
      <c r="D122" s="10"/>
      <c r="E122" s="10"/>
      <c r="F122" s="10"/>
      <c r="G122" s="10"/>
      <c r="H122" s="7">
        <v>0</v>
      </c>
      <c r="I122" s="10"/>
      <c r="J122" s="24"/>
      <c r="K122" s="24"/>
      <c r="L122" s="10"/>
    </row>
    <row r="123" spans="1:12" x14ac:dyDescent="0.25">
      <c r="A123" s="8">
        <v>90</v>
      </c>
      <c r="B123" s="22" t="s">
        <v>107</v>
      </c>
      <c r="C123" s="44">
        <v>3.7568289000000001E-5</v>
      </c>
      <c r="D123" s="10" t="s">
        <v>332</v>
      </c>
      <c r="E123" s="10">
        <v>183.69797032457018</v>
      </c>
      <c r="F123" s="10">
        <v>2535.4920296754299</v>
      </c>
      <c r="G123" s="10">
        <v>0</v>
      </c>
      <c r="H123" s="7">
        <v>2719.19</v>
      </c>
      <c r="I123" s="10" t="s">
        <v>330</v>
      </c>
      <c r="J123" s="24" t="s">
        <v>331</v>
      </c>
      <c r="K123" s="24" t="s">
        <v>331</v>
      </c>
      <c r="L123" s="10" t="s">
        <v>331</v>
      </c>
    </row>
    <row r="124" spans="1:12" x14ac:dyDescent="0.25">
      <c r="A124" s="8">
        <v>91</v>
      </c>
      <c r="B124" s="22" t="s">
        <v>108</v>
      </c>
      <c r="C124" s="44">
        <v>1.3440310108E-2</v>
      </c>
      <c r="D124" s="10" t="s">
        <v>330</v>
      </c>
      <c r="E124" s="10">
        <v>65718.289999999994</v>
      </c>
      <c r="F124" s="10">
        <v>0</v>
      </c>
      <c r="G124" s="10">
        <v>0</v>
      </c>
      <c r="H124" s="7">
        <v>65718.289999999994</v>
      </c>
      <c r="I124" s="10" t="s">
        <v>332</v>
      </c>
      <c r="J124" s="24" t="s">
        <v>333</v>
      </c>
      <c r="K124" s="24" t="s">
        <v>452</v>
      </c>
      <c r="L124" s="10" t="s">
        <v>335</v>
      </c>
    </row>
    <row r="125" spans="1:12" x14ac:dyDescent="0.25">
      <c r="A125" s="8">
        <v>92</v>
      </c>
      <c r="B125" s="22" t="s">
        <v>109</v>
      </c>
      <c r="C125" s="44">
        <v>9.2338019799999994E-3</v>
      </c>
      <c r="D125" s="10" t="s">
        <v>330</v>
      </c>
      <c r="E125" s="10">
        <v>45149.98</v>
      </c>
      <c r="F125" s="10">
        <v>0</v>
      </c>
      <c r="G125" s="10">
        <v>294.33999999999997</v>
      </c>
      <c r="H125" s="7">
        <v>45444.32</v>
      </c>
      <c r="I125" s="10" t="s">
        <v>332</v>
      </c>
      <c r="J125" s="24" t="s">
        <v>333</v>
      </c>
      <c r="K125" s="24" t="s">
        <v>453</v>
      </c>
      <c r="L125" s="10" t="s">
        <v>335</v>
      </c>
    </row>
    <row r="126" spans="1:12" x14ac:dyDescent="0.25">
      <c r="A126" s="8">
        <v>93</v>
      </c>
      <c r="B126" s="22" t="s">
        <v>110</v>
      </c>
      <c r="C126" s="44">
        <v>2.7801574300000001E-4</v>
      </c>
      <c r="D126" s="10" t="s">
        <v>330</v>
      </c>
      <c r="E126" s="10">
        <v>1359.4</v>
      </c>
      <c r="F126" s="10">
        <v>0</v>
      </c>
      <c r="G126" s="10">
        <v>0</v>
      </c>
      <c r="H126" s="7">
        <v>1359.4</v>
      </c>
      <c r="I126" s="10" t="s">
        <v>330</v>
      </c>
      <c r="J126" s="24" t="s">
        <v>331</v>
      </c>
      <c r="K126" s="24" t="s">
        <v>331</v>
      </c>
      <c r="L126" s="10" t="s">
        <v>331</v>
      </c>
    </row>
    <row r="127" spans="1:12" x14ac:dyDescent="0.25">
      <c r="A127" s="8">
        <v>94</v>
      </c>
      <c r="B127" s="22" t="s">
        <v>111</v>
      </c>
      <c r="C127" s="44">
        <v>3.5251722030000001E-3</v>
      </c>
      <c r="D127" s="10" t="s">
        <v>330</v>
      </c>
      <c r="E127" s="10">
        <v>17236.830000000002</v>
      </c>
      <c r="F127" s="10">
        <v>0</v>
      </c>
      <c r="G127" s="10">
        <v>0</v>
      </c>
      <c r="H127" s="7">
        <v>17236.830000000002</v>
      </c>
      <c r="I127" s="10" t="s">
        <v>332</v>
      </c>
      <c r="J127" s="24" t="s">
        <v>333</v>
      </c>
      <c r="K127" s="24" t="s">
        <v>454</v>
      </c>
      <c r="L127" s="10" t="s">
        <v>335</v>
      </c>
    </row>
    <row r="128" spans="1:12" x14ac:dyDescent="0.25">
      <c r="A128" s="8">
        <v>95</v>
      </c>
      <c r="B128" s="22" t="s">
        <v>112</v>
      </c>
      <c r="C128" s="44">
        <v>3.2169530500000002E-4</v>
      </c>
      <c r="D128" s="10" t="s">
        <v>330</v>
      </c>
      <c r="E128" s="10">
        <v>1572.97</v>
      </c>
      <c r="F128" s="10">
        <v>0</v>
      </c>
      <c r="G128" s="10">
        <v>0</v>
      </c>
      <c r="H128" s="7">
        <v>1572.97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96</v>
      </c>
      <c r="B129" s="22" t="s">
        <v>113</v>
      </c>
      <c r="C129" s="44">
        <v>2.1422289099999999E-4</v>
      </c>
      <c r="D129" s="10" t="s">
        <v>330</v>
      </c>
      <c r="E129" s="10">
        <v>1047.47</v>
      </c>
      <c r="F129" s="10">
        <v>0</v>
      </c>
      <c r="G129" s="10">
        <v>0</v>
      </c>
      <c r="H129" s="7">
        <v>1047.47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97</v>
      </c>
      <c r="B130" s="22" t="s">
        <v>114</v>
      </c>
      <c r="C130" s="44">
        <v>2.8311153900000002E-4</v>
      </c>
      <c r="D130" s="10" t="s">
        <v>330</v>
      </c>
      <c r="E130" s="10">
        <v>1384.31</v>
      </c>
      <c r="F130" s="10">
        <v>0</v>
      </c>
      <c r="G130" s="10">
        <v>0</v>
      </c>
      <c r="H130" s="7">
        <v>1384.31</v>
      </c>
      <c r="I130" s="10" t="s">
        <v>330</v>
      </c>
      <c r="J130" s="24" t="s">
        <v>331</v>
      </c>
      <c r="K130" s="24" t="s">
        <v>331</v>
      </c>
      <c r="L130" s="10" t="s">
        <v>331</v>
      </c>
    </row>
    <row r="131" spans="1:12" x14ac:dyDescent="0.25">
      <c r="A131" s="8">
        <v>98</v>
      </c>
      <c r="B131" s="22" t="s">
        <v>115</v>
      </c>
      <c r="C131" s="44">
        <v>2.0174925100000001E-4</v>
      </c>
      <c r="D131" s="10" t="s">
        <v>330</v>
      </c>
      <c r="E131" s="10">
        <v>986.48</v>
      </c>
      <c r="F131" s="10">
        <v>0</v>
      </c>
      <c r="G131" s="10">
        <v>0</v>
      </c>
      <c r="H131" s="7">
        <v>986.48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99</v>
      </c>
      <c r="B132" s="22" t="s">
        <v>116</v>
      </c>
      <c r="C132" s="44">
        <v>3.3930320799999998E-4</v>
      </c>
      <c r="D132" s="10" t="s">
        <v>330</v>
      </c>
      <c r="E132" s="10">
        <v>1659.07</v>
      </c>
      <c r="F132" s="10">
        <v>0</v>
      </c>
      <c r="G132" s="10">
        <v>0</v>
      </c>
      <c r="H132" s="7">
        <v>1659.07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100</v>
      </c>
      <c r="B133" s="22" t="s">
        <v>117</v>
      </c>
      <c r="C133" s="44">
        <v>1.0823453979999999E-3</v>
      </c>
      <c r="D133" s="10" t="s">
        <v>330</v>
      </c>
      <c r="E133" s="10">
        <v>5292.28</v>
      </c>
      <c r="F133" s="10">
        <v>0</v>
      </c>
      <c r="G133" s="10">
        <v>0</v>
      </c>
      <c r="H133" s="7">
        <v>5292.28</v>
      </c>
      <c r="I133" s="10" t="s">
        <v>330</v>
      </c>
      <c r="J133" s="24" t="s">
        <v>331</v>
      </c>
      <c r="K133" s="24" t="s">
        <v>331</v>
      </c>
      <c r="L133" s="10" t="s">
        <v>331</v>
      </c>
    </row>
    <row r="134" spans="1:12" x14ac:dyDescent="0.25">
      <c r="A134" s="8">
        <v>101</v>
      </c>
      <c r="B134" s="22" t="s">
        <v>118</v>
      </c>
      <c r="C134" s="44">
        <v>3.0210647500000001E-4</v>
      </c>
      <c r="D134" s="10" t="s">
        <v>330</v>
      </c>
      <c r="E134" s="10">
        <v>1477.19</v>
      </c>
      <c r="F134" s="10">
        <v>0</v>
      </c>
      <c r="G134" s="10">
        <v>0</v>
      </c>
      <c r="H134" s="7">
        <v>1477.19</v>
      </c>
      <c r="I134" s="10" t="s">
        <v>330</v>
      </c>
      <c r="J134" s="24" t="s">
        <v>331</v>
      </c>
      <c r="K134" s="24" t="s">
        <v>331</v>
      </c>
      <c r="L134" s="10" t="s">
        <v>331</v>
      </c>
    </row>
    <row r="135" spans="1:12" x14ac:dyDescent="0.25">
      <c r="A135" s="8">
        <v>102</v>
      </c>
      <c r="B135" s="22" t="s">
        <v>119</v>
      </c>
      <c r="C135" s="44">
        <v>1.2420493549999999E-3</v>
      </c>
      <c r="D135" s="10" t="s">
        <v>330</v>
      </c>
      <c r="E135" s="10">
        <v>6073.18</v>
      </c>
      <c r="F135" s="10">
        <v>0</v>
      </c>
      <c r="G135" s="10">
        <v>0</v>
      </c>
      <c r="H135" s="7">
        <v>6073.18</v>
      </c>
      <c r="I135" s="10" t="s">
        <v>330</v>
      </c>
      <c r="J135" s="24" t="s">
        <v>331</v>
      </c>
      <c r="K135" s="24" t="s">
        <v>331</v>
      </c>
      <c r="L135" s="10" t="s">
        <v>331</v>
      </c>
    </row>
    <row r="136" spans="1:12" x14ac:dyDescent="0.25">
      <c r="A136" s="8"/>
      <c r="B136" s="22"/>
      <c r="C136" s="44"/>
      <c r="D136" s="10"/>
      <c r="E136" s="10"/>
      <c r="F136" s="10"/>
      <c r="G136" s="10"/>
      <c r="H136" s="7">
        <v>0</v>
      </c>
      <c r="I136" s="10"/>
      <c r="J136" s="24"/>
      <c r="K136" s="24"/>
      <c r="L136" s="10"/>
    </row>
    <row r="137" spans="1:12" x14ac:dyDescent="0.25">
      <c r="A137" s="8">
        <v>103</v>
      </c>
      <c r="B137" s="22" t="s">
        <v>121</v>
      </c>
      <c r="C137" s="44">
        <v>4.39995757E-4</v>
      </c>
      <c r="D137" s="10" t="s">
        <v>330</v>
      </c>
      <c r="E137" s="10">
        <v>2151.42</v>
      </c>
      <c r="F137" s="10">
        <v>0</v>
      </c>
      <c r="G137" s="10">
        <v>0</v>
      </c>
      <c r="H137" s="7">
        <v>2151.42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104</v>
      </c>
      <c r="B138" s="22" t="s">
        <v>122</v>
      </c>
      <c r="C138" s="44">
        <v>1.7590962699999999E-4</v>
      </c>
      <c r="D138" s="10" t="s">
        <v>330</v>
      </c>
      <c r="E138" s="10">
        <v>860.13</v>
      </c>
      <c r="F138" s="10">
        <v>0</v>
      </c>
      <c r="G138" s="10">
        <v>0</v>
      </c>
      <c r="H138" s="7">
        <v>860.13</v>
      </c>
      <c r="I138" s="10" t="s">
        <v>330</v>
      </c>
      <c r="J138" s="24" t="s">
        <v>331</v>
      </c>
      <c r="K138" s="24" t="s">
        <v>331</v>
      </c>
      <c r="L138" s="10" t="s">
        <v>331</v>
      </c>
    </row>
    <row r="139" spans="1:12" x14ac:dyDescent="0.25">
      <c r="A139" s="8">
        <v>105</v>
      </c>
      <c r="B139" s="22" t="s">
        <v>123</v>
      </c>
      <c r="C139" s="44">
        <v>2.3394227399999999E-4</v>
      </c>
      <c r="D139" s="10" t="s">
        <v>330</v>
      </c>
      <c r="E139" s="10">
        <v>1143.8900000000001</v>
      </c>
      <c r="F139" s="10">
        <v>0</v>
      </c>
      <c r="G139" s="10">
        <v>0</v>
      </c>
      <c r="H139" s="7">
        <v>1143.8900000000001</v>
      </c>
      <c r="I139" s="10" t="s">
        <v>330</v>
      </c>
      <c r="J139" s="24" t="s">
        <v>331</v>
      </c>
      <c r="K139" s="24" t="s">
        <v>331</v>
      </c>
      <c r="L139" s="10" t="s">
        <v>331</v>
      </c>
    </row>
    <row r="140" spans="1:12" x14ac:dyDescent="0.25">
      <c r="A140" s="8">
        <v>106</v>
      </c>
      <c r="B140" s="22" t="s">
        <v>124</v>
      </c>
      <c r="C140" s="44">
        <v>4.1796783500000004E-3</v>
      </c>
      <c r="D140" s="10" t="s">
        <v>330</v>
      </c>
      <c r="E140" s="10">
        <v>20437.13</v>
      </c>
      <c r="F140" s="10">
        <v>0</v>
      </c>
      <c r="G140" s="10">
        <v>0</v>
      </c>
      <c r="H140" s="7">
        <v>20437.13</v>
      </c>
      <c r="I140" s="10" t="s">
        <v>332</v>
      </c>
      <c r="J140" s="24" t="s">
        <v>333</v>
      </c>
      <c r="K140" s="24" t="s">
        <v>455</v>
      </c>
      <c r="L140" s="10" t="s">
        <v>335</v>
      </c>
    </row>
    <row r="141" spans="1:12" x14ac:dyDescent="0.25">
      <c r="A141" s="8">
        <v>107</v>
      </c>
      <c r="B141" s="22" t="s">
        <v>125</v>
      </c>
      <c r="C141" s="44">
        <v>1.7432722100000001E-4</v>
      </c>
      <c r="D141" s="10" t="s">
        <v>330</v>
      </c>
      <c r="E141" s="10">
        <v>852.4</v>
      </c>
      <c r="F141" s="10">
        <v>0</v>
      </c>
      <c r="G141" s="10">
        <v>0</v>
      </c>
      <c r="H141" s="7">
        <v>852.4</v>
      </c>
      <c r="I141" s="10" t="s">
        <v>330</v>
      </c>
      <c r="J141" s="24" t="s">
        <v>331</v>
      </c>
      <c r="K141" s="24" t="s">
        <v>331</v>
      </c>
      <c r="L141" s="10" t="s">
        <v>331</v>
      </c>
    </row>
    <row r="142" spans="1:12" x14ac:dyDescent="0.25">
      <c r="A142" s="8">
        <v>108</v>
      </c>
      <c r="B142" s="22" t="s">
        <v>126</v>
      </c>
      <c r="C142" s="44">
        <v>9.8946865200000007E-4</v>
      </c>
      <c r="D142" s="10" t="s">
        <v>330</v>
      </c>
      <c r="E142" s="10">
        <v>4838.1499999999996</v>
      </c>
      <c r="F142" s="10">
        <v>0</v>
      </c>
      <c r="G142" s="10">
        <v>0</v>
      </c>
      <c r="H142" s="7">
        <v>4838.1499999999996</v>
      </c>
      <c r="I142" s="10" t="s">
        <v>330</v>
      </c>
      <c r="J142" s="24" t="s">
        <v>331</v>
      </c>
      <c r="K142" s="24" t="s">
        <v>331</v>
      </c>
      <c r="L142" s="10" t="s">
        <v>331</v>
      </c>
    </row>
    <row r="143" spans="1:12" x14ac:dyDescent="0.25">
      <c r="A143" s="8">
        <v>109</v>
      </c>
      <c r="B143" s="22" t="s">
        <v>127</v>
      </c>
      <c r="C143" s="44">
        <v>2.4496552000000001E-5</v>
      </c>
      <c r="D143" s="10" t="s">
        <v>332</v>
      </c>
      <c r="E143" s="10">
        <v>119.78235537451019</v>
      </c>
      <c r="F143" s="10">
        <v>1653.2776446254898</v>
      </c>
      <c r="G143" s="10">
        <v>0</v>
      </c>
      <c r="H143" s="7">
        <v>1773.06</v>
      </c>
      <c r="I143" s="10" t="s">
        <v>330</v>
      </c>
      <c r="J143" s="24" t="s">
        <v>331</v>
      </c>
      <c r="K143" s="24" t="s">
        <v>331</v>
      </c>
      <c r="L143" s="10" t="s">
        <v>331</v>
      </c>
    </row>
    <row r="144" spans="1:12" x14ac:dyDescent="0.25">
      <c r="A144" s="8">
        <v>110</v>
      </c>
      <c r="B144" s="22" t="s">
        <v>128</v>
      </c>
      <c r="C144" s="44">
        <v>2.4927201570000002E-3</v>
      </c>
      <c r="D144" s="10" t="s">
        <v>330</v>
      </c>
      <c r="E144" s="10">
        <v>12188.51</v>
      </c>
      <c r="F144" s="10">
        <v>0</v>
      </c>
      <c r="G144" s="10">
        <v>0</v>
      </c>
      <c r="H144" s="7">
        <v>12188.51</v>
      </c>
      <c r="I144" s="10" t="s">
        <v>332</v>
      </c>
      <c r="J144" s="24" t="s">
        <v>333</v>
      </c>
      <c r="K144" s="24" t="s">
        <v>456</v>
      </c>
      <c r="L144" s="10" t="s">
        <v>335</v>
      </c>
    </row>
    <row r="145" spans="1:12" x14ac:dyDescent="0.25">
      <c r="A145" s="8">
        <v>111</v>
      </c>
      <c r="B145" s="22" t="s">
        <v>129</v>
      </c>
      <c r="C145" s="44">
        <v>4.04726923E-4</v>
      </c>
      <c r="D145" s="10" t="s">
        <v>330</v>
      </c>
      <c r="E145" s="10">
        <v>1978.97</v>
      </c>
      <c r="F145" s="10">
        <v>0</v>
      </c>
      <c r="G145" s="10">
        <v>0</v>
      </c>
      <c r="H145" s="7">
        <v>1978.97</v>
      </c>
      <c r="I145" s="10" t="s">
        <v>332</v>
      </c>
      <c r="J145" s="24" t="s">
        <v>333</v>
      </c>
      <c r="K145" s="24" t="s">
        <v>439</v>
      </c>
      <c r="L145" s="10" t="s">
        <v>335</v>
      </c>
    </row>
    <row r="146" spans="1:12" x14ac:dyDescent="0.25">
      <c r="A146" s="8">
        <v>112</v>
      </c>
      <c r="B146" s="22" t="s">
        <v>130</v>
      </c>
      <c r="C146" s="44">
        <v>1.750661517E-3</v>
      </c>
      <c r="D146" s="10" t="s">
        <v>330</v>
      </c>
      <c r="E146" s="10">
        <v>8560.11</v>
      </c>
      <c r="F146" s="10">
        <v>0</v>
      </c>
      <c r="G146" s="10">
        <v>0</v>
      </c>
      <c r="H146" s="7">
        <v>8560.11</v>
      </c>
      <c r="I146" s="10" t="s">
        <v>330</v>
      </c>
      <c r="J146" s="24" t="s">
        <v>331</v>
      </c>
      <c r="K146" s="24" t="s">
        <v>331</v>
      </c>
      <c r="L146" s="10" t="s">
        <v>331</v>
      </c>
    </row>
    <row r="147" spans="1:12" x14ac:dyDescent="0.25">
      <c r="A147" s="8">
        <v>113</v>
      </c>
      <c r="B147" s="22" t="s">
        <v>131</v>
      </c>
      <c r="C147" s="44">
        <v>4.93200938E-4</v>
      </c>
      <c r="D147" s="10" t="s">
        <v>330</v>
      </c>
      <c r="E147" s="10">
        <v>2411.58</v>
      </c>
      <c r="F147" s="10">
        <v>0</v>
      </c>
      <c r="G147" s="10">
        <v>0</v>
      </c>
      <c r="H147" s="7">
        <v>2411.58</v>
      </c>
      <c r="I147" s="10" t="s">
        <v>330</v>
      </c>
      <c r="J147" s="24" t="s">
        <v>331</v>
      </c>
      <c r="K147" s="24" t="s">
        <v>331</v>
      </c>
      <c r="L147" s="10" t="s">
        <v>331</v>
      </c>
    </row>
    <row r="148" spans="1:12" x14ac:dyDescent="0.25">
      <c r="A148" s="8">
        <v>114</v>
      </c>
      <c r="B148" s="22" t="s">
        <v>132</v>
      </c>
      <c r="C148" s="44">
        <v>2.391080743E-2</v>
      </c>
      <c r="D148" s="10" t="s">
        <v>330</v>
      </c>
      <c r="E148" s="10">
        <v>116915.26</v>
      </c>
      <c r="F148" s="10">
        <v>0</v>
      </c>
      <c r="G148" s="10">
        <v>0</v>
      </c>
      <c r="H148" s="7">
        <v>116915.26</v>
      </c>
      <c r="I148" s="10" t="s">
        <v>332</v>
      </c>
      <c r="J148" s="24" t="s">
        <v>333</v>
      </c>
      <c r="K148" s="24" t="s">
        <v>457</v>
      </c>
      <c r="L148" s="10" t="s">
        <v>335</v>
      </c>
    </row>
    <row r="149" spans="1:12" x14ac:dyDescent="0.25">
      <c r="A149" s="8">
        <v>115</v>
      </c>
      <c r="B149" s="22" t="s">
        <v>133</v>
      </c>
      <c r="C149" s="44">
        <v>9.9756728499999993E-4</v>
      </c>
      <c r="D149" s="10" t="s">
        <v>330</v>
      </c>
      <c r="E149" s="10">
        <v>4877.75</v>
      </c>
      <c r="F149" s="10">
        <v>0</v>
      </c>
      <c r="G149" s="10">
        <v>0</v>
      </c>
      <c r="H149" s="7">
        <v>4877.75</v>
      </c>
      <c r="I149" s="10" t="s">
        <v>330</v>
      </c>
      <c r="J149" s="24" t="s">
        <v>331</v>
      </c>
      <c r="K149" s="24" t="s">
        <v>331</v>
      </c>
      <c r="L149" s="10" t="s">
        <v>331</v>
      </c>
    </row>
    <row r="150" spans="1:12" x14ac:dyDescent="0.25">
      <c r="A150" s="8">
        <v>116</v>
      </c>
      <c r="B150" s="22" t="s">
        <v>134</v>
      </c>
      <c r="C150" s="44">
        <v>2.6846285500000002E-4</v>
      </c>
      <c r="D150" s="10" t="s">
        <v>330</v>
      </c>
      <c r="E150" s="10">
        <v>1312.69</v>
      </c>
      <c r="F150" s="10">
        <v>0</v>
      </c>
      <c r="G150" s="10">
        <v>0</v>
      </c>
      <c r="H150" s="7">
        <v>1312.69</v>
      </c>
      <c r="I150" s="10" t="s">
        <v>330</v>
      </c>
      <c r="J150" s="24" t="s">
        <v>331</v>
      </c>
      <c r="K150" s="24" t="s">
        <v>331</v>
      </c>
      <c r="L150" s="10" t="s">
        <v>331</v>
      </c>
    </row>
    <row r="151" spans="1:12" x14ac:dyDescent="0.25">
      <c r="A151" s="8">
        <v>117</v>
      </c>
      <c r="B151" s="22" t="s">
        <v>135</v>
      </c>
      <c r="C151" s="44">
        <v>5.4943125129999996E-3</v>
      </c>
      <c r="D151" s="10" t="s">
        <v>330</v>
      </c>
      <c r="E151" s="10">
        <v>26865.22</v>
      </c>
      <c r="F151" s="10">
        <v>0</v>
      </c>
      <c r="G151" s="10">
        <v>0</v>
      </c>
      <c r="H151" s="7">
        <v>26865.22</v>
      </c>
      <c r="I151" s="10" t="s">
        <v>332</v>
      </c>
      <c r="J151" s="24" t="s">
        <v>333</v>
      </c>
      <c r="K151" s="24" t="s">
        <v>458</v>
      </c>
      <c r="L151" s="10" t="s">
        <v>335</v>
      </c>
    </row>
    <row r="152" spans="1:12" x14ac:dyDescent="0.25">
      <c r="A152" s="8">
        <v>118</v>
      </c>
      <c r="B152" s="22" t="s">
        <v>136</v>
      </c>
      <c r="C152" s="44">
        <v>3.5979730059999999E-3</v>
      </c>
      <c r="D152" s="10" t="s">
        <v>330</v>
      </c>
      <c r="E152" s="10">
        <v>17592.8</v>
      </c>
      <c r="F152" s="10">
        <v>0</v>
      </c>
      <c r="G152" s="10">
        <v>0</v>
      </c>
      <c r="H152" s="7">
        <v>17592.8</v>
      </c>
      <c r="I152" s="10" t="s">
        <v>332</v>
      </c>
      <c r="J152" s="24" t="s">
        <v>333</v>
      </c>
      <c r="K152" s="24" t="s">
        <v>459</v>
      </c>
      <c r="L152" s="10" t="s">
        <v>335</v>
      </c>
    </row>
    <row r="153" spans="1:12" x14ac:dyDescent="0.25">
      <c r="A153" s="8">
        <v>119</v>
      </c>
      <c r="B153" s="22" t="s">
        <v>137</v>
      </c>
      <c r="C153" s="44">
        <v>1.234778975E-3</v>
      </c>
      <c r="D153" s="10" t="s">
        <v>330</v>
      </c>
      <c r="E153" s="10">
        <v>6037.63</v>
      </c>
      <c r="F153" s="10">
        <v>0</v>
      </c>
      <c r="G153" s="10">
        <v>0</v>
      </c>
      <c r="H153" s="7">
        <v>6037.63</v>
      </c>
      <c r="I153" s="10" t="s">
        <v>332</v>
      </c>
      <c r="J153" s="24" t="s">
        <v>333</v>
      </c>
      <c r="K153" s="24" t="s">
        <v>460</v>
      </c>
      <c r="L153" s="10" t="s">
        <v>335</v>
      </c>
    </row>
    <row r="154" spans="1:12" x14ac:dyDescent="0.25">
      <c r="A154" s="8">
        <v>120</v>
      </c>
      <c r="B154" s="22" t="s">
        <v>138</v>
      </c>
      <c r="C154" s="44">
        <v>1.0289043E-4</v>
      </c>
      <c r="D154" s="10" t="s">
        <v>330</v>
      </c>
      <c r="E154" s="10">
        <v>503.1</v>
      </c>
      <c r="F154" s="10">
        <v>0</v>
      </c>
      <c r="G154" s="10">
        <v>0</v>
      </c>
      <c r="H154" s="7">
        <v>503.1</v>
      </c>
      <c r="I154" s="10" t="s">
        <v>332</v>
      </c>
      <c r="J154" s="24" t="s">
        <v>333</v>
      </c>
      <c r="K154" s="24" t="s">
        <v>461</v>
      </c>
      <c r="L154" s="10" t="s">
        <v>335</v>
      </c>
    </row>
    <row r="155" spans="1:12" x14ac:dyDescent="0.25">
      <c r="A155" s="8">
        <v>121</v>
      </c>
      <c r="B155" s="22" t="s">
        <v>139</v>
      </c>
      <c r="C155" s="44">
        <v>6.406629239E-3</v>
      </c>
      <c r="D155" s="10" t="s">
        <v>330</v>
      </c>
      <c r="E155" s="10">
        <v>31326.12</v>
      </c>
      <c r="F155" s="10">
        <v>0</v>
      </c>
      <c r="G155" s="10">
        <v>0</v>
      </c>
      <c r="H155" s="7">
        <v>31326.12</v>
      </c>
      <c r="I155" s="10" t="s">
        <v>332</v>
      </c>
      <c r="J155" s="24" t="s">
        <v>333</v>
      </c>
      <c r="K155" s="24" t="s">
        <v>462</v>
      </c>
      <c r="L155" s="10" t="s">
        <v>335</v>
      </c>
    </row>
    <row r="156" spans="1:12" x14ac:dyDescent="0.25">
      <c r="A156" s="8">
        <v>122</v>
      </c>
      <c r="B156" s="22" t="s">
        <v>140</v>
      </c>
      <c r="C156" s="44">
        <v>1.9759611309999999E-3</v>
      </c>
      <c r="D156" s="10" t="s">
        <v>330</v>
      </c>
      <c r="E156" s="10">
        <v>9661.74</v>
      </c>
      <c r="F156" s="10">
        <v>0</v>
      </c>
      <c r="G156" s="10">
        <v>0</v>
      </c>
      <c r="H156" s="7">
        <v>9661.74</v>
      </c>
      <c r="I156" s="10" t="s">
        <v>332</v>
      </c>
      <c r="J156" s="24" t="s">
        <v>333</v>
      </c>
      <c r="K156" s="24" t="s">
        <v>463</v>
      </c>
      <c r="L156" s="10" t="s">
        <v>335</v>
      </c>
    </row>
    <row r="157" spans="1:12" x14ac:dyDescent="0.25">
      <c r="A157" s="8">
        <v>123</v>
      </c>
      <c r="B157" s="22" t="s">
        <v>141</v>
      </c>
      <c r="C157" s="44">
        <v>6.486601285E-3</v>
      </c>
      <c r="D157" s="10" t="s">
        <v>330</v>
      </c>
      <c r="E157" s="10">
        <v>31717.15</v>
      </c>
      <c r="F157" s="10">
        <v>0</v>
      </c>
      <c r="G157" s="10">
        <v>0</v>
      </c>
      <c r="H157" s="7">
        <v>31717.15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124</v>
      </c>
      <c r="B158" s="22" t="s">
        <v>142</v>
      </c>
      <c r="C158" s="44">
        <v>3.1086096499999998E-4</v>
      </c>
      <c r="D158" s="10" t="s">
        <v>330</v>
      </c>
      <c r="E158" s="10">
        <v>1520</v>
      </c>
      <c r="F158" s="10">
        <v>0</v>
      </c>
      <c r="G158" s="10">
        <v>0</v>
      </c>
      <c r="H158" s="7">
        <v>1520</v>
      </c>
      <c r="I158" s="10" t="s">
        <v>330</v>
      </c>
      <c r="J158" s="24" t="s">
        <v>331</v>
      </c>
      <c r="K158" s="24" t="s">
        <v>331</v>
      </c>
      <c r="L158" s="10" t="s">
        <v>331</v>
      </c>
    </row>
    <row r="159" spans="1:12" x14ac:dyDescent="0.25">
      <c r="A159" s="8">
        <v>125</v>
      </c>
      <c r="B159" s="22" t="s">
        <v>143</v>
      </c>
      <c r="C159" s="44">
        <v>2.2630631960000001E-3</v>
      </c>
      <c r="D159" s="10" t="s">
        <v>330</v>
      </c>
      <c r="E159" s="10">
        <v>11065.57</v>
      </c>
      <c r="F159" s="10">
        <v>0</v>
      </c>
      <c r="G159" s="10">
        <v>0</v>
      </c>
      <c r="H159" s="7">
        <v>11065.57</v>
      </c>
      <c r="I159" s="10" t="s">
        <v>330</v>
      </c>
      <c r="J159" s="24" t="s">
        <v>331</v>
      </c>
      <c r="K159" s="24" t="s">
        <v>331</v>
      </c>
      <c r="L159" s="10" t="s">
        <v>331</v>
      </c>
    </row>
    <row r="160" spans="1:12" x14ac:dyDescent="0.25">
      <c r="A160" s="8">
        <v>126</v>
      </c>
      <c r="B160" s="22" t="s">
        <v>144</v>
      </c>
      <c r="C160" s="44">
        <v>2.2227072398000002E-2</v>
      </c>
      <c r="D160" s="10" t="s">
        <v>330</v>
      </c>
      <c r="E160" s="10">
        <v>108682.4</v>
      </c>
      <c r="F160" s="10">
        <v>0</v>
      </c>
      <c r="G160" s="10">
        <v>0</v>
      </c>
      <c r="H160" s="7">
        <v>108682.4</v>
      </c>
      <c r="I160" s="10" t="s">
        <v>332</v>
      </c>
      <c r="J160" s="24" t="s">
        <v>333</v>
      </c>
      <c r="K160" s="24" t="s">
        <v>464</v>
      </c>
      <c r="L160" s="10" t="s">
        <v>335</v>
      </c>
    </row>
    <row r="161" spans="1:12" x14ac:dyDescent="0.25">
      <c r="A161" s="8">
        <v>127</v>
      </c>
      <c r="B161" s="22" t="s">
        <v>145</v>
      </c>
      <c r="C161" s="44">
        <v>9.8379769200000007E-4</v>
      </c>
      <c r="D161" s="10" t="s">
        <v>330</v>
      </c>
      <c r="E161" s="10">
        <v>4810.42</v>
      </c>
      <c r="F161" s="10">
        <v>0</v>
      </c>
      <c r="G161" s="10">
        <v>0</v>
      </c>
      <c r="H161" s="7">
        <v>4810.42</v>
      </c>
      <c r="I161" s="10" t="s">
        <v>330</v>
      </c>
      <c r="J161" s="24" t="s">
        <v>331</v>
      </c>
      <c r="K161" s="24" t="s">
        <v>331</v>
      </c>
      <c r="L161" s="10" t="s">
        <v>331</v>
      </c>
    </row>
    <row r="162" spans="1:12" x14ac:dyDescent="0.25">
      <c r="A162" s="8">
        <v>128</v>
      </c>
      <c r="B162" s="22" t="s">
        <v>146</v>
      </c>
      <c r="C162" s="44">
        <v>3.1145250536999999E-2</v>
      </c>
      <c r="D162" s="10" t="s">
        <v>330</v>
      </c>
      <c r="E162" s="10">
        <v>152289.09</v>
      </c>
      <c r="F162" s="10">
        <v>0</v>
      </c>
      <c r="G162" s="10">
        <v>7251.42</v>
      </c>
      <c r="H162" s="7">
        <v>159540.51</v>
      </c>
      <c r="I162" s="10" t="s">
        <v>332</v>
      </c>
      <c r="J162" s="24" t="s">
        <v>333</v>
      </c>
      <c r="K162" s="24" t="s">
        <v>465</v>
      </c>
      <c r="L162" s="10" t="s">
        <v>335</v>
      </c>
    </row>
    <row r="163" spans="1:12" x14ac:dyDescent="0.25">
      <c r="A163" s="8">
        <v>129</v>
      </c>
      <c r="B163" s="22" t="s">
        <v>147</v>
      </c>
      <c r="C163" s="44">
        <v>8.5048985999999999E-4</v>
      </c>
      <c r="D163" s="10" t="s">
        <v>330</v>
      </c>
      <c r="E163" s="10">
        <v>4158.59</v>
      </c>
      <c r="F163" s="10">
        <v>0</v>
      </c>
      <c r="G163" s="10">
        <v>0</v>
      </c>
      <c r="H163" s="7">
        <v>4158.59</v>
      </c>
      <c r="I163" s="10" t="s">
        <v>330</v>
      </c>
      <c r="J163" s="24" t="s">
        <v>331</v>
      </c>
      <c r="K163" s="24" t="s">
        <v>331</v>
      </c>
      <c r="L163" s="10" t="s">
        <v>331</v>
      </c>
    </row>
    <row r="164" spans="1:12" x14ac:dyDescent="0.25">
      <c r="A164" s="8">
        <v>130</v>
      </c>
      <c r="B164" s="22" t="s">
        <v>148</v>
      </c>
      <c r="C164" s="44">
        <v>4.043991E-5</v>
      </c>
      <c r="D164" s="10" t="s">
        <v>332</v>
      </c>
      <c r="E164" s="10">
        <v>197.73164186099484</v>
      </c>
      <c r="F164" s="10">
        <v>2729.2983581390054</v>
      </c>
      <c r="G164" s="10">
        <v>0</v>
      </c>
      <c r="H164" s="7">
        <v>2927.03</v>
      </c>
      <c r="I164" s="10" t="s">
        <v>330</v>
      </c>
      <c r="J164" s="24" t="s">
        <v>331</v>
      </c>
      <c r="K164" s="24" t="s">
        <v>331</v>
      </c>
      <c r="L164" s="10" t="s">
        <v>331</v>
      </c>
    </row>
    <row r="165" spans="1:12" x14ac:dyDescent="0.25">
      <c r="A165" s="8">
        <v>131</v>
      </c>
      <c r="B165" s="22" t="s">
        <v>149</v>
      </c>
      <c r="C165" s="44">
        <v>8.1575084800000004E-4</v>
      </c>
      <c r="D165" s="10" t="s">
        <v>330</v>
      </c>
      <c r="E165" s="10">
        <v>3988.73</v>
      </c>
      <c r="F165" s="10">
        <v>0</v>
      </c>
      <c r="G165" s="10">
        <v>0</v>
      </c>
      <c r="H165" s="7">
        <v>3988.73</v>
      </c>
      <c r="I165" s="10" t="s">
        <v>332</v>
      </c>
      <c r="J165" s="24" t="s">
        <v>333</v>
      </c>
      <c r="K165" s="24" t="s">
        <v>466</v>
      </c>
      <c r="L165" s="10" t="s">
        <v>335</v>
      </c>
    </row>
    <row r="166" spans="1:12" x14ac:dyDescent="0.25">
      <c r="A166" s="8">
        <v>132</v>
      </c>
      <c r="B166" s="22" t="s">
        <v>150</v>
      </c>
      <c r="C166" s="44">
        <v>5.9449414359999996E-3</v>
      </c>
      <c r="D166" s="10" t="s">
        <v>330</v>
      </c>
      <c r="E166" s="10">
        <v>29068.63</v>
      </c>
      <c r="F166" s="10">
        <v>0</v>
      </c>
      <c r="G166" s="10">
        <v>0</v>
      </c>
      <c r="H166" s="7">
        <v>29068.63</v>
      </c>
      <c r="I166" s="10" t="s">
        <v>332</v>
      </c>
      <c r="J166" s="24" t="s">
        <v>333</v>
      </c>
      <c r="K166" s="24" t="s">
        <v>467</v>
      </c>
      <c r="L166" s="10" t="s">
        <v>335</v>
      </c>
    </row>
    <row r="167" spans="1:12" x14ac:dyDescent="0.25">
      <c r="A167" s="8">
        <v>133</v>
      </c>
      <c r="B167" s="22" t="s">
        <v>151</v>
      </c>
      <c r="C167" s="44">
        <v>4.7307352989999999E-3</v>
      </c>
      <c r="D167" s="10" t="s">
        <v>330</v>
      </c>
      <c r="E167" s="10">
        <v>23131.599999999999</v>
      </c>
      <c r="F167" s="10">
        <v>0</v>
      </c>
      <c r="G167" s="10">
        <v>0</v>
      </c>
      <c r="H167" s="7">
        <v>23131.599999999999</v>
      </c>
      <c r="I167" s="10" t="s">
        <v>330</v>
      </c>
      <c r="J167" s="24" t="s">
        <v>331</v>
      </c>
      <c r="K167" s="24" t="s">
        <v>331</v>
      </c>
      <c r="L167" s="10" t="s">
        <v>331</v>
      </c>
    </row>
    <row r="168" spans="1:12" x14ac:dyDescent="0.25">
      <c r="A168" s="8">
        <v>134</v>
      </c>
      <c r="B168" s="22" t="s">
        <v>152</v>
      </c>
      <c r="C168" s="44">
        <v>1.3858695E-3</v>
      </c>
      <c r="D168" s="10" t="s">
        <v>330</v>
      </c>
      <c r="E168" s="10">
        <v>6776.4</v>
      </c>
      <c r="F168" s="10">
        <v>0</v>
      </c>
      <c r="G168" s="10">
        <v>0</v>
      </c>
      <c r="H168" s="7">
        <v>6776.4</v>
      </c>
      <c r="I168" s="10" t="s">
        <v>332</v>
      </c>
      <c r="J168" s="24" t="s">
        <v>333</v>
      </c>
      <c r="K168" s="24" t="s">
        <v>468</v>
      </c>
      <c r="L168" s="10" t="s">
        <v>335</v>
      </c>
    </row>
    <row r="169" spans="1:12" x14ac:dyDescent="0.25">
      <c r="A169" s="8">
        <v>135</v>
      </c>
      <c r="B169" s="22" t="s">
        <v>153</v>
      </c>
      <c r="C169" s="44">
        <v>8.8237929539999992E-3</v>
      </c>
      <c r="D169" s="10" t="s">
        <v>330</v>
      </c>
      <c r="E169" s="10">
        <v>43145.18</v>
      </c>
      <c r="F169" s="10">
        <v>0</v>
      </c>
      <c r="G169" s="10">
        <v>0</v>
      </c>
      <c r="H169" s="7">
        <v>43145.18</v>
      </c>
      <c r="I169" s="10" t="s">
        <v>332</v>
      </c>
      <c r="J169" s="24" t="s">
        <v>333</v>
      </c>
      <c r="K169" s="24" t="s">
        <v>469</v>
      </c>
      <c r="L169" s="10" t="s">
        <v>335</v>
      </c>
    </row>
    <row r="170" spans="1:12" x14ac:dyDescent="0.25">
      <c r="A170" s="8"/>
      <c r="B170" s="22"/>
      <c r="C170" s="44"/>
      <c r="D170" s="10"/>
      <c r="E170" s="10"/>
      <c r="F170" s="10"/>
      <c r="G170" s="10"/>
      <c r="H170" s="7">
        <v>0</v>
      </c>
      <c r="I170" s="10"/>
      <c r="J170" s="24"/>
      <c r="K170" s="24"/>
      <c r="L170" s="10"/>
    </row>
    <row r="171" spans="1:12" x14ac:dyDescent="0.25">
      <c r="A171" s="8">
        <v>136</v>
      </c>
      <c r="B171" s="22" t="s">
        <v>155</v>
      </c>
      <c r="C171" s="44">
        <v>5.4332410000000002E-5</v>
      </c>
      <c r="D171" s="10" t="s">
        <v>332</v>
      </c>
      <c r="E171" s="10">
        <v>265.66378268311473</v>
      </c>
      <c r="F171" s="10">
        <v>3666.9062173168854</v>
      </c>
      <c r="G171" s="10">
        <v>0</v>
      </c>
      <c r="H171" s="7">
        <v>3932.57</v>
      </c>
      <c r="I171" s="10" t="s">
        <v>330</v>
      </c>
      <c r="J171" s="24" t="s">
        <v>331</v>
      </c>
      <c r="K171" s="24" t="s">
        <v>331</v>
      </c>
      <c r="L171" s="10" t="s">
        <v>331</v>
      </c>
    </row>
    <row r="172" spans="1:12" x14ac:dyDescent="0.25">
      <c r="A172" s="8">
        <v>137</v>
      </c>
      <c r="B172" s="22" t="s">
        <v>156</v>
      </c>
      <c r="C172" s="44">
        <v>1.06649534E-4</v>
      </c>
      <c r="D172" s="10" t="s">
        <v>330</v>
      </c>
      <c r="E172" s="10">
        <v>521.48</v>
      </c>
      <c r="F172" s="10">
        <v>0</v>
      </c>
      <c r="G172" s="10">
        <v>0</v>
      </c>
      <c r="H172" s="7">
        <v>521.48</v>
      </c>
      <c r="I172" s="10" t="s">
        <v>330</v>
      </c>
      <c r="J172" s="24" t="s">
        <v>331</v>
      </c>
      <c r="K172" s="24" t="s">
        <v>331</v>
      </c>
      <c r="L172" s="10" t="s">
        <v>331</v>
      </c>
    </row>
    <row r="173" spans="1:12" x14ac:dyDescent="0.25">
      <c r="A173" s="8">
        <v>138</v>
      </c>
      <c r="B173" s="22" t="s">
        <v>157</v>
      </c>
      <c r="C173" s="44">
        <v>9.49381273E-4</v>
      </c>
      <c r="D173" s="10" t="s">
        <v>330</v>
      </c>
      <c r="E173" s="10">
        <v>4642.13</v>
      </c>
      <c r="F173" s="10">
        <v>0</v>
      </c>
      <c r="G173" s="10">
        <v>0</v>
      </c>
      <c r="H173" s="7">
        <v>4642.13</v>
      </c>
      <c r="I173" s="10" t="s">
        <v>330</v>
      </c>
      <c r="J173" s="24" t="s">
        <v>331</v>
      </c>
      <c r="K173" s="24" t="s">
        <v>331</v>
      </c>
      <c r="L173" s="10" t="s">
        <v>331</v>
      </c>
    </row>
    <row r="174" spans="1:12" x14ac:dyDescent="0.25">
      <c r="A174" s="8">
        <v>139</v>
      </c>
      <c r="B174" s="22" t="s">
        <v>158</v>
      </c>
      <c r="C174" s="44">
        <v>1.4976536818E-2</v>
      </c>
      <c r="D174" s="10" t="s">
        <v>330</v>
      </c>
      <c r="E174" s="10">
        <v>73229.89</v>
      </c>
      <c r="F174" s="10">
        <v>0</v>
      </c>
      <c r="G174" s="10">
        <v>422.22</v>
      </c>
      <c r="H174" s="7">
        <v>73652.11</v>
      </c>
      <c r="I174" s="10" t="s">
        <v>332</v>
      </c>
      <c r="J174" s="24" t="s">
        <v>333</v>
      </c>
      <c r="K174" s="24" t="s">
        <v>470</v>
      </c>
      <c r="L174" s="10" t="s">
        <v>335</v>
      </c>
    </row>
    <row r="175" spans="1:12" x14ac:dyDescent="0.25">
      <c r="A175" s="8">
        <v>140</v>
      </c>
      <c r="B175" s="22" t="s">
        <v>159</v>
      </c>
      <c r="C175" s="44">
        <v>4.4797409659999999E-3</v>
      </c>
      <c r="D175" s="10" t="s">
        <v>330</v>
      </c>
      <c r="E175" s="10">
        <v>21904.32</v>
      </c>
      <c r="F175" s="10">
        <v>0</v>
      </c>
      <c r="G175" s="10">
        <v>0</v>
      </c>
      <c r="H175" s="7">
        <v>21904.32</v>
      </c>
      <c r="I175" s="10" t="s">
        <v>332</v>
      </c>
      <c r="J175" s="24" t="s">
        <v>333</v>
      </c>
      <c r="K175" s="24" t="s">
        <v>439</v>
      </c>
      <c r="L175" s="10" t="s">
        <v>335</v>
      </c>
    </row>
    <row r="176" spans="1:12" x14ac:dyDescent="0.25">
      <c r="A176" s="8">
        <v>141</v>
      </c>
      <c r="B176" s="22" t="s">
        <v>160</v>
      </c>
      <c r="C176" s="44">
        <v>7.1513735200000002E-4</v>
      </c>
      <c r="D176" s="10" t="s">
        <v>330</v>
      </c>
      <c r="E176" s="10">
        <v>3496.76</v>
      </c>
      <c r="F176" s="10">
        <v>0</v>
      </c>
      <c r="G176" s="10">
        <v>0</v>
      </c>
      <c r="H176" s="7">
        <v>3496.76</v>
      </c>
      <c r="I176" s="10" t="s">
        <v>332</v>
      </c>
      <c r="J176" s="24" t="s">
        <v>333</v>
      </c>
      <c r="K176" s="24" t="s">
        <v>471</v>
      </c>
      <c r="L176" s="10" t="s">
        <v>335</v>
      </c>
    </row>
    <row r="177" spans="1:12" x14ac:dyDescent="0.25">
      <c r="A177" s="8">
        <v>142</v>
      </c>
      <c r="B177" s="22" t="s">
        <v>161</v>
      </c>
      <c r="C177" s="44">
        <v>3.6024340999999999E-5</v>
      </c>
      <c r="D177" s="10" t="s">
        <v>332</v>
      </c>
      <c r="E177" s="10">
        <v>176.14935804902461</v>
      </c>
      <c r="F177" s="10">
        <v>2431.2906419509754</v>
      </c>
      <c r="G177" s="10">
        <v>0</v>
      </c>
      <c r="H177" s="7">
        <v>2607.44</v>
      </c>
      <c r="I177" s="10" t="s">
        <v>330</v>
      </c>
      <c r="J177" s="24" t="s">
        <v>331</v>
      </c>
      <c r="K177" s="24" t="s">
        <v>331</v>
      </c>
      <c r="L177" s="10" t="s">
        <v>331</v>
      </c>
    </row>
    <row r="178" spans="1:12" x14ac:dyDescent="0.25">
      <c r="A178" s="8">
        <v>143</v>
      </c>
      <c r="B178" s="22" t="s">
        <v>162</v>
      </c>
      <c r="C178" s="44">
        <v>5.4349003299999997E-4</v>
      </c>
      <c r="D178" s="10" t="s">
        <v>330</v>
      </c>
      <c r="E178" s="10">
        <v>2657.47</v>
      </c>
      <c r="F178" s="10">
        <v>0</v>
      </c>
      <c r="G178" s="10">
        <v>0</v>
      </c>
      <c r="H178" s="7">
        <v>2657.47</v>
      </c>
      <c r="I178" s="10" t="s">
        <v>330</v>
      </c>
      <c r="J178" s="24" t="s">
        <v>331</v>
      </c>
      <c r="K178" s="24" t="s">
        <v>331</v>
      </c>
      <c r="L178" s="10" t="s">
        <v>331</v>
      </c>
    </row>
    <row r="179" spans="1:12" x14ac:dyDescent="0.25">
      <c r="A179" s="8">
        <v>144</v>
      </c>
      <c r="B179" s="22" t="s">
        <v>163</v>
      </c>
      <c r="C179" s="44">
        <v>8.6511046551000004E-2</v>
      </c>
      <c r="D179" s="10" t="s">
        <v>330</v>
      </c>
      <c r="E179" s="10">
        <v>423007.95</v>
      </c>
      <c r="F179" s="10">
        <v>0</v>
      </c>
      <c r="G179" s="10">
        <v>4840.47</v>
      </c>
      <c r="H179" s="7">
        <v>427848.42</v>
      </c>
      <c r="I179" s="10" t="s">
        <v>332</v>
      </c>
      <c r="J179" s="24" t="s">
        <v>333</v>
      </c>
      <c r="K179" s="24" t="s">
        <v>472</v>
      </c>
      <c r="L179" s="10" t="s">
        <v>335</v>
      </c>
    </row>
    <row r="180" spans="1:12" x14ac:dyDescent="0.25">
      <c r="A180" s="8">
        <v>145</v>
      </c>
      <c r="B180" s="22" t="s">
        <v>164</v>
      </c>
      <c r="C180" s="44">
        <v>6.4650348899999998E-4</v>
      </c>
      <c r="D180" s="10" t="s">
        <v>330</v>
      </c>
      <c r="E180" s="10">
        <v>3161.17</v>
      </c>
      <c r="F180" s="10">
        <v>0</v>
      </c>
      <c r="G180" s="10">
        <v>0</v>
      </c>
      <c r="H180" s="7">
        <v>3161.17</v>
      </c>
      <c r="I180" s="10" t="s">
        <v>330</v>
      </c>
      <c r="J180" s="24" t="s">
        <v>331</v>
      </c>
      <c r="K180" s="24" t="s">
        <v>331</v>
      </c>
      <c r="L180" s="10" t="s">
        <v>331</v>
      </c>
    </row>
    <row r="181" spans="1:12" x14ac:dyDescent="0.25">
      <c r="A181" s="8">
        <v>146</v>
      </c>
      <c r="B181" s="22" t="s">
        <v>165</v>
      </c>
      <c r="C181" s="44">
        <v>8.6236729899999995E-4</v>
      </c>
      <c r="D181" s="10" t="s">
        <v>330</v>
      </c>
      <c r="E181" s="10">
        <v>4216.67</v>
      </c>
      <c r="F181" s="10">
        <v>0</v>
      </c>
      <c r="G181" s="10">
        <v>0</v>
      </c>
      <c r="H181" s="7">
        <v>4216.67</v>
      </c>
      <c r="I181" s="10" t="s">
        <v>330</v>
      </c>
      <c r="J181" s="24" t="s">
        <v>331</v>
      </c>
      <c r="K181" s="24" t="s">
        <v>331</v>
      </c>
      <c r="L181" s="10" t="s">
        <v>331</v>
      </c>
    </row>
    <row r="182" spans="1:12" x14ac:dyDescent="0.25">
      <c r="A182" s="8">
        <v>147</v>
      </c>
      <c r="B182" s="22" t="s">
        <v>166</v>
      </c>
      <c r="C182" s="44">
        <v>3.4954682540000001E-3</v>
      </c>
      <c r="D182" s="10" t="s">
        <v>330</v>
      </c>
      <c r="E182" s="10">
        <v>17091.580000000002</v>
      </c>
      <c r="F182" s="10">
        <v>0</v>
      </c>
      <c r="G182" s="10">
        <v>0</v>
      </c>
      <c r="H182" s="7">
        <v>17091.580000000002</v>
      </c>
      <c r="I182" s="10" t="s">
        <v>332</v>
      </c>
      <c r="J182" s="24" t="s">
        <v>333</v>
      </c>
      <c r="K182" s="24" t="s">
        <v>473</v>
      </c>
      <c r="L182" s="10" t="s">
        <v>335</v>
      </c>
    </row>
    <row r="183" spans="1:12" x14ac:dyDescent="0.25">
      <c r="A183" s="8">
        <v>148</v>
      </c>
      <c r="B183" s="22" t="s">
        <v>167</v>
      </c>
      <c r="C183" s="44">
        <v>1.188263E-6</v>
      </c>
      <c r="D183" s="10" t="s">
        <v>332</v>
      </c>
      <c r="E183" s="10">
        <v>5.8138706085812544</v>
      </c>
      <c r="F183" s="10">
        <v>80.196129391418751</v>
      </c>
      <c r="G183" s="10">
        <v>0</v>
      </c>
      <c r="H183" s="7">
        <v>86.01</v>
      </c>
      <c r="I183" s="10" t="s">
        <v>330</v>
      </c>
      <c r="J183" s="24" t="s">
        <v>331</v>
      </c>
      <c r="K183" s="24" t="s">
        <v>331</v>
      </c>
      <c r="L183" s="10" t="s">
        <v>331</v>
      </c>
    </row>
    <row r="184" spans="1:12" x14ac:dyDescent="0.25">
      <c r="A184" s="8">
        <v>149</v>
      </c>
      <c r="B184" s="22" t="s">
        <v>168</v>
      </c>
      <c r="C184" s="44">
        <v>1.8731634500000001E-4</v>
      </c>
      <c r="D184" s="10" t="s">
        <v>330</v>
      </c>
      <c r="E184" s="10">
        <v>915.91</v>
      </c>
      <c r="F184" s="10">
        <v>0</v>
      </c>
      <c r="G184" s="10">
        <v>0</v>
      </c>
      <c r="H184" s="7">
        <v>915.91</v>
      </c>
      <c r="I184" s="10" t="s">
        <v>330</v>
      </c>
      <c r="J184" s="24" t="s">
        <v>331</v>
      </c>
      <c r="K184" s="24" t="s">
        <v>331</v>
      </c>
      <c r="L184" s="10" t="s">
        <v>331</v>
      </c>
    </row>
    <row r="185" spans="1:12" x14ac:dyDescent="0.25">
      <c r="A185" s="8">
        <v>150</v>
      </c>
      <c r="B185" s="22" t="s">
        <v>169</v>
      </c>
      <c r="C185" s="44">
        <v>6.0352741929999999E-3</v>
      </c>
      <c r="D185" s="10" t="s">
        <v>330</v>
      </c>
      <c r="E185" s="10">
        <v>29510.32</v>
      </c>
      <c r="F185" s="10">
        <v>0</v>
      </c>
      <c r="G185" s="10">
        <v>0</v>
      </c>
      <c r="H185" s="7">
        <v>29510.32</v>
      </c>
      <c r="I185" s="10" t="s">
        <v>332</v>
      </c>
      <c r="J185" s="24" t="s">
        <v>333</v>
      </c>
      <c r="K185" s="24" t="s">
        <v>474</v>
      </c>
      <c r="L185" s="10" t="s">
        <v>335</v>
      </c>
    </row>
    <row r="186" spans="1:12" x14ac:dyDescent="0.25">
      <c r="A186" s="8">
        <v>151</v>
      </c>
      <c r="B186" s="22" t="s">
        <v>170</v>
      </c>
      <c r="C186" s="44">
        <v>2.785770312E-3</v>
      </c>
      <c r="D186" s="10" t="s">
        <v>330</v>
      </c>
      <c r="E186" s="10">
        <v>13621.42</v>
      </c>
      <c r="F186" s="10">
        <v>0</v>
      </c>
      <c r="G186" s="10">
        <v>0</v>
      </c>
      <c r="H186" s="7">
        <v>13621.42</v>
      </c>
      <c r="I186" s="10" t="s">
        <v>332</v>
      </c>
      <c r="J186" s="24" t="s">
        <v>333</v>
      </c>
      <c r="K186" s="24" t="s">
        <v>475</v>
      </c>
      <c r="L186" s="10" t="s">
        <v>335</v>
      </c>
    </row>
    <row r="187" spans="1:12" x14ac:dyDescent="0.25">
      <c r="A187" s="8">
        <v>152</v>
      </c>
      <c r="B187" s="22" t="s">
        <v>171</v>
      </c>
      <c r="C187" s="44">
        <v>1.9846587479999999E-3</v>
      </c>
      <c r="D187" s="10" t="s">
        <v>330</v>
      </c>
      <c r="E187" s="10">
        <v>9704.27</v>
      </c>
      <c r="F187" s="10">
        <v>0</v>
      </c>
      <c r="G187" s="10">
        <v>0</v>
      </c>
      <c r="H187" s="7">
        <v>9704.27</v>
      </c>
      <c r="I187" s="10" t="s">
        <v>330</v>
      </c>
      <c r="J187" s="24" t="s">
        <v>331</v>
      </c>
      <c r="K187" s="24" t="s">
        <v>331</v>
      </c>
      <c r="L187" s="10" t="s">
        <v>331</v>
      </c>
    </row>
    <row r="188" spans="1:12" x14ac:dyDescent="0.25">
      <c r="A188" s="8">
        <v>153</v>
      </c>
      <c r="B188" s="22" t="s">
        <v>172</v>
      </c>
      <c r="C188" s="44">
        <v>3.10542941E-4</v>
      </c>
      <c r="D188" s="10" t="s">
        <v>330</v>
      </c>
      <c r="E188" s="10">
        <v>1518.44</v>
      </c>
      <c r="F188" s="10">
        <v>0</v>
      </c>
      <c r="G188" s="10">
        <v>0</v>
      </c>
      <c r="H188" s="7">
        <v>1518.44</v>
      </c>
      <c r="I188" s="10" t="s">
        <v>330</v>
      </c>
      <c r="J188" s="24" t="s">
        <v>331</v>
      </c>
      <c r="K188" s="24" t="s">
        <v>331</v>
      </c>
      <c r="L188" s="10" t="s">
        <v>331</v>
      </c>
    </row>
    <row r="189" spans="1:12" x14ac:dyDescent="0.25">
      <c r="A189" s="8">
        <v>154</v>
      </c>
      <c r="B189" s="22" t="s">
        <v>173</v>
      </c>
      <c r="C189" s="44">
        <v>9.4422835299999997E-4</v>
      </c>
      <c r="D189" s="10" t="s">
        <v>330</v>
      </c>
      <c r="E189" s="10">
        <v>4616.9399999999996</v>
      </c>
      <c r="F189" s="10">
        <v>0</v>
      </c>
      <c r="G189" s="10">
        <v>0</v>
      </c>
      <c r="H189" s="7">
        <v>4616.9399999999996</v>
      </c>
      <c r="I189" s="10" t="s">
        <v>330</v>
      </c>
      <c r="J189" s="24" t="s">
        <v>331</v>
      </c>
      <c r="K189" s="24" t="s">
        <v>331</v>
      </c>
      <c r="L189" s="10" t="s">
        <v>331</v>
      </c>
    </row>
    <row r="190" spans="1:12" x14ac:dyDescent="0.25">
      <c r="A190" s="8">
        <v>155</v>
      </c>
      <c r="B190" s="22" t="s">
        <v>174</v>
      </c>
      <c r="C190" s="44">
        <v>4.2307814900000002E-4</v>
      </c>
      <c r="D190" s="10" t="s">
        <v>330</v>
      </c>
      <c r="E190" s="10">
        <v>2068.6999999999998</v>
      </c>
      <c r="F190" s="10">
        <v>0</v>
      </c>
      <c r="G190" s="10">
        <v>0</v>
      </c>
      <c r="H190" s="7">
        <v>2068.6999999999998</v>
      </c>
      <c r="I190" s="10" t="s">
        <v>330</v>
      </c>
      <c r="J190" s="24" t="s">
        <v>331</v>
      </c>
      <c r="K190" s="24" t="s">
        <v>331</v>
      </c>
      <c r="L190" s="10" t="s">
        <v>331</v>
      </c>
    </row>
    <row r="191" spans="1:12" x14ac:dyDescent="0.25">
      <c r="A191" s="8">
        <v>156</v>
      </c>
      <c r="B191" s="22" t="s">
        <v>175</v>
      </c>
      <c r="C191" s="44">
        <v>1.8064208799999999E-3</v>
      </c>
      <c r="D191" s="10" t="s">
        <v>330</v>
      </c>
      <c r="E191" s="10">
        <v>8832.75</v>
      </c>
      <c r="F191" s="10">
        <v>0</v>
      </c>
      <c r="G191" s="10">
        <v>0</v>
      </c>
      <c r="H191" s="7">
        <v>8832.75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157</v>
      </c>
      <c r="B192" s="22" t="s">
        <v>176</v>
      </c>
      <c r="C192" s="44">
        <v>3.2176018620000001E-3</v>
      </c>
      <c r="D192" s="10" t="s">
        <v>330</v>
      </c>
      <c r="E192" s="10">
        <v>15732.92</v>
      </c>
      <c r="F192" s="10">
        <v>0</v>
      </c>
      <c r="G192" s="10">
        <v>0</v>
      </c>
      <c r="H192" s="7">
        <v>15732.92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158</v>
      </c>
      <c r="B193" s="22" t="s">
        <v>177</v>
      </c>
      <c r="C193" s="44">
        <v>3.8407488999999998E-5</v>
      </c>
      <c r="D193" s="10" t="s">
        <v>332</v>
      </c>
      <c r="E193" s="10">
        <v>187.80017903991529</v>
      </c>
      <c r="F193" s="10">
        <v>2592.1298209600845</v>
      </c>
      <c r="G193" s="10">
        <v>0</v>
      </c>
      <c r="H193" s="7">
        <v>2779.93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159</v>
      </c>
      <c r="B194" s="22" t="s">
        <v>178</v>
      </c>
      <c r="C194" s="44">
        <v>5.9922724300000003E-4</v>
      </c>
      <c r="D194" s="10" t="s">
        <v>330</v>
      </c>
      <c r="E194" s="10">
        <v>2930.01</v>
      </c>
      <c r="F194" s="10">
        <v>0</v>
      </c>
      <c r="G194" s="10">
        <v>0</v>
      </c>
      <c r="H194" s="7">
        <v>2930.01</v>
      </c>
      <c r="I194" s="10" t="s">
        <v>330</v>
      </c>
      <c r="J194" s="24" t="s">
        <v>331</v>
      </c>
      <c r="K194" s="24" t="s">
        <v>331</v>
      </c>
      <c r="L194" s="10" t="s">
        <v>331</v>
      </c>
    </row>
    <row r="195" spans="1:12" x14ac:dyDescent="0.25">
      <c r="A195" s="8"/>
      <c r="B195" s="22"/>
      <c r="C195" s="44"/>
      <c r="D195" s="10"/>
      <c r="E195" s="10"/>
      <c r="F195" s="10"/>
      <c r="G195" s="10"/>
      <c r="H195" s="7">
        <v>0</v>
      </c>
      <c r="I195" s="10"/>
      <c r="J195" s="24"/>
      <c r="K195" s="24"/>
      <c r="L195" s="10"/>
    </row>
    <row r="196" spans="1:12" x14ac:dyDescent="0.25">
      <c r="A196" s="8"/>
      <c r="B196" s="22"/>
      <c r="C196" s="44"/>
      <c r="D196" s="10"/>
      <c r="E196" s="10"/>
      <c r="F196" s="10"/>
      <c r="G196" s="10"/>
      <c r="H196" s="7">
        <v>0</v>
      </c>
      <c r="I196" s="10"/>
      <c r="J196" s="24"/>
      <c r="K196" s="24"/>
      <c r="L196" s="10"/>
    </row>
    <row r="197" spans="1:12" x14ac:dyDescent="0.25">
      <c r="A197" s="8">
        <v>160</v>
      </c>
      <c r="B197" s="22" t="s">
        <v>181</v>
      </c>
      <c r="C197" s="44">
        <v>1.256002278E-3</v>
      </c>
      <c r="D197" s="10" t="s">
        <v>330</v>
      </c>
      <c r="E197" s="10">
        <v>6141.4</v>
      </c>
      <c r="F197" s="10">
        <v>0</v>
      </c>
      <c r="G197" s="10">
        <v>0</v>
      </c>
      <c r="H197" s="7">
        <v>6141.4</v>
      </c>
      <c r="I197" s="10" t="s">
        <v>330</v>
      </c>
      <c r="J197" s="24" t="s">
        <v>331</v>
      </c>
      <c r="K197" s="24" t="s">
        <v>331</v>
      </c>
      <c r="L197" s="10" t="s">
        <v>331</v>
      </c>
    </row>
    <row r="198" spans="1:12" x14ac:dyDescent="0.25">
      <c r="A198" s="8">
        <v>161</v>
      </c>
      <c r="B198" s="22" t="s">
        <v>182</v>
      </c>
      <c r="C198" s="44">
        <v>1.7154393930000001E-2</v>
      </c>
      <c r="D198" s="10" t="s">
        <v>330</v>
      </c>
      <c r="E198" s="10">
        <v>83878.83</v>
      </c>
      <c r="F198" s="10">
        <v>0</v>
      </c>
      <c r="G198" s="10">
        <v>5178.32</v>
      </c>
      <c r="H198" s="7">
        <v>89057.15</v>
      </c>
      <c r="I198" s="10" t="s">
        <v>332</v>
      </c>
      <c r="J198" s="24" t="s">
        <v>333</v>
      </c>
      <c r="K198" s="24" t="s">
        <v>476</v>
      </c>
      <c r="L198" s="10" t="s">
        <v>335</v>
      </c>
    </row>
    <row r="199" spans="1:12" x14ac:dyDescent="0.25">
      <c r="A199" s="8">
        <v>162</v>
      </c>
      <c r="B199" s="22" t="s">
        <v>183</v>
      </c>
      <c r="C199" s="44">
        <v>6.9578341279999999E-3</v>
      </c>
      <c r="D199" s="10" t="s">
        <v>330</v>
      </c>
      <c r="E199" s="10">
        <v>34021.31</v>
      </c>
      <c r="F199" s="10">
        <v>0</v>
      </c>
      <c r="G199" s="10">
        <v>0</v>
      </c>
      <c r="H199" s="7">
        <v>34021.31</v>
      </c>
      <c r="I199" s="10" t="s">
        <v>332</v>
      </c>
      <c r="J199" s="24" t="s">
        <v>333</v>
      </c>
      <c r="K199" s="24" t="s">
        <v>477</v>
      </c>
      <c r="L199" s="10" t="s">
        <v>335</v>
      </c>
    </row>
    <row r="200" spans="1:12" x14ac:dyDescent="0.25">
      <c r="A200" s="8">
        <v>163</v>
      </c>
      <c r="B200" s="22" t="s">
        <v>184</v>
      </c>
      <c r="C200" s="44">
        <v>9.858481609999999E-4</v>
      </c>
      <c r="D200" s="10" t="s">
        <v>330</v>
      </c>
      <c r="E200" s="10">
        <v>4820.4399999999996</v>
      </c>
      <c r="F200" s="10">
        <v>0</v>
      </c>
      <c r="G200" s="10">
        <v>0</v>
      </c>
      <c r="H200" s="7">
        <v>4820.4399999999996</v>
      </c>
      <c r="I200" s="10" t="s">
        <v>332</v>
      </c>
      <c r="J200" s="24" t="s">
        <v>333</v>
      </c>
      <c r="K200" s="24" t="s">
        <v>478</v>
      </c>
      <c r="L200" s="10" t="s">
        <v>335</v>
      </c>
    </row>
    <row r="201" spans="1:12" x14ac:dyDescent="0.25">
      <c r="A201" s="8">
        <v>164</v>
      </c>
      <c r="B201" s="22" t="s">
        <v>185</v>
      </c>
      <c r="C201" s="44">
        <v>3.0056747899999999E-4</v>
      </c>
      <c r="D201" s="10" t="s">
        <v>330</v>
      </c>
      <c r="E201" s="10">
        <v>1469.67</v>
      </c>
      <c r="F201" s="10">
        <v>0</v>
      </c>
      <c r="G201" s="10">
        <v>0</v>
      </c>
      <c r="H201" s="7">
        <v>1469.67</v>
      </c>
      <c r="I201" s="10" t="s">
        <v>330</v>
      </c>
      <c r="J201" s="24" t="s">
        <v>331</v>
      </c>
      <c r="K201" s="24" t="s">
        <v>331</v>
      </c>
      <c r="L201" s="10" t="s">
        <v>331</v>
      </c>
    </row>
    <row r="202" spans="1:12" x14ac:dyDescent="0.25">
      <c r="A202" s="8">
        <v>165</v>
      </c>
      <c r="B202" s="22" t="s">
        <v>186</v>
      </c>
      <c r="C202" s="44">
        <v>1.48781594E-4</v>
      </c>
      <c r="D202" s="10" t="s">
        <v>330</v>
      </c>
      <c r="E202" s="10">
        <v>727.49</v>
      </c>
      <c r="F202" s="10">
        <v>0</v>
      </c>
      <c r="G202" s="10">
        <v>0</v>
      </c>
      <c r="H202" s="7">
        <v>727.49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166</v>
      </c>
      <c r="B203" s="22" t="s">
        <v>187</v>
      </c>
      <c r="C203" s="44">
        <v>2.1378856399999999E-4</v>
      </c>
      <c r="D203" s="10" t="s">
        <v>330</v>
      </c>
      <c r="E203" s="10">
        <v>1045.3499999999999</v>
      </c>
      <c r="F203" s="10">
        <v>0</v>
      </c>
      <c r="G203" s="10">
        <v>0</v>
      </c>
      <c r="H203" s="7">
        <v>1045.3499999999999</v>
      </c>
      <c r="I203" s="10" t="s">
        <v>330</v>
      </c>
      <c r="J203" s="24" t="s">
        <v>331</v>
      </c>
      <c r="K203" s="24" t="s">
        <v>331</v>
      </c>
      <c r="L203" s="10" t="s">
        <v>331</v>
      </c>
    </row>
    <row r="204" spans="1:12" x14ac:dyDescent="0.25">
      <c r="A204" s="8">
        <v>167</v>
      </c>
      <c r="B204" s="22" t="s">
        <v>188</v>
      </c>
      <c r="C204" s="44">
        <v>9.0106554000000003E-5</v>
      </c>
      <c r="D204" s="10" t="s">
        <v>330</v>
      </c>
      <c r="E204" s="10">
        <v>440.59</v>
      </c>
      <c r="F204" s="10">
        <v>0</v>
      </c>
      <c r="G204" s="10">
        <v>0</v>
      </c>
      <c r="H204" s="7">
        <v>440.59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168</v>
      </c>
      <c r="B205" s="22" t="s">
        <v>189</v>
      </c>
      <c r="C205" s="44">
        <v>2.1563493299999999E-4</v>
      </c>
      <c r="D205" s="10" t="s">
        <v>330</v>
      </c>
      <c r="E205" s="10">
        <v>1054.3800000000001</v>
      </c>
      <c r="F205" s="10">
        <v>0</v>
      </c>
      <c r="G205" s="10">
        <v>0</v>
      </c>
      <c r="H205" s="7">
        <v>1054.3800000000001</v>
      </c>
      <c r="I205" s="10" t="s">
        <v>330</v>
      </c>
      <c r="J205" s="24" t="s">
        <v>331</v>
      </c>
      <c r="K205" s="24" t="s">
        <v>331</v>
      </c>
      <c r="L205" s="10" t="s">
        <v>331</v>
      </c>
    </row>
    <row r="206" spans="1:12" x14ac:dyDescent="0.25">
      <c r="A206" s="8">
        <v>169</v>
      </c>
      <c r="B206" s="22" t="s">
        <v>190</v>
      </c>
      <c r="C206" s="44">
        <v>1.044619233E-3</v>
      </c>
      <c r="D206" s="10" t="s">
        <v>330</v>
      </c>
      <c r="E206" s="10">
        <v>5107.8100000000004</v>
      </c>
      <c r="F206" s="10">
        <v>0</v>
      </c>
      <c r="G206" s="10">
        <v>0</v>
      </c>
      <c r="H206" s="7">
        <v>5107.8100000000004</v>
      </c>
      <c r="I206" s="10" t="s">
        <v>330</v>
      </c>
      <c r="J206" s="24" t="s">
        <v>331</v>
      </c>
      <c r="K206" s="24" t="s">
        <v>331</v>
      </c>
      <c r="L206" s="10" t="s">
        <v>331</v>
      </c>
    </row>
    <row r="207" spans="1:12" x14ac:dyDescent="0.25">
      <c r="A207" s="8">
        <v>170</v>
      </c>
      <c r="B207" s="22" t="s">
        <v>191</v>
      </c>
      <c r="C207" s="44">
        <v>1.9100374032E-2</v>
      </c>
      <c r="D207" s="10" t="s">
        <v>330</v>
      </c>
      <c r="E207" s="10">
        <v>93393.97</v>
      </c>
      <c r="F207" s="10">
        <v>0</v>
      </c>
      <c r="G207" s="10">
        <v>0</v>
      </c>
      <c r="H207" s="7">
        <v>93393.97</v>
      </c>
      <c r="I207" s="10" t="s">
        <v>332</v>
      </c>
      <c r="J207" s="24" t="s">
        <v>333</v>
      </c>
      <c r="K207" s="24" t="s">
        <v>479</v>
      </c>
      <c r="L207" s="10" t="s">
        <v>335</v>
      </c>
    </row>
    <row r="208" spans="1:12" x14ac:dyDescent="0.25">
      <c r="A208" s="8">
        <v>171</v>
      </c>
      <c r="B208" s="22" t="s">
        <v>192</v>
      </c>
      <c r="C208" s="44">
        <v>2.9904211599999998E-4</v>
      </c>
      <c r="D208" s="10" t="s">
        <v>330</v>
      </c>
      <c r="E208" s="10">
        <v>1462.21</v>
      </c>
      <c r="F208" s="10">
        <v>0</v>
      </c>
      <c r="G208" s="10">
        <v>0</v>
      </c>
      <c r="H208" s="7">
        <v>1462.21</v>
      </c>
      <c r="I208" s="10" t="s">
        <v>330</v>
      </c>
      <c r="J208" s="24" t="s">
        <v>331</v>
      </c>
      <c r="K208" s="24" t="s">
        <v>331</v>
      </c>
      <c r="L208" s="10" t="s">
        <v>331</v>
      </c>
    </row>
    <row r="209" spans="1:12" x14ac:dyDescent="0.25">
      <c r="A209" s="8">
        <v>172</v>
      </c>
      <c r="B209" s="22" t="s">
        <v>193</v>
      </c>
      <c r="C209" s="44">
        <v>2.8708523699999999E-4</v>
      </c>
      <c r="D209" s="10" t="s">
        <v>330</v>
      </c>
      <c r="E209" s="10">
        <v>1403.74</v>
      </c>
      <c r="F209" s="10">
        <v>0</v>
      </c>
      <c r="G209" s="10">
        <v>0</v>
      </c>
      <c r="H209" s="7">
        <v>1403.74</v>
      </c>
      <c r="I209" s="10" t="s">
        <v>330</v>
      </c>
      <c r="J209" s="24" t="s">
        <v>331</v>
      </c>
      <c r="K209" s="24" t="s">
        <v>331</v>
      </c>
      <c r="L209" s="10" t="s">
        <v>331</v>
      </c>
    </row>
    <row r="210" spans="1:12" x14ac:dyDescent="0.25">
      <c r="A210" s="8">
        <v>173</v>
      </c>
      <c r="B210" s="22" t="s">
        <v>194</v>
      </c>
      <c r="C210" s="44">
        <v>5.2318127209999999E-3</v>
      </c>
      <c r="D210" s="10" t="s">
        <v>330</v>
      </c>
      <c r="E210" s="10">
        <v>25581.69</v>
      </c>
      <c r="F210" s="10">
        <v>0</v>
      </c>
      <c r="G210" s="10">
        <v>0</v>
      </c>
      <c r="H210" s="7">
        <v>25581.69</v>
      </c>
      <c r="I210" s="10" t="s">
        <v>332</v>
      </c>
      <c r="J210" s="24" t="s">
        <v>333</v>
      </c>
      <c r="K210" s="24" t="s">
        <v>480</v>
      </c>
      <c r="L210" s="10" t="s">
        <v>335</v>
      </c>
    </row>
    <row r="211" spans="1:12" x14ac:dyDescent="0.25">
      <c r="A211" s="8">
        <v>174</v>
      </c>
      <c r="B211" s="22" t="s">
        <v>195</v>
      </c>
      <c r="C211" s="44">
        <v>3.4855560499999998E-4</v>
      </c>
      <c r="D211" s="10" t="s">
        <v>330</v>
      </c>
      <c r="E211" s="10">
        <v>1704.31</v>
      </c>
      <c r="F211" s="10">
        <v>0</v>
      </c>
      <c r="G211" s="10">
        <v>0</v>
      </c>
      <c r="H211" s="7">
        <v>1704.31</v>
      </c>
      <c r="I211" s="10" t="s">
        <v>330</v>
      </c>
      <c r="J211" s="24" t="s">
        <v>331</v>
      </c>
      <c r="K211" s="24" t="s">
        <v>331</v>
      </c>
      <c r="L211" s="10" t="s">
        <v>331</v>
      </c>
    </row>
    <row r="212" spans="1:12" x14ac:dyDescent="0.25">
      <c r="A212" s="8">
        <v>175</v>
      </c>
      <c r="B212" s="22" t="s">
        <v>196</v>
      </c>
      <c r="C212" s="44">
        <v>1.2868028499999999E-4</v>
      </c>
      <c r="D212" s="10" t="s">
        <v>330</v>
      </c>
      <c r="E212" s="10">
        <v>629.20000000000005</v>
      </c>
      <c r="F212" s="10">
        <v>0</v>
      </c>
      <c r="G212" s="10">
        <v>-629.20000000000005</v>
      </c>
      <c r="H212" s="7">
        <v>0</v>
      </c>
      <c r="I212" s="10" t="s">
        <v>330</v>
      </c>
      <c r="J212" s="24" t="s">
        <v>331</v>
      </c>
      <c r="K212" s="24" t="s">
        <v>331</v>
      </c>
      <c r="L212" s="10" t="s">
        <v>331</v>
      </c>
    </row>
    <row r="213" spans="1:12" x14ac:dyDescent="0.25">
      <c r="A213" s="8">
        <v>176</v>
      </c>
      <c r="B213" s="22" t="s">
        <v>197</v>
      </c>
      <c r="C213" s="44">
        <v>9.3741051199999997E-4</v>
      </c>
      <c r="D213" s="10" t="s">
        <v>330</v>
      </c>
      <c r="E213" s="10">
        <v>4583.6000000000004</v>
      </c>
      <c r="F213" s="10">
        <v>0</v>
      </c>
      <c r="G213" s="10">
        <v>0</v>
      </c>
      <c r="H213" s="7">
        <v>4583.6000000000004</v>
      </c>
      <c r="I213" s="10" t="s">
        <v>332</v>
      </c>
      <c r="J213" s="24" t="s">
        <v>333</v>
      </c>
      <c r="K213" s="24" t="s">
        <v>439</v>
      </c>
      <c r="L213" s="10" t="s">
        <v>335</v>
      </c>
    </row>
    <row r="214" spans="1:12" x14ac:dyDescent="0.25">
      <c r="A214" s="8">
        <v>177</v>
      </c>
      <c r="B214" s="22" t="s">
        <v>198</v>
      </c>
      <c r="C214" s="44">
        <v>4.1937412099999998E-4</v>
      </c>
      <c r="D214" s="10" t="s">
        <v>330</v>
      </c>
      <c r="E214" s="10">
        <v>2050.59</v>
      </c>
      <c r="F214" s="10">
        <v>0</v>
      </c>
      <c r="G214" s="10">
        <v>0</v>
      </c>
      <c r="H214" s="7">
        <v>2050.59</v>
      </c>
      <c r="I214" s="10" t="s">
        <v>330</v>
      </c>
      <c r="J214" s="24" t="s">
        <v>331</v>
      </c>
      <c r="K214" s="24" t="s">
        <v>331</v>
      </c>
      <c r="L214" s="10" t="s">
        <v>331</v>
      </c>
    </row>
    <row r="215" spans="1:12" x14ac:dyDescent="0.25">
      <c r="A215" s="8">
        <v>178</v>
      </c>
      <c r="B215" s="22" t="s">
        <v>199</v>
      </c>
      <c r="C215" s="44">
        <v>8.75890282E-4</v>
      </c>
      <c r="D215" s="10" t="s">
        <v>330</v>
      </c>
      <c r="E215" s="10">
        <v>4282.79</v>
      </c>
      <c r="F215" s="10">
        <v>0</v>
      </c>
      <c r="G215" s="10">
        <v>0</v>
      </c>
      <c r="H215" s="7">
        <v>4282.79</v>
      </c>
      <c r="I215" s="10" t="s">
        <v>330</v>
      </c>
      <c r="J215" s="24" t="s">
        <v>331</v>
      </c>
      <c r="K215" s="24" t="s">
        <v>331</v>
      </c>
      <c r="L215" s="10" t="s">
        <v>331</v>
      </c>
    </row>
    <row r="216" spans="1:12" x14ac:dyDescent="0.25">
      <c r="A216" s="8">
        <v>179</v>
      </c>
      <c r="B216" s="22" t="s">
        <v>200</v>
      </c>
      <c r="C216" s="44">
        <v>6.20117462E-4</v>
      </c>
      <c r="D216" s="10" t="s">
        <v>330</v>
      </c>
      <c r="E216" s="10">
        <v>3032.15</v>
      </c>
      <c r="F216" s="10">
        <v>0</v>
      </c>
      <c r="G216" s="10">
        <v>0</v>
      </c>
      <c r="H216" s="7">
        <v>3032.15</v>
      </c>
      <c r="I216" s="10" t="s">
        <v>330</v>
      </c>
      <c r="J216" s="24" t="s">
        <v>331</v>
      </c>
      <c r="K216" s="24" t="s">
        <v>331</v>
      </c>
      <c r="L216" s="10" t="s">
        <v>331</v>
      </c>
    </row>
    <row r="217" spans="1:12" x14ac:dyDescent="0.25">
      <c r="A217" s="8">
        <v>180</v>
      </c>
      <c r="B217" s="22" t="s">
        <v>201</v>
      </c>
      <c r="C217" s="44">
        <v>1.63938462E-4</v>
      </c>
      <c r="D217" s="10" t="s">
        <v>330</v>
      </c>
      <c r="E217" s="10">
        <v>801.6</v>
      </c>
      <c r="F217" s="10">
        <v>0</v>
      </c>
      <c r="G217" s="10">
        <v>0</v>
      </c>
      <c r="H217" s="7">
        <v>801.6</v>
      </c>
      <c r="I217" s="10" t="s">
        <v>330</v>
      </c>
      <c r="J217" s="24" t="s">
        <v>331</v>
      </c>
      <c r="K217" s="24" t="s">
        <v>331</v>
      </c>
      <c r="L217" s="10" t="s">
        <v>331</v>
      </c>
    </row>
    <row r="218" spans="1:12" x14ac:dyDescent="0.25">
      <c r="A218" s="8">
        <v>181</v>
      </c>
      <c r="B218" s="22" t="s">
        <v>202</v>
      </c>
      <c r="C218" s="44">
        <v>5.8535727114E-2</v>
      </c>
      <c r="D218" s="10" t="s">
        <v>330</v>
      </c>
      <c r="E218" s="10">
        <v>286218.69</v>
      </c>
      <c r="F218" s="10">
        <v>0</v>
      </c>
      <c r="G218" s="10">
        <v>972.33</v>
      </c>
      <c r="H218" s="7">
        <v>287191.02</v>
      </c>
      <c r="I218" s="10" t="s">
        <v>332</v>
      </c>
      <c r="J218" s="24" t="s">
        <v>333</v>
      </c>
      <c r="K218" s="24" t="s">
        <v>481</v>
      </c>
      <c r="L218" s="10" t="s">
        <v>335</v>
      </c>
    </row>
    <row r="219" spans="1:12" x14ac:dyDescent="0.25">
      <c r="A219" s="8">
        <v>182</v>
      </c>
      <c r="B219" s="22" t="s">
        <v>203</v>
      </c>
      <c r="C219" s="44">
        <v>2.4376421470000001E-3</v>
      </c>
      <c r="D219" s="10" t="s">
        <v>330</v>
      </c>
      <c r="E219" s="10">
        <v>11919.19</v>
      </c>
      <c r="F219" s="10">
        <v>0</v>
      </c>
      <c r="G219" s="10">
        <v>0</v>
      </c>
      <c r="H219" s="7">
        <v>11919.19</v>
      </c>
      <c r="I219" s="10" t="s">
        <v>332</v>
      </c>
      <c r="J219" s="24" t="s">
        <v>333</v>
      </c>
      <c r="K219" s="24" t="s">
        <v>482</v>
      </c>
      <c r="L219" s="10" t="s">
        <v>335</v>
      </c>
    </row>
    <row r="220" spans="1:12" x14ac:dyDescent="0.25">
      <c r="A220" s="8"/>
      <c r="B220" s="22"/>
      <c r="C220" s="44"/>
      <c r="D220" s="10"/>
      <c r="E220" s="10"/>
      <c r="F220" s="10"/>
      <c r="G220" s="10"/>
      <c r="H220" s="7">
        <v>0</v>
      </c>
      <c r="I220" s="10"/>
      <c r="J220" s="24"/>
      <c r="K220" s="24"/>
      <c r="L220" s="10"/>
    </row>
    <row r="221" spans="1:12" x14ac:dyDescent="0.25">
      <c r="A221" s="8">
        <v>183</v>
      </c>
      <c r="B221" s="22" t="s">
        <v>205</v>
      </c>
      <c r="C221" s="44">
        <v>6.2312530159999999E-3</v>
      </c>
      <c r="D221" s="10" t="s">
        <v>330</v>
      </c>
      <c r="E221" s="10">
        <v>30468.59</v>
      </c>
      <c r="F221" s="10">
        <v>0</v>
      </c>
      <c r="G221" s="10">
        <v>0</v>
      </c>
      <c r="H221" s="7">
        <v>30468.59</v>
      </c>
      <c r="I221" s="10" t="s">
        <v>332</v>
      </c>
      <c r="J221" s="24" t="s">
        <v>333</v>
      </c>
      <c r="K221" s="24" t="s">
        <v>483</v>
      </c>
      <c r="L221" s="10" t="s">
        <v>335</v>
      </c>
    </row>
    <row r="222" spans="1:12" x14ac:dyDescent="0.25">
      <c r="A222" s="8">
        <v>184</v>
      </c>
      <c r="B222" s="22" t="s">
        <v>206</v>
      </c>
      <c r="C222" s="44">
        <v>5.6487088400000002E-4</v>
      </c>
      <c r="D222" s="10" t="s">
        <v>330</v>
      </c>
      <c r="E222" s="10">
        <v>2762.02</v>
      </c>
      <c r="F222" s="10">
        <v>0</v>
      </c>
      <c r="G222" s="10">
        <v>0</v>
      </c>
      <c r="H222" s="7">
        <v>2762.02</v>
      </c>
      <c r="I222" s="10" t="s">
        <v>332</v>
      </c>
      <c r="J222" s="24" t="s">
        <v>333</v>
      </c>
      <c r="K222" s="24" t="s">
        <v>393</v>
      </c>
      <c r="L222" s="10" t="s">
        <v>335</v>
      </c>
    </row>
    <row r="223" spans="1:12" x14ac:dyDescent="0.25">
      <c r="A223" s="8">
        <v>185</v>
      </c>
      <c r="B223" s="22" t="s">
        <v>207</v>
      </c>
      <c r="C223" s="44">
        <v>2.8958027900000003E-4</v>
      </c>
      <c r="D223" s="10" t="s">
        <v>330</v>
      </c>
      <c r="E223" s="10">
        <v>1415.94</v>
      </c>
      <c r="F223" s="10">
        <v>0</v>
      </c>
      <c r="G223" s="10">
        <v>0</v>
      </c>
      <c r="H223" s="7">
        <v>1415.94</v>
      </c>
      <c r="I223" s="10" t="s">
        <v>330</v>
      </c>
      <c r="J223" s="24" t="s">
        <v>331</v>
      </c>
      <c r="K223" s="24" t="s">
        <v>331</v>
      </c>
      <c r="L223" s="10" t="s">
        <v>331</v>
      </c>
    </row>
    <row r="224" spans="1:12" x14ac:dyDescent="0.25">
      <c r="A224" s="8">
        <v>186</v>
      </c>
      <c r="B224" s="22" t="s">
        <v>208</v>
      </c>
      <c r="C224" s="44">
        <v>2.1551218639999999E-3</v>
      </c>
      <c r="D224" s="10" t="s">
        <v>330</v>
      </c>
      <c r="E224" s="10">
        <v>10537.77</v>
      </c>
      <c r="F224" s="10">
        <v>0</v>
      </c>
      <c r="G224" s="10">
        <v>0</v>
      </c>
      <c r="H224" s="7">
        <v>10537.77</v>
      </c>
      <c r="I224" s="10" t="s">
        <v>332</v>
      </c>
      <c r="J224" s="24" t="s">
        <v>333</v>
      </c>
      <c r="K224" s="24" t="s">
        <v>484</v>
      </c>
      <c r="L224" s="10" t="s">
        <v>335</v>
      </c>
    </row>
    <row r="225" spans="1:12" x14ac:dyDescent="0.25">
      <c r="A225" s="8">
        <v>187</v>
      </c>
      <c r="B225" s="22" t="s">
        <v>209</v>
      </c>
      <c r="C225" s="44">
        <v>5.8661152399999998E-4</v>
      </c>
      <c r="D225" s="10" t="s">
        <v>330</v>
      </c>
      <c r="E225" s="10">
        <v>2868.32</v>
      </c>
      <c r="F225" s="10">
        <v>0</v>
      </c>
      <c r="G225" s="10">
        <v>0</v>
      </c>
      <c r="H225" s="7">
        <v>2868.32</v>
      </c>
      <c r="I225" s="10" t="s">
        <v>330</v>
      </c>
      <c r="J225" s="24" t="s">
        <v>331</v>
      </c>
      <c r="K225" s="24" t="s">
        <v>331</v>
      </c>
      <c r="L225" s="10" t="s">
        <v>331</v>
      </c>
    </row>
    <row r="226" spans="1:12" x14ac:dyDescent="0.25">
      <c r="A226" s="8">
        <v>188</v>
      </c>
      <c r="B226" s="22" t="s">
        <v>210</v>
      </c>
      <c r="C226" s="44">
        <v>7.4328491999999996E-5</v>
      </c>
      <c r="D226" s="10" t="s">
        <v>332</v>
      </c>
      <c r="E226" s="10">
        <v>363.44384127837657</v>
      </c>
      <c r="F226" s="10">
        <v>5016.4461587216238</v>
      </c>
      <c r="G226" s="10">
        <v>0</v>
      </c>
      <c r="H226" s="7">
        <v>5379.89</v>
      </c>
      <c r="I226" s="10" t="s">
        <v>330</v>
      </c>
      <c r="J226" s="24" t="s">
        <v>331</v>
      </c>
      <c r="K226" s="24" t="s">
        <v>331</v>
      </c>
      <c r="L226" s="10" t="s">
        <v>331</v>
      </c>
    </row>
    <row r="227" spans="1:12" x14ac:dyDescent="0.25">
      <c r="A227" s="8">
        <v>189</v>
      </c>
      <c r="B227" s="22" t="s">
        <v>211</v>
      </c>
      <c r="C227" s="44">
        <v>3.179205988E-3</v>
      </c>
      <c r="D227" s="10" t="s">
        <v>330</v>
      </c>
      <c r="E227" s="10">
        <v>15545.18</v>
      </c>
      <c r="F227" s="10">
        <v>0</v>
      </c>
      <c r="G227" s="10">
        <v>0</v>
      </c>
      <c r="H227" s="7">
        <v>15545.18</v>
      </c>
      <c r="I227" s="10" t="s">
        <v>332</v>
      </c>
      <c r="J227" s="24" t="s">
        <v>333</v>
      </c>
      <c r="K227" s="24" t="s">
        <v>485</v>
      </c>
      <c r="L227" s="10" t="s">
        <v>335</v>
      </c>
    </row>
    <row r="228" spans="1:12" x14ac:dyDescent="0.25">
      <c r="A228" s="8">
        <v>190</v>
      </c>
      <c r="B228" s="22" t="s">
        <v>212</v>
      </c>
      <c r="C228" s="44">
        <v>8.8613450940000001E-3</v>
      </c>
      <c r="D228" s="10" t="s">
        <v>330</v>
      </c>
      <c r="E228" s="10">
        <v>43328.800000000003</v>
      </c>
      <c r="F228" s="10">
        <v>0</v>
      </c>
      <c r="G228" s="10">
        <v>10277.42</v>
      </c>
      <c r="H228" s="7">
        <v>53606.22</v>
      </c>
      <c r="I228" s="10" t="s">
        <v>330</v>
      </c>
      <c r="J228" s="24" t="s">
        <v>331</v>
      </c>
      <c r="K228" s="24" t="s">
        <v>331</v>
      </c>
      <c r="L228" s="10" t="s">
        <v>331</v>
      </c>
    </row>
    <row r="229" spans="1:12" x14ac:dyDescent="0.25">
      <c r="A229" s="8">
        <v>191</v>
      </c>
      <c r="B229" s="22" t="s">
        <v>213</v>
      </c>
      <c r="C229" s="44">
        <v>3.5876111799999999E-4</v>
      </c>
      <c r="D229" s="10" t="s">
        <v>330</v>
      </c>
      <c r="E229" s="10">
        <v>1754.21</v>
      </c>
      <c r="F229" s="10">
        <v>0</v>
      </c>
      <c r="G229" s="10">
        <v>0</v>
      </c>
      <c r="H229" s="7">
        <v>1754.21</v>
      </c>
      <c r="I229" s="10" t="s">
        <v>330</v>
      </c>
      <c r="J229" s="24" t="s">
        <v>331</v>
      </c>
      <c r="K229" s="24" t="s">
        <v>331</v>
      </c>
      <c r="L229" s="10" t="s">
        <v>331</v>
      </c>
    </row>
    <row r="230" spans="1:12" x14ac:dyDescent="0.25">
      <c r="A230" s="8">
        <v>192</v>
      </c>
      <c r="B230" s="22" t="s">
        <v>214</v>
      </c>
      <c r="C230" s="44">
        <v>1.31849087E-4</v>
      </c>
      <c r="D230" s="10" t="s">
        <v>330</v>
      </c>
      <c r="E230" s="10">
        <v>644.69000000000005</v>
      </c>
      <c r="F230" s="10">
        <v>0</v>
      </c>
      <c r="G230" s="10">
        <v>0</v>
      </c>
      <c r="H230" s="7">
        <v>644.69000000000005</v>
      </c>
      <c r="I230" s="10" t="s">
        <v>330</v>
      </c>
      <c r="J230" s="24" t="s">
        <v>331</v>
      </c>
      <c r="K230" s="24" t="s">
        <v>331</v>
      </c>
      <c r="L230" s="10" t="s">
        <v>331</v>
      </c>
    </row>
    <row r="231" spans="1:12" x14ac:dyDescent="0.25">
      <c r="A231" s="8">
        <v>193</v>
      </c>
      <c r="B231" s="22" t="s">
        <v>215</v>
      </c>
      <c r="C231" s="44">
        <v>4.1475564000000001E-5</v>
      </c>
      <c r="D231" s="10" t="s">
        <v>332</v>
      </c>
      <c r="E231" s="10">
        <v>202.80512720999513</v>
      </c>
      <c r="F231" s="10">
        <v>2799.1948727900049</v>
      </c>
      <c r="G231" s="10">
        <v>0</v>
      </c>
      <c r="H231" s="7">
        <v>3002</v>
      </c>
      <c r="I231" s="10" t="s">
        <v>330</v>
      </c>
      <c r="J231" s="24" t="s">
        <v>331</v>
      </c>
      <c r="K231" s="24" t="s">
        <v>331</v>
      </c>
      <c r="L231" s="10" t="s">
        <v>331</v>
      </c>
    </row>
    <row r="232" spans="1:12" x14ac:dyDescent="0.25">
      <c r="A232" s="8">
        <v>194</v>
      </c>
      <c r="B232" s="22" t="s">
        <v>216</v>
      </c>
      <c r="C232" s="44">
        <v>2.84820374E-4</v>
      </c>
      <c r="D232" s="10" t="s">
        <v>330</v>
      </c>
      <c r="E232" s="10">
        <v>1392.67</v>
      </c>
      <c r="F232" s="10">
        <v>0</v>
      </c>
      <c r="G232" s="10">
        <v>0</v>
      </c>
      <c r="H232" s="7">
        <v>1392.67</v>
      </c>
      <c r="I232" s="10" t="s">
        <v>332</v>
      </c>
      <c r="J232" s="24" t="s">
        <v>333</v>
      </c>
      <c r="K232" s="24" t="s">
        <v>486</v>
      </c>
      <c r="L232" s="10" t="s">
        <v>335</v>
      </c>
    </row>
    <row r="233" spans="1:12" x14ac:dyDescent="0.25">
      <c r="A233" s="8">
        <v>195</v>
      </c>
      <c r="B233" s="22" t="s">
        <v>217</v>
      </c>
      <c r="C233" s="44">
        <v>8.7988887000000005E-5</v>
      </c>
      <c r="D233" s="10" t="s">
        <v>330</v>
      </c>
      <c r="E233" s="10">
        <v>430.23</v>
      </c>
      <c r="F233" s="10">
        <v>0</v>
      </c>
      <c r="G233" s="10">
        <v>0</v>
      </c>
      <c r="H233" s="7">
        <v>430.23</v>
      </c>
      <c r="I233" s="10" t="s">
        <v>330</v>
      </c>
      <c r="J233" s="24" t="s">
        <v>331</v>
      </c>
      <c r="K233" s="24" t="s">
        <v>331</v>
      </c>
      <c r="L233" s="10" t="s">
        <v>331</v>
      </c>
    </row>
    <row r="234" spans="1:12" x14ac:dyDescent="0.25">
      <c r="A234" s="8">
        <v>196</v>
      </c>
      <c r="B234" s="22" t="s">
        <v>218</v>
      </c>
      <c r="C234" s="44">
        <v>3.6990834599999998E-4</v>
      </c>
      <c r="D234" s="10" t="s">
        <v>330</v>
      </c>
      <c r="E234" s="10">
        <v>1808.72</v>
      </c>
      <c r="F234" s="10">
        <v>0</v>
      </c>
      <c r="G234" s="10">
        <v>0</v>
      </c>
      <c r="H234" s="7">
        <v>1808.72</v>
      </c>
      <c r="I234" s="10" t="s">
        <v>330</v>
      </c>
      <c r="J234" s="24" t="s">
        <v>331</v>
      </c>
      <c r="K234" s="24" t="s">
        <v>331</v>
      </c>
      <c r="L234" s="10" t="s">
        <v>331</v>
      </c>
    </row>
    <row r="235" spans="1:12" x14ac:dyDescent="0.25">
      <c r="A235" s="8">
        <v>197</v>
      </c>
      <c r="B235" s="22" t="s">
        <v>219</v>
      </c>
      <c r="C235" s="44">
        <v>3.368814739E-3</v>
      </c>
      <c r="D235" s="10" t="s">
        <v>330</v>
      </c>
      <c r="E235" s="10">
        <v>16472.29</v>
      </c>
      <c r="F235" s="10">
        <v>0</v>
      </c>
      <c r="G235" s="10">
        <v>0</v>
      </c>
      <c r="H235" s="7">
        <v>16472.29</v>
      </c>
      <c r="I235" s="10" t="s">
        <v>332</v>
      </c>
      <c r="J235" s="24" t="s">
        <v>333</v>
      </c>
      <c r="K235" s="24" t="s">
        <v>487</v>
      </c>
      <c r="L235" s="10" t="s">
        <v>335</v>
      </c>
    </row>
    <row r="236" spans="1:12" x14ac:dyDescent="0.25">
      <c r="A236" s="8">
        <v>198</v>
      </c>
      <c r="B236" s="22" t="s">
        <v>220</v>
      </c>
      <c r="C236" s="44">
        <v>8.6247881000000006E-5</v>
      </c>
      <c r="D236" s="10" t="s">
        <v>330</v>
      </c>
      <c r="E236" s="10">
        <v>421.72</v>
      </c>
      <c r="F236" s="10">
        <v>0</v>
      </c>
      <c r="G236" s="10">
        <v>0</v>
      </c>
      <c r="H236" s="7">
        <v>421.72</v>
      </c>
      <c r="I236" s="10" t="s">
        <v>330</v>
      </c>
      <c r="J236" s="24" t="s">
        <v>331</v>
      </c>
      <c r="K236" s="24" t="s">
        <v>331</v>
      </c>
      <c r="L236" s="10" t="s">
        <v>331</v>
      </c>
    </row>
    <row r="237" spans="1:12" x14ac:dyDescent="0.25">
      <c r="A237" s="8">
        <v>199</v>
      </c>
      <c r="B237" s="22" t="s">
        <v>221</v>
      </c>
      <c r="C237" s="44">
        <v>1.55709802E-3</v>
      </c>
      <c r="D237" s="10" t="s">
        <v>330</v>
      </c>
      <c r="E237" s="10">
        <v>7613.65</v>
      </c>
      <c r="F237" s="10">
        <v>0</v>
      </c>
      <c r="G237" s="10">
        <v>0</v>
      </c>
      <c r="H237" s="7">
        <v>7613.65</v>
      </c>
      <c r="I237" s="10" t="s">
        <v>330</v>
      </c>
      <c r="J237" s="24" t="s">
        <v>331</v>
      </c>
      <c r="K237" s="24" t="s">
        <v>331</v>
      </c>
      <c r="L237" s="10" t="s">
        <v>331</v>
      </c>
    </row>
    <row r="238" spans="1:12" x14ac:dyDescent="0.25">
      <c r="A238" s="8">
        <v>200</v>
      </c>
      <c r="B238" s="22" t="s">
        <v>222</v>
      </c>
      <c r="C238" s="44">
        <v>5.8689546600000002E-4</v>
      </c>
      <c r="D238" s="10" t="s">
        <v>330</v>
      </c>
      <c r="E238" s="10">
        <v>2869.71</v>
      </c>
      <c r="F238" s="10">
        <v>0</v>
      </c>
      <c r="G238" s="10">
        <v>0</v>
      </c>
      <c r="H238" s="7">
        <v>2869.71</v>
      </c>
      <c r="I238" s="10" t="s">
        <v>330</v>
      </c>
      <c r="J238" s="24" t="s">
        <v>331</v>
      </c>
      <c r="K238" s="24" t="s">
        <v>331</v>
      </c>
      <c r="L238" s="10" t="s">
        <v>331</v>
      </c>
    </row>
    <row r="239" spans="1:12" x14ac:dyDescent="0.25">
      <c r="A239" s="8">
        <v>201</v>
      </c>
      <c r="B239" s="22" t="s">
        <v>223</v>
      </c>
      <c r="C239" s="44">
        <v>1.629846795E-3</v>
      </c>
      <c r="D239" s="10" t="s">
        <v>330</v>
      </c>
      <c r="E239" s="10">
        <v>7969.37</v>
      </c>
      <c r="F239" s="10">
        <v>0</v>
      </c>
      <c r="G239" s="10">
        <v>0</v>
      </c>
      <c r="H239" s="7">
        <v>7969.37</v>
      </c>
      <c r="I239" s="10" t="s">
        <v>332</v>
      </c>
      <c r="J239" s="24" t="s">
        <v>333</v>
      </c>
      <c r="K239" s="24" t="s">
        <v>488</v>
      </c>
      <c r="L239" s="10" t="s">
        <v>335</v>
      </c>
    </row>
    <row r="240" spans="1:12" x14ac:dyDescent="0.25">
      <c r="A240" s="8">
        <v>202</v>
      </c>
      <c r="B240" s="22" t="s">
        <v>224</v>
      </c>
      <c r="C240" s="44">
        <v>1.266652554E-3</v>
      </c>
      <c r="D240" s="10" t="s">
        <v>330</v>
      </c>
      <c r="E240" s="10">
        <v>6193.48</v>
      </c>
      <c r="F240" s="10">
        <v>0</v>
      </c>
      <c r="G240" s="10">
        <v>0</v>
      </c>
      <c r="H240" s="7">
        <v>6193.48</v>
      </c>
      <c r="I240" s="10" t="s">
        <v>330</v>
      </c>
      <c r="J240" s="24" t="s">
        <v>331</v>
      </c>
      <c r="K240" s="24" t="s">
        <v>331</v>
      </c>
      <c r="L240" s="10" t="s">
        <v>331</v>
      </c>
    </row>
    <row r="241" spans="1:12" x14ac:dyDescent="0.25">
      <c r="A241" s="8">
        <v>203</v>
      </c>
      <c r="B241" s="22" t="s">
        <v>225</v>
      </c>
      <c r="C241" s="44">
        <v>2.8839077400000002E-4</v>
      </c>
      <c r="D241" s="10" t="s">
        <v>330</v>
      </c>
      <c r="E241" s="10">
        <v>1410.13</v>
      </c>
      <c r="F241" s="10">
        <v>0</v>
      </c>
      <c r="G241" s="10">
        <v>0</v>
      </c>
      <c r="H241" s="7">
        <v>1410.13</v>
      </c>
      <c r="I241" s="10" t="s">
        <v>330</v>
      </c>
      <c r="J241" s="24" t="s">
        <v>331</v>
      </c>
      <c r="K241" s="24" t="s">
        <v>331</v>
      </c>
      <c r="L241" s="10" t="s">
        <v>331</v>
      </c>
    </row>
    <row r="242" spans="1:12" x14ac:dyDescent="0.25">
      <c r="A242" s="8">
        <v>204</v>
      </c>
      <c r="B242" s="22" t="s">
        <v>226</v>
      </c>
      <c r="C242" s="44">
        <v>2.3853655900000001E-4</v>
      </c>
      <c r="D242" s="10" t="s">
        <v>330</v>
      </c>
      <c r="E242" s="10">
        <v>1166.3599999999999</v>
      </c>
      <c r="F242" s="10">
        <v>0</v>
      </c>
      <c r="G242" s="10">
        <v>0</v>
      </c>
      <c r="H242" s="7">
        <v>1166.3599999999999</v>
      </c>
      <c r="I242" s="10" t="s">
        <v>330</v>
      </c>
      <c r="J242" s="24" t="s">
        <v>331</v>
      </c>
      <c r="K242" s="24" t="s">
        <v>331</v>
      </c>
      <c r="L242" s="10" t="s">
        <v>331</v>
      </c>
    </row>
    <row r="243" spans="1:12" x14ac:dyDescent="0.25">
      <c r="A243" s="8">
        <v>205</v>
      </c>
      <c r="B243" s="22" t="s">
        <v>227</v>
      </c>
      <c r="C243" s="44">
        <v>4.0386057200000002E-4</v>
      </c>
      <c r="D243" s="10" t="s">
        <v>330</v>
      </c>
      <c r="E243" s="10">
        <v>1974.73</v>
      </c>
      <c r="F243" s="10">
        <v>0</v>
      </c>
      <c r="G243" s="10">
        <v>0</v>
      </c>
      <c r="H243" s="7">
        <v>1974.73</v>
      </c>
      <c r="I243" s="10" t="s">
        <v>330</v>
      </c>
      <c r="J243" s="24" t="s">
        <v>331</v>
      </c>
      <c r="K243" s="24" t="s">
        <v>331</v>
      </c>
      <c r="L243" s="10" t="s">
        <v>331</v>
      </c>
    </row>
    <row r="244" spans="1:12" x14ac:dyDescent="0.25">
      <c r="A244" s="8">
        <v>206</v>
      </c>
      <c r="B244" s="22" t="s">
        <v>228</v>
      </c>
      <c r="C244" s="44">
        <v>1.0430545819999999E-3</v>
      </c>
      <c r="D244" s="10" t="s">
        <v>330</v>
      </c>
      <c r="E244" s="10">
        <v>5100.16</v>
      </c>
      <c r="F244" s="10">
        <v>0</v>
      </c>
      <c r="G244" s="10">
        <v>0</v>
      </c>
      <c r="H244" s="7">
        <v>5100.16</v>
      </c>
      <c r="I244" s="10" t="s">
        <v>332</v>
      </c>
      <c r="J244" s="24" t="s">
        <v>333</v>
      </c>
      <c r="K244" s="24" t="s">
        <v>439</v>
      </c>
      <c r="L244" s="10" t="s">
        <v>335</v>
      </c>
    </row>
    <row r="245" spans="1:12" x14ac:dyDescent="0.25">
      <c r="A245" s="8">
        <v>207</v>
      </c>
      <c r="B245" s="22" t="s">
        <v>229</v>
      </c>
      <c r="C245" s="44">
        <v>4.3018366799999997E-3</v>
      </c>
      <c r="D245" s="10" t="s">
        <v>330</v>
      </c>
      <c r="E245" s="10">
        <v>21034.44</v>
      </c>
      <c r="F245" s="10">
        <v>0</v>
      </c>
      <c r="G245" s="10">
        <v>0</v>
      </c>
      <c r="H245" s="7">
        <v>21034.44</v>
      </c>
      <c r="I245" s="10" t="s">
        <v>332</v>
      </c>
      <c r="J245" s="24" t="s">
        <v>333</v>
      </c>
      <c r="K245" s="24" t="s">
        <v>489</v>
      </c>
      <c r="L245" s="10" t="s">
        <v>335</v>
      </c>
    </row>
    <row r="246" spans="1:12" x14ac:dyDescent="0.25">
      <c r="A246" s="8">
        <v>208</v>
      </c>
      <c r="B246" s="22" t="s">
        <v>230</v>
      </c>
      <c r="C246" s="44">
        <v>2.5535928020000002E-3</v>
      </c>
      <c r="D246" s="10" t="s">
        <v>330</v>
      </c>
      <c r="E246" s="10">
        <v>12486.15</v>
      </c>
      <c r="F246" s="10">
        <v>0</v>
      </c>
      <c r="G246" s="10">
        <v>0</v>
      </c>
      <c r="H246" s="7">
        <v>12486.15</v>
      </c>
      <c r="I246" s="10" t="s">
        <v>330</v>
      </c>
      <c r="J246" s="24" t="s">
        <v>331</v>
      </c>
      <c r="K246" s="24" t="s">
        <v>331</v>
      </c>
      <c r="L246" s="10" t="s">
        <v>331</v>
      </c>
    </row>
    <row r="247" spans="1:12" x14ac:dyDescent="0.25">
      <c r="A247" s="8">
        <v>209</v>
      </c>
      <c r="B247" s="22" t="s">
        <v>231</v>
      </c>
      <c r="C247" s="44">
        <v>1.55126354E-3</v>
      </c>
      <c r="D247" s="10" t="s">
        <v>330</v>
      </c>
      <c r="E247" s="10">
        <v>7585.12</v>
      </c>
      <c r="F247" s="10">
        <v>0</v>
      </c>
      <c r="G247" s="10">
        <v>0</v>
      </c>
      <c r="H247" s="7">
        <v>7585.12</v>
      </c>
      <c r="I247" s="10" t="s">
        <v>330</v>
      </c>
      <c r="J247" s="24" t="s">
        <v>331</v>
      </c>
      <c r="K247" s="24" t="s">
        <v>331</v>
      </c>
      <c r="L247" s="10" t="s">
        <v>331</v>
      </c>
    </row>
    <row r="248" spans="1:12" x14ac:dyDescent="0.25">
      <c r="A248" s="8">
        <v>210</v>
      </c>
      <c r="B248" s="22" t="s">
        <v>232</v>
      </c>
      <c r="C248" s="44">
        <v>4.1352700200000001E-4</v>
      </c>
      <c r="D248" s="10" t="s">
        <v>330</v>
      </c>
      <c r="E248" s="10">
        <v>2022</v>
      </c>
      <c r="F248" s="10">
        <v>0</v>
      </c>
      <c r="G248" s="10">
        <v>0</v>
      </c>
      <c r="H248" s="7">
        <v>2022</v>
      </c>
      <c r="I248" s="10" t="s">
        <v>330</v>
      </c>
      <c r="J248" s="24" t="s">
        <v>331</v>
      </c>
      <c r="K248" s="24" t="s">
        <v>331</v>
      </c>
      <c r="L248" s="10" t="s">
        <v>331</v>
      </c>
    </row>
    <row r="249" spans="1:12" x14ac:dyDescent="0.25">
      <c r="A249" s="8">
        <v>211</v>
      </c>
      <c r="B249" s="22" t="s">
        <v>233</v>
      </c>
      <c r="C249" s="44">
        <v>2.5740509009999999E-3</v>
      </c>
      <c r="D249" s="10" t="s">
        <v>330</v>
      </c>
      <c r="E249" s="10">
        <v>12586.18</v>
      </c>
      <c r="F249" s="10">
        <v>0</v>
      </c>
      <c r="G249" s="10">
        <v>0</v>
      </c>
      <c r="H249" s="7">
        <v>12586.18</v>
      </c>
      <c r="I249" s="10" t="s">
        <v>330</v>
      </c>
      <c r="J249" s="24" t="s">
        <v>331</v>
      </c>
      <c r="K249" s="24" t="s">
        <v>331</v>
      </c>
      <c r="L249" s="10" t="s">
        <v>331</v>
      </c>
    </row>
    <row r="250" spans="1:12" x14ac:dyDescent="0.25">
      <c r="A250" s="8">
        <v>212</v>
      </c>
      <c r="B250" s="22" t="s">
        <v>234</v>
      </c>
      <c r="C250" s="44">
        <v>1.8052764386000002E-2</v>
      </c>
      <c r="D250" s="10" t="s">
        <v>330</v>
      </c>
      <c r="E250" s="10">
        <v>88271.54</v>
      </c>
      <c r="F250" s="10">
        <v>0</v>
      </c>
      <c r="G250" s="10">
        <v>0</v>
      </c>
      <c r="H250" s="7">
        <v>88271.54</v>
      </c>
      <c r="I250" s="10" t="s">
        <v>332</v>
      </c>
      <c r="J250" s="24" t="s">
        <v>333</v>
      </c>
      <c r="K250" s="24" t="s">
        <v>490</v>
      </c>
      <c r="L250" s="10" t="s">
        <v>335</v>
      </c>
    </row>
    <row r="251" spans="1:12" x14ac:dyDescent="0.25">
      <c r="A251" s="8">
        <v>213</v>
      </c>
      <c r="B251" s="22" t="s">
        <v>235</v>
      </c>
      <c r="C251" s="44">
        <v>3.8845852229999998E-3</v>
      </c>
      <c r="D251" s="10" t="s">
        <v>330</v>
      </c>
      <c r="E251" s="10">
        <v>18994.23</v>
      </c>
      <c r="F251" s="10">
        <v>0</v>
      </c>
      <c r="G251" s="10">
        <v>0</v>
      </c>
      <c r="H251" s="7">
        <v>18994.23</v>
      </c>
      <c r="I251" s="10" t="s">
        <v>332</v>
      </c>
      <c r="J251" s="24" t="s">
        <v>333</v>
      </c>
      <c r="K251" s="24" t="s">
        <v>491</v>
      </c>
      <c r="L251" s="10" t="s">
        <v>335</v>
      </c>
    </row>
    <row r="252" spans="1:12" x14ac:dyDescent="0.25">
      <c r="A252" s="8">
        <v>214</v>
      </c>
      <c r="B252" s="22" t="s">
        <v>236</v>
      </c>
      <c r="C252" s="44">
        <v>1.10286173E-3</v>
      </c>
      <c r="D252" s="10" t="s">
        <v>330</v>
      </c>
      <c r="E252" s="10">
        <v>5392.6</v>
      </c>
      <c r="F252" s="10">
        <v>0</v>
      </c>
      <c r="G252" s="10">
        <v>0</v>
      </c>
      <c r="H252" s="7">
        <v>5392.6</v>
      </c>
      <c r="I252" s="10" t="s">
        <v>332</v>
      </c>
      <c r="J252" s="24" t="s">
        <v>333</v>
      </c>
      <c r="K252" s="24" t="s">
        <v>492</v>
      </c>
      <c r="L252" s="10" t="s">
        <v>335</v>
      </c>
    </row>
    <row r="253" spans="1:12" x14ac:dyDescent="0.25">
      <c r="A253" s="8">
        <v>215</v>
      </c>
      <c r="B253" s="22" t="s">
        <v>237</v>
      </c>
      <c r="C253" s="44">
        <v>4.7180115800000001E-4</v>
      </c>
      <c r="D253" s="10" t="s">
        <v>330</v>
      </c>
      <c r="E253" s="10">
        <v>2306.94</v>
      </c>
      <c r="F253" s="10">
        <v>0</v>
      </c>
      <c r="G253" s="10">
        <v>0</v>
      </c>
      <c r="H253" s="7">
        <v>2306.94</v>
      </c>
      <c r="I253" s="10" t="s">
        <v>330</v>
      </c>
      <c r="J253" s="24" t="s">
        <v>331</v>
      </c>
      <c r="K253" s="24" t="s">
        <v>331</v>
      </c>
      <c r="L253" s="10" t="s">
        <v>331</v>
      </c>
    </row>
    <row r="254" spans="1:12" x14ac:dyDescent="0.25">
      <c r="A254" s="8">
        <v>216</v>
      </c>
      <c r="B254" s="22" t="s">
        <v>238</v>
      </c>
      <c r="C254" s="44">
        <v>3.0790141000000001E-5</v>
      </c>
      <c r="D254" s="10" t="s">
        <v>332</v>
      </c>
      <c r="E254" s="10">
        <v>150.55665921935861</v>
      </c>
      <c r="F254" s="10">
        <v>2078.0333407806415</v>
      </c>
      <c r="G254" s="10">
        <v>0</v>
      </c>
      <c r="H254" s="7">
        <v>2228.59</v>
      </c>
      <c r="I254" s="10" t="s">
        <v>330</v>
      </c>
      <c r="J254" s="24" t="s">
        <v>331</v>
      </c>
      <c r="K254" s="24" t="s">
        <v>331</v>
      </c>
      <c r="L254" s="10" t="s">
        <v>331</v>
      </c>
    </row>
    <row r="255" spans="1:12" x14ac:dyDescent="0.25">
      <c r="A255" s="8">
        <v>217</v>
      </c>
      <c r="B255" s="22" t="s">
        <v>239</v>
      </c>
      <c r="C255" s="44">
        <v>3.0268607450000002E-3</v>
      </c>
      <c r="D255" s="10" t="s">
        <v>330</v>
      </c>
      <c r="E255" s="10">
        <v>14800.26</v>
      </c>
      <c r="F255" s="10">
        <v>0</v>
      </c>
      <c r="G255" s="10">
        <v>0</v>
      </c>
      <c r="H255" s="7">
        <v>14800.26</v>
      </c>
      <c r="I255" s="10" t="s">
        <v>330</v>
      </c>
      <c r="J255" s="24" t="s">
        <v>331</v>
      </c>
      <c r="K255" s="24" t="s">
        <v>331</v>
      </c>
      <c r="L255" s="10" t="s">
        <v>331</v>
      </c>
    </row>
    <row r="256" spans="1:12" x14ac:dyDescent="0.25">
      <c r="A256" s="8">
        <v>218</v>
      </c>
      <c r="B256" s="22" t="s">
        <v>240</v>
      </c>
      <c r="C256" s="44">
        <v>8.1260410299999995E-3</v>
      </c>
      <c r="D256" s="10" t="s">
        <v>330</v>
      </c>
      <c r="E256" s="10">
        <v>39733.42</v>
      </c>
      <c r="F256" s="10">
        <v>0</v>
      </c>
      <c r="G256" s="10">
        <v>0</v>
      </c>
      <c r="H256" s="7">
        <v>39733.42</v>
      </c>
      <c r="I256" s="10" t="s">
        <v>332</v>
      </c>
      <c r="J256" s="24" t="s">
        <v>333</v>
      </c>
      <c r="K256" s="24" t="s">
        <v>493</v>
      </c>
      <c r="L256" s="10" t="s">
        <v>335</v>
      </c>
    </row>
    <row r="257" spans="1:12" x14ac:dyDescent="0.25">
      <c r="A257" s="8">
        <v>219</v>
      </c>
      <c r="B257" s="22" t="s">
        <v>241</v>
      </c>
      <c r="C257" s="44">
        <v>1.547384E-4</v>
      </c>
      <c r="D257" s="10" t="s">
        <v>330</v>
      </c>
      <c r="E257" s="10">
        <v>756.62</v>
      </c>
      <c r="F257" s="10">
        <v>0</v>
      </c>
      <c r="G257" s="10">
        <v>0</v>
      </c>
      <c r="H257" s="7">
        <v>756.62</v>
      </c>
      <c r="I257" s="10" t="s">
        <v>330</v>
      </c>
      <c r="J257" s="24" t="s">
        <v>331</v>
      </c>
      <c r="K257" s="24" t="s">
        <v>331</v>
      </c>
      <c r="L257" s="10" t="s">
        <v>331</v>
      </c>
    </row>
    <row r="258" spans="1:12" x14ac:dyDescent="0.25">
      <c r="A258" s="8">
        <v>220</v>
      </c>
      <c r="B258" s="22" t="s">
        <v>242</v>
      </c>
      <c r="C258" s="44">
        <v>2.3508376420000002E-3</v>
      </c>
      <c r="D258" s="10" t="s">
        <v>330</v>
      </c>
      <c r="E258" s="10">
        <v>11494.75</v>
      </c>
      <c r="F258" s="10">
        <v>0</v>
      </c>
      <c r="G258" s="10">
        <v>0</v>
      </c>
      <c r="H258" s="7">
        <v>11494.75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221</v>
      </c>
      <c r="B259" s="22" t="s">
        <v>243</v>
      </c>
      <c r="C259" s="44">
        <v>6.6506399999999995E-7</v>
      </c>
      <c r="D259" s="10" t="s">
        <v>332</v>
      </c>
      <c r="E259" s="10">
        <v>3.2546853873473154</v>
      </c>
      <c r="F259" s="10">
        <v>44.885314612652685</v>
      </c>
      <c r="G259" s="10">
        <v>0</v>
      </c>
      <c r="H259" s="7">
        <v>48.14</v>
      </c>
      <c r="I259" s="10" t="s">
        <v>330</v>
      </c>
      <c r="J259" s="24" t="s">
        <v>331</v>
      </c>
      <c r="K259" s="24" t="s">
        <v>331</v>
      </c>
      <c r="L259" s="10" t="s">
        <v>331</v>
      </c>
    </row>
    <row r="260" spans="1:12" x14ac:dyDescent="0.25">
      <c r="A260" s="8">
        <v>222</v>
      </c>
      <c r="B260" s="22" t="s">
        <v>244</v>
      </c>
      <c r="C260" s="44">
        <v>5.3087303600000003E-4</v>
      </c>
      <c r="D260" s="10" t="s">
        <v>330</v>
      </c>
      <c r="E260" s="10">
        <v>2595.7800000000002</v>
      </c>
      <c r="F260" s="10">
        <v>0</v>
      </c>
      <c r="G260" s="10">
        <v>0</v>
      </c>
      <c r="H260" s="7">
        <v>2595.7800000000002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223</v>
      </c>
      <c r="B261" s="22" t="s">
        <v>245</v>
      </c>
      <c r="C261" s="44">
        <v>6.2120900000000004E-5</v>
      </c>
      <c r="D261" s="10" t="s">
        <v>332</v>
      </c>
      <c r="E261" s="10">
        <v>303.74689154557109</v>
      </c>
      <c r="F261" s="10">
        <v>4192.5531084544291</v>
      </c>
      <c r="G261" s="10">
        <v>0</v>
      </c>
      <c r="H261" s="7">
        <v>4496.3</v>
      </c>
      <c r="I261" s="10" t="s">
        <v>330</v>
      </c>
      <c r="J261" s="24" t="s">
        <v>331</v>
      </c>
      <c r="K261" s="24" t="s">
        <v>331</v>
      </c>
      <c r="L261" s="10" t="s">
        <v>331</v>
      </c>
    </row>
    <row r="262" spans="1:12" x14ac:dyDescent="0.25">
      <c r="A262" s="8">
        <v>224</v>
      </c>
      <c r="B262" s="22" t="s">
        <v>246</v>
      </c>
      <c r="C262" s="44">
        <v>2.6713434E-5</v>
      </c>
      <c r="D262" s="10" t="s">
        <v>332</v>
      </c>
      <c r="E262" s="10">
        <v>130.61450501856484</v>
      </c>
      <c r="F262" s="10">
        <v>1802.8954949814351</v>
      </c>
      <c r="G262" s="10">
        <v>0</v>
      </c>
      <c r="H262" s="7">
        <v>1933.51</v>
      </c>
      <c r="I262" s="10" t="s">
        <v>330</v>
      </c>
      <c r="J262" s="24" t="s">
        <v>331</v>
      </c>
      <c r="K262" s="24" t="s">
        <v>331</v>
      </c>
      <c r="L262" s="10" t="s">
        <v>331</v>
      </c>
    </row>
    <row r="263" spans="1:12" x14ac:dyDescent="0.25">
      <c r="A263" s="8">
        <v>225</v>
      </c>
      <c r="B263" s="22" t="s">
        <v>247</v>
      </c>
      <c r="C263" s="44">
        <v>2.235527101E-2</v>
      </c>
      <c r="D263" s="10" t="s">
        <v>330</v>
      </c>
      <c r="E263" s="10">
        <v>109309.25</v>
      </c>
      <c r="F263" s="10">
        <v>0</v>
      </c>
      <c r="G263" s="10">
        <v>461.66</v>
      </c>
      <c r="H263" s="7">
        <v>109770.91</v>
      </c>
      <c r="I263" s="10" t="s">
        <v>332</v>
      </c>
      <c r="J263" s="24" t="s">
        <v>333</v>
      </c>
      <c r="K263" s="24" t="s">
        <v>494</v>
      </c>
      <c r="L263" s="10" t="s">
        <v>335</v>
      </c>
    </row>
    <row r="264" spans="1:12" x14ac:dyDescent="0.25">
      <c r="A264" s="8">
        <v>226</v>
      </c>
      <c r="B264" s="22" t="s">
        <v>248</v>
      </c>
      <c r="C264" s="44">
        <v>2.548942158E-3</v>
      </c>
      <c r="D264" s="10" t="s">
        <v>330</v>
      </c>
      <c r="E264" s="10">
        <v>12463.41</v>
      </c>
      <c r="F264" s="10">
        <v>0</v>
      </c>
      <c r="G264" s="10">
        <v>0</v>
      </c>
      <c r="H264" s="7">
        <v>12463.41</v>
      </c>
      <c r="I264" s="10" t="s">
        <v>330</v>
      </c>
      <c r="J264" s="24" t="s">
        <v>331</v>
      </c>
      <c r="K264" s="24" t="s">
        <v>331</v>
      </c>
      <c r="L264" s="10" t="s">
        <v>331</v>
      </c>
    </row>
    <row r="265" spans="1:12" x14ac:dyDescent="0.25">
      <c r="A265" s="8">
        <v>227</v>
      </c>
      <c r="B265" s="22" t="s">
        <v>249</v>
      </c>
      <c r="C265" s="44">
        <v>2.031104044E-3</v>
      </c>
      <c r="D265" s="10" t="s">
        <v>330</v>
      </c>
      <c r="E265" s="10">
        <v>9931.3700000000008</v>
      </c>
      <c r="F265" s="10">
        <v>0</v>
      </c>
      <c r="G265" s="10">
        <v>0</v>
      </c>
      <c r="H265" s="7">
        <v>9931.3700000000008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228</v>
      </c>
      <c r="B266" s="22" t="s">
        <v>250</v>
      </c>
      <c r="C266" s="44">
        <v>1.0536459781999999E-2</v>
      </c>
      <c r="D266" s="10" t="s">
        <v>330</v>
      </c>
      <c r="E266" s="10">
        <v>51519.5</v>
      </c>
      <c r="F266" s="10">
        <v>0</v>
      </c>
      <c r="G266" s="10">
        <v>0</v>
      </c>
      <c r="H266" s="7">
        <v>51519.5</v>
      </c>
      <c r="I266" s="10" t="s">
        <v>330</v>
      </c>
      <c r="J266" s="24" t="s">
        <v>331</v>
      </c>
      <c r="K266" s="24" t="s">
        <v>331</v>
      </c>
      <c r="L266" s="10" t="s">
        <v>331</v>
      </c>
    </row>
    <row r="267" spans="1:12" x14ac:dyDescent="0.25">
      <c r="A267" s="8">
        <v>229</v>
      </c>
      <c r="B267" s="22" t="s">
        <v>251</v>
      </c>
      <c r="C267" s="44">
        <v>3.5811995800000003E-4</v>
      </c>
      <c r="D267" s="10" t="s">
        <v>330</v>
      </c>
      <c r="E267" s="10">
        <v>1751.08</v>
      </c>
      <c r="F267" s="10">
        <v>0</v>
      </c>
      <c r="G267" s="10">
        <v>0</v>
      </c>
      <c r="H267" s="7">
        <v>1751.08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230</v>
      </c>
      <c r="B268" s="22" t="s">
        <v>252</v>
      </c>
      <c r="C268" s="44">
        <v>8.7972621999999999E-5</v>
      </c>
      <c r="D268" s="10" t="s">
        <v>330</v>
      </c>
      <c r="E268" s="10">
        <v>430.15</v>
      </c>
      <c r="F268" s="10">
        <v>0</v>
      </c>
      <c r="G268" s="10">
        <v>0</v>
      </c>
      <c r="H268" s="7">
        <v>430.15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231</v>
      </c>
      <c r="B269" s="22" t="s">
        <v>253</v>
      </c>
      <c r="C269" s="44">
        <v>7.2444420000000002E-5</v>
      </c>
      <c r="D269" s="10" t="s">
        <v>332</v>
      </c>
      <c r="E269" s="10">
        <v>354.23027204727714</v>
      </c>
      <c r="F269" s="10">
        <v>4889.2897279527233</v>
      </c>
      <c r="G269" s="10">
        <v>0</v>
      </c>
      <c r="H269" s="7">
        <v>5243.52</v>
      </c>
      <c r="I269" s="10" t="s">
        <v>330</v>
      </c>
      <c r="J269" s="24" t="s">
        <v>331</v>
      </c>
      <c r="K269" s="24" t="s">
        <v>331</v>
      </c>
      <c r="L269" s="10" t="s">
        <v>331</v>
      </c>
    </row>
    <row r="270" spans="1:12" x14ac:dyDescent="0.25">
      <c r="A270" s="8">
        <v>232</v>
      </c>
      <c r="B270" s="22" t="s">
        <v>254</v>
      </c>
      <c r="C270" s="44">
        <v>2.2496241950000001E-3</v>
      </c>
      <c r="D270" s="10" t="s">
        <v>330</v>
      </c>
      <c r="E270" s="10">
        <v>10999.85</v>
      </c>
      <c r="F270" s="10">
        <v>0</v>
      </c>
      <c r="G270" s="10">
        <v>0</v>
      </c>
      <c r="H270" s="7">
        <v>10999.85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233</v>
      </c>
      <c r="B271" s="22" t="s">
        <v>255</v>
      </c>
      <c r="C271" s="44">
        <v>3.1110081E-5</v>
      </c>
      <c r="D271" s="10" t="s">
        <v>332</v>
      </c>
      <c r="E271" s="10">
        <v>152.11383874317426</v>
      </c>
      <c r="F271" s="10">
        <v>2099.6261612568255</v>
      </c>
      <c r="G271" s="10">
        <v>0</v>
      </c>
      <c r="H271" s="7">
        <v>2251.7399999999998</v>
      </c>
      <c r="I271" s="10" t="s">
        <v>330</v>
      </c>
      <c r="J271" s="24" t="s">
        <v>331</v>
      </c>
      <c r="K271" s="24" t="s">
        <v>331</v>
      </c>
      <c r="L271" s="10" t="s">
        <v>331</v>
      </c>
    </row>
    <row r="272" spans="1:12" x14ac:dyDescent="0.25">
      <c r="A272" s="8">
        <v>234</v>
      </c>
      <c r="B272" s="22" t="s">
        <v>256</v>
      </c>
      <c r="C272" s="44">
        <v>7.5956312999999999E-5</v>
      </c>
      <c r="D272" s="10" t="s">
        <v>332</v>
      </c>
      <c r="E272" s="10">
        <v>371.40184646572288</v>
      </c>
      <c r="F272" s="10">
        <v>5126.3081535342772</v>
      </c>
      <c r="G272" s="10">
        <v>0</v>
      </c>
      <c r="H272" s="7">
        <v>5497.71</v>
      </c>
      <c r="I272" s="10" t="s">
        <v>330</v>
      </c>
      <c r="J272" s="24" t="s">
        <v>331</v>
      </c>
      <c r="K272" s="24" t="s">
        <v>331</v>
      </c>
      <c r="L272" s="10" t="s">
        <v>331</v>
      </c>
    </row>
    <row r="273" spans="1:12" x14ac:dyDescent="0.25">
      <c r="A273" s="8">
        <v>235</v>
      </c>
      <c r="B273" s="22" t="s">
        <v>257</v>
      </c>
      <c r="C273" s="44">
        <v>6.9474875099999995E-4</v>
      </c>
      <c r="D273" s="10" t="s">
        <v>330</v>
      </c>
      <c r="E273" s="10">
        <v>3397.07</v>
      </c>
      <c r="F273" s="10">
        <v>0</v>
      </c>
      <c r="G273" s="10">
        <v>0</v>
      </c>
      <c r="H273" s="7">
        <v>3397.07</v>
      </c>
      <c r="I273" s="10" t="s">
        <v>332</v>
      </c>
      <c r="J273" s="24" t="s">
        <v>333</v>
      </c>
      <c r="K273" s="24" t="s">
        <v>495</v>
      </c>
      <c r="L273" s="10" t="s">
        <v>335</v>
      </c>
    </row>
    <row r="274" spans="1:12" x14ac:dyDescent="0.25">
      <c r="A274" s="8">
        <v>236</v>
      </c>
      <c r="B274" s="22" t="s">
        <v>258</v>
      </c>
      <c r="C274" s="44">
        <v>2.8792492200000001E-4</v>
      </c>
      <c r="D274" s="10" t="s">
        <v>330</v>
      </c>
      <c r="E274" s="10">
        <v>1407.85</v>
      </c>
      <c r="F274" s="10">
        <v>0</v>
      </c>
      <c r="G274" s="10">
        <v>0</v>
      </c>
      <c r="H274" s="7">
        <v>1407.85</v>
      </c>
      <c r="I274" s="10" t="s">
        <v>330</v>
      </c>
      <c r="J274" s="24" t="s">
        <v>331</v>
      </c>
      <c r="K274" s="24" t="s">
        <v>331</v>
      </c>
      <c r="L274" s="10" t="s">
        <v>331</v>
      </c>
    </row>
    <row r="275" spans="1:12" x14ac:dyDescent="0.25">
      <c r="A275" s="8">
        <v>237</v>
      </c>
      <c r="B275" s="22" t="s">
        <v>259</v>
      </c>
      <c r="C275" s="44">
        <v>1.410325234E-3</v>
      </c>
      <c r="D275" s="10" t="s">
        <v>330</v>
      </c>
      <c r="E275" s="10">
        <v>6895.98</v>
      </c>
      <c r="F275" s="10">
        <v>0</v>
      </c>
      <c r="G275" s="10">
        <v>0</v>
      </c>
      <c r="H275" s="7">
        <v>6895.98</v>
      </c>
      <c r="I275" s="10" t="s">
        <v>330</v>
      </c>
      <c r="J275" s="24" t="s">
        <v>331</v>
      </c>
      <c r="K275" s="24" t="s">
        <v>331</v>
      </c>
      <c r="L275" s="10" t="s">
        <v>331</v>
      </c>
    </row>
    <row r="276" spans="1:12" x14ac:dyDescent="0.25">
      <c r="A276" s="8">
        <v>238</v>
      </c>
      <c r="B276" s="22" t="s">
        <v>260</v>
      </c>
      <c r="C276" s="44">
        <v>4.9641098760000004E-3</v>
      </c>
      <c r="D276" s="10" t="s">
        <v>330</v>
      </c>
      <c r="E276" s="10">
        <v>24272.71</v>
      </c>
      <c r="F276" s="10">
        <v>0</v>
      </c>
      <c r="G276" s="10">
        <v>0</v>
      </c>
      <c r="H276" s="7">
        <v>24272.71</v>
      </c>
      <c r="I276" s="10" t="s">
        <v>332</v>
      </c>
      <c r="J276" s="24" t="s">
        <v>333</v>
      </c>
      <c r="K276" s="24" t="s">
        <v>496</v>
      </c>
      <c r="L276" s="10" t="s">
        <v>335</v>
      </c>
    </row>
    <row r="277" spans="1:12" x14ac:dyDescent="0.25">
      <c r="A277" s="8">
        <v>239</v>
      </c>
      <c r="B277" s="22" t="s">
        <v>261</v>
      </c>
      <c r="C277" s="44">
        <v>5.7576761999999997E-5</v>
      </c>
      <c r="D277" s="10" t="s">
        <v>332</v>
      </c>
      <c r="E277" s="10">
        <v>281.53175762358751</v>
      </c>
      <c r="F277" s="10">
        <v>3885.8682423764121</v>
      </c>
      <c r="G277" s="10">
        <v>0</v>
      </c>
      <c r="H277" s="7">
        <v>4167.3999999999996</v>
      </c>
      <c r="I277" s="10" t="s">
        <v>330</v>
      </c>
      <c r="J277" s="24" t="s">
        <v>331</v>
      </c>
      <c r="K277" s="24" t="s">
        <v>331</v>
      </c>
      <c r="L277" s="10" t="s">
        <v>331</v>
      </c>
    </row>
    <row r="278" spans="1:12" x14ac:dyDescent="0.25">
      <c r="A278" s="8">
        <v>240</v>
      </c>
      <c r="B278" s="22" t="s">
        <v>262</v>
      </c>
      <c r="C278" s="44">
        <v>3.0609499999999999E-7</v>
      </c>
      <c r="D278" s="10" t="s">
        <v>332</v>
      </c>
      <c r="E278" s="10">
        <v>1.5015815976207918</v>
      </c>
      <c r="F278" s="10">
        <v>20.658418402379208</v>
      </c>
      <c r="G278" s="10">
        <v>0</v>
      </c>
      <c r="H278" s="7">
        <v>22.16</v>
      </c>
      <c r="I278" s="10" t="s">
        <v>330</v>
      </c>
      <c r="J278" s="24" t="s">
        <v>331</v>
      </c>
      <c r="K278" s="24" t="s">
        <v>331</v>
      </c>
      <c r="L278" s="10" t="s">
        <v>331</v>
      </c>
    </row>
    <row r="279" spans="1:12" x14ac:dyDescent="0.25">
      <c r="A279" s="8">
        <v>241</v>
      </c>
      <c r="B279" s="22" t="s">
        <v>263</v>
      </c>
      <c r="C279" s="44">
        <v>7.6929149099999995E-4</v>
      </c>
      <c r="D279" s="10" t="s">
        <v>330</v>
      </c>
      <c r="E279" s="10">
        <v>3761.56</v>
      </c>
      <c r="F279" s="10">
        <v>0</v>
      </c>
      <c r="G279" s="10">
        <v>0</v>
      </c>
      <c r="H279" s="7">
        <v>3761.56</v>
      </c>
      <c r="I279" s="10" t="s">
        <v>332</v>
      </c>
      <c r="J279" s="24" t="s">
        <v>333</v>
      </c>
      <c r="K279" s="24" t="s">
        <v>439</v>
      </c>
      <c r="L279" s="10" t="s">
        <v>335</v>
      </c>
    </row>
    <row r="280" spans="1:12" x14ac:dyDescent="0.25">
      <c r="A280" s="8">
        <v>242</v>
      </c>
      <c r="B280" s="22" t="s">
        <v>264</v>
      </c>
      <c r="C280" s="44">
        <v>4.5586529889999998E-3</v>
      </c>
      <c r="D280" s="10" t="s">
        <v>330</v>
      </c>
      <c r="E280" s="10">
        <v>22290.18</v>
      </c>
      <c r="F280" s="10">
        <v>0</v>
      </c>
      <c r="G280" s="10">
        <v>568</v>
      </c>
      <c r="H280" s="7">
        <v>22858.18</v>
      </c>
      <c r="I280" s="10" t="s">
        <v>330</v>
      </c>
      <c r="J280" s="24" t="s">
        <v>331</v>
      </c>
      <c r="K280" s="24" t="s">
        <v>331</v>
      </c>
      <c r="L280" s="10" t="s">
        <v>331</v>
      </c>
    </row>
    <row r="281" spans="1:12" x14ac:dyDescent="0.25">
      <c r="A281" s="8"/>
      <c r="B281" s="22"/>
      <c r="C281" s="44"/>
      <c r="D281" s="10"/>
      <c r="E281" s="10"/>
      <c r="F281" s="10"/>
      <c r="G281" s="10"/>
      <c r="H281" s="7">
        <v>0</v>
      </c>
      <c r="I281" s="10"/>
      <c r="J281" s="24"/>
      <c r="K281" s="24"/>
      <c r="L281" s="10"/>
    </row>
    <row r="282" spans="1:12" x14ac:dyDescent="0.25">
      <c r="A282" s="8">
        <v>243</v>
      </c>
      <c r="B282" s="22" t="s">
        <v>265</v>
      </c>
      <c r="C282" s="44">
        <v>3.4487897099999998E-4</v>
      </c>
      <c r="D282" s="10" t="s">
        <v>330</v>
      </c>
      <c r="E282" s="10">
        <v>1686.33</v>
      </c>
      <c r="F282" s="10">
        <v>0</v>
      </c>
      <c r="G282" s="10">
        <v>0</v>
      </c>
      <c r="H282" s="7">
        <v>1686.33</v>
      </c>
      <c r="I282" s="10" t="s">
        <v>330</v>
      </c>
      <c r="J282" s="24" t="s">
        <v>331</v>
      </c>
      <c r="K282" s="24" t="s">
        <v>331</v>
      </c>
      <c r="L282" s="10" t="s">
        <v>331</v>
      </c>
    </row>
    <row r="283" spans="1:12" x14ac:dyDescent="0.25">
      <c r="A283" s="8">
        <v>244</v>
      </c>
      <c r="B283" s="22" t="s">
        <v>266</v>
      </c>
      <c r="C283" s="44">
        <v>1.315412904E-2</v>
      </c>
      <c r="D283" s="10" t="s">
        <v>330</v>
      </c>
      <c r="E283" s="10">
        <v>64318.97</v>
      </c>
      <c r="F283" s="10">
        <v>0</v>
      </c>
      <c r="G283" s="10">
        <v>0</v>
      </c>
      <c r="H283" s="7">
        <v>64318.97</v>
      </c>
      <c r="I283" s="10" t="s">
        <v>330</v>
      </c>
      <c r="J283" s="24" t="s">
        <v>331</v>
      </c>
      <c r="K283" s="24" t="s">
        <v>331</v>
      </c>
      <c r="L283" s="10" t="s">
        <v>331</v>
      </c>
    </row>
    <row r="284" spans="1:12" x14ac:dyDescent="0.25">
      <c r="A284" s="8">
        <v>245</v>
      </c>
      <c r="B284" s="22" t="s">
        <v>267</v>
      </c>
      <c r="C284" s="44">
        <v>4.8332605400000001E-4</v>
      </c>
      <c r="D284" s="10" t="s">
        <v>330</v>
      </c>
      <c r="E284" s="10">
        <v>2363.29</v>
      </c>
      <c r="F284" s="10">
        <v>0</v>
      </c>
      <c r="G284" s="10">
        <v>0</v>
      </c>
      <c r="H284" s="7">
        <v>2363.29</v>
      </c>
      <c r="I284" s="10" t="s">
        <v>330</v>
      </c>
      <c r="J284" s="24" t="s">
        <v>331</v>
      </c>
      <c r="K284" s="24" t="s">
        <v>331</v>
      </c>
      <c r="L284" s="10" t="s">
        <v>331</v>
      </c>
    </row>
    <row r="285" spans="1:12" x14ac:dyDescent="0.25">
      <c r="A285" s="8">
        <v>246</v>
      </c>
      <c r="B285" s="22" t="s">
        <v>268</v>
      </c>
      <c r="C285" s="44">
        <v>2.6615292033999999E-2</v>
      </c>
      <c r="D285" s="10" t="s">
        <v>330</v>
      </c>
      <c r="E285" s="10">
        <v>130139.22</v>
      </c>
      <c r="F285" s="10">
        <v>0</v>
      </c>
      <c r="G285" s="10">
        <v>0</v>
      </c>
      <c r="H285" s="7">
        <v>130139.22</v>
      </c>
      <c r="I285" s="10" t="s">
        <v>332</v>
      </c>
      <c r="J285" s="24" t="s">
        <v>333</v>
      </c>
      <c r="K285" s="24" t="s">
        <v>497</v>
      </c>
      <c r="L285" s="10" t="s">
        <v>335</v>
      </c>
    </row>
    <row r="286" spans="1:12" x14ac:dyDescent="0.25">
      <c r="A286" s="8">
        <v>247</v>
      </c>
      <c r="B286" s="22" t="s">
        <v>269</v>
      </c>
      <c r="C286" s="44">
        <v>1.3063534440000001E-3</v>
      </c>
      <c r="D286" s="10" t="s">
        <v>330</v>
      </c>
      <c r="E286" s="10">
        <v>6387.6</v>
      </c>
      <c r="F286" s="10">
        <v>0</v>
      </c>
      <c r="G286" s="10">
        <v>0</v>
      </c>
      <c r="H286" s="7">
        <v>6387.6</v>
      </c>
      <c r="I286" s="10" t="s">
        <v>330</v>
      </c>
      <c r="J286" s="24" t="s">
        <v>331</v>
      </c>
      <c r="K286" s="24" t="s">
        <v>331</v>
      </c>
      <c r="L286" s="10" t="s">
        <v>331</v>
      </c>
    </row>
    <row r="287" spans="1:12" x14ac:dyDescent="0.25">
      <c r="A287" s="8">
        <v>248</v>
      </c>
      <c r="B287" s="22" t="s">
        <v>270</v>
      </c>
      <c r="C287" s="44">
        <v>9.3847771200000004E-4</v>
      </c>
      <c r="D287" s="10" t="s">
        <v>330</v>
      </c>
      <c r="E287" s="10">
        <v>4588.82</v>
      </c>
      <c r="F287" s="10">
        <v>0</v>
      </c>
      <c r="G287" s="10">
        <v>0</v>
      </c>
      <c r="H287" s="7">
        <v>4588.82</v>
      </c>
      <c r="I287" s="10" t="s">
        <v>332</v>
      </c>
      <c r="J287" s="24" t="s">
        <v>333</v>
      </c>
      <c r="K287" s="24" t="s">
        <v>439</v>
      </c>
      <c r="L287" s="10" t="s">
        <v>335</v>
      </c>
    </row>
    <row r="288" spans="1:12" x14ac:dyDescent="0.25">
      <c r="A288" s="8">
        <v>249</v>
      </c>
      <c r="B288" s="22" t="s">
        <v>271</v>
      </c>
      <c r="C288" s="44">
        <v>0.114087527346</v>
      </c>
      <c r="D288" s="10" t="s">
        <v>330</v>
      </c>
      <c r="E288" s="10">
        <v>557847.04000000004</v>
      </c>
      <c r="F288" s="10">
        <v>0</v>
      </c>
      <c r="G288" s="10">
        <v>0</v>
      </c>
      <c r="H288" s="7">
        <v>557847.04000000004</v>
      </c>
      <c r="I288" s="10" t="s">
        <v>332</v>
      </c>
      <c r="J288" s="24" t="s">
        <v>333</v>
      </c>
      <c r="K288" s="24" t="s">
        <v>481</v>
      </c>
      <c r="L288" s="10" t="s">
        <v>335</v>
      </c>
    </row>
    <row r="289" spans="1:12" x14ac:dyDescent="0.25">
      <c r="A289" s="8">
        <v>250</v>
      </c>
      <c r="B289" s="22" t="s">
        <v>272</v>
      </c>
      <c r="C289" s="44">
        <v>1.5671696719999999E-3</v>
      </c>
      <c r="D289" s="10" t="s">
        <v>330</v>
      </c>
      <c r="E289" s="10">
        <v>7662.9</v>
      </c>
      <c r="F289" s="10">
        <v>0</v>
      </c>
      <c r="G289" s="10">
        <v>0</v>
      </c>
      <c r="H289" s="7">
        <v>7662.9</v>
      </c>
      <c r="I289" s="10" t="s">
        <v>330</v>
      </c>
      <c r="J289" s="24" t="s">
        <v>331</v>
      </c>
      <c r="K289" s="24" t="s">
        <v>331</v>
      </c>
      <c r="L289" s="10" t="s">
        <v>331</v>
      </c>
    </row>
    <row r="290" spans="1:12" x14ac:dyDescent="0.25">
      <c r="A290" s="8">
        <v>251</v>
      </c>
      <c r="B290" s="22" t="s">
        <v>273</v>
      </c>
      <c r="C290" s="44">
        <v>3.6531164909999999E-3</v>
      </c>
      <c r="D290" s="10" t="s">
        <v>330</v>
      </c>
      <c r="E290" s="10">
        <v>17862.43</v>
      </c>
      <c r="F290" s="10">
        <v>0</v>
      </c>
      <c r="G290" s="10">
        <v>0</v>
      </c>
      <c r="H290" s="7">
        <v>17862.43</v>
      </c>
      <c r="I290" s="10" t="s">
        <v>332</v>
      </c>
      <c r="J290" s="24" t="s">
        <v>333</v>
      </c>
      <c r="K290" s="24" t="s">
        <v>498</v>
      </c>
      <c r="L290" s="10" t="s">
        <v>335</v>
      </c>
    </row>
    <row r="291" spans="1:12" x14ac:dyDescent="0.25">
      <c r="A291" s="8">
        <v>252</v>
      </c>
      <c r="B291" s="22" t="s">
        <v>274</v>
      </c>
      <c r="C291" s="44">
        <v>3.3453814500000001E-3</v>
      </c>
      <c r="D291" s="10" t="s">
        <v>330</v>
      </c>
      <c r="E291" s="10">
        <v>16357.71</v>
      </c>
      <c r="F291" s="10">
        <v>0</v>
      </c>
      <c r="G291" s="10">
        <v>0</v>
      </c>
      <c r="H291" s="7">
        <v>16357.71</v>
      </c>
      <c r="I291" s="10" t="s">
        <v>332</v>
      </c>
      <c r="J291" s="24" t="s">
        <v>333</v>
      </c>
      <c r="K291" s="24" t="s">
        <v>499</v>
      </c>
      <c r="L291" s="10" t="s">
        <v>335</v>
      </c>
    </row>
    <row r="292" spans="1:12" x14ac:dyDescent="0.25">
      <c r="A292" s="8">
        <v>253</v>
      </c>
      <c r="B292" s="22" t="s">
        <v>275</v>
      </c>
      <c r="C292" s="44">
        <v>3.4982406100000002E-4</v>
      </c>
      <c r="D292" s="10" t="s">
        <v>330</v>
      </c>
      <c r="E292" s="10">
        <v>1710.51</v>
      </c>
      <c r="F292" s="10">
        <v>0</v>
      </c>
      <c r="G292" s="10">
        <v>0</v>
      </c>
      <c r="H292" s="7">
        <v>1710.51</v>
      </c>
      <c r="I292" s="10" t="s">
        <v>330</v>
      </c>
      <c r="J292" s="24" t="s">
        <v>331</v>
      </c>
      <c r="K292" s="24" t="s">
        <v>331</v>
      </c>
      <c r="L292" s="10" t="s">
        <v>331</v>
      </c>
    </row>
    <row r="293" spans="1:12" x14ac:dyDescent="0.25">
      <c r="A293" s="8">
        <v>254</v>
      </c>
      <c r="B293" s="22" t="s">
        <v>276</v>
      </c>
      <c r="C293" s="44">
        <v>2.2074607600000001E-4</v>
      </c>
      <c r="D293" s="10" t="s">
        <v>330</v>
      </c>
      <c r="E293" s="10">
        <v>1079.3699999999999</v>
      </c>
      <c r="F293" s="10">
        <v>0</v>
      </c>
      <c r="G293" s="10">
        <v>0</v>
      </c>
      <c r="H293" s="7">
        <v>1079.3699999999999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255</v>
      </c>
      <c r="B294" s="22" t="s">
        <v>277</v>
      </c>
      <c r="C294" s="44">
        <v>3.4175249799999998E-4</v>
      </c>
      <c r="D294" s="10" t="s">
        <v>330</v>
      </c>
      <c r="E294" s="10">
        <v>1671.05</v>
      </c>
      <c r="F294" s="10">
        <v>0</v>
      </c>
      <c r="G294" s="10">
        <v>0</v>
      </c>
      <c r="H294" s="7">
        <v>1671.05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>
        <v>256</v>
      </c>
      <c r="B295" s="22" t="s">
        <v>278</v>
      </c>
      <c r="C295" s="44">
        <v>5.8366538500000001E-4</v>
      </c>
      <c r="D295" s="10" t="s">
        <v>330</v>
      </c>
      <c r="E295" s="10">
        <v>2853.91</v>
      </c>
      <c r="F295" s="10">
        <v>0</v>
      </c>
      <c r="G295" s="10">
        <v>0</v>
      </c>
      <c r="H295" s="7">
        <v>2853.91</v>
      </c>
      <c r="I295" s="10" t="s">
        <v>330</v>
      </c>
      <c r="J295" s="24" t="s">
        <v>331</v>
      </c>
      <c r="K295" s="24" t="s">
        <v>331</v>
      </c>
      <c r="L295" s="10" t="s">
        <v>331</v>
      </c>
    </row>
    <row r="296" spans="1:12" x14ac:dyDescent="0.25">
      <c r="A296" s="8">
        <v>257</v>
      </c>
      <c r="B296" s="22" t="s">
        <v>279</v>
      </c>
      <c r="C296" s="44">
        <v>1.526406854E-3</v>
      </c>
      <c r="D296" s="10" t="s">
        <v>330</v>
      </c>
      <c r="E296" s="10">
        <v>7463.58</v>
      </c>
      <c r="F296" s="10">
        <v>0</v>
      </c>
      <c r="G296" s="10">
        <v>0</v>
      </c>
      <c r="H296" s="7">
        <v>7463.58</v>
      </c>
      <c r="I296" s="10" t="s">
        <v>330</v>
      </c>
      <c r="J296" s="24" t="s">
        <v>331</v>
      </c>
      <c r="K296" s="24" t="s">
        <v>331</v>
      </c>
      <c r="L296" s="10" t="s">
        <v>331</v>
      </c>
    </row>
    <row r="297" spans="1:12" x14ac:dyDescent="0.25">
      <c r="A297" s="8">
        <v>258</v>
      </c>
      <c r="B297" s="22" t="s">
        <v>280</v>
      </c>
      <c r="C297" s="44">
        <v>3.4585485399999999E-4</v>
      </c>
      <c r="D297" s="10" t="s">
        <v>330</v>
      </c>
      <c r="E297" s="10">
        <v>1691.11</v>
      </c>
      <c r="F297" s="10">
        <v>0</v>
      </c>
      <c r="G297" s="10">
        <v>0</v>
      </c>
      <c r="H297" s="7">
        <v>1691.11</v>
      </c>
      <c r="I297" s="10" t="s">
        <v>330</v>
      </c>
      <c r="J297" s="24" t="s">
        <v>331</v>
      </c>
      <c r="K297" s="24" t="s">
        <v>331</v>
      </c>
      <c r="L297" s="10" t="s">
        <v>331</v>
      </c>
    </row>
    <row r="298" spans="1:12" x14ac:dyDescent="0.25">
      <c r="A298" s="8">
        <v>259</v>
      </c>
      <c r="B298" s="22" t="s">
        <v>281</v>
      </c>
      <c r="C298" s="44">
        <v>5.3695276200000004E-4</v>
      </c>
      <c r="D298" s="10" t="s">
        <v>330</v>
      </c>
      <c r="E298" s="10">
        <v>2625.51</v>
      </c>
      <c r="F298" s="10">
        <v>0</v>
      </c>
      <c r="G298" s="10">
        <v>0</v>
      </c>
      <c r="H298" s="7">
        <v>2625.51</v>
      </c>
      <c r="I298" s="10" t="s">
        <v>330</v>
      </c>
      <c r="J298" s="24" t="s">
        <v>331</v>
      </c>
      <c r="K298" s="24" t="s">
        <v>331</v>
      </c>
      <c r="L298" s="10" t="s">
        <v>331</v>
      </c>
    </row>
    <row r="299" spans="1:12" x14ac:dyDescent="0.25">
      <c r="A299" s="8">
        <v>260</v>
      </c>
      <c r="B299" s="22" t="s">
        <v>282</v>
      </c>
      <c r="C299" s="44">
        <v>3.6753988999999997E-5</v>
      </c>
      <c r="D299" s="10" t="s">
        <v>332</v>
      </c>
      <c r="E299" s="10">
        <v>179.71525517096688</v>
      </c>
      <c r="F299" s="10">
        <v>2480.5347448290331</v>
      </c>
      <c r="G299" s="10">
        <v>0</v>
      </c>
      <c r="H299" s="7">
        <v>2660.25</v>
      </c>
      <c r="I299" s="10" t="s">
        <v>330</v>
      </c>
      <c r="J299" s="24" t="s">
        <v>331</v>
      </c>
      <c r="K299" s="24" t="s">
        <v>331</v>
      </c>
      <c r="L299" s="10" t="s">
        <v>331</v>
      </c>
    </row>
    <row r="300" spans="1:12" x14ac:dyDescent="0.25">
      <c r="A300" s="25">
        <v>261</v>
      </c>
      <c r="B300" s="26" t="s">
        <v>410</v>
      </c>
      <c r="C300" s="47">
        <f>SUM(C22:C299)</f>
        <v>0.9987648703550005</v>
      </c>
      <c r="D300" s="38"/>
      <c r="E300" s="28">
        <f>SUM(E22:E299)</f>
        <v>4883601.6455679266</v>
      </c>
      <c r="F300" s="28">
        <f t="shared" ref="F300:H300" si="0">SUM(F22:F299)</f>
        <v>73811.284432073531</v>
      </c>
      <c r="G300" s="28">
        <f t="shared" si="0"/>
        <v>40346.44000000001</v>
      </c>
      <c r="H300" s="28">
        <f t="shared" si="0"/>
        <v>4997759.3699999982</v>
      </c>
      <c r="I300" s="38"/>
      <c r="J300" s="38"/>
      <c r="K300" s="38"/>
      <c r="L300" s="38"/>
    </row>
    <row r="301" spans="1:12" x14ac:dyDescent="0.25">
      <c r="A301" s="58" t="s">
        <v>500</v>
      </c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</row>
    <row r="302" spans="1:12" x14ac:dyDescent="0.25">
      <c r="A302" s="8">
        <v>1</v>
      </c>
      <c r="B302" s="22" t="s">
        <v>283</v>
      </c>
      <c r="C302" s="44">
        <v>4.3760292E-5</v>
      </c>
      <c r="D302" s="10" t="s">
        <v>332</v>
      </c>
      <c r="E302" s="10">
        <v>213.96833549621033</v>
      </c>
      <c r="F302" s="10">
        <v>2953.3916645037898</v>
      </c>
      <c r="G302" s="10">
        <v>-3167.36</v>
      </c>
      <c r="H302" s="7">
        <v>0</v>
      </c>
      <c r="I302" s="10" t="s">
        <v>330</v>
      </c>
      <c r="J302" s="24" t="s">
        <v>331</v>
      </c>
      <c r="K302" s="24" t="s">
        <v>331</v>
      </c>
      <c r="L302" s="10" t="s">
        <v>331</v>
      </c>
    </row>
    <row r="303" spans="1:12" x14ac:dyDescent="0.25">
      <c r="A303" s="8">
        <v>2</v>
      </c>
      <c r="B303" s="22" t="s">
        <v>284</v>
      </c>
      <c r="C303" s="44">
        <v>1.7535336999999999E-5</v>
      </c>
      <c r="D303" s="10" t="s">
        <v>332</v>
      </c>
      <c r="E303" s="10">
        <v>85.746276081866654</v>
      </c>
      <c r="F303" s="10">
        <v>1183.4637239181334</v>
      </c>
      <c r="G303" s="10">
        <v>-1269.21</v>
      </c>
      <c r="H303" s="7">
        <v>0</v>
      </c>
      <c r="I303" s="10" t="s">
        <v>330</v>
      </c>
      <c r="J303" s="24" t="s">
        <v>331</v>
      </c>
      <c r="K303" s="24" t="s">
        <v>331</v>
      </c>
      <c r="L303" s="10" t="s">
        <v>331</v>
      </c>
    </row>
    <row r="304" spans="1:12" x14ac:dyDescent="0.25">
      <c r="A304" s="8">
        <v>3</v>
      </c>
      <c r="B304" s="22" t="s">
        <v>285</v>
      </c>
      <c r="C304" s="44">
        <v>4.6474904999999998E-5</v>
      </c>
      <c r="D304" s="10" t="s">
        <v>332</v>
      </c>
      <c r="E304" s="10">
        <v>227.24851124381075</v>
      </c>
      <c r="F304" s="10">
        <v>3136.6014887561892</v>
      </c>
      <c r="G304" s="10">
        <v>-3363.85</v>
      </c>
      <c r="H304" s="7">
        <v>0</v>
      </c>
      <c r="I304" s="10" t="s">
        <v>330</v>
      </c>
      <c r="J304" s="24" t="s">
        <v>331</v>
      </c>
      <c r="K304" s="24" t="s">
        <v>331</v>
      </c>
      <c r="L304" s="10" t="s">
        <v>331</v>
      </c>
    </row>
    <row r="305" spans="1:12" x14ac:dyDescent="0.25">
      <c r="A305" s="8">
        <v>4</v>
      </c>
      <c r="B305" s="22" t="s">
        <v>286</v>
      </c>
      <c r="C305" s="44">
        <v>7.8474939999999992E-6</v>
      </c>
      <c r="D305" s="10" t="s">
        <v>332</v>
      </c>
      <c r="E305" s="10">
        <v>38.370916015745365</v>
      </c>
      <c r="F305" s="10">
        <v>529.62908398425463</v>
      </c>
      <c r="G305" s="10">
        <v>-568</v>
      </c>
      <c r="H305" s="7">
        <v>0</v>
      </c>
      <c r="I305" s="10" t="s">
        <v>330</v>
      </c>
      <c r="J305" s="24" t="s">
        <v>331</v>
      </c>
      <c r="K305" s="24" t="s">
        <v>331</v>
      </c>
      <c r="L305" s="10" t="s">
        <v>331</v>
      </c>
    </row>
    <row r="306" spans="1:12" x14ac:dyDescent="0.25">
      <c r="A306" s="8">
        <v>5</v>
      </c>
      <c r="B306" s="22" t="s">
        <v>24</v>
      </c>
      <c r="C306" s="44">
        <v>6.5282391999999995E-5</v>
      </c>
      <c r="D306" s="10" t="s">
        <v>332</v>
      </c>
      <c r="E306" s="10">
        <v>319.20710598300047</v>
      </c>
      <c r="F306" s="10">
        <v>4405.9228940169996</v>
      </c>
      <c r="G306" s="10">
        <v>-4725.13</v>
      </c>
      <c r="H306" s="7">
        <v>0</v>
      </c>
      <c r="I306" s="10" t="s">
        <v>330</v>
      </c>
      <c r="J306" s="24" t="s">
        <v>331</v>
      </c>
      <c r="K306" s="24" t="s">
        <v>331</v>
      </c>
      <c r="L306" s="10" t="s">
        <v>331</v>
      </c>
    </row>
    <row r="307" spans="1:12" x14ac:dyDescent="0.25">
      <c r="A307" s="8">
        <v>6</v>
      </c>
      <c r="B307" s="22" t="s">
        <v>287</v>
      </c>
      <c r="C307" s="44">
        <v>8.5803472999999999E-5</v>
      </c>
      <c r="D307" s="10" t="s">
        <v>330</v>
      </c>
      <c r="E307" s="10">
        <v>419.55</v>
      </c>
      <c r="F307" s="10">
        <v>0</v>
      </c>
      <c r="G307" s="10">
        <v>-419.55</v>
      </c>
      <c r="H307" s="7">
        <v>0</v>
      </c>
      <c r="I307" s="10" t="s">
        <v>330</v>
      </c>
      <c r="J307" s="24" t="s">
        <v>331</v>
      </c>
      <c r="K307" s="24" t="s">
        <v>331</v>
      </c>
      <c r="L307" s="10" t="s">
        <v>331</v>
      </c>
    </row>
    <row r="308" spans="1:12" x14ac:dyDescent="0.25">
      <c r="A308" s="8">
        <v>7</v>
      </c>
      <c r="B308" s="22" t="s">
        <v>501</v>
      </c>
      <c r="C308" s="44">
        <v>3.3093394999999997E-5</v>
      </c>
      <c r="D308" s="10" t="s">
        <v>332</v>
      </c>
      <c r="E308" s="10">
        <v>161.81954371942084</v>
      </c>
      <c r="F308" s="10">
        <v>2233.4804562805793</v>
      </c>
      <c r="G308" s="10">
        <v>-2395.3000000000002</v>
      </c>
      <c r="H308" s="7">
        <v>0</v>
      </c>
      <c r="I308" s="10" t="s">
        <v>330</v>
      </c>
      <c r="J308" s="24" t="s">
        <v>331</v>
      </c>
      <c r="K308" s="24" t="s">
        <v>331</v>
      </c>
      <c r="L308" s="10" t="s">
        <v>331</v>
      </c>
    </row>
    <row r="309" spans="1:12" x14ac:dyDescent="0.25">
      <c r="A309" s="8">
        <v>8</v>
      </c>
      <c r="B309" s="22" t="s">
        <v>288</v>
      </c>
      <c r="C309" s="44">
        <v>1.9885436200000001E-4</v>
      </c>
      <c r="D309" s="10" t="s">
        <v>330</v>
      </c>
      <c r="E309" s="10">
        <v>972.33</v>
      </c>
      <c r="F309" s="10">
        <v>0</v>
      </c>
      <c r="G309" s="10">
        <v>-972.33</v>
      </c>
      <c r="H309" s="7">
        <v>0</v>
      </c>
      <c r="I309" s="10" t="s">
        <v>330</v>
      </c>
      <c r="J309" s="24" t="s">
        <v>331</v>
      </c>
      <c r="K309" s="24" t="s">
        <v>331</v>
      </c>
      <c r="L309" s="10" t="s">
        <v>331</v>
      </c>
    </row>
    <row r="310" spans="1:12" x14ac:dyDescent="0.25">
      <c r="A310" s="8">
        <v>9</v>
      </c>
      <c r="B310" s="22" t="s">
        <v>502</v>
      </c>
      <c r="C310" s="44">
        <v>9.4416380999999994E-5</v>
      </c>
      <c r="D310" s="10" t="s">
        <v>330</v>
      </c>
      <c r="E310" s="10">
        <v>461.66</v>
      </c>
      <c r="F310" s="10">
        <v>0</v>
      </c>
      <c r="G310" s="10">
        <v>-461.66</v>
      </c>
      <c r="H310" s="7">
        <v>0</v>
      </c>
      <c r="I310" s="10" t="s">
        <v>330</v>
      </c>
      <c r="J310" s="24" t="s">
        <v>331</v>
      </c>
      <c r="K310" s="24" t="s">
        <v>331</v>
      </c>
      <c r="L310" s="10" t="s">
        <v>331</v>
      </c>
    </row>
    <row r="311" spans="1:12" x14ac:dyDescent="0.25">
      <c r="A311" s="8">
        <v>10</v>
      </c>
      <c r="B311" s="22" t="s">
        <v>289</v>
      </c>
      <c r="C311" s="44">
        <v>7.56167E-7</v>
      </c>
      <c r="D311" s="10" t="s">
        <v>332</v>
      </c>
      <c r="E311" s="10">
        <v>3.6961240200856622</v>
      </c>
      <c r="F311" s="10">
        <v>51.033875979914335</v>
      </c>
      <c r="G311" s="10">
        <v>-54.73</v>
      </c>
      <c r="H311" s="7">
        <v>0</v>
      </c>
      <c r="I311" s="10" t="s">
        <v>330</v>
      </c>
      <c r="J311" s="24" t="s">
        <v>331</v>
      </c>
      <c r="K311" s="24" t="s">
        <v>331</v>
      </c>
      <c r="L311" s="10" t="s">
        <v>331</v>
      </c>
    </row>
    <row r="312" spans="1:12" x14ac:dyDescent="0.25">
      <c r="A312" s="8">
        <v>11</v>
      </c>
      <c r="B312" s="22" t="s">
        <v>503</v>
      </c>
      <c r="C312" s="44">
        <v>7.2026920999999997E-5</v>
      </c>
      <c r="D312" s="10" t="s">
        <v>332</v>
      </c>
      <c r="E312" s="10">
        <v>352.18737074073942</v>
      </c>
      <c r="F312" s="10">
        <v>4861.1126292592608</v>
      </c>
      <c r="G312" s="10">
        <v>-5213.3</v>
      </c>
      <c r="H312" s="7">
        <v>0</v>
      </c>
      <c r="I312" s="10" t="s">
        <v>330</v>
      </c>
      <c r="J312" s="24" t="s">
        <v>331</v>
      </c>
      <c r="K312" s="24" t="s">
        <v>331</v>
      </c>
      <c r="L312" s="10" t="s">
        <v>331</v>
      </c>
    </row>
    <row r="313" spans="1:12" x14ac:dyDescent="0.25">
      <c r="A313" s="8">
        <v>12</v>
      </c>
      <c r="B313" s="22" t="s">
        <v>504</v>
      </c>
      <c r="C313" s="44">
        <v>3.4772891399999998E-4</v>
      </c>
      <c r="D313" s="10" t="s">
        <v>330</v>
      </c>
      <c r="E313" s="10">
        <v>1700.27</v>
      </c>
      <c r="F313" s="10">
        <v>0</v>
      </c>
      <c r="G313" s="10">
        <v>-1700.27</v>
      </c>
      <c r="H313" s="7">
        <v>0</v>
      </c>
      <c r="I313" s="10" t="s">
        <v>330</v>
      </c>
      <c r="J313" s="24" t="s">
        <v>331</v>
      </c>
      <c r="K313" s="24" t="s">
        <v>331</v>
      </c>
      <c r="L313" s="10" t="s">
        <v>331</v>
      </c>
    </row>
    <row r="314" spans="1:12" x14ac:dyDescent="0.25">
      <c r="A314" s="8">
        <v>13</v>
      </c>
      <c r="B314" s="22" t="s">
        <v>505</v>
      </c>
      <c r="C314" s="44">
        <v>2.9166460000000002E-6</v>
      </c>
      <c r="D314" s="10" t="s">
        <v>332</v>
      </c>
      <c r="E314" s="10">
        <v>14.264924452781912</v>
      </c>
      <c r="F314" s="10">
        <v>196.8450755472181</v>
      </c>
      <c r="G314" s="10">
        <v>-211.11</v>
      </c>
      <c r="H314" s="7">
        <v>0</v>
      </c>
      <c r="I314" s="10" t="s">
        <v>330</v>
      </c>
      <c r="J314" s="24" t="s">
        <v>331</v>
      </c>
      <c r="K314" s="24" t="s">
        <v>331</v>
      </c>
      <c r="L314" s="10" t="s">
        <v>331</v>
      </c>
    </row>
    <row r="315" spans="1:12" x14ac:dyDescent="0.25">
      <c r="A315" s="8">
        <v>14</v>
      </c>
      <c r="B315" s="22" t="s">
        <v>154</v>
      </c>
      <c r="C315" s="44">
        <v>6.6875918000000004E-5</v>
      </c>
      <c r="D315" s="10" t="s">
        <v>332</v>
      </c>
      <c r="E315" s="10">
        <v>326.99968821051334</v>
      </c>
      <c r="F315" s="10">
        <v>4513.4703117894869</v>
      </c>
      <c r="G315" s="10">
        <v>-4840.47</v>
      </c>
      <c r="H315" s="7">
        <v>0</v>
      </c>
      <c r="I315" s="10" t="s">
        <v>330</v>
      </c>
      <c r="J315" s="24" t="s">
        <v>331</v>
      </c>
      <c r="K315" s="24" t="s">
        <v>331</v>
      </c>
      <c r="L315" s="10" t="s">
        <v>331</v>
      </c>
    </row>
    <row r="316" spans="1:12" x14ac:dyDescent="0.25">
      <c r="A316" s="8">
        <v>15</v>
      </c>
      <c r="B316" s="22" t="s">
        <v>179</v>
      </c>
      <c r="C316" s="44">
        <v>2.6396387000000001E-5</v>
      </c>
      <c r="D316" s="10" t="s">
        <v>332</v>
      </c>
      <c r="E316" s="10">
        <v>129.07207629290474</v>
      </c>
      <c r="F316" s="10">
        <v>1781.4979237070952</v>
      </c>
      <c r="G316" s="10">
        <v>-1910.57</v>
      </c>
      <c r="H316" s="7">
        <v>0</v>
      </c>
      <c r="I316" s="10" t="s">
        <v>330</v>
      </c>
      <c r="J316" s="24" t="s">
        <v>331</v>
      </c>
      <c r="K316" s="24" t="s">
        <v>331</v>
      </c>
      <c r="L316" s="10" t="s">
        <v>331</v>
      </c>
    </row>
    <row r="317" spans="1:12" x14ac:dyDescent="0.25">
      <c r="A317" s="8">
        <v>16</v>
      </c>
      <c r="B317" s="22" t="s">
        <v>506</v>
      </c>
      <c r="C317" s="44">
        <v>7.1543601999999996E-5</v>
      </c>
      <c r="D317" s="10" t="s">
        <v>332</v>
      </c>
      <c r="E317" s="10">
        <v>349.82667560955269</v>
      </c>
      <c r="F317" s="10">
        <v>4828.493324390447</v>
      </c>
      <c r="G317" s="10">
        <v>-5178.32</v>
      </c>
      <c r="H317" s="7">
        <v>0</v>
      </c>
      <c r="I317" s="10" t="s">
        <v>330</v>
      </c>
      <c r="J317" s="24" t="s">
        <v>331</v>
      </c>
      <c r="K317" s="24" t="s">
        <v>331</v>
      </c>
      <c r="L317" s="10" t="s">
        <v>331</v>
      </c>
    </row>
    <row r="318" spans="1:12" x14ac:dyDescent="0.25">
      <c r="A318" s="8">
        <v>17</v>
      </c>
      <c r="B318" s="22" t="s">
        <v>507</v>
      </c>
      <c r="C318" s="44">
        <v>2.160479E-6</v>
      </c>
      <c r="D318" s="10" t="s">
        <v>332</v>
      </c>
      <c r="E318" s="10">
        <v>10.568800432696293</v>
      </c>
      <c r="F318" s="10">
        <v>145.8111995673037</v>
      </c>
      <c r="G318" s="10">
        <v>-156.38</v>
      </c>
      <c r="H318" s="7">
        <v>0</v>
      </c>
      <c r="I318" s="10" t="s">
        <v>330</v>
      </c>
      <c r="J318" s="24" t="s">
        <v>331</v>
      </c>
      <c r="K318" s="24" t="s">
        <v>331</v>
      </c>
      <c r="L318" s="10" t="s">
        <v>331</v>
      </c>
    </row>
    <row r="319" spans="1:12" x14ac:dyDescent="0.25">
      <c r="A319" s="8">
        <v>18</v>
      </c>
      <c r="B319" s="22" t="s">
        <v>290</v>
      </c>
      <c r="C319" s="44">
        <v>5.1656580999999997E-5</v>
      </c>
      <c r="D319" s="10" t="s">
        <v>332</v>
      </c>
      <c r="E319" s="10">
        <v>252.58606630493159</v>
      </c>
      <c r="F319" s="10">
        <v>3486.3139336950685</v>
      </c>
      <c r="G319" s="10">
        <v>-3738.9</v>
      </c>
      <c r="H319" s="7">
        <v>0</v>
      </c>
      <c r="I319" s="10" t="s">
        <v>330</v>
      </c>
      <c r="J319" s="24" t="s">
        <v>331</v>
      </c>
      <c r="K319" s="24" t="s">
        <v>331</v>
      </c>
      <c r="L319" s="10" t="s">
        <v>331</v>
      </c>
    </row>
    <row r="320" spans="1:12" x14ac:dyDescent="0.25">
      <c r="A320" s="25">
        <v>19</v>
      </c>
      <c r="B320" s="26" t="s">
        <v>410</v>
      </c>
      <c r="C320" s="47">
        <f>SUM(C302:C319)</f>
        <v>1.2351296459999998E-3</v>
      </c>
      <c r="D320" s="38"/>
      <c r="E320" s="28">
        <f>SUM(E302:E319)</f>
        <v>6039.3724146042605</v>
      </c>
      <c r="F320" s="28">
        <f t="shared" ref="F320:H320" si="1">SUM(F302:F319)</f>
        <v>34307.067585395744</v>
      </c>
      <c r="G320" s="28">
        <f t="shared" si="1"/>
        <v>-40346.44</v>
      </c>
      <c r="H320" s="28">
        <f t="shared" si="1"/>
        <v>0</v>
      </c>
      <c r="I320" s="38"/>
      <c r="J320" s="38"/>
      <c r="K320" s="38"/>
      <c r="L320" s="38"/>
    </row>
    <row r="321" spans="1:12" x14ac:dyDescent="0.25">
      <c r="A321" s="58" t="s">
        <v>420</v>
      </c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</row>
    <row r="322" spans="1:12" x14ac:dyDescent="0.25">
      <c r="A322" s="25">
        <v>1</v>
      </c>
      <c r="B322" s="26" t="s">
        <v>292</v>
      </c>
      <c r="C322" s="46">
        <v>1.0000000000010005</v>
      </c>
      <c r="D322" s="38"/>
      <c r="E322" s="28">
        <v>4889641.0179825295</v>
      </c>
      <c r="F322" s="28">
        <v>108118.35201746928</v>
      </c>
      <c r="G322" s="28">
        <v>9.5496943686157465E-12</v>
      </c>
      <c r="H322" s="28">
        <v>4997759.3699999982</v>
      </c>
      <c r="I322" s="38"/>
      <c r="J322" s="38"/>
      <c r="K322" s="38"/>
      <c r="L322" s="38"/>
    </row>
    <row r="323" spans="1:12" x14ac:dyDescent="0.25">
      <c r="A323" s="58" t="s">
        <v>532</v>
      </c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</row>
    <row r="324" spans="1:12" x14ac:dyDescent="0.25">
      <c r="A324" s="8">
        <v>1</v>
      </c>
      <c r="B324" s="22" t="s">
        <v>36</v>
      </c>
      <c r="C324" s="23">
        <v>0</v>
      </c>
      <c r="D324" s="38"/>
      <c r="E324" s="10">
        <v>0</v>
      </c>
      <c r="F324" s="38"/>
      <c r="G324" s="10">
        <v>0</v>
      </c>
      <c r="H324" s="7">
        <f>ROUND(SUM(E324:G324),2)</f>
        <v>0</v>
      </c>
      <c r="I324" s="10" t="s">
        <v>330</v>
      </c>
      <c r="J324" s="24"/>
      <c r="K324" s="24"/>
      <c r="L324" s="10"/>
    </row>
    <row r="325" spans="1:12" x14ac:dyDescent="0.25">
      <c r="A325" s="8">
        <v>2</v>
      </c>
      <c r="B325" s="22" t="s">
        <v>59</v>
      </c>
      <c r="C325" s="23">
        <v>4.3150000000000001E-2</v>
      </c>
      <c r="D325" s="38"/>
      <c r="E325" s="10">
        <v>14583</v>
      </c>
      <c r="F325" s="38"/>
      <c r="G325" s="10">
        <v>0</v>
      </c>
      <c r="H325" s="7">
        <f t="shared" ref="H325:H332" si="2">ROUND(SUM(E325:G325),2)</f>
        <v>14583</v>
      </c>
      <c r="I325" s="10" t="s">
        <v>332</v>
      </c>
      <c r="J325" s="24" t="s">
        <v>333</v>
      </c>
      <c r="K325" s="24" t="s">
        <v>443</v>
      </c>
      <c r="L325" s="10" t="s">
        <v>335</v>
      </c>
    </row>
    <row r="326" spans="1:12" x14ac:dyDescent="0.25">
      <c r="A326" s="8">
        <v>3</v>
      </c>
      <c r="B326" s="22" t="s">
        <v>533</v>
      </c>
      <c r="C326" s="23">
        <v>0.23499999999999999</v>
      </c>
      <c r="D326" s="38"/>
      <c r="E326" s="10">
        <v>79420.75</v>
      </c>
      <c r="F326" s="38"/>
      <c r="G326" s="10">
        <f>ROUND(-E326*0.15,2)</f>
        <v>-11913.11</v>
      </c>
      <c r="H326" s="7">
        <f t="shared" si="2"/>
        <v>67507.64</v>
      </c>
      <c r="I326" s="10" t="s">
        <v>332</v>
      </c>
      <c r="J326" s="24" t="s">
        <v>333</v>
      </c>
      <c r="K326" s="24" t="s">
        <v>447</v>
      </c>
      <c r="L326" s="10" t="s">
        <v>335</v>
      </c>
    </row>
    <row r="327" spans="1:12" x14ac:dyDescent="0.25">
      <c r="A327" s="8">
        <v>4</v>
      </c>
      <c r="B327" s="22" t="s">
        <v>534</v>
      </c>
      <c r="C327" s="23">
        <v>0.23519000000000001</v>
      </c>
      <c r="D327" s="38"/>
      <c r="E327" s="10">
        <v>79484.960000000006</v>
      </c>
      <c r="F327" s="38"/>
      <c r="G327" s="10">
        <f>ROUND(-E327*0.15,2)</f>
        <v>-11922.74</v>
      </c>
      <c r="H327" s="7">
        <f t="shared" si="2"/>
        <v>67562.22</v>
      </c>
      <c r="I327" s="10" t="s">
        <v>332</v>
      </c>
      <c r="J327" s="24" t="s">
        <v>333</v>
      </c>
      <c r="K327" s="24" t="s">
        <v>508</v>
      </c>
      <c r="L327" s="10" t="s">
        <v>335</v>
      </c>
    </row>
    <row r="328" spans="1:12" x14ac:dyDescent="0.25">
      <c r="A328" s="8">
        <v>5</v>
      </c>
      <c r="B328" s="22" t="s">
        <v>84</v>
      </c>
      <c r="C328" s="23">
        <v>0.08</v>
      </c>
      <c r="D328" s="38"/>
      <c r="E328" s="10">
        <v>27036.85</v>
      </c>
      <c r="F328" s="38"/>
      <c r="G328" s="10">
        <v>0</v>
      </c>
      <c r="H328" s="7">
        <f t="shared" si="2"/>
        <v>27036.85</v>
      </c>
      <c r="I328" s="10" t="s">
        <v>330</v>
      </c>
      <c r="J328" s="24"/>
      <c r="K328" s="24"/>
      <c r="L328" s="10"/>
    </row>
    <row r="329" spans="1:12" x14ac:dyDescent="0.25">
      <c r="A329" s="8">
        <v>6</v>
      </c>
      <c r="B329" s="22" t="s">
        <v>89</v>
      </c>
      <c r="C329" s="23">
        <v>1.166E-2</v>
      </c>
      <c r="D329" s="38"/>
      <c r="E329" s="10">
        <v>3940.62</v>
      </c>
      <c r="F329" s="38"/>
      <c r="G329" s="10">
        <v>0</v>
      </c>
      <c r="H329" s="7">
        <f t="shared" si="2"/>
        <v>3940.62</v>
      </c>
      <c r="I329" s="10" t="s">
        <v>330</v>
      </c>
      <c r="J329" s="24"/>
      <c r="K329" s="24"/>
      <c r="L329" s="10"/>
    </row>
    <row r="330" spans="1:12" x14ac:dyDescent="0.25">
      <c r="A330" s="8">
        <v>7</v>
      </c>
      <c r="B330" s="22" t="s">
        <v>90</v>
      </c>
      <c r="C330" s="23">
        <v>0.16</v>
      </c>
      <c r="D330" s="38"/>
      <c r="E330" s="10">
        <v>54073.7</v>
      </c>
      <c r="F330" s="38"/>
      <c r="G330" s="10">
        <v>0</v>
      </c>
      <c r="H330" s="7">
        <f t="shared" si="2"/>
        <v>54073.7</v>
      </c>
      <c r="I330" s="10" t="s">
        <v>330</v>
      </c>
      <c r="J330" s="24"/>
      <c r="K330" s="24"/>
      <c r="L330" s="10"/>
    </row>
    <row r="331" spans="1:12" x14ac:dyDescent="0.25">
      <c r="A331" s="8">
        <v>8</v>
      </c>
      <c r="B331" s="22" t="s">
        <v>535</v>
      </c>
      <c r="C331" s="23">
        <v>0.23499999999999999</v>
      </c>
      <c r="D331" s="38"/>
      <c r="E331" s="10">
        <v>79420.75</v>
      </c>
      <c r="F331" s="38"/>
      <c r="G331" s="10">
        <f>ROUND(-E331*0.15,2)</f>
        <v>-11913.11</v>
      </c>
      <c r="H331" s="7">
        <f t="shared" si="2"/>
        <v>67507.64</v>
      </c>
      <c r="I331" s="10" t="s">
        <v>332</v>
      </c>
      <c r="J331" s="24" t="s">
        <v>333</v>
      </c>
      <c r="K331" s="24" t="s">
        <v>359</v>
      </c>
      <c r="L331" s="10" t="s">
        <v>335</v>
      </c>
    </row>
    <row r="332" spans="1:12" x14ac:dyDescent="0.25">
      <c r="A332" s="5">
        <v>9</v>
      </c>
      <c r="B332" s="35" t="s">
        <v>292</v>
      </c>
      <c r="C332" s="39">
        <v>1</v>
      </c>
      <c r="D332" s="38"/>
      <c r="E332" s="7">
        <v>337960.63</v>
      </c>
      <c r="F332" s="38"/>
      <c r="G332" s="7">
        <f>SUM(G324:G331)</f>
        <v>-35748.959999999999</v>
      </c>
      <c r="H332" s="7">
        <f t="shared" si="2"/>
        <v>302211.67</v>
      </c>
      <c r="I332" s="10" t="s">
        <v>330</v>
      </c>
      <c r="J332" s="24"/>
      <c r="K332" s="24"/>
      <c r="L332" s="10"/>
    </row>
  </sheetData>
  <autoFilter ref="A19:L332" xr:uid="{F354ECE3-9B5B-43E9-B38F-C8AB0A32AF54}"/>
  <mergeCells count="9">
    <mergeCell ref="A2:G2"/>
    <mergeCell ref="A3:G3"/>
    <mergeCell ref="A323:L323"/>
    <mergeCell ref="A301:L301"/>
    <mergeCell ref="A321:L321"/>
    <mergeCell ref="D5:G10"/>
    <mergeCell ref="C11:G11"/>
    <mergeCell ref="A18:L18"/>
    <mergeCell ref="A20:L20"/>
  </mergeCells>
  <conditionalFormatting sqref="J22:L299">
    <cfRule type="expression" dxfId="15" priority="15">
      <formula>$I22="No"</formula>
    </cfRule>
  </conditionalFormatting>
  <conditionalFormatting sqref="J302:L319">
    <cfRule type="expression" dxfId="14" priority="5">
      <formula>$I302="No"</formula>
    </cfRule>
  </conditionalFormatting>
  <conditionalFormatting sqref="J324:L332">
    <cfRule type="expression" dxfId="13" priority="1">
      <formula>$I324="No"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1A07-4380-4CCE-BEEB-69CDE284EE9B}">
  <sheetPr>
    <pageSetUpPr fitToPage="1"/>
  </sheetPr>
  <dimension ref="A1:L333"/>
  <sheetViews>
    <sheetView zoomScaleNormal="100" zoomScaleSheetLayoutView="80" workbookViewId="0">
      <pane ySplit="2" topLeftCell="A139" activePane="bottomLeft" state="frozen"/>
      <selection activeCell="A4" sqref="A4"/>
      <selection pane="bottomLeft" activeCell="H295" sqref="H295"/>
    </sheetView>
  </sheetViews>
  <sheetFormatPr defaultColWidth="9" defaultRowHeight="15.75" x14ac:dyDescent="0.25"/>
  <cols>
    <col min="1" max="1" width="4.625" style="1" customWidth="1"/>
    <col min="2" max="2" width="69.5" style="1" customWidth="1"/>
    <col min="3" max="9" width="16.625" style="1" customWidth="1"/>
    <col min="10" max="10" width="17.625" style="1" bestFit="1" customWidth="1"/>
    <col min="11" max="11" width="16.625" style="1" customWidth="1"/>
    <col min="12" max="12" width="18.875" style="1" customWidth="1"/>
    <col min="13" max="16384" width="9" style="1"/>
  </cols>
  <sheetData>
    <row r="1" spans="1:11" ht="61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6.75" customHeight="1" x14ac:dyDescent="0.25">
      <c r="A2" s="56" t="s">
        <v>529</v>
      </c>
      <c r="B2" s="56"/>
      <c r="C2" s="56"/>
      <c r="D2" s="56"/>
      <c r="E2" s="56"/>
      <c r="F2" s="56"/>
      <c r="G2" s="56"/>
      <c r="H2"/>
      <c r="I2"/>
      <c r="J2"/>
      <c r="K2"/>
    </row>
    <row r="3" spans="1:11" ht="15.75" customHeight="1" x14ac:dyDescent="0.25">
      <c r="A3" s="62" t="s">
        <v>509</v>
      </c>
      <c r="B3" s="63"/>
      <c r="C3" s="63"/>
      <c r="D3" s="63"/>
      <c r="E3" s="63"/>
      <c r="F3" s="63"/>
      <c r="G3" s="63"/>
      <c r="H3"/>
      <c r="I3"/>
      <c r="J3"/>
      <c r="K3"/>
    </row>
    <row r="4" spans="1:11" ht="31.5" x14ac:dyDescent="0.25">
      <c r="A4" s="3"/>
      <c r="B4" s="21"/>
      <c r="C4" s="4" t="s">
        <v>510</v>
      </c>
      <c r="D4" s="4" t="s">
        <v>295</v>
      </c>
      <c r="E4" s="4" t="s">
        <v>296</v>
      </c>
      <c r="F4" s="4" t="s">
        <v>297</v>
      </c>
      <c r="G4" s="4" t="s">
        <v>298</v>
      </c>
      <c r="H4"/>
      <c r="I4"/>
      <c r="J4"/>
      <c r="K4"/>
    </row>
    <row r="5" spans="1:11" ht="16.5" customHeight="1" x14ac:dyDescent="0.25">
      <c r="A5" s="5" t="s">
        <v>299</v>
      </c>
      <c r="B5" s="29" t="s">
        <v>300</v>
      </c>
      <c r="C5" s="7">
        <v>8923063.8224123772</v>
      </c>
      <c r="D5" s="64"/>
      <c r="E5" s="64"/>
      <c r="F5" s="64"/>
      <c r="G5" s="64"/>
    </row>
    <row r="6" spans="1:11" x14ac:dyDescent="0.25">
      <c r="A6" s="8">
        <v>1</v>
      </c>
      <c r="B6" s="11" t="s">
        <v>425</v>
      </c>
      <c r="C6" s="10">
        <v>3658456.2037801682</v>
      </c>
      <c r="D6" s="64"/>
      <c r="E6" s="64"/>
      <c r="F6" s="64"/>
      <c r="G6" s="64"/>
    </row>
    <row r="7" spans="1:11" x14ac:dyDescent="0.25">
      <c r="A7" s="8">
        <v>2</v>
      </c>
      <c r="B7" s="11" t="s">
        <v>426</v>
      </c>
      <c r="C7" s="10">
        <v>5264607.6186322086</v>
      </c>
      <c r="D7" s="64"/>
      <c r="E7" s="64"/>
      <c r="F7" s="64"/>
      <c r="G7" s="64"/>
    </row>
    <row r="8" spans="1:11" ht="34.5" customHeight="1" x14ac:dyDescent="0.25">
      <c r="A8" s="8">
        <v>3</v>
      </c>
      <c r="B8" s="19" t="s">
        <v>427</v>
      </c>
      <c r="C8" s="10">
        <v>0</v>
      </c>
      <c r="D8" s="64"/>
      <c r="E8" s="64"/>
      <c r="F8" s="64"/>
      <c r="G8" s="64"/>
    </row>
    <row r="9" spans="1:11" ht="36" customHeight="1" x14ac:dyDescent="0.25">
      <c r="A9" s="8">
        <v>4</v>
      </c>
      <c r="B9" s="19" t="s">
        <v>428</v>
      </c>
      <c r="C9" s="10">
        <v>0</v>
      </c>
      <c r="D9" s="64"/>
      <c r="E9" s="64"/>
      <c r="F9" s="64"/>
      <c r="G9" s="64"/>
    </row>
    <row r="10" spans="1:11" x14ac:dyDescent="0.25">
      <c r="A10" s="8">
        <v>5</v>
      </c>
      <c r="B10" s="11" t="s">
        <v>305</v>
      </c>
      <c r="C10" s="30">
        <v>0</v>
      </c>
      <c r="D10" s="64"/>
      <c r="E10" s="64"/>
      <c r="F10" s="64"/>
      <c r="G10" s="64"/>
    </row>
    <row r="11" spans="1:11" ht="15.75" customHeight="1" x14ac:dyDescent="0.25">
      <c r="A11" s="5" t="s">
        <v>306</v>
      </c>
      <c r="B11" s="12" t="s">
        <v>307</v>
      </c>
      <c r="C11" s="61" t="s">
        <v>308</v>
      </c>
      <c r="D11" s="61"/>
      <c r="E11" s="61"/>
      <c r="F11" s="61"/>
      <c r="G11" s="61"/>
    </row>
    <row r="12" spans="1:11" ht="15.75" customHeight="1" x14ac:dyDescent="0.25">
      <c r="A12" s="8">
        <v>1</v>
      </c>
      <c r="B12" s="14" t="s">
        <v>309</v>
      </c>
      <c r="C12" s="27">
        <v>4461531.8877772056</v>
      </c>
      <c r="D12" s="31"/>
      <c r="E12" s="31"/>
      <c r="F12" s="31"/>
      <c r="G12" s="31"/>
    </row>
    <row r="13" spans="1:11" ht="15.75" customHeight="1" x14ac:dyDescent="0.25">
      <c r="A13" s="8" t="s">
        <v>310</v>
      </c>
      <c r="B13" s="14" t="s">
        <v>311</v>
      </c>
      <c r="C13" s="10">
        <v>-13384.6</v>
      </c>
      <c r="D13" s="16"/>
      <c r="E13" s="31"/>
      <c r="F13" s="16"/>
      <c r="G13" s="17">
        <v>13384.6</v>
      </c>
    </row>
    <row r="14" spans="1:11" ht="15.75" customHeight="1" x14ac:dyDescent="0.25">
      <c r="A14" s="8" t="s">
        <v>312</v>
      </c>
      <c r="B14" s="14" t="s">
        <v>313</v>
      </c>
      <c r="C14" s="10">
        <v>-1511333.46</v>
      </c>
      <c r="D14" s="16"/>
      <c r="E14" s="31"/>
      <c r="F14" s="16"/>
      <c r="G14" s="17">
        <v>1511333.46</v>
      </c>
    </row>
    <row r="15" spans="1:11" ht="18" customHeight="1" x14ac:dyDescent="0.25">
      <c r="A15" s="8" t="s">
        <v>314</v>
      </c>
      <c r="B15" s="14" t="s">
        <v>315</v>
      </c>
      <c r="C15" s="10">
        <v>-223076.6</v>
      </c>
      <c r="D15" s="16"/>
      <c r="E15" s="31"/>
      <c r="F15" s="17">
        <f>H333</f>
        <v>199479.89</v>
      </c>
      <c r="G15" s="17">
        <f>-G333</f>
        <v>23596.71</v>
      </c>
    </row>
    <row r="16" spans="1:11" ht="15.75" customHeight="1" x14ac:dyDescent="0.25">
      <c r="A16" s="8" t="s">
        <v>316</v>
      </c>
      <c r="B16" s="14" t="s">
        <v>317</v>
      </c>
      <c r="C16" s="10">
        <v>2713737.2277772054</v>
      </c>
      <c r="D16" s="20">
        <v>-4347.3677772043748</v>
      </c>
      <c r="E16" s="31"/>
      <c r="F16" s="17">
        <v>2709389.8600000008</v>
      </c>
      <c r="G16" s="16"/>
    </row>
    <row r="17" spans="1:12" ht="15.75" customHeight="1" x14ac:dyDescent="0.25">
      <c r="A17" s="8">
        <v>2</v>
      </c>
      <c r="B17" s="14" t="s">
        <v>318</v>
      </c>
      <c r="C17" s="10">
        <v>4461531.9322227901</v>
      </c>
      <c r="D17" s="20">
        <v>4347.3677772043748</v>
      </c>
      <c r="E17" s="17">
        <v>4465879.2999999942</v>
      </c>
      <c r="F17" s="16"/>
      <c r="G17" s="16"/>
    </row>
    <row r="18" spans="1:12" x14ac:dyDescent="0.25">
      <c r="A18" s="62" t="s">
        <v>319</v>
      </c>
      <c r="B18" s="63">
        <v>0</v>
      </c>
      <c r="C18" s="63" t="e">
        <v>#REF!</v>
      </c>
      <c r="D18" s="63"/>
      <c r="E18" s="63"/>
      <c r="F18" s="63"/>
      <c r="G18" s="63"/>
      <c r="H18" s="63"/>
      <c r="I18" s="63"/>
      <c r="J18" s="63"/>
      <c r="K18" s="63"/>
      <c r="L18" s="65"/>
    </row>
    <row r="19" spans="1:12" ht="31.5" x14ac:dyDescent="0.25">
      <c r="A19" s="3"/>
      <c r="B19" s="21" t="s">
        <v>320</v>
      </c>
      <c r="C19" s="4" t="s">
        <v>321</v>
      </c>
      <c r="D19" s="4" t="s">
        <v>322</v>
      </c>
      <c r="E19" s="4" t="s">
        <v>323</v>
      </c>
      <c r="F19" s="4" t="s">
        <v>295</v>
      </c>
      <c r="G19" s="4" t="s">
        <v>324</v>
      </c>
      <c r="H19" s="4" t="s">
        <v>510</v>
      </c>
      <c r="I19" s="4" t="s">
        <v>325</v>
      </c>
      <c r="J19" s="4" t="s">
        <v>326</v>
      </c>
      <c r="K19" s="4" t="s">
        <v>327</v>
      </c>
      <c r="L19" s="4" t="s">
        <v>328</v>
      </c>
    </row>
    <row r="20" spans="1:12" x14ac:dyDescent="0.25">
      <c r="A20" s="58" t="s">
        <v>329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x14ac:dyDescent="0.25">
      <c r="A21" s="52"/>
      <c r="B21" s="52"/>
      <c r="C21" s="52"/>
      <c r="D21" s="52"/>
      <c r="E21" s="52"/>
      <c r="F21" s="52"/>
      <c r="G21" s="52"/>
      <c r="H21" s="52">
        <v>0</v>
      </c>
      <c r="I21" s="52"/>
      <c r="J21" s="52"/>
      <c r="K21" s="52"/>
      <c r="L21" s="53"/>
    </row>
    <row r="22" spans="1:12" x14ac:dyDescent="0.25">
      <c r="A22" s="8">
        <v>1</v>
      </c>
      <c r="B22" s="22" t="s">
        <v>13</v>
      </c>
      <c r="C22" s="44">
        <v>3.3962666000000001E-4</v>
      </c>
      <c r="D22" s="10" t="s">
        <v>330</v>
      </c>
      <c r="E22" s="10">
        <v>921.66</v>
      </c>
      <c r="F22" s="10">
        <v>0</v>
      </c>
      <c r="G22" s="10">
        <v>0</v>
      </c>
      <c r="H22" s="7">
        <v>921.66</v>
      </c>
      <c r="I22" s="10" t="s">
        <v>330</v>
      </c>
      <c r="J22" s="24" t="s">
        <v>331</v>
      </c>
      <c r="K22" s="24" t="s">
        <v>331</v>
      </c>
      <c r="L22" s="10" t="s">
        <v>331</v>
      </c>
    </row>
    <row r="23" spans="1:12" x14ac:dyDescent="0.25">
      <c r="A23" s="8">
        <v>2</v>
      </c>
      <c r="B23" s="22" t="s">
        <v>14</v>
      </c>
      <c r="C23" s="44">
        <v>9.3463012000000005E-4</v>
      </c>
      <c r="D23" s="10" t="s">
        <v>330</v>
      </c>
      <c r="E23" s="10">
        <v>2536.34</v>
      </c>
      <c r="F23" s="10">
        <v>0</v>
      </c>
      <c r="G23" s="10">
        <v>0</v>
      </c>
      <c r="H23" s="7">
        <v>2536.34</v>
      </c>
      <c r="I23" s="10" t="s">
        <v>332</v>
      </c>
      <c r="J23" s="24" t="s">
        <v>333</v>
      </c>
      <c r="K23" s="24" t="s">
        <v>429</v>
      </c>
      <c r="L23" s="10" t="s">
        <v>335</v>
      </c>
    </row>
    <row r="24" spans="1:12" x14ac:dyDescent="0.25">
      <c r="A24" s="8">
        <v>3</v>
      </c>
      <c r="B24" s="22" t="s">
        <v>15</v>
      </c>
      <c r="C24" s="44">
        <v>8.7952616099999995E-4</v>
      </c>
      <c r="D24" s="10" t="s">
        <v>330</v>
      </c>
      <c r="E24" s="10">
        <v>2386.8000000000002</v>
      </c>
      <c r="F24" s="10">
        <v>0</v>
      </c>
      <c r="G24" s="10">
        <v>0</v>
      </c>
      <c r="H24" s="7">
        <v>2386.8000000000002</v>
      </c>
      <c r="I24" s="10" t="s">
        <v>332</v>
      </c>
      <c r="J24" s="24" t="s">
        <v>333</v>
      </c>
      <c r="K24" s="24" t="s">
        <v>430</v>
      </c>
      <c r="L24" s="10" t="s">
        <v>335</v>
      </c>
    </row>
    <row r="25" spans="1:12" x14ac:dyDescent="0.25">
      <c r="A25" s="8"/>
      <c r="B25" s="22"/>
      <c r="C25" s="44"/>
      <c r="D25" s="10"/>
      <c r="E25" s="10"/>
      <c r="F25" s="10"/>
      <c r="G25" s="10"/>
      <c r="H25" s="7">
        <v>0</v>
      </c>
      <c r="I25" s="10"/>
      <c r="J25" s="24"/>
      <c r="K25" s="24"/>
      <c r="L25" s="10"/>
    </row>
    <row r="26" spans="1:12" x14ac:dyDescent="0.25">
      <c r="A26" s="8">
        <v>4</v>
      </c>
      <c r="B26" s="22" t="s">
        <v>16</v>
      </c>
      <c r="C26" s="44">
        <v>4.616561194E-3</v>
      </c>
      <c r="D26" s="10" t="s">
        <v>330</v>
      </c>
      <c r="E26" s="10">
        <v>12528.13</v>
      </c>
      <c r="F26" s="10">
        <v>0</v>
      </c>
      <c r="G26" s="10">
        <v>0</v>
      </c>
      <c r="H26" s="7">
        <v>12528.13</v>
      </c>
      <c r="I26" s="10" t="s">
        <v>330</v>
      </c>
      <c r="J26" s="24" t="s">
        <v>331</v>
      </c>
      <c r="K26" s="24" t="s">
        <v>331</v>
      </c>
      <c r="L26" s="10" t="s">
        <v>331</v>
      </c>
    </row>
    <row r="27" spans="1:12" x14ac:dyDescent="0.25">
      <c r="A27" s="8">
        <v>5</v>
      </c>
      <c r="B27" s="22" t="s">
        <v>17</v>
      </c>
      <c r="C27" s="44">
        <v>6.4220260899999998E-4</v>
      </c>
      <c r="D27" s="10" t="s">
        <v>330</v>
      </c>
      <c r="E27" s="10">
        <v>1742.77</v>
      </c>
      <c r="F27" s="10">
        <v>0</v>
      </c>
      <c r="G27" s="10">
        <v>0</v>
      </c>
      <c r="H27" s="7">
        <v>1742.77</v>
      </c>
      <c r="I27" s="10" t="s">
        <v>330</v>
      </c>
      <c r="J27" s="24" t="s">
        <v>331</v>
      </c>
      <c r="K27" s="24" t="s">
        <v>331</v>
      </c>
      <c r="L27" s="10" t="s">
        <v>331</v>
      </c>
    </row>
    <row r="28" spans="1:12" x14ac:dyDescent="0.25">
      <c r="A28" s="8"/>
      <c r="B28" s="22"/>
      <c r="C28" s="44"/>
      <c r="D28" s="10"/>
      <c r="E28" s="10"/>
      <c r="F28" s="10"/>
      <c r="G28" s="10"/>
      <c r="H28" s="7">
        <v>0</v>
      </c>
      <c r="I28" s="10"/>
      <c r="J28" s="24"/>
      <c r="K28" s="24"/>
      <c r="L28" s="10"/>
    </row>
    <row r="29" spans="1:12" x14ac:dyDescent="0.25">
      <c r="A29" s="8">
        <v>6</v>
      </c>
      <c r="B29" s="22" t="s">
        <v>18</v>
      </c>
      <c r="C29" s="44">
        <v>3.552568075E-3</v>
      </c>
      <c r="D29" s="10" t="s">
        <v>330</v>
      </c>
      <c r="E29" s="10">
        <v>9640.74</v>
      </c>
      <c r="F29" s="10">
        <v>0</v>
      </c>
      <c r="G29" s="10">
        <v>0</v>
      </c>
      <c r="H29" s="7">
        <v>9640.74</v>
      </c>
      <c r="I29" s="10" t="s">
        <v>332</v>
      </c>
      <c r="J29" s="24" t="s">
        <v>333</v>
      </c>
      <c r="K29" s="24" t="s">
        <v>431</v>
      </c>
      <c r="L29" s="10" t="s">
        <v>335</v>
      </c>
    </row>
    <row r="30" spans="1:12" x14ac:dyDescent="0.25">
      <c r="A30" s="8">
        <v>7</v>
      </c>
      <c r="B30" s="22" t="s">
        <v>19</v>
      </c>
      <c r="C30" s="44">
        <v>1.5193823E-5</v>
      </c>
      <c r="D30" s="10" t="s">
        <v>332</v>
      </c>
      <c r="E30" s="10">
        <v>41.232043654074403</v>
      </c>
      <c r="F30" s="10">
        <v>-41.232043654074403</v>
      </c>
      <c r="G30" s="10">
        <v>0</v>
      </c>
      <c r="H30" s="7">
        <v>0</v>
      </c>
      <c r="I30" s="10" t="s">
        <v>330</v>
      </c>
      <c r="J30" s="24" t="s">
        <v>331</v>
      </c>
      <c r="K30" s="24" t="s">
        <v>331</v>
      </c>
      <c r="L30" s="10" t="s">
        <v>331</v>
      </c>
    </row>
    <row r="31" spans="1:12" x14ac:dyDescent="0.25">
      <c r="A31" s="8">
        <v>8</v>
      </c>
      <c r="B31" s="22" t="s">
        <v>20</v>
      </c>
      <c r="C31" s="44">
        <v>2.7679777929999999E-3</v>
      </c>
      <c r="D31" s="10" t="s">
        <v>330</v>
      </c>
      <c r="E31" s="10">
        <v>7511.56</v>
      </c>
      <c r="F31" s="10">
        <v>0</v>
      </c>
      <c r="G31" s="10">
        <v>0</v>
      </c>
      <c r="H31" s="7">
        <v>7511.56</v>
      </c>
      <c r="I31" s="10" t="s">
        <v>330</v>
      </c>
      <c r="J31" s="24" t="s">
        <v>331</v>
      </c>
      <c r="K31" s="24" t="s">
        <v>331</v>
      </c>
      <c r="L31" s="10" t="s">
        <v>331</v>
      </c>
    </row>
    <row r="32" spans="1:12" x14ac:dyDescent="0.25">
      <c r="A32" s="8">
        <v>9</v>
      </c>
      <c r="B32" s="22" t="s">
        <v>21</v>
      </c>
      <c r="C32" s="44">
        <v>2.6667265459999999E-3</v>
      </c>
      <c r="D32" s="10" t="s">
        <v>330</v>
      </c>
      <c r="E32" s="10">
        <v>7236.8</v>
      </c>
      <c r="F32" s="10">
        <v>0</v>
      </c>
      <c r="G32" s="10">
        <v>0</v>
      </c>
      <c r="H32" s="7">
        <v>7236.8</v>
      </c>
      <c r="I32" s="10" t="s">
        <v>332</v>
      </c>
      <c r="J32" s="24" t="s">
        <v>333</v>
      </c>
      <c r="K32" s="24" t="s">
        <v>338</v>
      </c>
      <c r="L32" s="10" t="s">
        <v>335</v>
      </c>
    </row>
    <row r="33" spans="1:12" x14ac:dyDescent="0.25">
      <c r="A33" s="8"/>
      <c r="B33" s="22"/>
      <c r="C33" s="44"/>
      <c r="D33" s="10"/>
      <c r="E33" s="10"/>
      <c r="F33" s="10"/>
      <c r="G33" s="10"/>
      <c r="H33" s="7">
        <v>0</v>
      </c>
      <c r="I33" s="10"/>
      <c r="J33" s="24"/>
      <c r="K33" s="24"/>
      <c r="L33" s="10"/>
    </row>
    <row r="34" spans="1:12" x14ac:dyDescent="0.25">
      <c r="A34" s="8">
        <v>10</v>
      </c>
      <c r="B34" s="22" t="s">
        <v>22</v>
      </c>
      <c r="C34" s="44">
        <v>1.805504891E-3</v>
      </c>
      <c r="D34" s="10" t="s">
        <v>330</v>
      </c>
      <c r="E34" s="10">
        <v>4899.67</v>
      </c>
      <c r="F34" s="10">
        <v>0</v>
      </c>
      <c r="G34" s="10">
        <v>0</v>
      </c>
      <c r="H34" s="7">
        <v>4899.67</v>
      </c>
      <c r="I34" s="10" t="s">
        <v>332</v>
      </c>
      <c r="J34" s="24" t="s">
        <v>333</v>
      </c>
      <c r="K34" s="24" t="s">
        <v>432</v>
      </c>
      <c r="L34" s="10" t="s">
        <v>335</v>
      </c>
    </row>
    <row r="35" spans="1:12" x14ac:dyDescent="0.25">
      <c r="A35" s="8">
        <v>11</v>
      </c>
      <c r="B35" s="22" t="s">
        <v>23</v>
      </c>
      <c r="C35" s="44">
        <v>7.0325055600000005E-4</v>
      </c>
      <c r="D35" s="10" t="s">
        <v>330</v>
      </c>
      <c r="E35" s="10">
        <v>1908.44</v>
      </c>
      <c r="F35" s="10">
        <v>0</v>
      </c>
      <c r="G35" s="10">
        <v>0</v>
      </c>
      <c r="H35" s="7">
        <v>1908.44</v>
      </c>
      <c r="I35" s="10" t="s">
        <v>330</v>
      </c>
      <c r="J35" s="24" t="s">
        <v>331</v>
      </c>
      <c r="K35" s="24" t="s">
        <v>331</v>
      </c>
      <c r="L35" s="10" t="s">
        <v>331</v>
      </c>
    </row>
    <row r="36" spans="1:12" x14ac:dyDescent="0.25">
      <c r="A36" s="8"/>
      <c r="B36" s="22"/>
      <c r="C36" s="44"/>
      <c r="D36" s="10"/>
      <c r="E36" s="10"/>
      <c r="F36" s="10"/>
      <c r="G36" s="10"/>
      <c r="H36" s="7">
        <v>0</v>
      </c>
      <c r="I36" s="10"/>
      <c r="J36" s="24"/>
      <c r="K36" s="24"/>
      <c r="L36" s="10"/>
    </row>
    <row r="37" spans="1:12" x14ac:dyDescent="0.25">
      <c r="A37" s="8">
        <v>12</v>
      </c>
      <c r="B37" s="22" t="s">
        <v>25</v>
      </c>
      <c r="C37" s="44">
        <v>8.3004606500000004E-4</v>
      </c>
      <c r="D37" s="10" t="s">
        <v>330</v>
      </c>
      <c r="E37" s="10">
        <v>2252.5300000000002</v>
      </c>
      <c r="F37" s="10">
        <v>0</v>
      </c>
      <c r="G37" s="10">
        <v>0</v>
      </c>
      <c r="H37" s="7">
        <v>2252.5300000000002</v>
      </c>
      <c r="I37" s="10" t="s">
        <v>332</v>
      </c>
      <c r="J37" s="24" t="s">
        <v>333</v>
      </c>
      <c r="K37" s="24" t="s">
        <v>433</v>
      </c>
      <c r="L37" s="10" t="s">
        <v>335</v>
      </c>
    </row>
    <row r="38" spans="1:12" x14ac:dyDescent="0.25">
      <c r="A38" s="8">
        <v>13</v>
      </c>
      <c r="B38" s="22" t="s">
        <v>26</v>
      </c>
      <c r="C38" s="44">
        <v>2.5871914759999998E-3</v>
      </c>
      <c r="D38" s="10" t="s">
        <v>330</v>
      </c>
      <c r="E38" s="10">
        <v>7020.96</v>
      </c>
      <c r="F38" s="10">
        <v>0</v>
      </c>
      <c r="G38" s="10">
        <v>0</v>
      </c>
      <c r="H38" s="7">
        <v>7020.96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14</v>
      </c>
      <c r="B39" s="22" t="s">
        <v>27</v>
      </c>
      <c r="C39" s="44">
        <v>3.21460332E-4</v>
      </c>
      <c r="D39" s="10" t="s">
        <v>330</v>
      </c>
      <c r="E39" s="10">
        <v>872.36</v>
      </c>
      <c r="F39" s="10">
        <v>0</v>
      </c>
      <c r="G39" s="10">
        <v>0</v>
      </c>
      <c r="H39" s="7">
        <v>872.36</v>
      </c>
      <c r="I39" s="10" t="s">
        <v>330</v>
      </c>
      <c r="J39" s="24" t="s">
        <v>331</v>
      </c>
      <c r="K39" s="24" t="s">
        <v>331</v>
      </c>
      <c r="L39" s="10" t="s">
        <v>331</v>
      </c>
    </row>
    <row r="40" spans="1:12" x14ac:dyDescent="0.25">
      <c r="A40" s="8">
        <v>15</v>
      </c>
      <c r="B40" s="22" t="s">
        <v>28</v>
      </c>
      <c r="C40" s="44">
        <v>2.0458170569999999E-3</v>
      </c>
      <c r="D40" s="10" t="s">
        <v>330</v>
      </c>
      <c r="E40" s="10">
        <v>5551.81</v>
      </c>
      <c r="F40" s="10">
        <v>0</v>
      </c>
      <c r="G40" s="10">
        <v>0</v>
      </c>
      <c r="H40" s="7">
        <v>5551.81</v>
      </c>
      <c r="I40" s="10" t="s">
        <v>330</v>
      </c>
      <c r="J40" s="24" t="s">
        <v>331</v>
      </c>
      <c r="K40" s="24" t="s">
        <v>331</v>
      </c>
      <c r="L40" s="10" t="s">
        <v>331</v>
      </c>
    </row>
    <row r="41" spans="1:12" x14ac:dyDescent="0.25">
      <c r="A41" s="8">
        <v>16</v>
      </c>
      <c r="B41" s="22" t="s">
        <v>29</v>
      </c>
      <c r="C41" s="44">
        <v>6.8586365399999998E-4</v>
      </c>
      <c r="D41" s="10" t="s">
        <v>330</v>
      </c>
      <c r="E41" s="10">
        <v>1861.25</v>
      </c>
      <c r="F41" s="10">
        <v>0</v>
      </c>
      <c r="G41" s="10">
        <v>0</v>
      </c>
      <c r="H41" s="7">
        <v>1861.25</v>
      </c>
      <c r="I41" s="10" t="s">
        <v>330</v>
      </c>
      <c r="J41" s="24" t="s">
        <v>331</v>
      </c>
      <c r="K41" s="24" t="s">
        <v>331</v>
      </c>
      <c r="L41" s="10" t="s">
        <v>331</v>
      </c>
    </row>
    <row r="42" spans="1:12" x14ac:dyDescent="0.25">
      <c r="A42" s="8">
        <v>17</v>
      </c>
      <c r="B42" s="22" t="s">
        <v>30</v>
      </c>
      <c r="C42" s="44">
        <v>1.2330105690999999E-2</v>
      </c>
      <c r="D42" s="10" t="s">
        <v>330</v>
      </c>
      <c r="E42" s="10">
        <v>33460.67</v>
      </c>
      <c r="F42" s="10">
        <v>0</v>
      </c>
      <c r="G42" s="10">
        <v>0</v>
      </c>
      <c r="H42" s="7">
        <v>33460.67</v>
      </c>
      <c r="I42" s="10" t="s">
        <v>332</v>
      </c>
      <c r="J42" s="24" t="s">
        <v>333</v>
      </c>
      <c r="K42" s="24" t="s">
        <v>434</v>
      </c>
      <c r="L42" s="10" t="s">
        <v>335</v>
      </c>
    </row>
    <row r="43" spans="1:12" x14ac:dyDescent="0.25">
      <c r="A43" s="8">
        <v>18</v>
      </c>
      <c r="B43" s="22" t="s">
        <v>31</v>
      </c>
      <c r="C43" s="44">
        <v>2.4654244200000001E-4</v>
      </c>
      <c r="D43" s="10" t="s">
        <v>330</v>
      </c>
      <c r="E43" s="10">
        <v>669.05</v>
      </c>
      <c r="F43" s="10">
        <v>0</v>
      </c>
      <c r="G43" s="10">
        <v>0</v>
      </c>
      <c r="H43" s="7">
        <v>669.05</v>
      </c>
      <c r="I43" s="10" t="s">
        <v>330</v>
      </c>
      <c r="J43" s="24" t="s">
        <v>331</v>
      </c>
      <c r="K43" s="24" t="s">
        <v>331</v>
      </c>
      <c r="L43" s="10" t="s">
        <v>331</v>
      </c>
    </row>
    <row r="44" spans="1:12" x14ac:dyDescent="0.25">
      <c r="A44" s="8">
        <v>19</v>
      </c>
      <c r="B44" s="22" t="s">
        <v>32</v>
      </c>
      <c r="C44" s="44">
        <v>5.4211718499999997E-4</v>
      </c>
      <c r="D44" s="10" t="s">
        <v>330</v>
      </c>
      <c r="E44" s="10">
        <v>1471.16</v>
      </c>
      <c r="F44" s="10">
        <v>0</v>
      </c>
      <c r="G44" s="10">
        <v>0</v>
      </c>
      <c r="H44" s="7">
        <v>1471.16</v>
      </c>
      <c r="I44" s="10" t="s">
        <v>330</v>
      </c>
      <c r="J44" s="24" t="s">
        <v>331</v>
      </c>
      <c r="K44" s="24" t="s">
        <v>331</v>
      </c>
      <c r="L44" s="10" t="s">
        <v>331</v>
      </c>
    </row>
    <row r="45" spans="1:12" x14ac:dyDescent="0.25">
      <c r="A45" s="8">
        <v>20</v>
      </c>
      <c r="B45" s="22" t="s">
        <v>33</v>
      </c>
      <c r="C45" s="44">
        <v>1.559709002E-3</v>
      </c>
      <c r="D45" s="10" t="s">
        <v>330</v>
      </c>
      <c r="E45" s="10">
        <v>4232.6400000000003</v>
      </c>
      <c r="F45" s="10">
        <v>0</v>
      </c>
      <c r="G45" s="10">
        <v>0</v>
      </c>
      <c r="H45" s="7">
        <v>4232.6400000000003</v>
      </c>
      <c r="I45" s="10" t="s">
        <v>332</v>
      </c>
      <c r="J45" s="24" t="s">
        <v>333</v>
      </c>
      <c r="K45" s="24" t="s">
        <v>435</v>
      </c>
      <c r="L45" s="10" t="s">
        <v>335</v>
      </c>
    </row>
    <row r="46" spans="1:12" x14ac:dyDescent="0.25">
      <c r="A46" s="8">
        <v>21</v>
      </c>
      <c r="B46" s="22" t="s">
        <v>34</v>
      </c>
      <c r="C46" s="44">
        <v>2.14483383E-4</v>
      </c>
      <c r="D46" s="10" t="s">
        <v>330</v>
      </c>
      <c r="E46" s="10">
        <v>582.04999999999995</v>
      </c>
      <c r="F46" s="10">
        <v>0</v>
      </c>
      <c r="G46" s="10">
        <v>0</v>
      </c>
      <c r="H46" s="7">
        <v>582.04999999999995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22</v>
      </c>
      <c r="B47" s="22" t="s">
        <v>35</v>
      </c>
      <c r="C47" s="44">
        <v>1.4353012865999999E-2</v>
      </c>
      <c r="D47" s="10" t="s">
        <v>330</v>
      </c>
      <c r="E47" s="10">
        <v>38950.31</v>
      </c>
      <c r="F47" s="10">
        <v>0</v>
      </c>
      <c r="G47" s="10">
        <v>349.2</v>
      </c>
      <c r="H47" s="7">
        <v>39299.509999999995</v>
      </c>
      <c r="I47" s="10" t="s">
        <v>332</v>
      </c>
      <c r="J47" s="24" t="s">
        <v>333</v>
      </c>
      <c r="K47" s="24" t="s">
        <v>436</v>
      </c>
      <c r="L47" s="10" t="s">
        <v>335</v>
      </c>
    </row>
    <row r="48" spans="1:12" x14ac:dyDescent="0.25">
      <c r="A48" s="8">
        <v>23</v>
      </c>
      <c r="B48" s="22" t="s">
        <v>36</v>
      </c>
      <c r="C48" s="44">
        <v>2.7489343200000002E-4</v>
      </c>
      <c r="D48" s="10" t="s">
        <v>330</v>
      </c>
      <c r="E48" s="10">
        <v>745.99</v>
      </c>
      <c r="F48" s="10">
        <v>0</v>
      </c>
      <c r="G48" s="10">
        <v>0</v>
      </c>
      <c r="H48" s="7">
        <v>745.99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24</v>
      </c>
      <c r="B49" s="22" t="s">
        <v>37</v>
      </c>
      <c r="C49" s="44">
        <v>1.4644445100000001E-4</v>
      </c>
      <c r="D49" s="10" t="s">
        <v>330</v>
      </c>
      <c r="E49" s="10">
        <v>397.41</v>
      </c>
      <c r="F49" s="10">
        <v>0</v>
      </c>
      <c r="G49" s="10">
        <v>0</v>
      </c>
      <c r="H49" s="7">
        <v>397.41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25</v>
      </c>
      <c r="B50" s="22" t="s">
        <v>38</v>
      </c>
      <c r="C50" s="44">
        <v>6.1607165100000005E-4</v>
      </c>
      <c r="D50" s="10" t="s">
        <v>330</v>
      </c>
      <c r="E50" s="10">
        <v>1671.86</v>
      </c>
      <c r="F50" s="10">
        <v>0</v>
      </c>
      <c r="G50" s="10">
        <v>0</v>
      </c>
      <c r="H50" s="7">
        <v>1671.86</v>
      </c>
      <c r="I50" s="10" t="s">
        <v>330</v>
      </c>
      <c r="J50" s="24" t="s">
        <v>331</v>
      </c>
      <c r="K50" s="24" t="s">
        <v>331</v>
      </c>
      <c r="L50" s="10" t="s">
        <v>331</v>
      </c>
    </row>
    <row r="51" spans="1:12" x14ac:dyDescent="0.25">
      <c r="A51" s="8">
        <v>26</v>
      </c>
      <c r="B51" s="22" t="s">
        <v>39</v>
      </c>
      <c r="C51" s="44">
        <v>0</v>
      </c>
      <c r="D51" s="10" t="s">
        <v>332</v>
      </c>
      <c r="E51" s="10">
        <v>0</v>
      </c>
      <c r="F51" s="10">
        <v>0</v>
      </c>
      <c r="G51" s="10">
        <v>0</v>
      </c>
      <c r="H51" s="7">
        <v>0</v>
      </c>
      <c r="I51" s="10" t="s">
        <v>330</v>
      </c>
      <c r="J51" s="24" t="s">
        <v>331</v>
      </c>
      <c r="K51" s="24" t="s">
        <v>331</v>
      </c>
      <c r="L51" s="10" t="s">
        <v>331</v>
      </c>
    </row>
    <row r="52" spans="1:12" x14ac:dyDescent="0.25">
      <c r="A52" s="8">
        <v>27</v>
      </c>
      <c r="B52" s="22" t="s">
        <v>40</v>
      </c>
      <c r="C52" s="44">
        <v>1.4314410399999999E-3</v>
      </c>
      <c r="D52" s="10" t="s">
        <v>330</v>
      </c>
      <c r="E52" s="10">
        <v>3884.55</v>
      </c>
      <c r="F52" s="10">
        <v>0</v>
      </c>
      <c r="G52" s="10">
        <v>0</v>
      </c>
      <c r="H52" s="7">
        <v>3884.55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28</v>
      </c>
      <c r="B53" s="22" t="s">
        <v>41</v>
      </c>
      <c r="C53" s="44">
        <v>3.8230209659999999E-3</v>
      </c>
      <c r="D53" s="10" t="s">
        <v>330</v>
      </c>
      <c r="E53" s="10">
        <v>10374.67</v>
      </c>
      <c r="F53" s="10">
        <v>0</v>
      </c>
      <c r="G53" s="10">
        <v>0</v>
      </c>
      <c r="H53" s="7">
        <v>10374.67</v>
      </c>
      <c r="I53" s="10" t="s">
        <v>332</v>
      </c>
      <c r="J53" s="24" t="s">
        <v>333</v>
      </c>
      <c r="K53" s="24" t="s">
        <v>437</v>
      </c>
      <c r="L53" s="10" t="s">
        <v>335</v>
      </c>
    </row>
    <row r="54" spans="1:12" x14ac:dyDescent="0.25">
      <c r="A54" s="8">
        <v>29</v>
      </c>
      <c r="B54" s="22" t="s">
        <v>42</v>
      </c>
      <c r="C54" s="44">
        <v>1.7834819900000001E-4</v>
      </c>
      <c r="D54" s="10" t="s">
        <v>330</v>
      </c>
      <c r="E54" s="10">
        <v>483.99</v>
      </c>
      <c r="F54" s="10">
        <v>0</v>
      </c>
      <c r="G54" s="10">
        <v>0</v>
      </c>
      <c r="H54" s="7">
        <v>483.99</v>
      </c>
      <c r="I54" s="10" t="s">
        <v>330</v>
      </c>
      <c r="J54" s="24" t="s">
        <v>331</v>
      </c>
      <c r="K54" s="24" t="s">
        <v>331</v>
      </c>
      <c r="L54" s="10" t="s">
        <v>331</v>
      </c>
    </row>
    <row r="55" spans="1:12" x14ac:dyDescent="0.25">
      <c r="A55" s="8">
        <v>30</v>
      </c>
      <c r="B55" s="22" t="s">
        <v>43</v>
      </c>
      <c r="C55" s="44">
        <v>6.0493410000000003E-6</v>
      </c>
      <c r="D55" s="10" t="s">
        <v>332</v>
      </c>
      <c r="E55" s="10">
        <v>16.416322092891441</v>
      </c>
      <c r="F55" s="10">
        <v>-16.416322092891441</v>
      </c>
      <c r="G55" s="10">
        <v>0</v>
      </c>
      <c r="H55" s="7">
        <v>0</v>
      </c>
      <c r="I55" s="10" t="s">
        <v>330</v>
      </c>
      <c r="J55" s="24" t="s">
        <v>331</v>
      </c>
      <c r="K55" s="24" t="s">
        <v>331</v>
      </c>
      <c r="L55" s="10" t="s">
        <v>331</v>
      </c>
    </row>
    <row r="56" spans="1:12" x14ac:dyDescent="0.25">
      <c r="A56" s="8">
        <v>31</v>
      </c>
      <c r="B56" s="22" t="s">
        <v>44</v>
      </c>
      <c r="C56" s="44">
        <v>6.1860133600000005E-4</v>
      </c>
      <c r="D56" s="10" t="s">
        <v>330</v>
      </c>
      <c r="E56" s="10">
        <v>1678.72</v>
      </c>
      <c r="F56" s="10">
        <v>0</v>
      </c>
      <c r="G56" s="10">
        <v>0</v>
      </c>
      <c r="H56" s="7">
        <v>1678.72</v>
      </c>
      <c r="I56" s="10" t="s">
        <v>330</v>
      </c>
      <c r="J56" s="24" t="s">
        <v>331</v>
      </c>
      <c r="K56" s="24" t="s">
        <v>331</v>
      </c>
      <c r="L56" s="10" t="s">
        <v>331</v>
      </c>
    </row>
    <row r="57" spans="1:12" x14ac:dyDescent="0.25">
      <c r="A57" s="8">
        <v>32</v>
      </c>
      <c r="B57" s="22" t="s">
        <v>45</v>
      </c>
      <c r="C57" s="44">
        <v>1.98287415E-4</v>
      </c>
      <c r="D57" s="10" t="s">
        <v>330</v>
      </c>
      <c r="E57" s="10">
        <v>538.1</v>
      </c>
      <c r="F57" s="10">
        <v>0</v>
      </c>
      <c r="G57" s="10">
        <v>0</v>
      </c>
      <c r="H57" s="7">
        <v>538.1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/>
      <c r="B58" s="22"/>
      <c r="C58" s="44"/>
      <c r="D58" s="10"/>
      <c r="E58" s="10"/>
      <c r="F58" s="10"/>
      <c r="G58" s="10"/>
      <c r="H58" s="7">
        <v>0</v>
      </c>
      <c r="I58" s="10"/>
      <c r="J58" s="24"/>
      <c r="K58" s="24"/>
      <c r="L58" s="10"/>
    </row>
    <row r="59" spans="1:12" x14ac:dyDescent="0.25">
      <c r="A59" s="8">
        <v>33</v>
      </c>
      <c r="B59" s="22" t="s">
        <v>46</v>
      </c>
      <c r="C59" s="44">
        <v>5.9285718400000004E-4</v>
      </c>
      <c r="D59" s="10" t="s">
        <v>330</v>
      </c>
      <c r="E59" s="10">
        <v>1608.86</v>
      </c>
      <c r="F59" s="10">
        <v>0</v>
      </c>
      <c r="G59" s="10">
        <v>0</v>
      </c>
      <c r="H59" s="7">
        <v>1608.86</v>
      </c>
      <c r="I59" s="10" t="s">
        <v>330</v>
      </c>
      <c r="J59" s="24" t="s">
        <v>331</v>
      </c>
      <c r="K59" s="24" t="s">
        <v>331</v>
      </c>
      <c r="L59" s="10" t="s">
        <v>331</v>
      </c>
    </row>
    <row r="60" spans="1:12" x14ac:dyDescent="0.25">
      <c r="A60" s="8">
        <v>34</v>
      </c>
      <c r="B60" s="22" t="s">
        <v>47</v>
      </c>
      <c r="C60" s="44">
        <v>2.7577830000000001E-5</v>
      </c>
      <c r="D60" s="10" t="s">
        <v>332</v>
      </c>
      <c r="E60" s="10">
        <v>74.838984924639618</v>
      </c>
      <c r="F60" s="10">
        <v>-74.838984924639618</v>
      </c>
      <c r="G60" s="10">
        <v>0</v>
      </c>
      <c r="H60" s="7">
        <v>0</v>
      </c>
      <c r="I60" s="10" t="s">
        <v>330</v>
      </c>
      <c r="J60" s="24" t="s">
        <v>331</v>
      </c>
      <c r="K60" s="24" t="s">
        <v>331</v>
      </c>
      <c r="L60" s="10" t="s">
        <v>331</v>
      </c>
    </row>
    <row r="61" spans="1:12" x14ac:dyDescent="0.25">
      <c r="A61" s="8">
        <v>35</v>
      </c>
      <c r="B61" s="22" t="s">
        <v>48</v>
      </c>
      <c r="C61" s="44">
        <v>1.8505476605000001E-2</v>
      </c>
      <c r="D61" s="10" t="s">
        <v>330</v>
      </c>
      <c r="E61" s="10">
        <v>50219</v>
      </c>
      <c r="F61" s="10">
        <v>0</v>
      </c>
      <c r="G61" s="10">
        <v>0</v>
      </c>
      <c r="H61" s="7">
        <v>50219</v>
      </c>
      <c r="I61" s="10" t="s">
        <v>332</v>
      </c>
      <c r="J61" s="24" t="s">
        <v>333</v>
      </c>
      <c r="K61" s="24" t="s">
        <v>438</v>
      </c>
      <c r="L61" s="10" t="s">
        <v>335</v>
      </c>
    </row>
    <row r="62" spans="1:12" x14ac:dyDescent="0.25">
      <c r="A62" s="8"/>
      <c r="B62" s="22"/>
      <c r="C62" s="44"/>
      <c r="D62" s="10"/>
      <c r="E62" s="10"/>
      <c r="F62" s="10"/>
      <c r="G62" s="10"/>
      <c r="H62" s="7">
        <v>0</v>
      </c>
      <c r="I62" s="10"/>
      <c r="J62" s="24"/>
      <c r="K62" s="24"/>
      <c r="L62" s="10"/>
    </row>
    <row r="63" spans="1:12" x14ac:dyDescent="0.25">
      <c r="A63" s="8">
        <v>36</v>
      </c>
      <c r="B63" s="22" t="s">
        <v>50</v>
      </c>
      <c r="C63" s="44">
        <v>2.6353816719999999E-3</v>
      </c>
      <c r="D63" s="10" t="s">
        <v>330</v>
      </c>
      <c r="E63" s="10">
        <v>7151.73</v>
      </c>
      <c r="F63" s="10">
        <v>0</v>
      </c>
      <c r="G63" s="10">
        <v>0</v>
      </c>
      <c r="H63" s="7">
        <v>7151.73</v>
      </c>
      <c r="I63" s="10" t="s">
        <v>332</v>
      </c>
      <c r="J63" s="24" t="s">
        <v>333</v>
      </c>
      <c r="K63" s="24" t="s">
        <v>439</v>
      </c>
      <c r="L63" s="10" t="s">
        <v>335</v>
      </c>
    </row>
    <row r="64" spans="1:12" x14ac:dyDescent="0.25">
      <c r="A64" s="8">
        <v>37</v>
      </c>
      <c r="B64" s="22" t="s">
        <v>51</v>
      </c>
      <c r="C64" s="44">
        <v>1.2118635E-4</v>
      </c>
      <c r="D64" s="10" t="s">
        <v>330</v>
      </c>
      <c r="E64" s="10">
        <v>328.87</v>
      </c>
      <c r="F64" s="10">
        <v>0</v>
      </c>
      <c r="G64" s="10">
        <v>0</v>
      </c>
      <c r="H64" s="7">
        <v>328.87</v>
      </c>
      <c r="I64" s="10" t="s">
        <v>330</v>
      </c>
      <c r="J64" s="24" t="s">
        <v>331</v>
      </c>
      <c r="K64" s="24" t="s">
        <v>331</v>
      </c>
      <c r="L64" s="10" t="s">
        <v>331</v>
      </c>
    </row>
    <row r="65" spans="1:12" x14ac:dyDescent="0.25">
      <c r="A65" s="8">
        <v>38</v>
      </c>
      <c r="B65" s="22" t="s">
        <v>52</v>
      </c>
      <c r="C65" s="44">
        <v>4.1274553919999997E-3</v>
      </c>
      <c r="D65" s="10" t="s">
        <v>330</v>
      </c>
      <c r="E65" s="10">
        <v>11200.83</v>
      </c>
      <c r="F65" s="10">
        <v>0</v>
      </c>
      <c r="G65" s="10">
        <v>0</v>
      </c>
      <c r="H65" s="7">
        <v>11200.83</v>
      </c>
      <c r="I65" s="10" t="s">
        <v>332</v>
      </c>
      <c r="J65" s="24" t="s">
        <v>333</v>
      </c>
      <c r="K65" s="24" t="s">
        <v>440</v>
      </c>
      <c r="L65" s="10" t="s">
        <v>335</v>
      </c>
    </row>
    <row r="66" spans="1:12" x14ac:dyDescent="0.25">
      <c r="A66" s="8">
        <v>39</v>
      </c>
      <c r="B66" s="22" t="s">
        <v>53</v>
      </c>
      <c r="C66" s="44">
        <v>2.1428580409999999E-3</v>
      </c>
      <c r="D66" s="10" t="s">
        <v>330</v>
      </c>
      <c r="E66" s="10">
        <v>5815.15</v>
      </c>
      <c r="F66" s="10">
        <v>0</v>
      </c>
      <c r="G66" s="10">
        <v>0</v>
      </c>
      <c r="H66" s="7">
        <v>5815.15</v>
      </c>
      <c r="I66" s="10" t="s">
        <v>332</v>
      </c>
      <c r="J66" s="24" t="s">
        <v>333</v>
      </c>
      <c r="K66" s="24" t="s">
        <v>441</v>
      </c>
      <c r="L66" s="10" t="s">
        <v>335</v>
      </c>
    </row>
    <row r="67" spans="1:12" x14ac:dyDescent="0.25">
      <c r="A67" s="8">
        <v>40</v>
      </c>
      <c r="B67" s="22" t="s">
        <v>54</v>
      </c>
      <c r="C67" s="44">
        <v>3.167238809E-3</v>
      </c>
      <c r="D67" s="10" t="s">
        <v>330</v>
      </c>
      <c r="E67" s="10">
        <v>8595.0499999999993</v>
      </c>
      <c r="F67" s="10">
        <v>0</v>
      </c>
      <c r="G67" s="10">
        <v>0</v>
      </c>
      <c r="H67" s="7">
        <v>8595.0499999999993</v>
      </c>
      <c r="I67" s="10" t="s">
        <v>330</v>
      </c>
      <c r="J67" s="24" t="s">
        <v>331</v>
      </c>
      <c r="K67" s="24" t="s">
        <v>331</v>
      </c>
      <c r="L67" s="10" t="s">
        <v>331</v>
      </c>
    </row>
    <row r="68" spans="1:12" x14ac:dyDescent="0.25">
      <c r="A68" s="8">
        <v>41</v>
      </c>
      <c r="B68" s="22" t="s">
        <v>55</v>
      </c>
      <c r="C68" s="44">
        <v>1.262511644E-3</v>
      </c>
      <c r="D68" s="10" t="s">
        <v>330</v>
      </c>
      <c r="E68" s="10">
        <v>3426.12</v>
      </c>
      <c r="F68" s="10">
        <v>0</v>
      </c>
      <c r="G68" s="10">
        <v>0</v>
      </c>
      <c r="H68" s="7">
        <v>3426.12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42</v>
      </c>
      <c r="B69" s="22" t="s">
        <v>56</v>
      </c>
      <c r="C69" s="44">
        <v>2.680205692E-3</v>
      </c>
      <c r="D69" s="10" t="s">
        <v>330</v>
      </c>
      <c r="E69" s="10">
        <v>7273.37</v>
      </c>
      <c r="F69" s="10">
        <v>0</v>
      </c>
      <c r="G69" s="10">
        <v>0</v>
      </c>
      <c r="H69" s="7">
        <v>7273.37</v>
      </c>
      <c r="I69" s="10" t="s">
        <v>332</v>
      </c>
      <c r="J69" s="24" t="s">
        <v>333</v>
      </c>
      <c r="K69" s="24" t="s">
        <v>442</v>
      </c>
      <c r="L69" s="10" t="s">
        <v>335</v>
      </c>
    </row>
    <row r="70" spans="1:12" x14ac:dyDescent="0.25">
      <c r="A70" s="8">
        <v>43</v>
      </c>
      <c r="B70" s="22" t="s">
        <v>57</v>
      </c>
      <c r="C70" s="44">
        <v>2.799817433E-3</v>
      </c>
      <c r="D70" s="10" t="s">
        <v>330</v>
      </c>
      <c r="E70" s="10">
        <v>7597.97</v>
      </c>
      <c r="F70" s="10">
        <v>0</v>
      </c>
      <c r="G70" s="10">
        <v>0</v>
      </c>
      <c r="H70" s="7">
        <v>7597.97</v>
      </c>
      <c r="I70" s="10" t="s">
        <v>330</v>
      </c>
      <c r="J70" s="24" t="s">
        <v>331</v>
      </c>
      <c r="K70" s="24" t="s">
        <v>331</v>
      </c>
      <c r="L70" s="10" t="s">
        <v>331</v>
      </c>
    </row>
    <row r="71" spans="1:12" x14ac:dyDescent="0.25">
      <c r="A71" s="8">
        <v>44</v>
      </c>
      <c r="B71" s="22" t="s">
        <v>58</v>
      </c>
      <c r="C71" s="44">
        <v>1.3949733200000001E-4</v>
      </c>
      <c r="D71" s="10" t="s">
        <v>330</v>
      </c>
      <c r="E71" s="10">
        <v>378.56</v>
      </c>
      <c r="F71" s="10">
        <v>0</v>
      </c>
      <c r="G71" s="10">
        <v>0</v>
      </c>
      <c r="H71" s="7">
        <v>378.56</v>
      </c>
      <c r="I71" s="10" t="s">
        <v>330</v>
      </c>
      <c r="J71" s="24" t="s">
        <v>331</v>
      </c>
      <c r="K71" s="24" t="s">
        <v>331</v>
      </c>
      <c r="L71" s="10" t="s">
        <v>331</v>
      </c>
    </row>
    <row r="72" spans="1:12" x14ac:dyDescent="0.25">
      <c r="A72" s="8">
        <v>45</v>
      </c>
      <c r="B72" s="22" t="s">
        <v>59</v>
      </c>
      <c r="C72" s="44">
        <v>6.5243179430000001E-3</v>
      </c>
      <c r="D72" s="10" t="s">
        <v>330</v>
      </c>
      <c r="E72" s="10">
        <v>17705.28</v>
      </c>
      <c r="F72" s="10">
        <v>0</v>
      </c>
      <c r="G72" s="10">
        <v>0</v>
      </c>
      <c r="H72" s="7">
        <v>17705.28</v>
      </c>
      <c r="I72" s="10" t="s">
        <v>332</v>
      </c>
      <c r="J72" s="24" t="s">
        <v>333</v>
      </c>
      <c r="K72" s="24" t="s">
        <v>443</v>
      </c>
      <c r="L72" s="10" t="s">
        <v>335</v>
      </c>
    </row>
    <row r="73" spans="1:12" x14ac:dyDescent="0.25">
      <c r="A73" s="8">
        <v>46</v>
      </c>
      <c r="B73" s="22" t="s">
        <v>60</v>
      </c>
      <c r="C73" s="44">
        <v>5.4026690119999997E-3</v>
      </c>
      <c r="D73" s="10" t="s">
        <v>330</v>
      </c>
      <c r="E73" s="10">
        <v>14661.42</v>
      </c>
      <c r="F73" s="10">
        <v>0</v>
      </c>
      <c r="G73" s="10">
        <v>0</v>
      </c>
      <c r="H73" s="7">
        <v>14661.42</v>
      </c>
      <c r="I73" s="10" t="s">
        <v>332</v>
      </c>
      <c r="J73" s="24" t="s">
        <v>333</v>
      </c>
      <c r="K73" s="24" t="s">
        <v>444</v>
      </c>
      <c r="L73" s="10" t="s">
        <v>335</v>
      </c>
    </row>
    <row r="74" spans="1:12" x14ac:dyDescent="0.25">
      <c r="A74" s="8">
        <v>47</v>
      </c>
      <c r="B74" s="22" t="s">
        <v>61</v>
      </c>
      <c r="C74" s="44">
        <v>7.7283576999999997E-5</v>
      </c>
      <c r="D74" s="10" t="s">
        <v>332</v>
      </c>
      <c r="E74" s="10">
        <v>209.72732278156857</v>
      </c>
      <c r="F74" s="10">
        <v>-209.72732278156857</v>
      </c>
      <c r="G74" s="10">
        <v>0</v>
      </c>
      <c r="H74" s="7">
        <v>0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/>
      <c r="B75" s="22"/>
      <c r="C75" s="44"/>
      <c r="D75" s="10"/>
      <c r="E75" s="10"/>
      <c r="F75" s="10"/>
      <c r="G75" s="10"/>
      <c r="H75" s="7">
        <v>0</v>
      </c>
      <c r="I75" s="10"/>
      <c r="J75" s="24"/>
      <c r="K75" s="24"/>
      <c r="L75" s="10"/>
    </row>
    <row r="76" spans="1:12" x14ac:dyDescent="0.25">
      <c r="A76" s="8">
        <v>48</v>
      </c>
      <c r="B76" s="22" t="s">
        <v>62</v>
      </c>
      <c r="C76" s="44">
        <v>8.4518667999999993E-5</v>
      </c>
      <c r="D76" s="10" t="s">
        <v>330</v>
      </c>
      <c r="E76" s="10">
        <v>229.36</v>
      </c>
      <c r="F76" s="10">
        <v>0</v>
      </c>
      <c r="G76" s="10">
        <v>0</v>
      </c>
      <c r="H76" s="7">
        <v>229.36</v>
      </c>
      <c r="I76" s="10" t="s">
        <v>330</v>
      </c>
      <c r="J76" s="24" t="s">
        <v>331</v>
      </c>
      <c r="K76" s="24" t="s">
        <v>331</v>
      </c>
      <c r="L76" s="10" t="s">
        <v>331</v>
      </c>
    </row>
    <row r="77" spans="1:12" x14ac:dyDescent="0.25">
      <c r="A77" s="8">
        <v>49</v>
      </c>
      <c r="B77" s="22" t="s">
        <v>63</v>
      </c>
      <c r="C77" s="44">
        <v>9.5907660000000001E-6</v>
      </c>
      <c r="D77" s="10" t="s">
        <v>332</v>
      </c>
      <c r="E77" s="10">
        <v>26.026819082202852</v>
      </c>
      <c r="F77" s="10">
        <v>-26.026819082202852</v>
      </c>
      <c r="G77" s="10">
        <v>0</v>
      </c>
      <c r="H77" s="7">
        <v>0</v>
      </c>
      <c r="I77" s="10" t="s">
        <v>330</v>
      </c>
      <c r="J77" s="24" t="s">
        <v>331</v>
      </c>
      <c r="K77" s="24" t="s">
        <v>331</v>
      </c>
      <c r="L77" s="10" t="s">
        <v>331</v>
      </c>
    </row>
    <row r="78" spans="1:12" x14ac:dyDescent="0.25">
      <c r="A78" s="8">
        <v>50</v>
      </c>
      <c r="B78" s="22" t="s">
        <v>64</v>
      </c>
      <c r="C78" s="44">
        <v>2.8862532509999999E-3</v>
      </c>
      <c r="D78" s="10" t="s">
        <v>330</v>
      </c>
      <c r="E78" s="10">
        <v>7832.53</v>
      </c>
      <c r="F78" s="10">
        <v>0</v>
      </c>
      <c r="G78" s="10">
        <v>0</v>
      </c>
      <c r="H78" s="7">
        <v>7832.53</v>
      </c>
      <c r="I78" s="10" t="s">
        <v>332</v>
      </c>
      <c r="J78" s="24" t="s">
        <v>333</v>
      </c>
      <c r="K78" s="24" t="s">
        <v>445</v>
      </c>
      <c r="L78" s="10" t="s">
        <v>335</v>
      </c>
    </row>
    <row r="79" spans="1:12" x14ac:dyDescent="0.25">
      <c r="A79" s="8">
        <v>51</v>
      </c>
      <c r="B79" s="22" t="s">
        <v>65</v>
      </c>
      <c r="C79" s="44">
        <v>8.8446355000000004E-5</v>
      </c>
      <c r="D79" s="10" t="s">
        <v>330</v>
      </c>
      <c r="E79" s="10">
        <v>240.02</v>
      </c>
      <c r="F79" s="10">
        <v>0</v>
      </c>
      <c r="G79" s="10">
        <v>0</v>
      </c>
      <c r="H79" s="7">
        <v>240.02</v>
      </c>
      <c r="I79" s="10" t="s">
        <v>330</v>
      </c>
      <c r="J79" s="24" t="s">
        <v>331</v>
      </c>
      <c r="K79" s="24" t="s">
        <v>331</v>
      </c>
      <c r="L79" s="10" t="s">
        <v>331</v>
      </c>
    </row>
    <row r="80" spans="1:12" x14ac:dyDescent="0.25">
      <c r="A80" s="8">
        <v>52</v>
      </c>
      <c r="B80" s="22" t="s">
        <v>66</v>
      </c>
      <c r="C80" s="44">
        <v>2.9965833190000002E-3</v>
      </c>
      <c r="D80" s="10" t="s">
        <v>330</v>
      </c>
      <c r="E80" s="10">
        <v>8131.94</v>
      </c>
      <c r="F80" s="10">
        <v>0</v>
      </c>
      <c r="G80" s="10">
        <v>0</v>
      </c>
      <c r="H80" s="7">
        <v>8131.94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53</v>
      </c>
      <c r="B81" s="22" t="s">
        <v>67</v>
      </c>
      <c r="C81" s="44">
        <v>1.0536201750000001E-3</v>
      </c>
      <c r="D81" s="10" t="s">
        <v>330</v>
      </c>
      <c r="E81" s="10">
        <v>2859.25</v>
      </c>
      <c r="F81" s="10">
        <v>0</v>
      </c>
      <c r="G81" s="10">
        <v>0</v>
      </c>
      <c r="H81" s="7">
        <v>2859.25</v>
      </c>
      <c r="I81" s="10" t="s">
        <v>330</v>
      </c>
      <c r="J81" s="24" t="s">
        <v>331</v>
      </c>
      <c r="K81" s="24" t="s">
        <v>331</v>
      </c>
      <c r="L81" s="10" t="s">
        <v>331</v>
      </c>
    </row>
    <row r="82" spans="1:12" x14ac:dyDescent="0.25">
      <c r="A82" s="8">
        <v>54</v>
      </c>
      <c r="B82" s="22" t="s">
        <v>68</v>
      </c>
      <c r="C82" s="44">
        <v>1.9675310499999999E-4</v>
      </c>
      <c r="D82" s="10" t="s">
        <v>330</v>
      </c>
      <c r="E82" s="10">
        <v>533.94000000000005</v>
      </c>
      <c r="F82" s="10">
        <v>0</v>
      </c>
      <c r="G82" s="10">
        <v>0</v>
      </c>
      <c r="H82" s="7">
        <v>533.94000000000005</v>
      </c>
      <c r="I82" s="10" t="s">
        <v>330</v>
      </c>
      <c r="J82" s="24" t="s">
        <v>331</v>
      </c>
      <c r="K82" s="24" t="s">
        <v>331</v>
      </c>
      <c r="L82" s="10" t="s">
        <v>331</v>
      </c>
    </row>
    <row r="83" spans="1:12" x14ac:dyDescent="0.25">
      <c r="A83" s="8">
        <v>55</v>
      </c>
      <c r="B83" s="22" t="s">
        <v>69</v>
      </c>
      <c r="C83" s="44">
        <v>4.0553892199999999E-4</v>
      </c>
      <c r="D83" s="10" t="s">
        <v>330</v>
      </c>
      <c r="E83" s="10">
        <v>1100.53</v>
      </c>
      <c r="F83" s="10">
        <v>0</v>
      </c>
      <c r="G83" s="10">
        <v>0</v>
      </c>
      <c r="H83" s="7">
        <v>1100.53</v>
      </c>
      <c r="I83" s="10" t="s">
        <v>330</v>
      </c>
      <c r="J83" s="24" t="s">
        <v>331</v>
      </c>
      <c r="K83" s="24" t="s">
        <v>331</v>
      </c>
      <c r="L83" s="10" t="s">
        <v>331</v>
      </c>
    </row>
    <row r="84" spans="1:12" x14ac:dyDescent="0.25">
      <c r="A84" s="8">
        <v>56</v>
      </c>
      <c r="B84" s="22" t="s">
        <v>70</v>
      </c>
      <c r="C84" s="44">
        <v>2.6044851579999999E-3</v>
      </c>
      <c r="D84" s="10" t="s">
        <v>330</v>
      </c>
      <c r="E84" s="10">
        <v>7067.89</v>
      </c>
      <c r="F84" s="10">
        <v>0</v>
      </c>
      <c r="G84" s="10">
        <v>0</v>
      </c>
      <c r="H84" s="7">
        <v>7067.89</v>
      </c>
      <c r="I84" s="10" t="s">
        <v>332</v>
      </c>
      <c r="J84" s="24" t="s">
        <v>333</v>
      </c>
      <c r="K84" s="24" t="s">
        <v>446</v>
      </c>
      <c r="L84" s="10" t="s">
        <v>335</v>
      </c>
    </row>
    <row r="85" spans="1:12" x14ac:dyDescent="0.25">
      <c r="A85" s="8">
        <v>57</v>
      </c>
      <c r="B85" s="22" t="s">
        <v>71</v>
      </c>
      <c r="C85" s="44">
        <v>7.1316532281999995E-2</v>
      </c>
      <c r="D85" s="10" t="s">
        <v>330</v>
      </c>
      <c r="E85" s="10">
        <v>193534.33</v>
      </c>
      <c r="F85" s="10">
        <v>0</v>
      </c>
      <c r="G85" s="10">
        <v>0</v>
      </c>
      <c r="H85" s="7">
        <v>193534.33</v>
      </c>
      <c r="I85" s="10" t="s">
        <v>332</v>
      </c>
      <c r="J85" s="24" t="s">
        <v>333</v>
      </c>
      <c r="K85" s="24" t="s">
        <v>447</v>
      </c>
      <c r="L85" s="10" t="s">
        <v>335</v>
      </c>
    </row>
    <row r="86" spans="1:12" x14ac:dyDescent="0.25">
      <c r="A86" s="8"/>
      <c r="B86" s="22"/>
      <c r="C86" s="44"/>
      <c r="D86" s="10"/>
      <c r="E86" s="10"/>
      <c r="F86" s="10"/>
      <c r="G86" s="10"/>
      <c r="H86" s="7">
        <v>0</v>
      </c>
      <c r="I86" s="10"/>
      <c r="J86" s="24"/>
      <c r="K86" s="24"/>
      <c r="L86" s="10"/>
    </row>
    <row r="87" spans="1:12" x14ac:dyDescent="0.25">
      <c r="A87" s="8">
        <v>58</v>
      </c>
      <c r="B87" s="22" t="s">
        <v>72</v>
      </c>
      <c r="C87" s="44">
        <v>3.6770177799999999E-4</v>
      </c>
      <c r="D87" s="10" t="s">
        <v>330</v>
      </c>
      <c r="E87" s="10">
        <v>997.85</v>
      </c>
      <c r="F87" s="10">
        <v>0</v>
      </c>
      <c r="G87" s="10">
        <v>0</v>
      </c>
      <c r="H87" s="7">
        <v>997.85</v>
      </c>
      <c r="I87" s="10" t="s">
        <v>330</v>
      </c>
      <c r="J87" s="24" t="s">
        <v>331</v>
      </c>
      <c r="K87" s="24" t="s">
        <v>331</v>
      </c>
      <c r="L87" s="10" t="s">
        <v>331</v>
      </c>
    </row>
    <row r="88" spans="1:12" x14ac:dyDescent="0.25">
      <c r="A88" s="8">
        <v>59</v>
      </c>
      <c r="B88" s="22" t="s">
        <v>73</v>
      </c>
      <c r="C88" s="44">
        <v>2.7729291700000001E-3</v>
      </c>
      <c r="D88" s="10" t="s">
        <v>330</v>
      </c>
      <c r="E88" s="10">
        <v>7525</v>
      </c>
      <c r="F88" s="10">
        <v>0</v>
      </c>
      <c r="G88" s="10">
        <v>0</v>
      </c>
      <c r="H88" s="7">
        <v>7525</v>
      </c>
      <c r="I88" s="10" t="s">
        <v>332</v>
      </c>
      <c r="J88" s="24" t="s">
        <v>333</v>
      </c>
      <c r="K88" s="24" t="s">
        <v>448</v>
      </c>
      <c r="L88" s="10" t="s">
        <v>335</v>
      </c>
    </row>
    <row r="89" spans="1:12" x14ac:dyDescent="0.25">
      <c r="A89" s="8">
        <v>60</v>
      </c>
      <c r="B89" s="22" t="s">
        <v>74</v>
      </c>
      <c r="C89" s="44">
        <v>1.4646767E-5</v>
      </c>
      <c r="D89" s="10" t="s">
        <v>332</v>
      </c>
      <c r="E89" s="10">
        <v>39.747477401510892</v>
      </c>
      <c r="F89" s="10">
        <v>-39.747477401510892</v>
      </c>
      <c r="G89" s="10">
        <v>0</v>
      </c>
      <c r="H89" s="7">
        <v>0</v>
      </c>
      <c r="I89" s="10" t="s">
        <v>330</v>
      </c>
      <c r="J89" s="24" t="s">
        <v>331</v>
      </c>
      <c r="K89" s="24" t="s">
        <v>331</v>
      </c>
      <c r="L89" s="10" t="s">
        <v>331</v>
      </c>
    </row>
    <row r="90" spans="1:12" x14ac:dyDescent="0.25">
      <c r="A90" s="8">
        <v>61</v>
      </c>
      <c r="B90" s="22" t="s">
        <v>75</v>
      </c>
      <c r="C90" s="44">
        <v>2.0735405899999999E-4</v>
      </c>
      <c r="D90" s="10" t="s">
        <v>330</v>
      </c>
      <c r="E90" s="10">
        <v>562.70000000000005</v>
      </c>
      <c r="F90" s="10">
        <v>0</v>
      </c>
      <c r="G90" s="10">
        <v>0</v>
      </c>
      <c r="H90" s="7">
        <v>562.70000000000005</v>
      </c>
      <c r="I90" s="10" t="s">
        <v>330</v>
      </c>
      <c r="J90" s="24" t="s">
        <v>331</v>
      </c>
      <c r="K90" s="24" t="s">
        <v>331</v>
      </c>
      <c r="L90" s="10" t="s">
        <v>331</v>
      </c>
    </row>
    <row r="91" spans="1:12" x14ac:dyDescent="0.25">
      <c r="A91" s="8">
        <v>62</v>
      </c>
      <c r="B91" s="22" t="s">
        <v>76</v>
      </c>
      <c r="C91" s="44">
        <v>1.928773141E-3</v>
      </c>
      <c r="D91" s="10" t="s">
        <v>330</v>
      </c>
      <c r="E91" s="10">
        <v>5234.18</v>
      </c>
      <c r="F91" s="10">
        <v>0</v>
      </c>
      <c r="G91" s="10">
        <v>0</v>
      </c>
      <c r="H91" s="7">
        <v>5234.18</v>
      </c>
      <c r="I91" s="10" t="s">
        <v>332</v>
      </c>
      <c r="J91" s="24" t="s">
        <v>333</v>
      </c>
      <c r="K91" s="24" t="s">
        <v>449</v>
      </c>
      <c r="L91" s="10" t="s">
        <v>335</v>
      </c>
    </row>
    <row r="92" spans="1:12" x14ac:dyDescent="0.25">
      <c r="A92" s="8">
        <v>63</v>
      </c>
      <c r="B92" s="22" t="s">
        <v>77</v>
      </c>
      <c r="C92" s="44">
        <v>1.67724982E-3</v>
      </c>
      <c r="D92" s="10" t="s">
        <v>330</v>
      </c>
      <c r="E92" s="10">
        <v>4551.62</v>
      </c>
      <c r="F92" s="10">
        <v>0</v>
      </c>
      <c r="G92" s="10">
        <v>0</v>
      </c>
      <c r="H92" s="7">
        <v>4551.62</v>
      </c>
      <c r="I92" s="10" t="s">
        <v>330</v>
      </c>
      <c r="J92" s="24" t="s">
        <v>331</v>
      </c>
      <c r="K92" s="24" t="s">
        <v>331</v>
      </c>
      <c r="L92" s="10" t="s">
        <v>331</v>
      </c>
    </row>
    <row r="93" spans="1:12" x14ac:dyDescent="0.25">
      <c r="A93" s="8">
        <v>64</v>
      </c>
      <c r="B93" s="22" t="s">
        <v>78</v>
      </c>
      <c r="C93" s="44">
        <v>1.0040382408999999E-2</v>
      </c>
      <c r="D93" s="10" t="s">
        <v>330</v>
      </c>
      <c r="E93" s="10">
        <v>27246.959999999999</v>
      </c>
      <c r="F93" s="10">
        <v>0</v>
      </c>
      <c r="G93" s="10">
        <v>0</v>
      </c>
      <c r="H93" s="7">
        <v>27246.959999999999</v>
      </c>
      <c r="I93" s="10" t="s">
        <v>332</v>
      </c>
      <c r="J93" s="24" t="s">
        <v>333</v>
      </c>
      <c r="K93" s="24" t="s">
        <v>450</v>
      </c>
      <c r="L93" s="10" t="s">
        <v>335</v>
      </c>
    </row>
    <row r="94" spans="1:12" x14ac:dyDescent="0.25">
      <c r="A94" s="8">
        <v>65</v>
      </c>
      <c r="B94" s="22" t="s">
        <v>79</v>
      </c>
      <c r="C94" s="44">
        <v>5.9203305000000003E-5</v>
      </c>
      <c r="D94" s="10" t="s">
        <v>332</v>
      </c>
      <c r="E94" s="10">
        <v>160.66221491625126</v>
      </c>
      <c r="F94" s="10">
        <v>-160.66221491625126</v>
      </c>
      <c r="G94" s="10">
        <v>0</v>
      </c>
      <c r="H94" s="7">
        <v>0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66</v>
      </c>
      <c r="B95" s="22" t="s">
        <v>80</v>
      </c>
      <c r="C95" s="44">
        <v>1.8132565779999999E-3</v>
      </c>
      <c r="D95" s="10" t="s">
        <v>330</v>
      </c>
      <c r="E95" s="10">
        <v>4920.7</v>
      </c>
      <c r="F95" s="10">
        <v>0</v>
      </c>
      <c r="G95" s="10">
        <v>0</v>
      </c>
      <c r="H95" s="7">
        <v>4920.7</v>
      </c>
      <c r="I95" s="10" t="s">
        <v>330</v>
      </c>
      <c r="J95" s="24" t="s">
        <v>331</v>
      </c>
      <c r="K95" s="24" t="s">
        <v>331</v>
      </c>
      <c r="L95" s="10" t="s">
        <v>331</v>
      </c>
    </row>
    <row r="96" spans="1:12" x14ac:dyDescent="0.25">
      <c r="A96" s="8">
        <v>67</v>
      </c>
      <c r="B96" s="22" t="s">
        <v>81</v>
      </c>
      <c r="C96" s="44">
        <v>8.1390405999999996E-5</v>
      </c>
      <c r="D96" s="10" t="s">
        <v>332</v>
      </c>
      <c r="E96" s="10">
        <v>220.87217767475897</v>
      </c>
      <c r="F96" s="10">
        <v>-220.87217767475897</v>
      </c>
      <c r="G96" s="10">
        <v>0</v>
      </c>
      <c r="H96" s="7">
        <v>0</v>
      </c>
      <c r="I96" s="10" t="s">
        <v>330</v>
      </c>
      <c r="J96" s="24" t="s">
        <v>331</v>
      </c>
      <c r="K96" s="24" t="s">
        <v>331</v>
      </c>
      <c r="L96" s="10" t="s">
        <v>331</v>
      </c>
    </row>
    <row r="97" spans="1:12" x14ac:dyDescent="0.25">
      <c r="A97" s="8">
        <v>68</v>
      </c>
      <c r="B97" s="22" t="s">
        <v>82</v>
      </c>
      <c r="C97" s="44">
        <v>1.81020848E-4</v>
      </c>
      <c r="D97" s="10" t="s">
        <v>330</v>
      </c>
      <c r="E97" s="10">
        <v>491.24</v>
      </c>
      <c r="F97" s="10">
        <v>0</v>
      </c>
      <c r="G97" s="10">
        <v>0</v>
      </c>
      <c r="H97" s="7">
        <v>491.24</v>
      </c>
      <c r="I97" s="10" t="s">
        <v>332</v>
      </c>
      <c r="J97" s="24" t="s">
        <v>333</v>
      </c>
      <c r="K97" s="24" t="s">
        <v>451</v>
      </c>
      <c r="L97" s="10" t="s">
        <v>335</v>
      </c>
    </row>
    <row r="98" spans="1:12" x14ac:dyDescent="0.25">
      <c r="A98" s="8">
        <v>69</v>
      </c>
      <c r="B98" s="22" t="s">
        <v>83</v>
      </c>
      <c r="C98" s="44">
        <v>2.2024727799999999E-4</v>
      </c>
      <c r="D98" s="10" t="s">
        <v>330</v>
      </c>
      <c r="E98" s="10">
        <v>597.69000000000005</v>
      </c>
      <c r="F98" s="10">
        <v>0</v>
      </c>
      <c r="G98" s="10">
        <v>0</v>
      </c>
      <c r="H98" s="7">
        <v>597.69000000000005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70</v>
      </c>
      <c r="B99" s="22" t="s">
        <v>84</v>
      </c>
      <c r="C99" s="44">
        <v>1.65118952E-3</v>
      </c>
      <c r="D99" s="10" t="s">
        <v>330</v>
      </c>
      <c r="E99" s="10">
        <v>4480.8900000000003</v>
      </c>
      <c r="F99" s="10">
        <v>0</v>
      </c>
      <c r="G99" s="10">
        <v>0</v>
      </c>
      <c r="H99" s="7">
        <v>4480.8900000000003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71</v>
      </c>
      <c r="B100" s="22" t="s">
        <v>85</v>
      </c>
      <c r="C100" s="44">
        <v>1.8526954000000002E-5</v>
      </c>
      <c r="D100" s="10" t="s">
        <v>332</v>
      </c>
      <c r="E100" s="10">
        <v>50.277285453768187</v>
      </c>
      <c r="F100" s="10">
        <v>-50.277285453768187</v>
      </c>
      <c r="G100" s="10">
        <v>0</v>
      </c>
      <c r="H100" s="7">
        <v>0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72</v>
      </c>
      <c r="B101" s="22" t="s">
        <v>86</v>
      </c>
      <c r="C101" s="44">
        <v>4.7960718900000001E-4</v>
      </c>
      <c r="D101" s="10" t="s">
        <v>330</v>
      </c>
      <c r="E101" s="10">
        <v>1301.53</v>
      </c>
      <c r="F101" s="10">
        <v>0</v>
      </c>
      <c r="G101" s="10">
        <v>0</v>
      </c>
      <c r="H101" s="7">
        <v>1301.53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73</v>
      </c>
      <c r="B102" s="22" t="s">
        <v>87</v>
      </c>
      <c r="C102" s="44">
        <v>8.9113134899999999E-4</v>
      </c>
      <c r="D102" s="10" t="s">
        <v>330</v>
      </c>
      <c r="E102" s="10">
        <v>2418.3000000000002</v>
      </c>
      <c r="F102" s="10">
        <v>0</v>
      </c>
      <c r="G102" s="10">
        <v>0</v>
      </c>
      <c r="H102" s="7">
        <v>2418.3000000000002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74</v>
      </c>
      <c r="B103" s="22" t="s">
        <v>88</v>
      </c>
      <c r="C103" s="44">
        <v>1.7178196700000001E-4</v>
      </c>
      <c r="D103" s="10" t="s">
        <v>330</v>
      </c>
      <c r="E103" s="10">
        <v>466.17</v>
      </c>
      <c r="F103" s="10">
        <v>0</v>
      </c>
      <c r="G103" s="10">
        <v>0</v>
      </c>
      <c r="H103" s="7">
        <v>466.17</v>
      </c>
      <c r="I103" s="10" t="s">
        <v>330</v>
      </c>
      <c r="J103" s="24" t="s">
        <v>331</v>
      </c>
      <c r="K103" s="24" t="s">
        <v>331</v>
      </c>
      <c r="L103" s="10" t="s">
        <v>331</v>
      </c>
    </row>
    <row r="104" spans="1:12" x14ac:dyDescent="0.25">
      <c r="A104" s="8">
        <v>75</v>
      </c>
      <c r="B104" s="22" t="s">
        <v>89</v>
      </c>
      <c r="C104" s="44">
        <v>2.5575490299999999E-4</v>
      </c>
      <c r="D104" s="10" t="s">
        <v>330</v>
      </c>
      <c r="E104" s="10">
        <v>694.05</v>
      </c>
      <c r="F104" s="10">
        <v>0</v>
      </c>
      <c r="G104" s="10">
        <v>0</v>
      </c>
      <c r="H104" s="7">
        <v>694.05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76</v>
      </c>
      <c r="B105" s="22" t="s">
        <v>90</v>
      </c>
      <c r="C105" s="44">
        <v>2.9548125615E-2</v>
      </c>
      <c r="D105" s="10" t="s">
        <v>330</v>
      </c>
      <c r="E105" s="10">
        <v>80185.850000000006</v>
      </c>
      <c r="F105" s="10">
        <v>0</v>
      </c>
      <c r="G105" s="10">
        <v>0</v>
      </c>
      <c r="H105" s="7">
        <v>80185.850000000006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77</v>
      </c>
      <c r="B106" s="22" t="s">
        <v>91</v>
      </c>
      <c r="C106" s="44">
        <v>3.7431146999999997E-5</v>
      </c>
      <c r="D106" s="10" t="s">
        <v>332</v>
      </c>
      <c r="E106" s="10">
        <v>101.57829843917993</v>
      </c>
      <c r="F106" s="10">
        <v>-101.57829843917993</v>
      </c>
      <c r="G106" s="10">
        <v>0</v>
      </c>
      <c r="H106" s="7">
        <v>0</v>
      </c>
      <c r="I106" s="10" t="s">
        <v>330</v>
      </c>
      <c r="J106" s="24" t="s">
        <v>331</v>
      </c>
      <c r="K106" s="24" t="s">
        <v>331</v>
      </c>
      <c r="L106" s="10" t="s">
        <v>331</v>
      </c>
    </row>
    <row r="107" spans="1:12" x14ac:dyDescent="0.25">
      <c r="A107" s="8"/>
      <c r="B107" s="22"/>
      <c r="C107" s="44"/>
      <c r="D107" s="10"/>
      <c r="E107" s="10"/>
      <c r="F107" s="10"/>
      <c r="G107" s="10"/>
      <c r="H107" s="7">
        <v>0</v>
      </c>
      <c r="I107" s="10"/>
      <c r="J107" s="24"/>
      <c r="K107" s="24"/>
      <c r="L107" s="10"/>
    </row>
    <row r="108" spans="1:12" x14ac:dyDescent="0.25">
      <c r="A108" s="8">
        <v>78</v>
      </c>
      <c r="B108" s="22" t="s">
        <v>93</v>
      </c>
      <c r="C108" s="44">
        <v>8.00906838E-4</v>
      </c>
      <c r="D108" s="10" t="s">
        <v>330</v>
      </c>
      <c r="E108" s="10">
        <v>2173.4499999999998</v>
      </c>
      <c r="F108" s="10">
        <v>0</v>
      </c>
      <c r="G108" s="10">
        <v>0</v>
      </c>
      <c r="H108" s="7">
        <v>2173.4499999999998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79</v>
      </c>
      <c r="B109" s="22" t="s">
        <v>94</v>
      </c>
      <c r="C109" s="44">
        <v>4.8883853400000005E-4</v>
      </c>
      <c r="D109" s="10" t="s">
        <v>330</v>
      </c>
      <c r="E109" s="10">
        <v>1326.58</v>
      </c>
      <c r="F109" s="10">
        <v>0</v>
      </c>
      <c r="G109" s="10">
        <v>0</v>
      </c>
      <c r="H109" s="7">
        <v>1326.58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80</v>
      </c>
      <c r="B110" s="22" t="s">
        <v>95</v>
      </c>
      <c r="C110" s="44">
        <v>1.2927096199999999E-4</v>
      </c>
      <c r="D110" s="10" t="s">
        <v>330</v>
      </c>
      <c r="E110" s="10">
        <v>350.81</v>
      </c>
      <c r="F110" s="10">
        <v>0</v>
      </c>
      <c r="G110" s="10">
        <v>0</v>
      </c>
      <c r="H110" s="7">
        <v>350.81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81</v>
      </c>
      <c r="B111" s="22" t="s">
        <v>96</v>
      </c>
      <c r="C111" s="44">
        <v>8.9914130999999998E-5</v>
      </c>
      <c r="D111" s="10" t="s">
        <v>330</v>
      </c>
      <c r="E111" s="10">
        <v>244</v>
      </c>
      <c r="F111" s="10">
        <v>0</v>
      </c>
      <c r="G111" s="10">
        <v>0</v>
      </c>
      <c r="H111" s="7">
        <v>244</v>
      </c>
      <c r="I111" s="10" t="s">
        <v>330</v>
      </c>
      <c r="J111" s="24" t="s">
        <v>331</v>
      </c>
      <c r="K111" s="24" t="s">
        <v>331</v>
      </c>
      <c r="L111" s="10" t="s">
        <v>331</v>
      </c>
    </row>
    <row r="112" spans="1:12" x14ac:dyDescent="0.25">
      <c r="A112" s="8">
        <v>82</v>
      </c>
      <c r="B112" s="22" t="s">
        <v>97</v>
      </c>
      <c r="C112" s="44">
        <v>3.6022982000000003E-4</v>
      </c>
      <c r="D112" s="10" t="s">
        <v>330</v>
      </c>
      <c r="E112" s="10">
        <v>977.57</v>
      </c>
      <c r="F112" s="10">
        <v>0</v>
      </c>
      <c r="G112" s="10">
        <v>0</v>
      </c>
      <c r="H112" s="7">
        <v>977.57</v>
      </c>
      <c r="I112" s="10" t="s">
        <v>330</v>
      </c>
      <c r="J112" s="24" t="s">
        <v>331</v>
      </c>
      <c r="K112" s="24" t="s">
        <v>331</v>
      </c>
      <c r="L112" s="10" t="s">
        <v>331</v>
      </c>
    </row>
    <row r="113" spans="1:12" x14ac:dyDescent="0.25">
      <c r="A113" s="8">
        <v>83</v>
      </c>
      <c r="B113" s="22" t="s">
        <v>511</v>
      </c>
      <c r="C113" s="44">
        <v>4.0665699999999998E-6</v>
      </c>
      <c r="D113" s="10" t="s">
        <v>332</v>
      </c>
      <c r="E113" s="10">
        <v>11.035602544688677</v>
      </c>
      <c r="F113" s="10">
        <v>-11.035602544688677</v>
      </c>
      <c r="G113" s="10">
        <v>0</v>
      </c>
      <c r="H113" s="7">
        <v>0</v>
      </c>
      <c r="I113" s="10" t="s">
        <v>330</v>
      </c>
      <c r="J113" s="24" t="s">
        <v>331</v>
      </c>
      <c r="K113" s="24" t="s">
        <v>331</v>
      </c>
      <c r="L113" s="10" t="s">
        <v>331</v>
      </c>
    </row>
    <row r="114" spans="1:12" x14ac:dyDescent="0.25">
      <c r="A114" s="8">
        <v>84</v>
      </c>
      <c r="B114" s="22" t="s">
        <v>99</v>
      </c>
      <c r="C114" s="44">
        <v>1.29462245E-4</v>
      </c>
      <c r="D114" s="10" t="s">
        <v>330</v>
      </c>
      <c r="E114" s="10">
        <v>351.33</v>
      </c>
      <c r="F114" s="10">
        <v>0</v>
      </c>
      <c r="G114" s="10">
        <v>-351.33</v>
      </c>
      <c r="H114" s="7">
        <v>0</v>
      </c>
      <c r="I114" s="10" t="s">
        <v>330</v>
      </c>
      <c r="J114" s="24" t="s">
        <v>331</v>
      </c>
      <c r="K114" s="24" t="s">
        <v>331</v>
      </c>
      <c r="L114" s="10" t="s">
        <v>331</v>
      </c>
    </row>
    <row r="115" spans="1:12" x14ac:dyDescent="0.25">
      <c r="A115" s="8">
        <v>85</v>
      </c>
      <c r="B115" s="22" t="s">
        <v>100</v>
      </c>
      <c r="C115" s="44">
        <v>2.0590679067999999E-2</v>
      </c>
      <c r="D115" s="10" t="s">
        <v>330</v>
      </c>
      <c r="E115" s="10">
        <v>55877.69</v>
      </c>
      <c r="F115" s="10">
        <v>0</v>
      </c>
      <c r="G115" s="10">
        <v>351.33</v>
      </c>
      <c r="H115" s="7">
        <v>56229.020000000004</v>
      </c>
      <c r="I115" s="10" t="s">
        <v>332</v>
      </c>
      <c r="J115" s="24" t="s">
        <v>333</v>
      </c>
      <c r="K115" s="24" t="s">
        <v>359</v>
      </c>
      <c r="L115" s="10" t="s">
        <v>335</v>
      </c>
    </row>
    <row r="116" spans="1:12" x14ac:dyDescent="0.25">
      <c r="A116" s="8"/>
      <c r="B116" s="22"/>
      <c r="C116" s="44"/>
      <c r="D116" s="10"/>
      <c r="E116" s="10"/>
      <c r="F116" s="10"/>
      <c r="G116" s="10"/>
      <c r="H116" s="7">
        <v>0</v>
      </c>
      <c r="I116" s="10"/>
      <c r="J116" s="24"/>
      <c r="K116" s="24"/>
      <c r="L116" s="10"/>
    </row>
    <row r="117" spans="1:12" x14ac:dyDescent="0.25">
      <c r="A117" s="8"/>
      <c r="B117" s="22"/>
      <c r="C117" s="44"/>
      <c r="D117" s="10"/>
      <c r="E117" s="10"/>
      <c r="F117" s="10"/>
      <c r="G117" s="10"/>
      <c r="H117" s="7">
        <v>0</v>
      </c>
      <c r="I117" s="10"/>
      <c r="J117" s="24"/>
      <c r="K117" s="24"/>
      <c r="L117" s="10"/>
    </row>
    <row r="118" spans="1:12" x14ac:dyDescent="0.25">
      <c r="A118" s="8">
        <v>86</v>
      </c>
      <c r="B118" s="22" t="s">
        <v>102</v>
      </c>
      <c r="C118" s="44">
        <v>2.1503077359999998E-3</v>
      </c>
      <c r="D118" s="10" t="s">
        <v>330</v>
      </c>
      <c r="E118" s="10">
        <v>5835.37</v>
      </c>
      <c r="F118" s="10">
        <v>0</v>
      </c>
      <c r="G118" s="10">
        <v>0</v>
      </c>
      <c r="H118" s="7">
        <v>5835.37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87</v>
      </c>
      <c r="B119" s="22" t="s">
        <v>103</v>
      </c>
      <c r="C119" s="44">
        <v>7.4672268399999999E-4</v>
      </c>
      <c r="D119" s="10" t="s">
        <v>330</v>
      </c>
      <c r="E119" s="10">
        <v>2026.41</v>
      </c>
      <c r="F119" s="10">
        <v>0</v>
      </c>
      <c r="G119" s="10">
        <v>0</v>
      </c>
      <c r="H119" s="7">
        <v>2026.41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88</v>
      </c>
      <c r="B120" s="22" t="s">
        <v>104</v>
      </c>
      <c r="C120" s="44">
        <v>2.0983361100000001E-4</v>
      </c>
      <c r="D120" s="10" t="s">
        <v>330</v>
      </c>
      <c r="E120" s="10">
        <v>569.42999999999995</v>
      </c>
      <c r="F120" s="10">
        <v>0</v>
      </c>
      <c r="G120" s="10">
        <v>0</v>
      </c>
      <c r="H120" s="7">
        <v>569.42999999999995</v>
      </c>
      <c r="I120" s="10" t="s">
        <v>330</v>
      </c>
      <c r="J120" s="24" t="s">
        <v>331</v>
      </c>
      <c r="K120" s="24" t="s">
        <v>331</v>
      </c>
      <c r="L120" s="10" t="s">
        <v>331</v>
      </c>
    </row>
    <row r="121" spans="1:12" x14ac:dyDescent="0.25">
      <c r="A121" s="8">
        <v>89</v>
      </c>
      <c r="B121" s="22" t="s">
        <v>105</v>
      </c>
      <c r="C121" s="44">
        <v>1.1276185000000001E-4</v>
      </c>
      <c r="D121" s="10" t="s">
        <v>330</v>
      </c>
      <c r="E121" s="10">
        <v>306.01</v>
      </c>
      <c r="F121" s="10">
        <v>0</v>
      </c>
      <c r="G121" s="10">
        <v>0</v>
      </c>
      <c r="H121" s="7">
        <v>306.01</v>
      </c>
      <c r="I121" s="10" t="s">
        <v>330</v>
      </c>
      <c r="J121" s="24" t="s">
        <v>331</v>
      </c>
      <c r="K121" s="24" t="s">
        <v>331</v>
      </c>
      <c r="L121" s="10" t="s">
        <v>331</v>
      </c>
    </row>
    <row r="122" spans="1:12" x14ac:dyDescent="0.25">
      <c r="A122" s="8"/>
      <c r="B122" s="22"/>
      <c r="C122" s="44"/>
      <c r="D122" s="10"/>
      <c r="E122" s="10"/>
      <c r="F122" s="10"/>
      <c r="G122" s="10"/>
      <c r="H122" s="7">
        <v>0</v>
      </c>
      <c r="I122" s="10"/>
      <c r="J122" s="24"/>
      <c r="K122" s="24"/>
      <c r="L122" s="10"/>
    </row>
    <row r="123" spans="1:12" x14ac:dyDescent="0.25">
      <c r="A123" s="8">
        <v>90</v>
      </c>
      <c r="B123" s="22" t="s">
        <v>107</v>
      </c>
      <c r="C123" s="44">
        <v>3.7568289000000001E-5</v>
      </c>
      <c r="D123" s="10" t="s">
        <v>332</v>
      </c>
      <c r="E123" s="10">
        <v>101.95046579500652</v>
      </c>
      <c r="F123" s="10">
        <v>-101.95046579500652</v>
      </c>
      <c r="G123" s="10">
        <v>0</v>
      </c>
      <c r="H123" s="7">
        <v>0</v>
      </c>
      <c r="I123" s="10" t="s">
        <v>330</v>
      </c>
      <c r="J123" s="24" t="s">
        <v>331</v>
      </c>
      <c r="K123" s="24" t="s">
        <v>331</v>
      </c>
      <c r="L123" s="10" t="s">
        <v>331</v>
      </c>
    </row>
    <row r="124" spans="1:12" x14ac:dyDescent="0.25">
      <c r="A124" s="8">
        <v>91</v>
      </c>
      <c r="B124" s="22" t="s">
        <v>108</v>
      </c>
      <c r="C124" s="44">
        <v>1.3440310108E-2</v>
      </c>
      <c r="D124" s="10" t="s">
        <v>330</v>
      </c>
      <c r="E124" s="10">
        <v>36473.47</v>
      </c>
      <c r="F124" s="10">
        <v>0</v>
      </c>
      <c r="G124" s="10">
        <v>0</v>
      </c>
      <c r="H124" s="7">
        <v>36473.47</v>
      </c>
      <c r="I124" s="10" t="s">
        <v>332</v>
      </c>
      <c r="J124" s="24" t="s">
        <v>333</v>
      </c>
      <c r="K124" s="24" t="s">
        <v>452</v>
      </c>
      <c r="L124" s="10" t="s">
        <v>335</v>
      </c>
    </row>
    <row r="125" spans="1:12" x14ac:dyDescent="0.25">
      <c r="A125" s="8">
        <v>92</v>
      </c>
      <c r="B125" s="22" t="s">
        <v>109</v>
      </c>
      <c r="C125" s="44">
        <v>9.2338019799999994E-3</v>
      </c>
      <c r="D125" s="10" t="s">
        <v>330</v>
      </c>
      <c r="E125" s="10">
        <v>25058.11</v>
      </c>
      <c r="F125" s="10">
        <v>0</v>
      </c>
      <c r="G125" s="10">
        <v>0</v>
      </c>
      <c r="H125" s="7">
        <v>25058.11</v>
      </c>
      <c r="I125" s="10" t="s">
        <v>332</v>
      </c>
      <c r="J125" s="24" t="s">
        <v>333</v>
      </c>
      <c r="K125" s="24" t="s">
        <v>453</v>
      </c>
      <c r="L125" s="10" t="s">
        <v>335</v>
      </c>
    </row>
    <row r="126" spans="1:12" x14ac:dyDescent="0.25">
      <c r="A126" s="8">
        <v>93</v>
      </c>
      <c r="B126" s="22" t="s">
        <v>110</v>
      </c>
      <c r="C126" s="44">
        <v>2.7801574300000001E-4</v>
      </c>
      <c r="D126" s="10" t="s">
        <v>330</v>
      </c>
      <c r="E126" s="10">
        <v>754.46</v>
      </c>
      <c r="F126" s="10">
        <v>0</v>
      </c>
      <c r="G126" s="10">
        <v>0</v>
      </c>
      <c r="H126" s="7">
        <v>754.46</v>
      </c>
      <c r="I126" s="10" t="s">
        <v>330</v>
      </c>
      <c r="J126" s="24" t="s">
        <v>331</v>
      </c>
      <c r="K126" s="24" t="s">
        <v>331</v>
      </c>
      <c r="L126" s="10" t="s">
        <v>331</v>
      </c>
    </row>
    <row r="127" spans="1:12" x14ac:dyDescent="0.25">
      <c r="A127" s="8">
        <v>94</v>
      </c>
      <c r="B127" s="22" t="s">
        <v>111</v>
      </c>
      <c r="C127" s="44">
        <v>3.5251722030000001E-3</v>
      </c>
      <c r="D127" s="10" t="s">
        <v>330</v>
      </c>
      <c r="E127" s="10">
        <v>9566.39</v>
      </c>
      <c r="F127" s="10">
        <v>0</v>
      </c>
      <c r="G127" s="10">
        <v>0</v>
      </c>
      <c r="H127" s="7">
        <v>9566.39</v>
      </c>
      <c r="I127" s="10" t="s">
        <v>332</v>
      </c>
      <c r="J127" s="24" t="s">
        <v>333</v>
      </c>
      <c r="K127" s="24" t="s">
        <v>454</v>
      </c>
      <c r="L127" s="10" t="s">
        <v>335</v>
      </c>
    </row>
    <row r="128" spans="1:12" x14ac:dyDescent="0.25">
      <c r="A128" s="8">
        <v>95</v>
      </c>
      <c r="B128" s="22" t="s">
        <v>112</v>
      </c>
      <c r="C128" s="44">
        <v>3.2169530500000002E-4</v>
      </c>
      <c r="D128" s="10" t="s">
        <v>330</v>
      </c>
      <c r="E128" s="10">
        <v>873</v>
      </c>
      <c r="F128" s="10">
        <v>0</v>
      </c>
      <c r="G128" s="10">
        <v>0</v>
      </c>
      <c r="H128" s="7">
        <v>873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96</v>
      </c>
      <c r="B129" s="22" t="s">
        <v>113</v>
      </c>
      <c r="C129" s="44">
        <v>2.1422289099999999E-4</v>
      </c>
      <c r="D129" s="10" t="s">
        <v>330</v>
      </c>
      <c r="E129" s="10">
        <v>581.34</v>
      </c>
      <c r="F129" s="10">
        <v>0</v>
      </c>
      <c r="G129" s="10">
        <v>0</v>
      </c>
      <c r="H129" s="7">
        <v>581.34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97</v>
      </c>
      <c r="B130" s="22" t="s">
        <v>114</v>
      </c>
      <c r="C130" s="44">
        <v>2.8311153900000002E-4</v>
      </c>
      <c r="D130" s="10" t="s">
        <v>330</v>
      </c>
      <c r="E130" s="10">
        <v>768.29</v>
      </c>
      <c r="F130" s="10">
        <v>0</v>
      </c>
      <c r="G130" s="10">
        <v>0</v>
      </c>
      <c r="H130" s="7">
        <v>768.29</v>
      </c>
      <c r="I130" s="10" t="s">
        <v>330</v>
      </c>
      <c r="J130" s="24" t="s">
        <v>331</v>
      </c>
      <c r="K130" s="24" t="s">
        <v>331</v>
      </c>
      <c r="L130" s="10" t="s">
        <v>331</v>
      </c>
    </row>
    <row r="131" spans="1:12" x14ac:dyDescent="0.25">
      <c r="A131" s="8">
        <v>98</v>
      </c>
      <c r="B131" s="22" t="s">
        <v>115</v>
      </c>
      <c r="C131" s="44">
        <v>2.0174925100000001E-4</v>
      </c>
      <c r="D131" s="10" t="s">
        <v>330</v>
      </c>
      <c r="E131" s="10">
        <v>547.49</v>
      </c>
      <c r="F131" s="10">
        <v>0</v>
      </c>
      <c r="G131" s="10">
        <v>0</v>
      </c>
      <c r="H131" s="7">
        <v>547.49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99</v>
      </c>
      <c r="B132" s="22" t="s">
        <v>116</v>
      </c>
      <c r="C132" s="44">
        <v>3.3930320799999998E-4</v>
      </c>
      <c r="D132" s="10" t="s">
        <v>330</v>
      </c>
      <c r="E132" s="10">
        <v>920.78</v>
      </c>
      <c r="F132" s="10">
        <v>0</v>
      </c>
      <c r="G132" s="10">
        <v>0</v>
      </c>
      <c r="H132" s="7">
        <v>920.78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100</v>
      </c>
      <c r="B133" s="22" t="s">
        <v>117</v>
      </c>
      <c r="C133" s="44">
        <v>1.0823453979999999E-3</v>
      </c>
      <c r="D133" s="10" t="s">
        <v>330</v>
      </c>
      <c r="E133" s="10">
        <v>2937.2</v>
      </c>
      <c r="F133" s="10">
        <v>0</v>
      </c>
      <c r="G133" s="10">
        <v>0</v>
      </c>
      <c r="H133" s="7">
        <v>2937.2</v>
      </c>
      <c r="I133" s="10" t="s">
        <v>330</v>
      </c>
      <c r="J133" s="24" t="s">
        <v>331</v>
      </c>
      <c r="K133" s="24" t="s">
        <v>331</v>
      </c>
      <c r="L133" s="10" t="s">
        <v>331</v>
      </c>
    </row>
    <row r="134" spans="1:12" x14ac:dyDescent="0.25">
      <c r="A134" s="8">
        <v>101</v>
      </c>
      <c r="B134" s="22" t="s">
        <v>118</v>
      </c>
      <c r="C134" s="44">
        <v>3.0210647500000001E-4</v>
      </c>
      <c r="D134" s="10" t="s">
        <v>330</v>
      </c>
      <c r="E134" s="10">
        <v>819.84</v>
      </c>
      <c r="F134" s="10">
        <v>0</v>
      </c>
      <c r="G134" s="10">
        <v>0</v>
      </c>
      <c r="H134" s="7">
        <v>819.84</v>
      </c>
      <c r="I134" s="10" t="s">
        <v>330</v>
      </c>
      <c r="J134" s="24" t="s">
        <v>331</v>
      </c>
      <c r="K134" s="24" t="s">
        <v>331</v>
      </c>
      <c r="L134" s="10" t="s">
        <v>331</v>
      </c>
    </row>
    <row r="135" spans="1:12" x14ac:dyDescent="0.25">
      <c r="A135" s="8">
        <v>102</v>
      </c>
      <c r="B135" s="22" t="s">
        <v>119</v>
      </c>
      <c r="C135" s="44">
        <v>1.2420493549999999E-3</v>
      </c>
      <c r="D135" s="10" t="s">
        <v>330</v>
      </c>
      <c r="E135" s="10">
        <v>3370.6</v>
      </c>
      <c r="F135" s="10">
        <v>0</v>
      </c>
      <c r="G135" s="10">
        <v>0</v>
      </c>
      <c r="H135" s="7">
        <v>3370.6</v>
      </c>
      <c r="I135" s="10" t="s">
        <v>330</v>
      </c>
      <c r="J135" s="24" t="s">
        <v>331</v>
      </c>
      <c r="K135" s="24" t="s">
        <v>331</v>
      </c>
      <c r="L135" s="10" t="s">
        <v>331</v>
      </c>
    </row>
    <row r="136" spans="1:12" x14ac:dyDescent="0.25">
      <c r="A136" s="8"/>
      <c r="B136" s="22"/>
      <c r="C136" s="44"/>
      <c r="D136" s="10"/>
      <c r="E136" s="10"/>
      <c r="F136" s="10"/>
      <c r="G136" s="10"/>
      <c r="H136" s="7">
        <v>0</v>
      </c>
      <c r="I136" s="10"/>
      <c r="J136" s="24"/>
      <c r="K136" s="24"/>
      <c r="L136" s="10"/>
    </row>
    <row r="137" spans="1:12" x14ac:dyDescent="0.25">
      <c r="A137" s="8">
        <v>103</v>
      </c>
      <c r="B137" s="22" t="s">
        <v>121</v>
      </c>
      <c r="C137" s="44">
        <v>4.39995757E-4</v>
      </c>
      <c r="D137" s="10" t="s">
        <v>330</v>
      </c>
      <c r="E137" s="10">
        <v>1194.03</v>
      </c>
      <c r="F137" s="10">
        <v>0</v>
      </c>
      <c r="G137" s="10">
        <v>0</v>
      </c>
      <c r="H137" s="7">
        <v>1194.03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104</v>
      </c>
      <c r="B138" s="22" t="s">
        <v>122</v>
      </c>
      <c r="C138" s="44">
        <v>1.7590962699999999E-4</v>
      </c>
      <c r="D138" s="10" t="s">
        <v>330</v>
      </c>
      <c r="E138" s="10">
        <v>477.37</v>
      </c>
      <c r="F138" s="10">
        <v>0</v>
      </c>
      <c r="G138" s="10">
        <v>0</v>
      </c>
      <c r="H138" s="7">
        <v>477.37</v>
      </c>
      <c r="I138" s="10" t="s">
        <v>330</v>
      </c>
      <c r="J138" s="24" t="s">
        <v>331</v>
      </c>
      <c r="K138" s="24" t="s">
        <v>331</v>
      </c>
      <c r="L138" s="10" t="s">
        <v>331</v>
      </c>
    </row>
    <row r="139" spans="1:12" x14ac:dyDescent="0.25">
      <c r="A139" s="8">
        <v>105</v>
      </c>
      <c r="B139" s="22" t="s">
        <v>123</v>
      </c>
      <c r="C139" s="44">
        <v>2.3394227399999999E-4</v>
      </c>
      <c r="D139" s="10" t="s">
        <v>330</v>
      </c>
      <c r="E139" s="10">
        <v>634.86</v>
      </c>
      <c r="F139" s="10">
        <v>0</v>
      </c>
      <c r="G139" s="10">
        <v>0</v>
      </c>
      <c r="H139" s="7">
        <v>634.86</v>
      </c>
      <c r="I139" s="10" t="s">
        <v>330</v>
      </c>
      <c r="J139" s="24" t="s">
        <v>331</v>
      </c>
      <c r="K139" s="24" t="s">
        <v>331</v>
      </c>
      <c r="L139" s="10" t="s">
        <v>331</v>
      </c>
    </row>
    <row r="140" spans="1:12" x14ac:dyDescent="0.25">
      <c r="A140" s="8">
        <v>106</v>
      </c>
      <c r="B140" s="22" t="s">
        <v>124</v>
      </c>
      <c r="C140" s="44">
        <v>4.1796783500000004E-3</v>
      </c>
      <c r="D140" s="10" t="s">
        <v>330</v>
      </c>
      <c r="E140" s="10">
        <v>11342.55</v>
      </c>
      <c r="F140" s="10">
        <v>0</v>
      </c>
      <c r="G140" s="10">
        <v>0</v>
      </c>
      <c r="H140" s="7">
        <v>11342.55</v>
      </c>
      <c r="I140" s="10" t="s">
        <v>332</v>
      </c>
      <c r="J140" s="24" t="s">
        <v>333</v>
      </c>
      <c r="K140" s="24" t="s">
        <v>455</v>
      </c>
      <c r="L140" s="10" t="s">
        <v>335</v>
      </c>
    </row>
    <row r="141" spans="1:12" x14ac:dyDescent="0.25">
      <c r="A141" s="8">
        <v>107</v>
      </c>
      <c r="B141" s="22" t="s">
        <v>125</v>
      </c>
      <c r="C141" s="44">
        <v>1.7432722100000001E-4</v>
      </c>
      <c r="D141" s="10" t="s">
        <v>330</v>
      </c>
      <c r="E141" s="10">
        <v>473.08</v>
      </c>
      <c r="F141" s="10">
        <v>0</v>
      </c>
      <c r="G141" s="10">
        <v>0</v>
      </c>
      <c r="H141" s="7">
        <v>473.08</v>
      </c>
      <c r="I141" s="10" t="s">
        <v>330</v>
      </c>
      <c r="J141" s="24" t="s">
        <v>331</v>
      </c>
      <c r="K141" s="24" t="s">
        <v>331</v>
      </c>
      <c r="L141" s="10" t="s">
        <v>331</v>
      </c>
    </row>
    <row r="142" spans="1:12" x14ac:dyDescent="0.25">
      <c r="A142" s="8">
        <v>108</v>
      </c>
      <c r="B142" s="22" t="s">
        <v>126</v>
      </c>
      <c r="C142" s="44">
        <v>9.8946865200000007E-4</v>
      </c>
      <c r="D142" s="10" t="s">
        <v>330</v>
      </c>
      <c r="E142" s="10">
        <v>2685.16</v>
      </c>
      <c r="F142" s="10">
        <v>0</v>
      </c>
      <c r="G142" s="10">
        <v>0</v>
      </c>
      <c r="H142" s="7">
        <v>2685.16</v>
      </c>
      <c r="I142" s="10" t="s">
        <v>330</v>
      </c>
      <c r="J142" s="24" t="s">
        <v>331</v>
      </c>
      <c r="K142" s="24" t="s">
        <v>331</v>
      </c>
      <c r="L142" s="10" t="s">
        <v>331</v>
      </c>
    </row>
    <row r="143" spans="1:12" x14ac:dyDescent="0.25">
      <c r="A143" s="8">
        <v>109</v>
      </c>
      <c r="B143" s="22" t="s">
        <v>127</v>
      </c>
      <c r="C143" s="44">
        <v>2.4496552000000001E-5</v>
      </c>
      <c r="D143" s="10" t="s">
        <v>332</v>
      </c>
      <c r="E143" s="10">
        <v>66.477205996035607</v>
      </c>
      <c r="F143" s="10">
        <v>-66.477205996035607</v>
      </c>
      <c r="G143" s="10">
        <v>0</v>
      </c>
      <c r="H143" s="7">
        <v>0</v>
      </c>
      <c r="I143" s="10" t="s">
        <v>330</v>
      </c>
      <c r="J143" s="24" t="s">
        <v>331</v>
      </c>
      <c r="K143" s="24" t="s">
        <v>331</v>
      </c>
      <c r="L143" s="10" t="s">
        <v>331</v>
      </c>
    </row>
    <row r="144" spans="1:12" x14ac:dyDescent="0.25">
      <c r="A144" s="8">
        <v>110</v>
      </c>
      <c r="B144" s="22" t="s">
        <v>128</v>
      </c>
      <c r="C144" s="44">
        <v>2.4927201570000002E-3</v>
      </c>
      <c r="D144" s="10" t="s">
        <v>330</v>
      </c>
      <c r="E144" s="10">
        <v>6764.59</v>
      </c>
      <c r="F144" s="10">
        <v>0</v>
      </c>
      <c r="G144" s="10">
        <v>0</v>
      </c>
      <c r="H144" s="7">
        <v>6764.59</v>
      </c>
      <c r="I144" s="10" t="s">
        <v>332</v>
      </c>
      <c r="J144" s="24" t="s">
        <v>333</v>
      </c>
      <c r="K144" s="24" t="s">
        <v>456</v>
      </c>
      <c r="L144" s="10" t="s">
        <v>335</v>
      </c>
    </row>
    <row r="145" spans="1:12" x14ac:dyDescent="0.25">
      <c r="A145" s="8">
        <v>111</v>
      </c>
      <c r="B145" s="22" t="s">
        <v>129</v>
      </c>
      <c r="C145" s="44">
        <v>4.04726923E-4</v>
      </c>
      <c r="D145" s="10" t="s">
        <v>330</v>
      </c>
      <c r="E145" s="10">
        <v>1098.32</v>
      </c>
      <c r="F145" s="10">
        <v>0</v>
      </c>
      <c r="G145" s="10">
        <v>0</v>
      </c>
      <c r="H145" s="7">
        <v>1098.32</v>
      </c>
      <c r="I145" s="10" t="s">
        <v>332</v>
      </c>
      <c r="J145" s="24" t="s">
        <v>333</v>
      </c>
      <c r="K145" s="24" t="s">
        <v>439</v>
      </c>
      <c r="L145" s="10" t="s">
        <v>335</v>
      </c>
    </row>
    <row r="146" spans="1:12" x14ac:dyDescent="0.25">
      <c r="A146" s="8">
        <v>112</v>
      </c>
      <c r="B146" s="22" t="s">
        <v>130</v>
      </c>
      <c r="C146" s="44">
        <v>1.750661517E-3</v>
      </c>
      <c r="D146" s="10" t="s">
        <v>330</v>
      </c>
      <c r="E146" s="10">
        <v>4750.84</v>
      </c>
      <c r="F146" s="10">
        <v>0</v>
      </c>
      <c r="G146" s="10">
        <v>0</v>
      </c>
      <c r="H146" s="7">
        <v>4750.84</v>
      </c>
      <c r="I146" s="10" t="s">
        <v>330</v>
      </c>
      <c r="J146" s="24" t="s">
        <v>331</v>
      </c>
      <c r="K146" s="24" t="s">
        <v>331</v>
      </c>
      <c r="L146" s="10" t="s">
        <v>331</v>
      </c>
    </row>
    <row r="147" spans="1:12" x14ac:dyDescent="0.25">
      <c r="A147" s="8">
        <v>113</v>
      </c>
      <c r="B147" s="22" t="s">
        <v>131</v>
      </c>
      <c r="C147" s="44">
        <v>4.93200938E-4</v>
      </c>
      <c r="D147" s="10" t="s">
        <v>330</v>
      </c>
      <c r="E147" s="10">
        <v>1338.42</v>
      </c>
      <c r="F147" s="10">
        <v>0</v>
      </c>
      <c r="G147" s="10">
        <v>0</v>
      </c>
      <c r="H147" s="7">
        <v>1338.42</v>
      </c>
      <c r="I147" s="10" t="s">
        <v>330</v>
      </c>
      <c r="J147" s="24" t="s">
        <v>331</v>
      </c>
      <c r="K147" s="24" t="s">
        <v>331</v>
      </c>
      <c r="L147" s="10" t="s">
        <v>331</v>
      </c>
    </row>
    <row r="148" spans="1:12" x14ac:dyDescent="0.25">
      <c r="A148" s="8">
        <v>114</v>
      </c>
      <c r="B148" s="22" t="s">
        <v>132</v>
      </c>
      <c r="C148" s="44">
        <v>2.391080743E-2</v>
      </c>
      <c r="D148" s="10" t="s">
        <v>330</v>
      </c>
      <c r="E148" s="10">
        <v>64887.65</v>
      </c>
      <c r="F148" s="10">
        <v>0</v>
      </c>
      <c r="G148" s="10">
        <v>0</v>
      </c>
      <c r="H148" s="7">
        <v>64887.65</v>
      </c>
      <c r="I148" s="10" t="s">
        <v>332</v>
      </c>
      <c r="J148" s="24" t="s">
        <v>333</v>
      </c>
      <c r="K148" s="24" t="s">
        <v>457</v>
      </c>
      <c r="L148" s="10" t="s">
        <v>335</v>
      </c>
    </row>
    <row r="149" spans="1:12" x14ac:dyDescent="0.25">
      <c r="A149" s="8">
        <v>115</v>
      </c>
      <c r="B149" s="22" t="s">
        <v>133</v>
      </c>
      <c r="C149" s="44">
        <v>9.9756728499999993E-4</v>
      </c>
      <c r="D149" s="10" t="s">
        <v>330</v>
      </c>
      <c r="E149" s="10">
        <v>2707.14</v>
      </c>
      <c r="F149" s="10">
        <v>0</v>
      </c>
      <c r="G149" s="10">
        <v>0</v>
      </c>
      <c r="H149" s="7">
        <v>2707.14</v>
      </c>
      <c r="I149" s="10" t="s">
        <v>330</v>
      </c>
      <c r="J149" s="24" t="s">
        <v>331</v>
      </c>
      <c r="K149" s="24" t="s">
        <v>331</v>
      </c>
      <c r="L149" s="10" t="s">
        <v>331</v>
      </c>
    </row>
    <row r="150" spans="1:12" x14ac:dyDescent="0.25">
      <c r="A150" s="8">
        <v>116</v>
      </c>
      <c r="B150" s="22" t="s">
        <v>134</v>
      </c>
      <c r="C150" s="44">
        <v>2.6846285500000002E-4</v>
      </c>
      <c r="D150" s="10" t="s">
        <v>330</v>
      </c>
      <c r="E150" s="10">
        <v>728.54</v>
      </c>
      <c r="F150" s="10">
        <v>0</v>
      </c>
      <c r="G150" s="10">
        <v>0</v>
      </c>
      <c r="H150" s="7">
        <v>728.54</v>
      </c>
      <c r="I150" s="10" t="s">
        <v>330</v>
      </c>
      <c r="J150" s="24" t="s">
        <v>331</v>
      </c>
      <c r="K150" s="24" t="s">
        <v>331</v>
      </c>
      <c r="L150" s="10" t="s">
        <v>331</v>
      </c>
    </row>
    <row r="151" spans="1:12" x14ac:dyDescent="0.25">
      <c r="A151" s="8">
        <v>117</v>
      </c>
      <c r="B151" s="22" t="s">
        <v>135</v>
      </c>
      <c r="C151" s="44">
        <v>5.4943125129999996E-3</v>
      </c>
      <c r="D151" s="10" t="s">
        <v>330</v>
      </c>
      <c r="E151" s="10">
        <v>14910.12</v>
      </c>
      <c r="F151" s="10">
        <v>0</v>
      </c>
      <c r="G151" s="10">
        <v>0</v>
      </c>
      <c r="H151" s="7">
        <v>14910.12</v>
      </c>
      <c r="I151" s="10" t="s">
        <v>332</v>
      </c>
      <c r="J151" s="24" t="s">
        <v>333</v>
      </c>
      <c r="K151" s="24" t="s">
        <v>458</v>
      </c>
      <c r="L151" s="10" t="s">
        <v>335</v>
      </c>
    </row>
    <row r="152" spans="1:12" x14ac:dyDescent="0.25">
      <c r="A152" s="8">
        <v>118</v>
      </c>
      <c r="B152" s="22" t="s">
        <v>136</v>
      </c>
      <c r="C152" s="44">
        <v>3.5979730059999999E-3</v>
      </c>
      <c r="D152" s="10" t="s">
        <v>330</v>
      </c>
      <c r="E152" s="10">
        <v>9763.9500000000007</v>
      </c>
      <c r="F152" s="10">
        <v>0</v>
      </c>
      <c r="G152" s="10">
        <v>0</v>
      </c>
      <c r="H152" s="7">
        <v>9763.9500000000007</v>
      </c>
      <c r="I152" s="10" t="s">
        <v>332</v>
      </c>
      <c r="J152" s="24" t="s">
        <v>333</v>
      </c>
      <c r="K152" s="24" t="s">
        <v>459</v>
      </c>
      <c r="L152" s="10" t="s">
        <v>335</v>
      </c>
    </row>
    <row r="153" spans="1:12" x14ac:dyDescent="0.25">
      <c r="A153" s="8">
        <v>119</v>
      </c>
      <c r="B153" s="22" t="s">
        <v>137</v>
      </c>
      <c r="C153" s="44">
        <v>1.234778975E-3</v>
      </c>
      <c r="D153" s="10" t="s">
        <v>330</v>
      </c>
      <c r="E153" s="10">
        <v>3350.87</v>
      </c>
      <c r="F153" s="10">
        <v>0</v>
      </c>
      <c r="G153" s="10">
        <v>0</v>
      </c>
      <c r="H153" s="7">
        <v>3350.87</v>
      </c>
      <c r="I153" s="10" t="s">
        <v>332</v>
      </c>
      <c r="J153" s="24" t="s">
        <v>333</v>
      </c>
      <c r="K153" s="24" t="s">
        <v>460</v>
      </c>
      <c r="L153" s="10" t="s">
        <v>335</v>
      </c>
    </row>
    <row r="154" spans="1:12" x14ac:dyDescent="0.25">
      <c r="A154" s="8">
        <v>120</v>
      </c>
      <c r="B154" s="22" t="s">
        <v>138</v>
      </c>
      <c r="C154" s="44">
        <v>1.0289043E-4</v>
      </c>
      <c r="D154" s="10" t="s">
        <v>330</v>
      </c>
      <c r="E154" s="10">
        <v>279.22000000000003</v>
      </c>
      <c r="F154" s="10">
        <v>0</v>
      </c>
      <c r="G154" s="10">
        <v>0</v>
      </c>
      <c r="H154" s="7">
        <v>279.22000000000003</v>
      </c>
      <c r="I154" s="10" t="s">
        <v>332</v>
      </c>
      <c r="J154" s="24" t="s">
        <v>333</v>
      </c>
      <c r="K154" s="24" t="s">
        <v>461</v>
      </c>
      <c r="L154" s="10" t="s">
        <v>335</v>
      </c>
    </row>
    <row r="155" spans="1:12" x14ac:dyDescent="0.25">
      <c r="A155" s="8">
        <v>121</v>
      </c>
      <c r="B155" s="22" t="s">
        <v>139</v>
      </c>
      <c r="C155" s="44">
        <v>6.406629239E-3</v>
      </c>
      <c r="D155" s="10" t="s">
        <v>330</v>
      </c>
      <c r="E155" s="10">
        <v>17385.91</v>
      </c>
      <c r="F155" s="10">
        <v>0</v>
      </c>
      <c r="G155" s="10">
        <v>0</v>
      </c>
      <c r="H155" s="7">
        <v>17385.91</v>
      </c>
      <c r="I155" s="10" t="s">
        <v>332</v>
      </c>
      <c r="J155" s="24" t="s">
        <v>333</v>
      </c>
      <c r="K155" s="24" t="s">
        <v>462</v>
      </c>
      <c r="L155" s="10" t="s">
        <v>335</v>
      </c>
    </row>
    <row r="156" spans="1:12" x14ac:dyDescent="0.25">
      <c r="A156" s="8">
        <v>122</v>
      </c>
      <c r="B156" s="22" t="s">
        <v>140</v>
      </c>
      <c r="C156" s="44">
        <v>1.9759611309999999E-3</v>
      </c>
      <c r="D156" s="10" t="s">
        <v>330</v>
      </c>
      <c r="E156" s="10">
        <v>5362.24</v>
      </c>
      <c r="F156" s="10">
        <v>0</v>
      </c>
      <c r="G156" s="10">
        <v>0</v>
      </c>
      <c r="H156" s="7">
        <v>5362.24</v>
      </c>
      <c r="I156" s="10" t="s">
        <v>332</v>
      </c>
      <c r="J156" s="24" t="s">
        <v>333</v>
      </c>
      <c r="K156" s="24" t="s">
        <v>463</v>
      </c>
      <c r="L156" s="10" t="s">
        <v>335</v>
      </c>
    </row>
    <row r="157" spans="1:12" x14ac:dyDescent="0.25">
      <c r="A157" s="8">
        <v>123</v>
      </c>
      <c r="B157" s="22" t="s">
        <v>141</v>
      </c>
      <c r="C157" s="44">
        <v>6.486601285E-3</v>
      </c>
      <c r="D157" s="10" t="s">
        <v>330</v>
      </c>
      <c r="E157" s="10">
        <v>17602.93</v>
      </c>
      <c r="F157" s="10">
        <v>0</v>
      </c>
      <c r="G157" s="10">
        <v>0</v>
      </c>
      <c r="H157" s="7">
        <v>17602.93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124</v>
      </c>
      <c r="B158" s="22" t="s">
        <v>142</v>
      </c>
      <c r="C158" s="44">
        <v>3.1086096499999998E-4</v>
      </c>
      <c r="D158" s="10" t="s">
        <v>330</v>
      </c>
      <c r="E158" s="10">
        <v>843.59</v>
      </c>
      <c r="F158" s="10">
        <v>0</v>
      </c>
      <c r="G158" s="10">
        <v>0</v>
      </c>
      <c r="H158" s="7">
        <v>843.59</v>
      </c>
      <c r="I158" s="10" t="s">
        <v>330</v>
      </c>
      <c r="J158" s="24" t="s">
        <v>331</v>
      </c>
      <c r="K158" s="24" t="s">
        <v>331</v>
      </c>
      <c r="L158" s="10" t="s">
        <v>331</v>
      </c>
    </row>
    <row r="159" spans="1:12" x14ac:dyDescent="0.25">
      <c r="A159" s="8">
        <v>125</v>
      </c>
      <c r="B159" s="22" t="s">
        <v>143</v>
      </c>
      <c r="C159" s="44">
        <v>2.2630631960000001E-3</v>
      </c>
      <c r="D159" s="10" t="s">
        <v>330</v>
      </c>
      <c r="E159" s="10">
        <v>6141.36</v>
      </c>
      <c r="F159" s="10">
        <v>0</v>
      </c>
      <c r="G159" s="10">
        <v>0</v>
      </c>
      <c r="H159" s="7">
        <v>6141.36</v>
      </c>
      <c r="I159" s="10" t="s">
        <v>330</v>
      </c>
      <c r="J159" s="24" t="s">
        <v>331</v>
      </c>
      <c r="K159" s="24" t="s">
        <v>331</v>
      </c>
      <c r="L159" s="10" t="s">
        <v>331</v>
      </c>
    </row>
    <row r="160" spans="1:12" x14ac:dyDescent="0.25">
      <c r="A160" s="8">
        <v>126</v>
      </c>
      <c r="B160" s="22" t="s">
        <v>144</v>
      </c>
      <c r="C160" s="44">
        <v>2.2227072398000002E-2</v>
      </c>
      <c r="D160" s="10" t="s">
        <v>330</v>
      </c>
      <c r="E160" s="10">
        <v>60318.43</v>
      </c>
      <c r="F160" s="10">
        <v>0</v>
      </c>
      <c r="G160" s="10">
        <v>0</v>
      </c>
      <c r="H160" s="7">
        <v>60318.43</v>
      </c>
      <c r="I160" s="10" t="s">
        <v>332</v>
      </c>
      <c r="J160" s="24" t="s">
        <v>333</v>
      </c>
      <c r="K160" s="24" t="s">
        <v>464</v>
      </c>
      <c r="L160" s="10" t="s">
        <v>335</v>
      </c>
    </row>
    <row r="161" spans="1:12" x14ac:dyDescent="0.25">
      <c r="A161" s="8">
        <v>127</v>
      </c>
      <c r="B161" s="22" t="s">
        <v>145</v>
      </c>
      <c r="C161" s="44">
        <v>9.8379769200000007E-4</v>
      </c>
      <c r="D161" s="10" t="s">
        <v>330</v>
      </c>
      <c r="E161" s="10">
        <v>2669.77</v>
      </c>
      <c r="F161" s="10">
        <v>0</v>
      </c>
      <c r="G161" s="10">
        <v>0</v>
      </c>
      <c r="H161" s="7">
        <v>2669.77</v>
      </c>
      <c r="I161" s="10" t="s">
        <v>330</v>
      </c>
      <c r="J161" s="24" t="s">
        <v>331</v>
      </c>
      <c r="K161" s="24" t="s">
        <v>331</v>
      </c>
      <c r="L161" s="10" t="s">
        <v>331</v>
      </c>
    </row>
    <row r="162" spans="1:12" x14ac:dyDescent="0.25">
      <c r="A162" s="8">
        <v>128</v>
      </c>
      <c r="B162" s="22" t="s">
        <v>146</v>
      </c>
      <c r="C162" s="44">
        <v>3.1145250536999999E-2</v>
      </c>
      <c r="D162" s="10" t="s">
        <v>330</v>
      </c>
      <c r="E162" s="10">
        <v>84520.03</v>
      </c>
      <c r="F162" s="10">
        <v>0</v>
      </c>
      <c r="G162" s="10">
        <v>232.85</v>
      </c>
      <c r="H162" s="7">
        <v>84752.88</v>
      </c>
      <c r="I162" s="10" t="s">
        <v>332</v>
      </c>
      <c r="J162" s="24" t="s">
        <v>333</v>
      </c>
      <c r="K162" s="24" t="s">
        <v>465</v>
      </c>
      <c r="L162" s="10" t="s">
        <v>335</v>
      </c>
    </row>
    <row r="163" spans="1:12" x14ac:dyDescent="0.25">
      <c r="A163" s="8">
        <v>129</v>
      </c>
      <c r="B163" s="22" t="s">
        <v>147</v>
      </c>
      <c r="C163" s="44">
        <v>8.5048985999999999E-4</v>
      </c>
      <c r="D163" s="10" t="s">
        <v>330</v>
      </c>
      <c r="E163" s="10">
        <v>2308.0100000000002</v>
      </c>
      <c r="F163" s="10">
        <v>0</v>
      </c>
      <c r="G163" s="10">
        <v>0</v>
      </c>
      <c r="H163" s="7">
        <v>2308.0100000000002</v>
      </c>
      <c r="I163" s="10" t="s">
        <v>330</v>
      </c>
      <c r="J163" s="24" t="s">
        <v>331</v>
      </c>
      <c r="K163" s="24" t="s">
        <v>331</v>
      </c>
      <c r="L163" s="10" t="s">
        <v>331</v>
      </c>
    </row>
    <row r="164" spans="1:12" x14ac:dyDescent="0.25">
      <c r="A164" s="8">
        <v>130</v>
      </c>
      <c r="B164" s="22" t="s">
        <v>148</v>
      </c>
      <c r="C164" s="44">
        <v>4.043991E-5</v>
      </c>
      <c r="D164" s="10" t="s">
        <v>332</v>
      </c>
      <c r="E164" s="10">
        <v>109.7432907101024</v>
      </c>
      <c r="F164" s="10">
        <v>-109.7432907101024</v>
      </c>
      <c r="G164" s="10">
        <v>0</v>
      </c>
      <c r="H164" s="7">
        <v>0</v>
      </c>
      <c r="I164" s="10" t="s">
        <v>330</v>
      </c>
      <c r="J164" s="24" t="s">
        <v>331</v>
      </c>
      <c r="K164" s="24" t="s">
        <v>331</v>
      </c>
      <c r="L164" s="10" t="s">
        <v>331</v>
      </c>
    </row>
    <row r="165" spans="1:12" x14ac:dyDescent="0.25">
      <c r="A165" s="8">
        <v>131</v>
      </c>
      <c r="B165" s="22" t="s">
        <v>149</v>
      </c>
      <c r="C165" s="44">
        <v>8.1575084800000004E-4</v>
      </c>
      <c r="D165" s="10" t="s">
        <v>330</v>
      </c>
      <c r="E165" s="10">
        <v>2213.73</v>
      </c>
      <c r="F165" s="10">
        <v>0</v>
      </c>
      <c r="G165" s="10">
        <v>0</v>
      </c>
      <c r="H165" s="7">
        <v>2213.73</v>
      </c>
      <c r="I165" s="10" t="s">
        <v>332</v>
      </c>
      <c r="J165" s="24" t="s">
        <v>333</v>
      </c>
      <c r="K165" s="24" t="s">
        <v>466</v>
      </c>
      <c r="L165" s="10" t="s">
        <v>335</v>
      </c>
    </row>
    <row r="166" spans="1:12" x14ac:dyDescent="0.25">
      <c r="A166" s="8">
        <v>132</v>
      </c>
      <c r="B166" s="22" t="s">
        <v>150</v>
      </c>
      <c r="C166" s="44">
        <v>5.9449414359999996E-3</v>
      </c>
      <c r="D166" s="10" t="s">
        <v>330</v>
      </c>
      <c r="E166" s="10">
        <v>16133.01</v>
      </c>
      <c r="F166" s="10">
        <v>0</v>
      </c>
      <c r="G166" s="10">
        <v>0</v>
      </c>
      <c r="H166" s="7">
        <v>16133.01</v>
      </c>
      <c r="I166" s="10" t="s">
        <v>332</v>
      </c>
      <c r="J166" s="24" t="s">
        <v>333</v>
      </c>
      <c r="K166" s="24" t="s">
        <v>467</v>
      </c>
      <c r="L166" s="10" t="s">
        <v>335</v>
      </c>
    </row>
    <row r="167" spans="1:12" x14ac:dyDescent="0.25">
      <c r="A167" s="8">
        <v>133</v>
      </c>
      <c r="B167" s="22" t="s">
        <v>151</v>
      </c>
      <c r="C167" s="44">
        <v>4.7307352989999999E-3</v>
      </c>
      <c r="D167" s="10" t="s">
        <v>330</v>
      </c>
      <c r="E167" s="10">
        <v>12837.97</v>
      </c>
      <c r="F167" s="10">
        <v>0</v>
      </c>
      <c r="G167" s="10">
        <v>0</v>
      </c>
      <c r="H167" s="7">
        <v>12837.97</v>
      </c>
      <c r="I167" s="10" t="s">
        <v>330</v>
      </c>
      <c r="J167" s="24" t="s">
        <v>331</v>
      </c>
      <c r="K167" s="24" t="s">
        <v>331</v>
      </c>
      <c r="L167" s="10" t="s">
        <v>331</v>
      </c>
    </row>
    <row r="168" spans="1:12" x14ac:dyDescent="0.25">
      <c r="A168" s="8">
        <v>134</v>
      </c>
      <c r="B168" s="22" t="s">
        <v>152</v>
      </c>
      <c r="C168" s="44">
        <v>1.3858695E-3</v>
      </c>
      <c r="D168" s="10" t="s">
        <v>330</v>
      </c>
      <c r="E168" s="10">
        <v>3760.89</v>
      </c>
      <c r="F168" s="10">
        <v>0</v>
      </c>
      <c r="G168" s="10">
        <v>0</v>
      </c>
      <c r="H168" s="7">
        <v>3760.89</v>
      </c>
      <c r="I168" s="10" t="s">
        <v>332</v>
      </c>
      <c r="J168" s="24" t="s">
        <v>333</v>
      </c>
      <c r="K168" s="24" t="s">
        <v>468</v>
      </c>
      <c r="L168" s="10" t="s">
        <v>335</v>
      </c>
    </row>
    <row r="169" spans="1:12" x14ac:dyDescent="0.25">
      <c r="A169" s="8">
        <v>135</v>
      </c>
      <c r="B169" s="22" t="s">
        <v>153</v>
      </c>
      <c r="C169" s="44">
        <v>8.8237929539999992E-3</v>
      </c>
      <c r="D169" s="10" t="s">
        <v>330</v>
      </c>
      <c r="E169" s="10">
        <v>23945.46</v>
      </c>
      <c r="F169" s="10">
        <v>0</v>
      </c>
      <c r="G169" s="10">
        <v>0</v>
      </c>
      <c r="H169" s="7">
        <v>23945.46</v>
      </c>
      <c r="I169" s="10" t="s">
        <v>332</v>
      </c>
      <c r="J169" s="24" t="s">
        <v>333</v>
      </c>
      <c r="K169" s="24" t="s">
        <v>469</v>
      </c>
      <c r="L169" s="10" t="s">
        <v>335</v>
      </c>
    </row>
    <row r="170" spans="1:12" x14ac:dyDescent="0.25">
      <c r="A170" s="8"/>
      <c r="B170" s="22"/>
      <c r="C170" s="44"/>
      <c r="D170" s="10"/>
      <c r="E170" s="10"/>
      <c r="F170" s="10"/>
      <c r="G170" s="10"/>
      <c r="H170" s="7">
        <v>0</v>
      </c>
      <c r="I170" s="10"/>
      <c r="J170" s="24"/>
      <c r="K170" s="24"/>
      <c r="L170" s="10"/>
    </row>
    <row r="171" spans="1:12" x14ac:dyDescent="0.25">
      <c r="A171" s="8">
        <v>136</v>
      </c>
      <c r="B171" s="22" t="s">
        <v>155</v>
      </c>
      <c r="C171" s="44">
        <v>5.4332410000000002E-5</v>
      </c>
      <c r="D171" s="10" t="s">
        <v>332</v>
      </c>
      <c r="E171" s="10">
        <v>147.44388564688879</v>
      </c>
      <c r="F171" s="10">
        <v>-147.44388564688879</v>
      </c>
      <c r="G171" s="10">
        <v>0</v>
      </c>
      <c r="H171" s="7">
        <v>0</v>
      </c>
      <c r="I171" s="10" t="s">
        <v>330</v>
      </c>
      <c r="J171" s="24" t="s">
        <v>331</v>
      </c>
      <c r="K171" s="24" t="s">
        <v>331</v>
      </c>
      <c r="L171" s="10" t="s">
        <v>331</v>
      </c>
    </row>
    <row r="172" spans="1:12" x14ac:dyDescent="0.25">
      <c r="A172" s="8">
        <v>137</v>
      </c>
      <c r="B172" s="22" t="s">
        <v>156</v>
      </c>
      <c r="C172" s="44">
        <v>1.06649534E-4</v>
      </c>
      <c r="D172" s="10" t="s">
        <v>330</v>
      </c>
      <c r="E172" s="10">
        <v>289.42</v>
      </c>
      <c r="F172" s="10">
        <v>0</v>
      </c>
      <c r="G172" s="10">
        <v>0</v>
      </c>
      <c r="H172" s="7">
        <v>289.42</v>
      </c>
      <c r="I172" s="10" t="s">
        <v>330</v>
      </c>
      <c r="J172" s="24" t="s">
        <v>331</v>
      </c>
      <c r="K172" s="24" t="s">
        <v>331</v>
      </c>
      <c r="L172" s="10" t="s">
        <v>331</v>
      </c>
    </row>
    <row r="173" spans="1:12" x14ac:dyDescent="0.25">
      <c r="A173" s="8">
        <v>138</v>
      </c>
      <c r="B173" s="22" t="s">
        <v>157</v>
      </c>
      <c r="C173" s="44">
        <v>9.49381273E-4</v>
      </c>
      <c r="D173" s="10" t="s">
        <v>330</v>
      </c>
      <c r="E173" s="10">
        <v>2576.37</v>
      </c>
      <c r="F173" s="10">
        <v>0</v>
      </c>
      <c r="G173" s="10">
        <v>0</v>
      </c>
      <c r="H173" s="7">
        <v>2576.37</v>
      </c>
      <c r="I173" s="10" t="s">
        <v>330</v>
      </c>
      <c r="J173" s="24" t="s">
        <v>331</v>
      </c>
      <c r="K173" s="24" t="s">
        <v>331</v>
      </c>
      <c r="L173" s="10" t="s">
        <v>331</v>
      </c>
    </row>
    <row r="174" spans="1:12" x14ac:dyDescent="0.25">
      <c r="A174" s="8">
        <v>139</v>
      </c>
      <c r="B174" s="22" t="s">
        <v>158</v>
      </c>
      <c r="C174" s="44">
        <v>1.4976536818E-2</v>
      </c>
      <c r="D174" s="10" t="s">
        <v>330</v>
      </c>
      <c r="E174" s="10">
        <v>40642.39</v>
      </c>
      <c r="F174" s="10">
        <v>0</v>
      </c>
      <c r="G174" s="10">
        <v>0</v>
      </c>
      <c r="H174" s="7">
        <v>40642.39</v>
      </c>
      <c r="I174" s="10" t="s">
        <v>332</v>
      </c>
      <c r="J174" s="24" t="s">
        <v>333</v>
      </c>
      <c r="K174" s="24" t="s">
        <v>470</v>
      </c>
      <c r="L174" s="10" t="s">
        <v>335</v>
      </c>
    </row>
    <row r="175" spans="1:12" x14ac:dyDescent="0.25">
      <c r="A175" s="8">
        <v>140</v>
      </c>
      <c r="B175" s="22" t="s">
        <v>159</v>
      </c>
      <c r="C175" s="44">
        <v>4.4797409659999999E-3</v>
      </c>
      <c r="D175" s="10" t="s">
        <v>330</v>
      </c>
      <c r="E175" s="10">
        <v>12156.84</v>
      </c>
      <c r="F175" s="10">
        <v>0</v>
      </c>
      <c r="G175" s="10">
        <v>0</v>
      </c>
      <c r="H175" s="7">
        <v>12156.84</v>
      </c>
      <c r="I175" s="10" t="s">
        <v>332</v>
      </c>
      <c r="J175" s="24" t="s">
        <v>333</v>
      </c>
      <c r="K175" s="24" t="s">
        <v>439</v>
      </c>
      <c r="L175" s="10" t="s">
        <v>335</v>
      </c>
    </row>
    <row r="176" spans="1:12" x14ac:dyDescent="0.25">
      <c r="A176" s="8">
        <v>141</v>
      </c>
      <c r="B176" s="22" t="s">
        <v>160</v>
      </c>
      <c r="C176" s="44">
        <v>7.1513735200000002E-4</v>
      </c>
      <c r="D176" s="10" t="s">
        <v>330</v>
      </c>
      <c r="E176" s="10">
        <v>1940.69</v>
      </c>
      <c r="F176" s="10">
        <v>0</v>
      </c>
      <c r="G176" s="10">
        <v>0</v>
      </c>
      <c r="H176" s="7">
        <v>1940.69</v>
      </c>
      <c r="I176" s="10" t="s">
        <v>332</v>
      </c>
      <c r="J176" s="24" t="s">
        <v>333</v>
      </c>
      <c r="K176" s="24" t="s">
        <v>471</v>
      </c>
      <c r="L176" s="10" t="s">
        <v>335</v>
      </c>
    </row>
    <row r="177" spans="1:12" x14ac:dyDescent="0.25">
      <c r="A177" s="8">
        <v>142</v>
      </c>
      <c r="B177" s="22" t="s">
        <v>161</v>
      </c>
      <c r="C177" s="44">
        <v>3.6024340999999999E-5</v>
      </c>
      <c r="D177" s="10" t="s">
        <v>332</v>
      </c>
      <c r="E177" s="10">
        <v>97.760596574098727</v>
      </c>
      <c r="F177" s="10">
        <v>-97.760596574098727</v>
      </c>
      <c r="G177" s="10">
        <v>0</v>
      </c>
      <c r="H177" s="7">
        <v>0</v>
      </c>
      <c r="I177" s="10" t="s">
        <v>330</v>
      </c>
      <c r="J177" s="24" t="s">
        <v>331</v>
      </c>
      <c r="K177" s="24" t="s">
        <v>331</v>
      </c>
      <c r="L177" s="10" t="s">
        <v>331</v>
      </c>
    </row>
    <row r="178" spans="1:12" x14ac:dyDescent="0.25">
      <c r="A178" s="8">
        <v>143</v>
      </c>
      <c r="B178" s="22" t="s">
        <v>162</v>
      </c>
      <c r="C178" s="44">
        <v>5.4349003299999997E-4</v>
      </c>
      <c r="D178" s="10" t="s">
        <v>330</v>
      </c>
      <c r="E178" s="10">
        <v>1474.89</v>
      </c>
      <c r="F178" s="10">
        <v>0</v>
      </c>
      <c r="G178" s="10">
        <v>0</v>
      </c>
      <c r="H178" s="7">
        <v>1474.89</v>
      </c>
      <c r="I178" s="10" t="s">
        <v>330</v>
      </c>
      <c r="J178" s="24" t="s">
        <v>331</v>
      </c>
      <c r="K178" s="24" t="s">
        <v>331</v>
      </c>
      <c r="L178" s="10" t="s">
        <v>331</v>
      </c>
    </row>
    <row r="179" spans="1:12" x14ac:dyDescent="0.25">
      <c r="A179" s="8">
        <v>144</v>
      </c>
      <c r="B179" s="22" t="s">
        <v>163</v>
      </c>
      <c r="C179" s="44">
        <v>8.6511046551000004E-2</v>
      </c>
      <c r="D179" s="10" t="s">
        <v>330</v>
      </c>
      <c r="E179" s="10">
        <v>234768.25</v>
      </c>
      <c r="F179" s="10">
        <v>0</v>
      </c>
      <c r="G179" s="10">
        <v>0</v>
      </c>
      <c r="H179" s="7">
        <v>234768.25</v>
      </c>
      <c r="I179" s="10" t="s">
        <v>332</v>
      </c>
      <c r="J179" s="24" t="s">
        <v>333</v>
      </c>
      <c r="K179" s="24" t="s">
        <v>472</v>
      </c>
      <c r="L179" s="10" t="s">
        <v>335</v>
      </c>
    </row>
    <row r="180" spans="1:12" x14ac:dyDescent="0.25">
      <c r="A180" s="8">
        <v>145</v>
      </c>
      <c r="B180" s="22" t="s">
        <v>164</v>
      </c>
      <c r="C180" s="44">
        <v>6.4650348899999998E-4</v>
      </c>
      <c r="D180" s="10" t="s">
        <v>330</v>
      </c>
      <c r="E180" s="10">
        <v>1754.44</v>
      </c>
      <c r="F180" s="10">
        <v>0</v>
      </c>
      <c r="G180" s="10">
        <v>0</v>
      </c>
      <c r="H180" s="7">
        <v>1754.44</v>
      </c>
      <c r="I180" s="10" t="s">
        <v>330</v>
      </c>
      <c r="J180" s="24" t="s">
        <v>331</v>
      </c>
      <c r="K180" s="24" t="s">
        <v>331</v>
      </c>
      <c r="L180" s="10" t="s">
        <v>331</v>
      </c>
    </row>
    <row r="181" spans="1:12" x14ac:dyDescent="0.25">
      <c r="A181" s="8">
        <v>146</v>
      </c>
      <c r="B181" s="22" t="s">
        <v>165</v>
      </c>
      <c r="C181" s="44">
        <v>8.6236729899999995E-4</v>
      </c>
      <c r="D181" s="10" t="s">
        <v>330</v>
      </c>
      <c r="E181" s="10">
        <v>2340.2399999999998</v>
      </c>
      <c r="F181" s="10">
        <v>0</v>
      </c>
      <c r="G181" s="10">
        <v>0</v>
      </c>
      <c r="H181" s="7">
        <v>2340.2399999999998</v>
      </c>
      <c r="I181" s="10" t="s">
        <v>330</v>
      </c>
      <c r="J181" s="24" t="s">
        <v>331</v>
      </c>
      <c r="K181" s="24" t="s">
        <v>331</v>
      </c>
      <c r="L181" s="10" t="s">
        <v>331</v>
      </c>
    </row>
    <row r="182" spans="1:12" x14ac:dyDescent="0.25">
      <c r="A182" s="8">
        <v>147</v>
      </c>
      <c r="B182" s="22" t="s">
        <v>166</v>
      </c>
      <c r="C182" s="44">
        <v>3.4954682540000001E-3</v>
      </c>
      <c r="D182" s="10" t="s">
        <v>330</v>
      </c>
      <c r="E182" s="10">
        <v>9485.7800000000007</v>
      </c>
      <c r="F182" s="10">
        <v>0</v>
      </c>
      <c r="G182" s="10">
        <v>0</v>
      </c>
      <c r="H182" s="7">
        <v>9485.7800000000007</v>
      </c>
      <c r="I182" s="10" t="s">
        <v>332</v>
      </c>
      <c r="J182" s="24" t="s">
        <v>333</v>
      </c>
      <c r="K182" s="24" t="s">
        <v>473</v>
      </c>
      <c r="L182" s="10" t="s">
        <v>335</v>
      </c>
    </row>
    <row r="183" spans="1:12" x14ac:dyDescent="0.25">
      <c r="A183" s="8">
        <v>148</v>
      </c>
      <c r="B183" s="22" t="s">
        <v>167</v>
      </c>
      <c r="C183" s="44">
        <v>1.188263E-6</v>
      </c>
      <c r="D183" s="10" t="s">
        <v>332</v>
      </c>
      <c r="E183" s="10">
        <v>3.2246335822472996</v>
      </c>
      <c r="F183" s="10">
        <v>-3.2246335822472996</v>
      </c>
      <c r="G183" s="10">
        <v>0</v>
      </c>
      <c r="H183" s="7">
        <v>0</v>
      </c>
      <c r="I183" s="10" t="s">
        <v>330</v>
      </c>
      <c r="J183" s="24" t="s">
        <v>331</v>
      </c>
      <c r="K183" s="24" t="s">
        <v>331</v>
      </c>
      <c r="L183" s="10" t="s">
        <v>331</v>
      </c>
    </row>
    <row r="184" spans="1:12" x14ac:dyDescent="0.25">
      <c r="A184" s="8">
        <v>149</v>
      </c>
      <c r="B184" s="22" t="s">
        <v>168</v>
      </c>
      <c r="C184" s="44">
        <v>1.8731634500000001E-4</v>
      </c>
      <c r="D184" s="10" t="s">
        <v>330</v>
      </c>
      <c r="E184" s="10">
        <v>508.33</v>
      </c>
      <c r="F184" s="10">
        <v>0</v>
      </c>
      <c r="G184" s="10">
        <v>0</v>
      </c>
      <c r="H184" s="7">
        <v>508.33</v>
      </c>
      <c r="I184" s="10" t="s">
        <v>330</v>
      </c>
      <c r="J184" s="24" t="s">
        <v>331</v>
      </c>
      <c r="K184" s="24" t="s">
        <v>331</v>
      </c>
      <c r="L184" s="10" t="s">
        <v>331</v>
      </c>
    </row>
    <row r="185" spans="1:12" x14ac:dyDescent="0.25">
      <c r="A185" s="8">
        <v>150</v>
      </c>
      <c r="B185" s="22" t="s">
        <v>169</v>
      </c>
      <c r="C185" s="44">
        <v>6.0352741929999999E-3</v>
      </c>
      <c r="D185" s="10" t="s">
        <v>330</v>
      </c>
      <c r="E185" s="10">
        <v>16378.15</v>
      </c>
      <c r="F185" s="10">
        <v>0</v>
      </c>
      <c r="G185" s="10">
        <v>0</v>
      </c>
      <c r="H185" s="7">
        <v>16378.15</v>
      </c>
      <c r="I185" s="10" t="s">
        <v>332</v>
      </c>
      <c r="J185" s="24" t="s">
        <v>333</v>
      </c>
      <c r="K185" s="24" t="s">
        <v>474</v>
      </c>
      <c r="L185" s="10" t="s">
        <v>335</v>
      </c>
    </row>
    <row r="186" spans="1:12" x14ac:dyDescent="0.25">
      <c r="A186" s="8">
        <v>151</v>
      </c>
      <c r="B186" s="22" t="s">
        <v>170</v>
      </c>
      <c r="C186" s="44">
        <v>2.785770312E-3</v>
      </c>
      <c r="D186" s="10" t="s">
        <v>330</v>
      </c>
      <c r="E186" s="10">
        <v>7559.85</v>
      </c>
      <c r="F186" s="10">
        <v>0</v>
      </c>
      <c r="G186" s="10">
        <v>0</v>
      </c>
      <c r="H186" s="7">
        <v>7559.85</v>
      </c>
      <c r="I186" s="10" t="s">
        <v>332</v>
      </c>
      <c r="J186" s="24" t="s">
        <v>333</v>
      </c>
      <c r="K186" s="24" t="s">
        <v>475</v>
      </c>
      <c r="L186" s="10" t="s">
        <v>335</v>
      </c>
    </row>
    <row r="187" spans="1:12" x14ac:dyDescent="0.25">
      <c r="A187" s="8">
        <v>152</v>
      </c>
      <c r="B187" s="22" t="s">
        <v>171</v>
      </c>
      <c r="C187" s="44">
        <v>1.9846587479999999E-3</v>
      </c>
      <c r="D187" s="10" t="s">
        <v>330</v>
      </c>
      <c r="E187" s="10">
        <v>5385.84</v>
      </c>
      <c r="F187" s="10">
        <v>0</v>
      </c>
      <c r="G187" s="10">
        <v>0</v>
      </c>
      <c r="H187" s="7">
        <v>5385.84</v>
      </c>
      <c r="I187" s="10" t="s">
        <v>330</v>
      </c>
      <c r="J187" s="24" t="s">
        <v>331</v>
      </c>
      <c r="K187" s="24" t="s">
        <v>331</v>
      </c>
      <c r="L187" s="10" t="s">
        <v>331</v>
      </c>
    </row>
    <row r="188" spans="1:12" x14ac:dyDescent="0.25">
      <c r="A188" s="8">
        <v>153</v>
      </c>
      <c r="B188" s="22" t="s">
        <v>172</v>
      </c>
      <c r="C188" s="44">
        <v>3.10542941E-4</v>
      </c>
      <c r="D188" s="10" t="s">
        <v>330</v>
      </c>
      <c r="E188" s="10">
        <v>842.73</v>
      </c>
      <c r="F188" s="10">
        <v>0</v>
      </c>
      <c r="G188" s="10">
        <v>0</v>
      </c>
      <c r="H188" s="7">
        <v>842.73</v>
      </c>
      <c r="I188" s="10" t="s">
        <v>330</v>
      </c>
      <c r="J188" s="24" t="s">
        <v>331</v>
      </c>
      <c r="K188" s="24" t="s">
        <v>331</v>
      </c>
      <c r="L188" s="10" t="s">
        <v>331</v>
      </c>
    </row>
    <row r="189" spans="1:12" x14ac:dyDescent="0.25">
      <c r="A189" s="8">
        <v>154</v>
      </c>
      <c r="B189" s="22" t="s">
        <v>173</v>
      </c>
      <c r="C189" s="44">
        <v>9.4422835299999997E-4</v>
      </c>
      <c r="D189" s="10" t="s">
        <v>330</v>
      </c>
      <c r="E189" s="10">
        <v>2562.39</v>
      </c>
      <c r="F189" s="10">
        <v>0</v>
      </c>
      <c r="G189" s="10">
        <v>0</v>
      </c>
      <c r="H189" s="7">
        <v>2562.39</v>
      </c>
      <c r="I189" s="10" t="s">
        <v>330</v>
      </c>
      <c r="J189" s="24" t="s">
        <v>331</v>
      </c>
      <c r="K189" s="24" t="s">
        <v>331</v>
      </c>
      <c r="L189" s="10" t="s">
        <v>331</v>
      </c>
    </row>
    <row r="190" spans="1:12" x14ac:dyDescent="0.25">
      <c r="A190" s="8">
        <v>155</v>
      </c>
      <c r="B190" s="22" t="s">
        <v>174</v>
      </c>
      <c r="C190" s="44">
        <v>4.2307814900000002E-4</v>
      </c>
      <c r="D190" s="10" t="s">
        <v>330</v>
      </c>
      <c r="E190" s="10">
        <v>1148.1199999999999</v>
      </c>
      <c r="F190" s="10">
        <v>0</v>
      </c>
      <c r="G190" s="10">
        <v>0</v>
      </c>
      <c r="H190" s="7">
        <v>1148.1199999999999</v>
      </c>
      <c r="I190" s="10" t="s">
        <v>330</v>
      </c>
      <c r="J190" s="24" t="s">
        <v>331</v>
      </c>
      <c r="K190" s="24" t="s">
        <v>331</v>
      </c>
      <c r="L190" s="10" t="s">
        <v>331</v>
      </c>
    </row>
    <row r="191" spans="1:12" x14ac:dyDescent="0.25">
      <c r="A191" s="8">
        <v>156</v>
      </c>
      <c r="B191" s="22" t="s">
        <v>175</v>
      </c>
      <c r="C191" s="44">
        <v>1.8064208799999999E-3</v>
      </c>
      <c r="D191" s="10" t="s">
        <v>330</v>
      </c>
      <c r="E191" s="10">
        <v>4902.1499999999996</v>
      </c>
      <c r="F191" s="10">
        <v>0</v>
      </c>
      <c r="G191" s="10">
        <v>0</v>
      </c>
      <c r="H191" s="7">
        <v>4902.1499999999996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157</v>
      </c>
      <c r="B192" s="22" t="s">
        <v>176</v>
      </c>
      <c r="C192" s="44">
        <v>3.2176018620000001E-3</v>
      </c>
      <c r="D192" s="10" t="s">
        <v>330</v>
      </c>
      <c r="E192" s="10">
        <v>8731.73</v>
      </c>
      <c r="F192" s="10">
        <v>0</v>
      </c>
      <c r="G192" s="10">
        <v>0</v>
      </c>
      <c r="H192" s="7">
        <v>8731.73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158</v>
      </c>
      <c r="B193" s="22" t="s">
        <v>177</v>
      </c>
      <c r="C193" s="44">
        <v>3.8407488999999998E-5</v>
      </c>
      <c r="D193" s="10" t="s">
        <v>332</v>
      </c>
      <c r="E193" s="10">
        <v>104.22783410675393</v>
      </c>
      <c r="F193" s="10">
        <v>-104.22783410675393</v>
      </c>
      <c r="G193" s="10">
        <v>0</v>
      </c>
      <c r="H193" s="7">
        <v>0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159</v>
      </c>
      <c r="B194" s="22" t="s">
        <v>178</v>
      </c>
      <c r="C194" s="44">
        <v>5.9922724300000003E-4</v>
      </c>
      <c r="D194" s="10" t="s">
        <v>330</v>
      </c>
      <c r="E194" s="10">
        <v>1626.15</v>
      </c>
      <c r="F194" s="10">
        <v>0</v>
      </c>
      <c r="G194" s="10">
        <v>0</v>
      </c>
      <c r="H194" s="7">
        <v>1626.15</v>
      </c>
      <c r="I194" s="10" t="s">
        <v>330</v>
      </c>
      <c r="J194" s="24" t="s">
        <v>331</v>
      </c>
      <c r="K194" s="24" t="s">
        <v>331</v>
      </c>
      <c r="L194" s="10" t="s">
        <v>331</v>
      </c>
    </row>
    <row r="195" spans="1:12" x14ac:dyDescent="0.25">
      <c r="A195" s="8"/>
      <c r="B195" s="22"/>
      <c r="C195" s="44"/>
      <c r="D195" s="10"/>
      <c r="E195" s="10"/>
      <c r="F195" s="10"/>
      <c r="G195" s="10"/>
      <c r="H195" s="7">
        <v>0</v>
      </c>
      <c r="I195" s="10"/>
      <c r="J195" s="24"/>
      <c r="K195" s="24"/>
      <c r="L195" s="10"/>
    </row>
    <row r="196" spans="1:12" x14ac:dyDescent="0.25">
      <c r="A196" s="8"/>
      <c r="B196" s="22"/>
      <c r="C196" s="44"/>
      <c r="D196" s="10"/>
      <c r="E196" s="10"/>
      <c r="F196" s="10"/>
      <c r="G196" s="10"/>
      <c r="H196" s="7">
        <v>0</v>
      </c>
      <c r="I196" s="10"/>
      <c r="J196" s="24"/>
      <c r="K196" s="24"/>
      <c r="L196" s="10"/>
    </row>
    <row r="197" spans="1:12" x14ac:dyDescent="0.25">
      <c r="A197" s="8">
        <v>160</v>
      </c>
      <c r="B197" s="22" t="s">
        <v>181</v>
      </c>
      <c r="C197" s="44">
        <v>1.256002278E-3</v>
      </c>
      <c r="D197" s="10" t="s">
        <v>330</v>
      </c>
      <c r="E197" s="10">
        <v>3408.46</v>
      </c>
      <c r="F197" s="10">
        <v>0</v>
      </c>
      <c r="G197" s="10">
        <v>0</v>
      </c>
      <c r="H197" s="7">
        <v>3408.46</v>
      </c>
      <c r="I197" s="10" t="s">
        <v>330</v>
      </c>
      <c r="J197" s="24" t="s">
        <v>331</v>
      </c>
      <c r="K197" s="24" t="s">
        <v>331</v>
      </c>
      <c r="L197" s="10" t="s">
        <v>331</v>
      </c>
    </row>
    <row r="198" spans="1:12" x14ac:dyDescent="0.25">
      <c r="A198" s="8">
        <v>161</v>
      </c>
      <c r="B198" s="22" t="s">
        <v>182</v>
      </c>
      <c r="C198" s="44">
        <v>1.7154393930000001E-2</v>
      </c>
      <c r="D198" s="10" t="s">
        <v>330</v>
      </c>
      <c r="E198" s="10">
        <v>46552.52</v>
      </c>
      <c r="F198" s="10">
        <v>0</v>
      </c>
      <c r="G198" s="10">
        <v>0</v>
      </c>
      <c r="H198" s="7">
        <v>46552.52</v>
      </c>
      <c r="I198" s="10" t="s">
        <v>332</v>
      </c>
      <c r="J198" s="24" t="s">
        <v>333</v>
      </c>
      <c r="K198" s="24" t="s">
        <v>476</v>
      </c>
      <c r="L198" s="10" t="s">
        <v>335</v>
      </c>
    </row>
    <row r="199" spans="1:12" x14ac:dyDescent="0.25">
      <c r="A199" s="8">
        <v>162</v>
      </c>
      <c r="B199" s="22" t="s">
        <v>183</v>
      </c>
      <c r="C199" s="44">
        <v>6.9578341279999999E-3</v>
      </c>
      <c r="D199" s="10" t="s">
        <v>330</v>
      </c>
      <c r="E199" s="10">
        <v>18881.73</v>
      </c>
      <c r="F199" s="10">
        <v>0</v>
      </c>
      <c r="G199" s="10">
        <v>0</v>
      </c>
      <c r="H199" s="7">
        <v>18881.73</v>
      </c>
      <c r="I199" s="10" t="s">
        <v>332</v>
      </c>
      <c r="J199" s="24" t="s">
        <v>333</v>
      </c>
      <c r="K199" s="24" t="s">
        <v>477</v>
      </c>
      <c r="L199" s="10" t="s">
        <v>335</v>
      </c>
    </row>
    <row r="200" spans="1:12" x14ac:dyDescent="0.25">
      <c r="A200" s="8">
        <v>163</v>
      </c>
      <c r="B200" s="22" t="s">
        <v>184</v>
      </c>
      <c r="C200" s="44">
        <v>9.858481609999999E-4</v>
      </c>
      <c r="D200" s="10" t="s">
        <v>330</v>
      </c>
      <c r="E200" s="10">
        <v>2675.33</v>
      </c>
      <c r="F200" s="10">
        <v>0</v>
      </c>
      <c r="G200" s="10">
        <v>0</v>
      </c>
      <c r="H200" s="7">
        <v>2675.33</v>
      </c>
      <c r="I200" s="10" t="s">
        <v>332</v>
      </c>
      <c r="J200" s="24" t="s">
        <v>333</v>
      </c>
      <c r="K200" s="24" t="s">
        <v>478</v>
      </c>
      <c r="L200" s="10" t="s">
        <v>335</v>
      </c>
    </row>
    <row r="201" spans="1:12" x14ac:dyDescent="0.25">
      <c r="A201" s="8">
        <v>164</v>
      </c>
      <c r="B201" s="22" t="s">
        <v>185</v>
      </c>
      <c r="C201" s="44">
        <v>3.0056747899999999E-4</v>
      </c>
      <c r="D201" s="10" t="s">
        <v>330</v>
      </c>
      <c r="E201" s="10">
        <v>815.66</v>
      </c>
      <c r="F201" s="10">
        <v>0</v>
      </c>
      <c r="G201" s="10">
        <v>0</v>
      </c>
      <c r="H201" s="7">
        <v>815.66</v>
      </c>
      <c r="I201" s="10" t="s">
        <v>330</v>
      </c>
      <c r="J201" s="24" t="s">
        <v>331</v>
      </c>
      <c r="K201" s="24" t="s">
        <v>331</v>
      </c>
      <c r="L201" s="10" t="s">
        <v>331</v>
      </c>
    </row>
    <row r="202" spans="1:12" x14ac:dyDescent="0.25">
      <c r="A202" s="8">
        <v>165</v>
      </c>
      <c r="B202" s="22" t="s">
        <v>186</v>
      </c>
      <c r="C202" s="44">
        <v>1.48781594E-4</v>
      </c>
      <c r="D202" s="10" t="s">
        <v>330</v>
      </c>
      <c r="E202" s="10">
        <v>403.75</v>
      </c>
      <c r="F202" s="10">
        <v>0</v>
      </c>
      <c r="G202" s="10">
        <v>0</v>
      </c>
      <c r="H202" s="7">
        <v>403.75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166</v>
      </c>
      <c r="B203" s="22" t="s">
        <v>187</v>
      </c>
      <c r="C203" s="44">
        <v>2.1378856399999999E-4</v>
      </c>
      <c r="D203" s="10" t="s">
        <v>330</v>
      </c>
      <c r="E203" s="10">
        <v>580.16999999999996</v>
      </c>
      <c r="F203" s="10">
        <v>0</v>
      </c>
      <c r="G203" s="10">
        <v>0</v>
      </c>
      <c r="H203" s="7">
        <v>580.16999999999996</v>
      </c>
      <c r="I203" s="10" t="s">
        <v>330</v>
      </c>
      <c r="J203" s="24" t="s">
        <v>331</v>
      </c>
      <c r="K203" s="24" t="s">
        <v>331</v>
      </c>
      <c r="L203" s="10" t="s">
        <v>331</v>
      </c>
    </row>
    <row r="204" spans="1:12" x14ac:dyDescent="0.25">
      <c r="A204" s="8">
        <v>167</v>
      </c>
      <c r="B204" s="22" t="s">
        <v>188</v>
      </c>
      <c r="C204" s="44">
        <v>9.0106554000000003E-5</v>
      </c>
      <c r="D204" s="10" t="s">
        <v>330</v>
      </c>
      <c r="E204" s="10">
        <v>244.53</v>
      </c>
      <c r="F204" s="10">
        <v>0</v>
      </c>
      <c r="G204" s="10">
        <v>0</v>
      </c>
      <c r="H204" s="7">
        <v>244.53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168</v>
      </c>
      <c r="B205" s="22" t="s">
        <v>189</v>
      </c>
      <c r="C205" s="44">
        <v>2.1563493299999999E-4</v>
      </c>
      <c r="D205" s="10" t="s">
        <v>330</v>
      </c>
      <c r="E205" s="10">
        <v>585.17999999999995</v>
      </c>
      <c r="F205" s="10">
        <v>0</v>
      </c>
      <c r="G205" s="10">
        <v>0</v>
      </c>
      <c r="H205" s="7">
        <v>585.17999999999995</v>
      </c>
      <c r="I205" s="10" t="s">
        <v>330</v>
      </c>
      <c r="J205" s="24" t="s">
        <v>331</v>
      </c>
      <c r="K205" s="24" t="s">
        <v>331</v>
      </c>
      <c r="L205" s="10" t="s">
        <v>331</v>
      </c>
    </row>
    <row r="206" spans="1:12" x14ac:dyDescent="0.25">
      <c r="A206" s="8">
        <v>169</v>
      </c>
      <c r="B206" s="22" t="s">
        <v>190</v>
      </c>
      <c r="C206" s="44">
        <v>1.044619233E-3</v>
      </c>
      <c r="D206" s="10" t="s">
        <v>330</v>
      </c>
      <c r="E206" s="10">
        <v>2834.82</v>
      </c>
      <c r="F206" s="10">
        <v>0</v>
      </c>
      <c r="G206" s="10">
        <v>0</v>
      </c>
      <c r="H206" s="7">
        <v>2834.82</v>
      </c>
      <c r="I206" s="10" t="s">
        <v>330</v>
      </c>
      <c r="J206" s="24" t="s">
        <v>331</v>
      </c>
      <c r="K206" s="24" t="s">
        <v>331</v>
      </c>
      <c r="L206" s="10" t="s">
        <v>331</v>
      </c>
    </row>
    <row r="207" spans="1:12" x14ac:dyDescent="0.25">
      <c r="A207" s="8">
        <v>170</v>
      </c>
      <c r="B207" s="22" t="s">
        <v>191</v>
      </c>
      <c r="C207" s="44">
        <v>1.9100374032E-2</v>
      </c>
      <c r="D207" s="10" t="s">
        <v>330</v>
      </c>
      <c r="E207" s="10">
        <v>51833.4</v>
      </c>
      <c r="F207" s="10">
        <v>0</v>
      </c>
      <c r="G207" s="10">
        <v>0</v>
      </c>
      <c r="H207" s="7">
        <v>51833.4</v>
      </c>
      <c r="I207" s="10" t="s">
        <v>332</v>
      </c>
      <c r="J207" s="24" t="s">
        <v>333</v>
      </c>
      <c r="K207" s="24" t="s">
        <v>479</v>
      </c>
      <c r="L207" s="10" t="s">
        <v>335</v>
      </c>
    </row>
    <row r="208" spans="1:12" x14ac:dyDescent="0.25">
      <c r="A208" s="8">
        <v>171</v>
      </c>
      <c r="B208" s="22" t="s">
        <v>192</v>
      </c>
      <c r="C208" s="44">
        <v>2.9904211599999998E-4</v>
      </c>
      <c r="D208" s="10" t="s">
        <v>330</v>
      </c>
      <c r="E208" s="10">
        <v>811.52</v>
      </c>
      <c r="F208" s="10">
        <v>0</v>
      </c>
      <c r="G208" s="10">
        <v>0</v>
      </c>
      <c r="H208" s="7">
        <v>811.52</v>
      </c>
      <c r="I208" s="10" t="s">
        <v>330</v>
      </c>
      <c r="J208" s="24" t="s">
        <v>331</v>
      </c>
      <c r="K208" s="24" t="s">
        <v>331</v>
      </c>
      <c r="L208" s="10" t="s">
        <v>331</v>
      </c>
    </row>
    <row r="209" spans="1:12" x14ac:dyDescent="0.25">
      <c r="A209" s="8">
        <v>172</v>
      </c>
      <c r="B209" s="22" t="s">
        <v>193</v>
      </c>
      <c r="C209" s="44">
        <v>2.8708523699999999E-4</v>
      </c>
      <c r="D209" s="10" t="s">
        <v>330</v>
      </c>
      <c r="E209" s="10">
        <v>779.07</v>
      </c>
      <c r="F209" s="10">
        <v>0</v>
      </c>
      <c r="G209" s="10">
        <v>0</v>
      </c>
      <c r="H209" s="7">
        <v>779.07</v>
      </c>
      <c r="I209" s="10" t="s">
        <v>330</v>
      </c>
      <c r="J209" s="24" t="s">
        <v>331</v>
      </c>
      <c r="K209" s="24" t="s">
        <v>331</v>
      </c>
      <c r="L209" s="10" t="s">
        <v>331</v>
      </c>
    </row>
    <row r="210" spans="1:12" x14ac:dyDescent="0.25">
      <c r="A210" s="8">
        <v>173</v>
      </c>
      <c r="B210" s="22" t="s">
        <v>194</v>
      </c>
      <c r="C210" s="44">
        <v>5.2318127209999999E-3</v>
      </c>
      <c r="D210" s="10" t="s">
        <v>330</v>
      </c>
      <c r="E210" s="10">
        <v>14197.77</v>
      </c>
      <c r="F210" s="10">
        <v>0</v>
      </c>
      <c r="G210" s="10">
        <v>0</v>
      </c>
      <c r="H210" s="7">
        <v>14197.77</v>
      </c>
      <c r="I210" s="10" t="s">
        <v>332</v>
      </c>
      <c r="J210" s="24" t="s">
        <v>333</v>
      </c>
      <c r="K210" s="24" t="s">
        <v>480</v>
      </c>
      <c r="L210" s="10" t="s">
        <v>335</v>
      </c>
    </row>
    <row r="211" spans="1:12" x14ac:dyDescent="0.25">
      <c r="A211" s="8">
        <v>174</v>
      </c>
      <c r="B211" s="22" t="s">
        <v>195</v>
      </c>
      <c r="C211" s="44">
        <v>3.4855560499999998E-4</v>
      </c>
      <c r="D211" s="10" t="s">
        <v>330</v>
      </c>
      <c r="E211" s="10">
        <v>945.89</v>
      </c>
      <c r="F211" s="10">
        <v>0</v>
      </c>
      <c r="G211" s="10">
        <v>0</v>
      </c>
      <c r="H211" s="7">
        <v>945.89</v>
      </c>
      <c r="I211" s="10" t="s">
        <v>330</v>
      </c>
      <c r="J211" s="24" t="s">
        <v>331</v>
      </c>
      <c r="K211" s="24" t="s">
        <v>331</v>
      </c>
      <c r="L211" s="10" t="s">
        <v>331</v>
      </c>
    </row>
    <row r="212" spans="1:12" x14ac:dyDescent="0.25">
      <c r="A212" s="8">
        <v>175</v>
      </c>
      <c r="B212" s="22" t="s">
        <v>196</v>
      </c>
      <c r="C212" s="44">
        <v>1.2868028499999999E-4</v>
      </c>
      <c r="D212" s="10" t="s">
        <v>330</v>
      </c>
      <c r="E212" s="10">
        <v>349.2</v>
      </c>
      <c r="F212" s="10">
        <v>0</v>
      </c>
      <c r="G212" s="10">
        <v>-349.2</v>
      </c>
      <c r="H212" s="7">
        <v>0</v>
      </c>
      <c r="I212" s="10" t="s">
        <v>330</v>
      </c>
      <c r="J212" s="24" t="s">
        <v>331</v>
      </c>
      <c r="K212" s="24" t="s">
        <v>331</v>
      </c>
      <c r="L212" s="10" t="s">
        <v>331</v>
      </c>
    </row>
    <row r="213" spans="1:12" x14ac:dyDescent="0.25">
      <c r="A213" s="8">
        <v>176</v>
      </c>
      <c r="B213" s="22" t="s">
        <v>197</v>
      </c>
      <c r="C213" s="44">
        <v>9.3741051199999997E-4</v>
      </c>
      <c r="D213" s="10" t="s">
        <v>330</v>
      </c>
      <c r="E213" s="10">
        <v>2543.89</v>
      </c>
      <c r="F213" s="10">
        <v>0</v>
      </c>
      <c r="G213" s="10">
        <v>0</v>
      </c>
      <c r="H213" s="7">
        <v>2543.89</v>
      </c>
      <c r="I213" s="10" t="s">
        <v>332</v>
      </c>
      <c r="J213" s="24" t="s">
        <v>333</v>
      </c>
      <c r="K213" s="24" t="s">
        <v>439</v>
      </c>
      <c r="L213" s="10" t="s">
        <v>335</v>
      </c>
    </row>
    <row r="214" spans="1:12" x14ac:dyDescent="0.25">
      <c r="A214" s="8">
        <v>177</v>
      </c>
      <c r="B214" s="22" t="s">
        <v>198</v>
      </c>
      <c r="C214" s="44">
        <v>4.1937412099999998E-4</v>
      </c>
      <c r="D214" s="10" t="s">
        <v>330</v>
      </c>
      <c r="E214" s="10">
        <v>1138.07</v>
      </c>
      <c r="F214" s="10">
        <v>0</v>
      </c>
      <c r="G214" s="10">
        <v>0</v>
      </c>
      <c r="H214" s="7">
        <v>1138.07</v>
      </c>
      <c r="I214" s="10" t="s">
        <v>330</v>
      </c>
      <c r="J214" s="24" t="s">
        <v>331</v>
      </c>
      <c r="K214" s="24" t="s">
        <v>331</v>
      </c>
      <c r="L214" s="10" t="s">
        <v>331</v>
      </c>
    </row>
    <row r="215" spans="1:12" x14ac:dyDescent="0.25">
      <c r="A215" s="8">
        <v>178</v>
      </c>
      <c r="B215" s="22" t="s">
        <v>199</v>
      </c>
      <c r="C215" s="44">
        <v>8.75890282E-4</v>
      </c>
      <c r="D215" s="10" t="s">
        <v>330</v>
      </c>
      <c r="E215" s="10">
        <v>2376.94</v>
      </c>
      <c r="F215" s="10">
        <v>0</v>
      </c>
      <c r="G215" s="10">
        <v>0</v>
      </c>
      <c r="H215" s="7">
        <v>2376.94</v>
      </c>
      <c r="I215" s="10" t="s">
        <v>330</v>
      </c>
      <c r="J215" s="24" t="s">
        <v>331</v>
      </c>
      <c r="K215" s="24" t="s">
        <v>331</v>
      </c>
      <c r="L215" s="10" t="s">
        <v>331</v>
      </c>
    </row>
    <row r="216" spans="1:12" x14ac:dyDescent="0.25">
      <c r="A216" s="8">
        <v>179</v>
      </c>
      <c r="B216" s="22" t="s">
        <v>200</v>
      </c>
      <c r="C216" s="44">
        <v>6.20117462E-4</v>
      </c>
      <c r="D216" s="10" t="s">
        <v>330</v>
      </c>
      <c r="E216" s="10">
        <v>1682.84</v>
      </c>
      <c r="F216" s="10">
        <v>0</v>
      </c>
      <c r="G216" s="10">
        <v>0</v>
      </c>
      <c r="H216" s="7">
        <v>1682.84</v>
      </c>
      <c r="I216" s="10" t="s">
        <v>330</v>
      </c>
      <c r="J216" s="24" t="s">
        <v>331</v>
      </c>
      <c r="K216" s="24" t="s">
        <v>331</v>
      </c>
      <c r="L216" s="10" t="s">
        <v>331</v>
      </c>
    </row>
    <row r="217" spans="1:12" x14ac:dyDescent="0.25">
      <c r="A217" s="8">
        <v>180</v>
      </c>
      <c r="B217" s="22" t="s">
        <v>201</v>
      </c>
      <c r="C217" s="44">
        <v>1.63938462E-4</v>
      </c>
      <c r="D217" s="10" t="s">
        <v>330</v>
      </c>
      <c r="E217" s="10">
        <v>444.89</v>
      </c>
      <c r="F217" s="10">
        <v>0</v>
      </c>
      <c r="G217" s="10">
        <v>0</v>
      </c>
      <c r="H217" s="7">
        <v>444.89</v>
      </c>
      <c r="I217" s="10" t="s">
        <v>330</v>
      </c>
      <c r="J217" s="24" t="s">
        <v>331</v>
      </c>
      <c r="K217" s="24" t="s">
        <v>331</v>
      </c>
      <c r="L217" s="10" t="s">
        <v>331</v>
      </c>
    </row>
    <row r="218" spans="1:12" x14ac:dyDescent="0.25">
      <c r="A218" s="8">
        <v>181</v>
      </c>
      <c r="B218" s="22" t="s">
        <v>202</v>
      </c>
      <c r="C218" s="44">
        <v>5.8535727114E-2</v>
      </c>
      <c r="D218" s="10" t="s">
        <v>330</v>
      </c>
      <c r="E218" s="10">
        <v>158850.57999999999</v>
      </c>
      <c r="F218" s="10">
        <v>0</v>
      </c>
      <c r="G218" s="10">
        <v>539.64</v>
      </c>
      <c r="H218" s="7">
        <v>159390.22</v>
      </c>
      <c r="I218" s="10" t="s">
        <v>332</v>
      </c>
      <c r="J218" s="24" t="s">
        <v>333</v>
      </c>
      <c r="K218" s="24" t="s">
        <v>481</v>
      </c>
      <c r="L218" s="10" t="s">
        <v>335</v>
      </c>
    </row>
    <row r="219" spans="1:12" x14ac:dyDescent="0.25">
      <c r="A219" s="8">
        <v>182</v>
      </c>
      <c r="B219" s="22" t="s">
        <v>203</v>
      </c>
      <c r="C219" s="44">
        <v>2.4376421470000001E-3</v>
      </c>
      <c r="D219" s="10" t="s">
        <v>330</v>
      </c>
      <c r="E219" s="10">
        <v>6615.12</v>
      </c>
      <c r="F219" s="10">
        <v>0</v>
      </c>
      <c r="G219" s="10">
        <v>0</v>
      </c>
      <c r="H219" s="7">
        <v>6615.12</v>
      </c>
      <c r="I219" s="10" t="s">
        <v>332</v>
      </c>
      <c r="J219" s="24" t="s">
        <v>333</v>
      </c>
      <c r="K219" s="24" t="s">
        <v>482</v>
      </c>
      <c r="L219" s="10" t="s">
        <v>335</v>
      </c>
    </row>
    <row r="220" spans="1:12" x14ac:dyDescent="0.25">
      <c r="A220" s="8"/>
      <c r="B220" s="22"/>
      <c r="C220" s="44"/>
      <c r="D220" s="10"/>
      <c r="E220" s="10"/>
      <c r="F220" s="10"/>
      <c r="G220" s="10"/>
      <c r="H220" s="7">
        <v>0</v>
      </c>
      <c r="I220" s="10"/>
      <c r="J220" s="24"/>
      <c r="K220" s="24"/>
      <c r="L220" s="10"/>
    </row>
    <row r="221" spans="1:12" x14ac:dyDescent="0.25">
      <c r="A221" s="8">
        <v>183</v>
      </c>
      <c r="B221" s="22" t="s">
        <v>205</v>
      </c>
      <c r="C221" s="44">
        <v>6.2312530159999999E-3</v>
      </c>
      <c r="D221" s="10" t="s">
        <v>330</v>
      </c>
      <c r="E221" s="10">
        <v>16909.98</v>
      </c>
      <c r="F221" s="10">
        <v>0</v>
      </c>
      <c r="G221" s="10">
        <v>0</v>
      </c>
      <c r="H221" s="7">
        <v>16909.98</v>
      </c>
      <c r="I221" s="10" t="s">
        <v>332</v>
      </c>
      <c r="J221" s="24" t="s">
        <v>333</v>
      </c>
      <c r="K221" s="24" t="s">
        <v>483</v>
      </c>
      <c r="L221" s="10" t="s">
        <v>335</v>
      </c>
    </row>
    <row r="222" spans="1:12" x14ac:dyDescent="0.25">
      <c r="A222" s="8">
        <v>184</v>
      </c>
      <c r="B222" s="22" t="s">
        <v>206</v>
      </c>
      <c r="C222" s="44">
        <v>5.6487088400000002E-4</v>
      </c>
      <c r="D222" s="10" t="s">
        <v>330</v>
      </c>
      <c r="E222" s="10">
        <v>1532.91</v>
      </c>
      <c r="F222" s="10">
        <v>0</v>
      </c>
      <c r="G222" s="10">
        <v>0</v>
      </c>
      <c r="H222" s="7">
        <v>1532.91</v>
      </c>
      <c r="I222" s="10" t="s">
        <v>332</v>
      </c>
      <c r="J222" s="24" t="s">
        <v>333</v>
      </c>
      <c r="K222" s="24" t="s">
        <v>393</v>
      </c>
      <c r="L222" s="10" t="s">
        <v>335</v>
      </c>
    </row>
    <row r="223" spans="1:12" x14ac:dyDescent="0.25">
      <c r="A223" s="8">
        <v>185</v>
      </c>
      <c r="B223" s="22" t="s">
        <v>207</v>
      </c>
      <c r="C223" s="44">
        <v>2.8958027900000003E-4</v>
      </c>
      <c r="D223" s="10" t="s">
        <v>330</v>
      </c>
      <c r="E223" s="10">
        <v>785.84</v>
      </c>
      <c r="F223" s="10">
        <v>0</v>
      </c>
      <c r="G223" s="10">
        <v>0</v>
      </c>
      <c r="H223" s="7">
        <v>785.84</v>
      </c>
      <c r="I223" s="10" t="s">
        <v>330</v>
      </c>
      <c r="J223" s="24" t="s">
        <v>331</v>
      </c>
      <c r="K223" s="24" t="s">
        <v>331</v>
      </c>
      <c r="L223" s="10" t="s">
        <v>331</v>
      </c>
    </row>
    <row r="224" spans="1:12" x14ac:dyDescent="0.25">
      <c r="A224" s="8">
        <v>186</v>
      </c>
      <c r="B224" s="22" t="s">
        <v>208</v>
      </c>
      <c r="C224" s="44">
        <v>2.1551218639999999E-3</v>
      </c>
      <c r="D224" s="10" t="s">
        <v>330</v>
      </c>
      <c r="E224" s="10">
        <v>5848.43</v>
      </c>
      <c r="F224" s="10">
        <v>0</v>
      </c>
      <c r="G224" s="10">
        <v>0</v>
      </c>
      <c r="H224" s="7">
        <v>5848.43</v>
      </c>
      <c r="I224" s="10" t="s">
        <v>332</v>
      </c>
      <c r="J224" s="24" t="s">
        <v>333</v>
      </c>
      <c r="K224" s="24" t="s">
        <v>484</v>
      </c>
      <c r="L224" s="10" t="s">
        <v>335</v>
      </c>
    </row>
    <row r="225" spans="1:12" x14ac:dyDescent="0.25">
      <c r="A225" s="8">
        <v>187</v>
      </c>
      <c r="B225" s="22" t="s">
        <v>209</v>
      </c>
      <c r="C225" s="44">
        <v>5.8661152399999998E-4</v>
      </c>
      <c r="D225" s="10" t="s">
        <v>330</v>
      </c>
      <c r="E225" s="10">
        <v>1591.91</v>
      </c>
      <c r="F225" s="10">
        <v>0</v>
      </c>
      <c r="G225" s="10">
        <v>0</v>
      </c>
      <c r="H225" s="7">
        <v>1591.91</v>
      </c>
      <c r="I225" s="10" t="s">
        <v>330</v>
      </c>
      <c r="J225" s="24" t="s">
        <v>331</v>
      </c>
      <c r="K225" s="24" t="s">
        <v>331</v>
      </c>
      <c r="L225" s="10" t="s">
        <v>331</v>
      </c>
    </row>
    <row r="226" spans="1:12" x14ac:dyDescent="0.25">
      <c r="A226" s="8">
        <v>188</v>
      </c>
      <c r="B226" s="22" t="s">
        <v>210</v>
      </c>
      <c r="C226" s="44">
        <v>7.4328491999999996E-5</v>
      </c>
      <c r="D226" s="10" t="s">
        <v>332</v>
      </c>
      <c r="E226" s="10">
        <v>201.70799849949023</v>
      </c>
      <c r="F226" s="10">
        <v>-201.70799849949023</v>
      </c>
      <c r="G226" s="10">
        <v>0</v>
      </c>
      <c r="H226" s="7">
        <v>0</v>
      </c>
      <c r="I226" s="10" t="s">
        <v>330</v>
      </c>
      <c r="J226" s="24" t="s">
        <v>331</v>
      </c>
      <c r="K226" s="24" t="s">
        <v>331</v>
      </c>
      <c r="L226" s="10" t="s">
        <v>331</v>
      </c>
    </row>
    <row r="227" spans="1:12" x14ac:dyDescent="0.25">
      <c r="A227" s="8">
        <v>189</v>
      </c>
      <c r="B227" s="22" t="s">
        <v>211</v>
      </c>
      <c r="C227" s="44">
        <v>3.179205988E-3</v>
      </c>
      <c r="D227" s="10" t="s">
        <v>330</v>
      </c>
      <c r="E227" s="10">
        <v>8627.5300000000007</v>
      </c>
      <c r="F227" s="10">
        <v>0</v>
      </c>
      <c r="G227" s="10">
        <v>0</v>
      </c>
      <c r="H227" s="7">
        <v>8627.5300000000007</v>
      </c>
      <c r="I227" s="10" t="s">
        <v>332</v>
      </c>
      <c r="J227" s="24" t="s">
        <v>333</v>
      </c>
      <c r="K227" s="24" t="s">
        <v>485</v>
      </c>
      <c r="L227" s="10" t="s">
        <v>335</v>
      </c>
    </row>
    <row r="228" spans="1:12" x14ac:dyDescent="0.25">
      <c r="A228" s="8">
        <v>190</v>
      </c>
      <c r="B228" s="22" t="s">
        <v>212</v>
      </c>
      <c r="C228" s="44">
        <v>8.8613450940000001E-3</v>
      </c>
      <c r="D228" s="10" t="s">
        <v>330</v>
      </c>
      <c r="E228" s="10">
        <v>24047.360000000001</v>
      </c>
      <c r="F228" s="10">
        <v>0</v>
      </c>
      <c r="G228" s="10">
        <v>943.64</v>
      </c>
      <c r="H228" s="7">
        <v>24991</v>
      </c>
      <c r="I228" s="10" t="s">
        <v>330</v>
      </c>
      <c r="J228" s="24" t="s">
        <v>331</v>
      </c>
      <c r="K228" s="24" t="s">
        <v>331</v>
      </c>
      <c r="L228" s="10" t="s">
        <v>331</v>
      </c>
    </row>
    <row r="229" spans="1:12" x14ac:dyDescent="0.25">
      <c r="A229" s="8">
        <v>191</v>
      </c>
      <c r="B229" s="22" t="s">
        <v>213</v>
      </c>
      <c r="C229" s="44">
        <v>3.5876111799999999E-4</v>
      </c>
      <c r="D229" s="10" t="s">
        <v>330</v>
      </c>
      <c r="E229" s="10">
        <v>973.58</v>
      </c>
      <c r="F229" s="10">
        <v>0</v>
      </c>
      <c r="G229" s="10">
        <v>0</v>
      </c>
      <c r="H229" s="7">
        <v>973.58</v>
      </c>
      <c r="I229" s="10" t="s">
        <v>330</v>
      </c>
      <c r="J229" s="24" t="s">
        <v>331</v>
      </c>
      <c r="K229" s="24" t="s">
        <v>331</v>
      </c>
      <c r="L229" s="10" t="s">
        <v>331</v>
      </c>
    </row>
    <row r="230" spans="1:12" x14ac:dyDescent="0.25">
      <c r="A230" s="8">
        <v>192</v>
      </c>
      <c r="B230" s="22" t="s">
        <v>214</v>
      </c>
      <c r="C230" s="44">
        <v>1.31849087E-4</v>
      </c>
      <c r="D230" s="10" t="s">
        <v>330</v>
      </c>
      <c r="E230" s="10">
        <v>357.8</v>
      </c>
      <c r="F230" s="10">
        <v>0</v>
      </c>
      <c r="G230" s="10">
        <v>0</v>
      </c>
      <c r="H230" s="7">
        <v>357.8</v>
      </c>
      <c r="I230" s="10" t="s">
        <v>330</v>
      </c>
      <c r="J230" s="24" t="s">
        <v>331</v>
      </c>
      <c r="K230" s="24" t="s">
        <v>331</v>
      </c>
      <c r="L230" s="10" t="s">
        <v>331</v>
      </c>
    </row>
    <row r="231" spans="1:12" x14ac:dyDescent="0.25">
      <c r="A231" s="8">
        <v>193</v>
      </c>
      <c r="B231" s="22" t="s">
        <v>215</v>
      </c>
      <c r="C231" s="44">
        <v>4.1475564000000001E-5</v>
      </c>
      <c r="D231" s="10" t="s">
        <v>332</v>
      </c>
      <c r="E231" s="10">
        <v>112.55378356226454</v>
      </c>
      <c r="F231" s="10">
        <v>-112.55378356226454</v>
      </c>
      <c r="G231" s="10">
        <v>0</v>
      </c>
      <c r="H231" s="7">
        <v>0</v>
      </c>
      <c r="I231" s="10" t="s">
        <v>330</v>
      </c>
      <c r="J231" s="24" t="s">
        <v>331</v>
      </c>
      <c r="K231" s="24" t="s">
        <v>331</v>
      </c>
      <c r="L231" s="10" t="s">
        <v>331</v>
      </c>
    </row>
    <row r="232" spans="1:12" x14ac:dyDescent="0.25">
      <c r="A232" s="8">
        <v>194</v>
      </c>
      <c r="B232" s="22" t="s">
        <v>216</v>
      </c>
      <c r="C232" s="44">
        <v>2.84820374E-4</v>
      </c>
      <c r="D232" s="10" t="s">
        <v>330</v>
      </c>
      <c r="E232" s="10">
        <v>772.93</v>
      </c>
      <c r="F232" s="10">
        <v>0</v>
      </c>
      <c r="G232" s="10">
        <v>0</v>
      </c>
      <c r="H232" s="7">
        <v>772.93</v>
      </c>
      <c r="I232" s="10" t="s">
        <v>332</v>
      </c>
      <c r="J232" s="24" t="s">
        <v>333</v>
      </c>
      <c r="K232" s="24" t="s">
        <v>486</v>
      </c>
      <c r="L232" s="10" t="s">
        <v>335</v>
      </c>
    </row>
    <row r="233" spans="1:12" x14ac:dyDescent="0.25">
      <c r="A233" s="8">
        <v>195</v>
      </c>
      <c r="B233" s="22" t="s">
        <v>217</v>
      </c>
      <c r="C233" s="44">
        <v>8.7988887000000005E-5</v>
      </c>
      <c r="D233" s="10" t="s">
        <v>330</v>
      </c>
      <c r="E233" s="10">
        <v>238.78</v>
      </c>
      <c r="F233" s="10">
        <v>0</v>
      </c>
      <c r="G233" s="10">
        <v>0</v>
      </c>
      <c r="H233" s="7">
        <v>238.78</v>
      </c>
      <c r="I233" s="10" t="s">
        <v>330</v>
      </c>
      <c r="J233" s="24" t="s">
        <v>331</v>
      </c>
      <c r="K233" s="24" t="s">
        <v>331</v>
      </c>
      <c r="L233" s="10" t="s">
        <v>331</v>
      </c>
    </row>
    <row r="234" spans="1:12" x14ac:dyDescent="0.25">
      <c r="A234" s="8">
        <v>196</v>
      </c>
      <c r="B234" s="22" t="s">
        <v>218</v>
      </c>
      <c r="C234" s="44">
        <v>3.6990834599999998E-4</v>
      </c>
      <c r="D234" s="10" t="s">
        <v>330</v>
      </c>
      <c r="E234" s="10">
        <v>1003.83</v>
      </c>
      <c r="F234" s="10">
        <v>0</v>
      </c>
      <c r="G234" s="10">
        <v>0</v>
      </c>
      <c r="H234" s="7">
        <v>1003.83</v>
      </c>
      <c r="I234" s="10" t="s">
        <v>330</v>
      </c>
      <c r="J234" s="24" t="s">
        <v>331</v>
      </c>
      <c r="K234" s="24" t="s">
        <v>331</v>
      </c>
      <c r="L234" s="10" t="s">
        <v>331</v>
      </c>
    </row>
    <row r="235" spans="1:12" x14ac:dyDescent="0.25">
      <c r="A235" s="8">
        <v>197</v>
      </c>
      <c r="B235" s="22" t="s">
        <v>219</v>
      </c>
      <c r="C235" s="44">
        <v>3.368814739E-3</v>
      </c>
      <c r="D235" s="10" t="s">
        <v>330</v>
      </c>
      <c r="E235" s="10">
        <v>9142.08</v>
      </c>
      <c r="F235" s="10">
        <v>0</v>
      </c>
      <c r="G235" s="10">
        <v>0</v>
      </c>
      <c r="H235" s="7">
        <v>9142.08</v>
      </c>
      <c r="I235" s="10" t="s">
        <v>332</v>
      </c>
      <c r="J235" s="24" t="s">
        <v>333</v>
      </c>
      <c r="K235" s="24" t="s">
        <v>487</v>
      </c>
      <c r="L235" s="10" t="s">
        <v>335</v>
      </c>
    </row>
    <row r="236" spans="1:12" x14ac:dyDescent="0.25">
      <c r="A236" s="8">
        <v>198</v>
      </c>
      <c r="B236" s="22" t="s">
        <v>220</v>
      </c>
      <c r="C236" s="44">
        <v>8.6247881000000006E-5</v>
      </c>
      <c r="D236" s="10" t="s">
        <v>330</v>
      </c>
      <c r="E236" s="10">
        <v>234.05</v>
      </c>
      <c r="F236" s="10">
        <v>0</v>
      </c>
      <c r="G236" s="10">
        <v>0</v>
      </c>
      <c r="H236" s="7">
        <v>234.05</v>
      </c>
      <c r="I236" s="10" t="s">
        <v>330</v>
      </c>
      <c r="J236" s="24" t="s">
        <v>331</v>
      </c>
      <c r="K236" s="24" t="s">
        <v>331</v>
      </c>
      <c r="L236" s="10" t="s">
        <v>331</v>
      </c>
    </row>
    <row r="237" spans="1:12" x14ac:dyDescent="0.25">
      <c r="A237" s="8">
        <v>199</v>
      </c>
      <c r="B237" s="22" t="s">
        <v>221</v>
      </c>
      <c r="C237" s="44">
        <v>1.55709802E-3</v>
      </c>
      <c r="D237" s="10" t="s">
        <v>330</v>
      </c>
      <c r="E237" s="10">
        <v>4225.55</v>
      </c>
      <c r="F237" s="10">
        <v>0</v>
      </c>
      <c r="G237" s="10">
        <v>0</v>
      </c>
      <c r="H237" s="7">
        <v>4225.55</v>
      </c>
      <c r="I237" s="10" t="s">
        <v>330</v>
      </c>
      <c r="J237" s="24" t="s">
        <v>331</v>
      </c>
      <c r="K237" s="24" t="s">
        <v>331</v>
      </c>
      <c r="L237" s="10" t="s">
        <v>331</v>
      </c>
    </row>
    <row r="238" spans="1:12" x14ac:dyDescent="0.25">
      <c r="A238" s="8">
        <v>200</v>
      </c>
      <c r="B238" s="22" t="s">
        <v>222</v>
      </c>
      <c r="C238" s="44">
        <v>5.8689546600000002E-4</v>
      </c>
      <c r="D238" s="10" t="s">
        <v>330</v>
      </c>
      <c r="E238" s="10">
        <v>1592.68</v>
      </c>
      <c r="F238" s="10">
        <v>0</v>
      </c>
      <c r="G238" s="10">
        <v>0</v>
      </c>
      <c r="H238" s="7">
        <v>1592.68</v>
      </c>
      <c r="I238" s="10" t="s">
        <v>330</v>
      </c>
      <c r="J238" s="24" t="s">
        <v>331</v>
      </c>
      <c r="K238" s="24" t="s">
        <v>331</v>
      </c>
      <c r="L238" s="10" t="s">
        <v>331</v>
      </c>
    </row>
    <row r="239" spans="1:12" x14ac:dyDescent="0.25">
      <c r="A239" s="8">
        <v>201</v>
      </c>
      <c r="B239" s="22" t="s">
        <v>223</v>
      </c>
      <c r="C239" s="44">
        <v>1.629846795E-3</v>
      </c>
      <c r="D239" s="10" t="s">
        <v>330</v>
      </c>
      <c r="E239" s="10">
        <v>4422.9799999999996</v>
      </c>
      <c r="F239" s="10">
        <v>0</v>
      </c>
      <c r="G239" s="10">
        <v>0</v>
      </c>
      <c r="H239" s="7">
        <v>4422.9799999999996</v>
      </c>
      <c r="I239" s="10" t="s">
        <v>332</v>
      </c>
      <c r="J239" s="24" t="s">
        <v>333</v>
      </c>
      <c r="K239" s="24" t="s">
        <v>488</v>
      </c>
      <c r="L239" s="10" t="s">
        <v>335</v>
      </c>
    </row>
    <row r="240" spans="1:12" x14ac:dyDescent="0.25">
      <c r="A240" s="8">
        <v>202</v>
      </c>
      <c r="B240" s="22" t="s">
        <v>224</v>
      </c>
      <c r="C240" s="44">
        <v>1.266652554E-3</v>
      </c>
      <c r="D240" s="10" t="s">
        <v>330</v>
      </c>
      <c r="E240" s="10">
        <v>3437.36</v>
      </c>
      <c r="F240" s="10">
        <v>0</v>
      </c>
      <c r="G240" s="10">
        <v>0</v>
      </c>
      <c r="H240" s="7">
        <v>3437.36</v>
      </c>
      <c r="I240" s="10" t="s">
        <v>330</v>
      </c>
      <c r="J240" s="24" t="s">
        <v>331</v>
      </c>
      <c r="K240" s="24" t="s">
        <v>331</v>
      </c>
      <c r="L240" s="10" t="s">
        <v>331</v>
      </c>
    </row>
    <row r="241" spans="1:12" x14ac:dyDescent="0.25">
      <c r="A241" s="8">
        <v>203</v>
      </c>
      <c r="B241" s="22" t="s">
        <v>225</v>
      </c>
      <c r="C241" s="44">
        <v>2.8839077400000002E-4</v>
      </c>
      <c r="D241" s="10" t="s">
        <v>330</v>
      </c>
      <c r="E241" s="10">
        <v>782.62</v>
      </c>
      <c r="F241" s="10">
        <v>0</v>
      </c>
      <c r="G241" s="10">
        <v>0</v>
      </c>
      <c r="H241" s="7">
        <v>782.62</v>
      </c>
      <c r="I241" s="10" t="s">
        <v>330</v>
      </c>
      <c r="J241" s="24" t="s">
        <v>331</v>
      </c>
      <c r="K241" s="24" t="s">
        <v>331</v>
      </c>
      <c r="L241" s="10" t="s">
        <v>331</v>
      </c>
    </row>
    <row r="242" spans="1:12" x14ac:dyDescent="0.25">
      <c r="A242" s="8">
        <v>204</v>
      </c>
      <c r="B242" s="22" t="s">
        <v>226</v>
      </c>
      <c r="C242" s="44">
        <v>2.3853655900000001E-4</v>
      </c>
      <c r="D242" s="10" t="s">
        <v>330</v>
      </c>
      <c r="E242" s="10">
        <v>647.33000000000004</v>
      </c>
      <c r="F242" s="10">
        <v>0</v>
      </c>
      <c r="G242" s="10">
        <v>0</v>
      </c>
      <c r="H242" s="7">
        <v>647.33000000000004</v>
      </c>
      <c r="I242" s="10" t="s">
        <v>330</v>
      </c>
      <c r="J242" s="24" t="s">
        <v>331</v>
      </c>
      <c r="K242" s="24" t="s">
        <v>331</v>
      </c>
      <c r="L242" s="10" t="s">
        <v>331</v>
      </c>
    </row>
    <row r="243" spans="1:12" x14ac:dyDescent="0.25">
      <c r="A243" s="8">
        <v>205</v>
      </c>
      <c r="B243" s="22" t="s">
        <v>227</v>
      </c>
      <c r="C243" s="44">
        <v>4.0386057200000002E-4</v>
      </c>
      <c r="D243" s="10" t="s">
        <v>330</v>
      </c>
      <c r="E243" s="10">
        <v>1095.97</v>
      </c>
      <c r="F243" s="10">
        <v>0</v>
      </c>
      <c r="G243" s="10">
        <v>0</v>
      </c>
      <c r="H243" s="7">
        <v>1095.97</v>
      </c>
      <c r="I243" s="10" t="s">
        <v>330</v>
      </c>
      <c r="J243" s="24" t="s">
        <v>331</v>
      </c>
      <c r="K243" s="24" t="s">
        <v>331</v>
      </c>
      <c r="L243" s="10" t="s">
        <v>331</v>
      </c>
    </row>
    <row r="244" spans="1:12" x14ac:dyDescent="0.25">
      <c r="A244" s="8">
        <v>206</v>
      </c>
      <c r="B244" s="22" t="s">
        <v>228</v>
      </c>
      <c r="C244" s="44">
        <v>1.0430545819999999E-3</v>
      </c>
      <c r="D244" s="10" t="s">
        <v>330</v>
      </c>
      <c r="E244" s="10">
        <v>2830.58</v>
      </c>
      <c r="F244" s="10">
        <v>0</v>
      </c>
      <c r="G244" s="10">
        <v>0</v>
      </c>
      <c r="H244" s="7">
        <v>2830.58</v>
      </c>
      <c r="I244" s="10" t="s">
        <v>332</v>
      </c>
      <c r="J244" s="24" t="s">
        <v>333</v>
      </c>
      <c r="K244" s="24" t="s">
        <v>439</v>
      </c>
      <c r="L244" s="10" t="s">
        <v>335</v>
      </c>
    </row>
    <row r="245" spans="1:12" x14ac:dyDescent="0.25">
      <c r="A245" s="8">
        <v>207</v>
      </c>
      <c r="B245" s="22" t="s">
        <v>229</v>
      </c>
      <c r="C245" s="44">
        <v>4.3018366799999997E-3</v>
      </c>
      <c r="D245" s="10" t="s">
        <v>330</v>
      </c>
      <c r="E245" s="10">
        <v>11674.05</v>
      </c>
      <c r="F245" s="10">
        <v>0</v>
      </c>
      <c r="G245" s="10">
        <v>0</v>
      </c>
      <c r="H245" s="7">
        <v>11674.05</v>
      </c>
      <c r="I245" s="10" t="s">
        <v>332</v>
      </c>
      <c r="J245" s="24" t="s">
        <v>333</v>
      </c>
      <c r="K245" s="24" t="s">
        <v>489</v>
      </c>
      <c r="L245" s="10" t="s">
        <v>335</v>
      </c>
    </row>
    <row r="246" spans="1:12" x14ac:dyDescent="0.25">
      <c r="A246" s="8">
        <v>208</v>
      </c>
      <c r="B246" s="22" t="s">
        <v>230</v>
      </c>
      <c r="C246" s="44">
        <v>2.5535928020000002E-3</v>
      </c>
      <c r="D246" s="10" t="s">
        <v>330</v>
      </c>
      <c r="E246" s="10">
        <v>6929.78</v>
      </c>
      <c r="F246" s="10">
        <v>0</v>
      </c>
      <c r="G246" s="10">
        <v>0</v>
      </c>
      <c r="H246" s="7">
        <v>6929.78</v>
      </c>
      <c r="I246" s="10" t="s">
        <v>330</v>
      </c>
      <c r="J246" s="24" t="s">
        <v>331</v>
      </c>
      <c r="K246" s="24" t="s">
        <v>331</v>
      </c>
      <c r="L246" s="10" t="s">
        <v>331</v>
      </c>
    </row>
    <row r="247" spans="1:12" x14ac:dyDescent="0.25">
      <c r="A247" s="8">
        <v>209</v>
      </c>
      <c r="B247" s="22" t="s">
        <v>231</v>
      </c>
      <c r="C247" s="44">
        <v>1.55126354E-3</v>
      </c>
      <c r="D247" s="10" t="s">
        <v>330</v>
      </c>
      <c r="E247" s="10">
        <v>4209.72</v>
      </c>
      <c r="F247" s="10">
        <v>0</v>
      </c>
      <c r="G247" s="10">
        <v>0</v>
      </c>
      <c r="H247" s="7">
        <v>4209.72</v>
      </c>
      <c r="I247" s="10" t="s">
        <v>330</v>
      </c>
      <c r="J247" s="24" t="s">
        <v>331</v>
      </c>
      <c r="K247" s="24" t="s">
        <v>331</v>
      </c>
      <c r="L247" s="10" t="s">
        <v>331</v>
      </c>
    </row>
    <row r="248" spans="1:12" x14ac:dyDescent="0.25">
      <c r="A248" s="8">
        <v>210</v>
      </c>
      <c r="B248" s="22" t="s">
        <v>232</v>
      </c>
      <c r="C248" s="44">
        <v>4.1352700200000001E-4</v>
      </c>
      <c r="D248" s="10" t="s">
        <v>330</v>
      </c>
      <c r="E248" s="10">
        <v>1122.2</v>
      </c>
      <c r="F248" s="10">
        <v>0</v>
      </c>
      <c r="G248" s="10">
        <v>0</v>
      </c>
      <c r="H248" s="7">
        <v>1122.2</v>
      </c>
      <c r="I248" s="10" t="s">
        <v>330</v>
      </c>
      <c r="J248" s="24" t="s">
        <v>331</v>
      </c>
      <c r="K248" s="24" t="s">
        <v>331</v>
      </c>
      <c r="L248" s="10" t="s">
        <v>331</v>
      </c>
    </row>
    <row r="249" spans="1:12" x14ac:dyDescent="0.25">
      <c r="A249" s="8">
        <v>211</v>
      </c>
      <c r="B249" s="22" t="s">
        <v>233</v>
      </c>
      <c r="C249" s="44">
        <v>2.5740509009999999E-3</v>
      </c>
      <c r="D249" s="10" t="s">
        <v>330</v>
      </c>
      <c r="E249" s="10">
        <v>6985.3</v>
      </c>
      <c r="F249" s="10">
        <v>0</v>
      </c>
      <c r="G249" s="10">
        <v>0</v>
      </c>
      <c r="H249" s="7">
        <v>6985.3</v>
      </c>
      <c r="I249" s="10" t="s">
        <v>330</v>
      </c>
      <c r="J249" s="24" t="s">
        <v>331</v>
      </c>
      <c r="K249" s="24" t="s">
        <v>331</v>
      </c>
      <c r="L249" s="10" t="s">
        <v>331</v>
      </c>
    </row>
    <row r="250" spans="1:12" x14ac:dyDescent="0.25">
      <c r="A250" s="8">
        <v>212</v>
      </c>
      <c r="B250" s="22" t="s">
        <v>234</v>
      </c>
      <c r="C250" s="44">
        <v>1.8052764386000002E-2</v>
      </c>
      <c r="D250" s="10" t="s">
        <v>330</v>
      </c>
      <c r="E250" s="10">
        <v>48990.46</v>
      </c>
      <c r="F250" s="10">
        <v>0</v>
      </c>
      <c r="G250" s="10">
        <v>0</v>
      </c>
      <c r="H250" s="7">
        <v>48990.46</v>
      </c>
      <c r="I250" s="10" t="s">
        <v>332</v>
      </c>
      <c r="J250" s="24" t="s">
        <v>333</v>
      </c>
      <c r="K250" s="24" t="s">
        <v>490</v>
      </c>
      <c r="L250" s="10" t="s">
        <v>335</v>
      </c>
    </row>
    <row r="251" spans="1:12" x14ac:dyDescent="0.25">
      <c r="A251" s="8">
        <v>213</v>
      </c>
      <c r="B251" s="22" t="s">
        <v>235</v>
      </c>
      <c r="C251" s="44">
        <v>3.8845852229999998E-3</v>
      </c>
      <c r="D251" s="10" t="s">
        <v>330</v>
      </c>
      <c r="E251" s="10">
        <v>10541.74</v>
      </c>
      <c r="F251" s="10">
        <v>0</v>
      </c>
      <c r="G251" s="10">
        <v>0</v>
      </c>
      <c r="H251" s="7">
        <v>10541.74</v>
      </c>
      <c r="I251" s="10" t="s">
        <v>332</v>
      </c>
      <c r="J251" s="24" t="s">
        <v>333</v>
      </c>
      <c r="K251" s="24" t="s">
        <v>491</v>
      </c>
      <c r="L251" s="10" t="s">
        <v>335</v>
      </c>
    </row>
    <row r="252" spans="1:12" x14ac:dyDescent="0.25">
      <c r="A252" s="8">
        <v>214</v>
      </c>
      <c r="B252" s="22" t="s">
        <v>236</v>
      </c>
      <c r="C252" s="44">
        <v>1.10286173E-3</v>
      </c>
      <c r="D252" s="10" t="s">
        <v>330</v>
      </c>
      <c r="E252" s="10">
        <v>2992.88</v>
      </c>
      <c r="F252" s="10">
        <v>0</v>
      </c>
      <c r="G252" s="10">
        <v>0</v>
      </c>
      <c r="H252" s="7">
        <v>2992.88</v>
      </c>
      <c r="I252" s="10" t="s">
        <v>332</v>
      </c>
      <c r="J252" s="24" t="s">
        <v>333</v>
      </c>
      <c r="K252" s="24" t="s">
        <v>492</v>
      </c>
      <c r="L252" s="10" t="s">
        <v>335</v>
      </c>
    </row>
    <row r="253" spans="1:12" x14ac:dyDescent="0.25">
      <c r="A253" s="8">
        <v>215</v>
      </c>
      <c r="B253" s="22" t="s">
        <v>237</v>
      </c>
      <c r="C253" s="44">
        <v>4.7180115800000001E-4</v>
      </c>
      <c r="D253" s="10" t="s">
        <v>330</v>
      </c>
      <c r="E253" s="10">
        <v>1280.3399999999999</v>
      </c>
      <c r="F253" s="10">
        <v>0</v>
      </c>
      <c r="G253" s="10">
        <v>0</v>
      </c>
      <c r="H253" s="7">
        <v>1280.3399999999999</v>
      </c>
      <c r="I253" s="10" t="s">
        <v>330</v>
      </c>
      <c r="J253" s="24" t="s">
        <v>331</v>
      </c>
      <c r="K253" s="24" t="s">
        <v>331</v>
      </c>
      <c r="L253" s="10" t="s">
        <v>331</v>
      </c>
    </row>
    <row r="254" spans="1:12" x14ac:dyDescent="0.25">
      <c r="A254" s="8">
        <v>216</v>
      </c>
      <c r="B254" s="22" t="s">
        <v>238</v>
      </c>
      <c r="C254" s="44">
        <v>3.0790141000000001E-5</v>
      </c>
      <c r="D254" s="10" t="s">
        <v>332</v>
      </c>
      <c r="E254" s="10">
        <v>83.556352988125909</v>
      </c>
      <c r="F254" s="10">
        <v>-83.556352988125909</v>
      </c>
      <c r="G254" s="10">
        <v>0</v>
      </c>
      <c r="H254" s="7">
        <v>0</v>
      </c>
      <c r="I254" s="10" t="s">
        <v>330</v>
      </c>
      <c r="J254" s="24" t="s">
        <v>331</v>
      </c>
      <c r="K254" s="24" t="s">
        <v>331</v>
      </c>
      <c r="L254" s="10" t="s">
        <v>331</v>
      </c>
    </row>
    <row r="255" spans="1:12" x14ac:dyDescent="0.25">
      <c r="A255" s="8">
        <v>217</v>
      </c>
      <c r="B255" s="22" t="s">
        <v>239</v>
      </c>
      <c r="C255" s="44">
        <v>3.0268607450000002E-3</v>
      </c>
      <c r="D255" s="10" t="s">
        <v>330</v>
      </c>
      <c r="E255" s="10">
        <v>8214.1</v>
      </c>
      <c r="F255" s="10">
        <v>0</v>
      </c>
      <c r="G255" s="10">
        <v>0</v>
      </c>
      <c r="H255" s="7">
        <v>8214.1</v>
      </c>
      <c r="I255" s="10" t="s">
        <v>330</v>
      </c>
      <c r="J255" s="24" t="s">
        <v>331</v>
      </c>
      <c r="K255" s="24" t="s">
        <v>331</v>
      </c>
      <c r="L255" s="10" t="s">
        <v>331</v>
      </c>
    </row>
    <row r="256" spans="1:12" x14ac:dyDescent="0.25">
      <c r="A256" s="8">
        <v>218</v>
      </c>
      <c r="B256" s="22" t="s">
        <v>240</v>
      </c>
      <c r="C256" s="44">
        <v>8.1260410299999995E-3</v>
      </c>
      <c r="D256" s="10" t="s">
        <v>330</v>
      </c>
      <c r="E256" s="10">
        <v>22051.94</v>
      </c>
      <c r="F256" s="10">
        <v>0</v>
      </c>
      <c r="G256" s="10">
        <v>0</v>
      </c>
      <c r="H256" s="7">
        <v>22051.94</v>
      </c>
      <c r="I256" s="10" t="s">
        <v>332</v>
      </c>
      <c r="J256" s="24" t="s">
        <v>333</v>
      </c>
      <c r="K256" s="24" t="s">
        <v>493</v>
      </c>
      <c r="L256" s="10" t="s">
        <v>335</v>
      </c>
    </row>
    <row r="257" spans="1:12" x14ac:dyDescent="0.25">
      <c r="A257" s="8">
        <v>219</v>
      </c>
      <c r="B257" s="22" t="s">
        <v>241</v>
      </c>
      <c r="C257" s="44">
        <v>1.547384E-4</v>
      </c>
      <c r="D257" s="10" t="s">
        <v>330</v>
      </c>
      <c r="E257" s="10">
        <v>419.92</v>
      </c>
      <c r="F257" s="10">
        <v>0</v>
      </c>
      <c r="G257" s="10">
        <v>0</v>
      </c>
      <c r="H257" s="7">
        <v>419.92</v>
      </c>
      <c r="I257" s="10" t="s">
        <v>330</v>
      </c>
      <c r="J257" s="24" t="s">
        <v>331</v>
      </c>
      <c r="K257" s="24" t="s">
        <v>331</v>
      </c>
      <c r="L257" s="10" t="s">
        <v>331</v>
      </c>
    </row>
    <row r="258" spans="1:12" x14ac:dyDescent="0.25">
      <c r="A258" s="8">
        <v>220</v>
      </c>
      <c r="B258" s="22" t="s">
        <v>242</v>
      </c>
      <c r="C258" s="44">
        <v>2.3508376420000002E-3</v>
      </c>
      <c r="D258" s="10" t="s">
        <v>330</v>
      </c>
      <c r="E258" s="10">
        <v>6379.56</v>
      </c>
      <c r="F258" s="10">
        <v>0</v>
      </c>
      <c r="G258" s="10">
        <v>0</v>
      </c>
      <c r="H258" s="7">
        <v>6379.56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221</v>
      </c>
      <c r="B259" s="22" t="s">
        <v>243</v>
      </c>
      <c r="C259" s="44">
        <v>6.6506399999999995E-7</v>
      </c>
      <c r="D259" s="10" t="s">
        <v>332</v>
      </c>
      <c r="E259" s="10">
        <v>1.804808959585309</v>
      </c>
      <c r="F259" s="10">
        <v>-1.804808959585309</v>
      </c>
      <c r="G259" s="10">
        <v>0</v>
      </c>
      <c r="H259" s="7">
        <v>0</v>
      </c>
      <c r="I259" s="10" t="s">
        <v>330</v>
      </c>
      <c r="J259" s="24" t="s">
        <v>331</v>
      </c>
      <c r="K259" s="24" t="s">
        <v>331</v>
      </c>
      <c r="L259" s="10" t="s">
        <v>331</v>
      </c>
    </row>
    <row r="260" spans="1:12" x14ac:dyDescent="0.25">
      <c r="A260" s="8">
        <v>222</v>
      </c>
      <c r="B260" s="22" t="s">
        <v>244</v>
      </c>
      <c r="C260" s="44">
        <v>5.3087303600000003E-4</v>
      </c>
      <c r="D260" s="10" t="s">
        <v>330</v>
      </c>
      <c r="E260" s="10">
        <v>1440.65</v>
      </c>
      <c r="F260" s="10">
        <v>0</v>
      </c>
      <c r="G260" s="10">
        <v>0</v>
      </c>
      <c r="H260" s="7">
        <v>1440.65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223</v>
      </c>
      <c r="B261" s="22" t="s">
        <v>245</v>
      </c>
      <c r="C261" s="44">
        <v>6.2120900000000004E-5</v>
      </c>
      <c r="D261" s="10" t="s">
        <v>332</v>
      </c>
      <c r="E261" s="10">
        <v>168.57980118831125</v>
      </c>
      <c r="F261" s="10">
        <v>-168.57980118831125</v>
      </c>
      <c r="G261" s="10">
        <v>0</v>
      </c>
      <c r="H261" s="7">
        <v>0</v>
      </c>
      <c r="I261" s="10" t="s">
        <v>330</v>
      </c>
      <c r="J261" s="24" t="s">
        <v>331</v>
      </c>
      <c r="K261" s="24" t="s">
        <v>331</v>
      </c>
      <c r="L261" s="10" t="s">
        <v>331</v>
      </c>
    </row>
    <row r="262" spans="1:12" x14ac:dyDescent="0.25">
      <c r="A262" s="8">
        <v>224</v>
      </c>
      <c r="B262" s="22" t="s">
        <v>246</v>
      </c>
      <c r="C262" s="44">
        <v>2.6713434E-5</v>
      </c>
      <c r="D262" s="10" t="s">
        <v>332</v>
      </c>
      <c r="E262" s="10">
        <v>72.493241288794493</v>
      </c>
      <c r="F262" s="10">
        <v>-72.493241288794493</v>
      </c>
      <c r="G262" s="10">
        <v>0</v>
      </c>
      <c r="H262" s="7">
        <v>0</v>
      </c>
      <c r="I262" s="10" t="s">
        <v>330</v>
      </c>
      <c r="J262" s="24" t="s">
        <v>331</v>
      </c>
      <c r="K262" s="24" t="s">
        <v>331</v>
      </c>
      <c r="L262" s="10" t="s">
        <v>331</v>
      </c>
    </row>
    <row r="263" spans="1:12" x14ac:dyDescent="0.25">
      <c r="A263" s="8">
        <v>225</v>
      </c>
      <c r="B263" s="22" t="s">
        <v>247</v>
      </c>
      <c r="C263" s="44">
        <v>2.235527101E-2</v>
      </c>
      <c r="D263" s="10" t="s">
        <v>330</v>
      </c>
      <c r="E263" s="10">
        <v>60666.33</v>
      </c>
      <c r="F263" s="10">
        <v>0</v>
      </c>
      <c r="G263" s="10">
        <v>256.22000000000003</v>
      </c>
      <c r="H263" s="7">
        <v>60922.55</v>
      </c>
      <c r="I263" s="10" t="s">
        <v>332</v>
      </c>
      <c r="J263" s="24" t="s">
        <v>333</v>
      </c>
      <c r="K263" s="24" t="s">
        <v>494</v>
      </c>
      <c r="L263" s="10" t="s">
        <v>335</v>
      </c>
    </row>
    <row r="264" spans="1:12" x14ac:dyDescent="0.25">
      <c r="A264" s="8">
        <v>226</v>
      </c>
      <c r="B264" s="22" t="s">
        <v>248</v>
      </c>
      <c r="C264" s="44">
        <v>2.548942158E-3</v>
      </c>
      <c r="D264" s="10" t="s">
        <v>330</v>
      </c>
      <c r="E264" s="10">
        <v>6917.16</v>
      </c>
      <c r="F264" s="10">
        <v>0</v>
      </c>
      <c r="G264" s="10">
        <v>0</v>
      </c>
      <c r="H264" s="7">
        <v>6917.16</v>
      </c>
      <c r="I264" s="10" t="s">
        <v>330</v>
      </c>
      <c r="J264" s="24" t="s">
        <v>331</v>
      </c>
      <c r="K264" s="24" t="s">
        <v>331</v>
      </c>
      <c r="L264" s="10" t="s">
        <v>331</v>
      </c>
    </row>
    <row r="265" spans="1:12" x14ac:dyDescent="0.25">
      <c r="A265" s="8">
        <v>227</v>
      </c>
      <c r="B265" s="22" t="s">
        <v>249</v>
      </c>
      <c r="C265" s="44">
        <v>2.031104044E-3</v>
      </c>
      <c r="D265" s="10" t="s">
        <v>330</v>
      </c>
      <c r="E265" s="10">
        <v>5511.88</v>
      </c>
      <c r="F265" s="10">
        <v>0</v>
      </c>
      <c r="G265" s="10">
        <v>0</v>
      </c>
      <c r="H265" s="7">
        <v>5511.88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228</v>
      </c>
      <c r="B266" s="22" t="s">
        <v>250</v>
      </c>
      <c r="C266" s="44">
        <v>1.0536459781999999E-2</v>
      </c>
      <c r="D266" s="10" t="s">
        <v>330</v>
      </c>
      <c r="E266" s="10">
        <v>28593.18</v>
      </c>
      <c r="F266" s="10">
        <v>0</v>
      </c>
      <c r="G266" s="10">
        <v>0</v>
      </c>
      <c r="H266" s="7">
        <v>28593.18</v>
      </c>
      <c r="I266" s="10" t="s">
        <v>330</v>
      </c>
      <c r="J266" s="24" t="s">
        <v>331</v>
      </c>
      <c r="K266" s="24" t="s">
        <v>331</v>
      </c>
      <c r="L266" s="10" t="s">
        <v>331</v>
      </c>
    </row>
    <row r="267" spans="1:12" x14ac:dyDescent="0.25">
      <c r="A267" s="8">
        <v>229</v>
      </c>
      <c r="B267" s="22" t="s">
        <v>251</v>
      </c>
      <c r="C267" s="44">
        <v>3.5811995800000003E-4</v>
      </c>
      <c r="D267" s="10" t="s">
        <v>330</v>
      </c>
      <c r="E267" s="10">
        <v>971.84</v>
      </c>
      <c r="F267" s="10">
        <v>0</v>
      </c>
      <c r="G267" s="10">
        <v>0</v>
      </c>
      <c r="H267" s="7">
        <v>971.84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230</v>
      </c>
      <c r="B268" s="22" t="s">
        <v>252</v>
      </c>
      <c r="C268" s="44">
        <v>8.7972621999999999E-5</v>
      </c>
      <c r="D268" s="10" t="s">
        <v>330</v>
      </c>
      <c r="E268" s="10">
        <v>238.73</v>
      </c>
      <c r="F268" s="10">
        <v>0</v>
      </c>
      <c r="G268" s="10">
        <v>0</v>
      </c>
      <c r="H268" s="7">
        <v>238.73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231</v>
      </c>
      <c r="B269" s="22" t="s">
        <v>253</v>
      </c>
      <c r="C269" s="44">
        <v>7.2444420000000002E-5</v>
      </c>
      <c r="D269" s="10" t="s">
        <v>332</v>
      </c>
      <c r="E269" s="10">
        <v>196.59512210548334</v>
      </c>
      <c r="F269" s="10">
        <v>-196.59512210548334</v>
      </c>
      <c r="G269" s="10">
        <v>0</v>
      </c>
      <c r="H269" s="7">
        <v>0</v>
      </c>
      <c r="I269" s="10" t="s">
        <v>330</v>
      </c>
      <c r="J269" s="24" t="s">
        <v>331</v>
      </c>
      <c r="K269" s="24" t="s">
        <v>331</v>
      </c>
      <c r="L269" s="10" t="s">
        <v>331</v>
      </c>
    </row>
    <row r="270" spans="1:12" x14ac:dyDescent="0.25">
      <c r="A270" s="8">
        <v>232</v>
      </c>
      <c r="B270" s="22" t="s">
        <v>254</v>
      </c>
      <c r="C270" s="44">
        <v>2.2496241950000001E-3</v>
      </c>
      <c r="D270" s="10" t="s">
        <v>330</v>
      </c>
      <c r="E270" s="10">
        <v>6104.89</v>
      </c>
      <c r="F270" s="10">
        <v>0</v>
      </c>
      <c r="G270" s="10">
        <v>0</v>
      </c>
      <c r="H270" s="7">
        <v>6104.89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233</v>
      </c>
      <c r="B271" s="22" t="s">
        <v>255</v>
      </c>
      <c r="C271" s="44">
        <v>3.1110081E-5</v>
      </c>
      <c r="D271" s="10" t="s">
        <v>332</v>
      </c>
      <c r="E271" s="10">
        <v>84.424586088293296</v>
      </c>
      <c r="F271" s="10">
        <v>-84.424586088293296</v>
      </c>
      <c r="G271" s="10">
        <v>0</v>
      </c>
      <c r="H271" s="7">
        <v>0</v>
      </c>
      <c r="I271" s="10" t="s">
        <v>330</v>
      </c>
      <c r="J271" s="24" t="s">
        <v>331</v>
      </c>
      <c r="K271" s="24" t="s">
        <v>331</v>
      </c>
      <c r="L271" s="10" t="s">
        <v>331</v>
      </c>
    </row>
    <row r="272" spans="1:12" x14ac:dyDescent="0.25">
      <c r="A272" s="8">
        <v>234</v>
      </c>
      <c r="B272" s="22" t="s">
        <v>256</v>
      </c>
      <c r="C272" s="44">
        <v>7.5956312999999999E-5</v>
      </c>
      <c r="D272" s="10" t="s">
        <v>332</v>
      </c>
      <c r="E272" s="10">
        <v>206.12547700592137</v>
      </c>
      <c r="F272" s="10">
        <v>-206.12547700592137</v>
      </c>
      <c r="G272" s="10">
        <v>0</v>
      </c>
      <c r="H272" s="7">
        <v>0</v>
      </c>
      <c r="I272" s="10" t="s">
        <v>330</v>
      </c>
      <c r="J272" s="24" t="s">
        <v>331</v>
      </c>
      <c r="K272" s="24" t="s">
        <v>331</v>
      </c>
      <c r="L272" s="10" t="s">
        <v>331</v>
      </c>
    </row>
    <row r="273" spans="1:12" x14ac:dyDescent="0.25">
      <c r="A273" s="8">
        <v>235</v>
      </c>
      <c r="B273" s="22" t="s">
        <v>257</v>
      </c>
      <c r="C273" s="44">
        <v>6.9474875099999995E-4</v>
      </c>
      <c r="D273" s="10" t="s">
        <v>330</v>
      </c>
      <c r="E273" s="10">
        <v>1885.37</v>
      </c>
      <c r="F273" s="10">
        <v>0</v>
      </c>
      <c r="G273" s="10">
        <v>0</v>
      </c>
      <c r="H273" s="7">
        <v>1885.37</v>
      </c>
      <c r="I273" s="10" t="s">
        <v>332</v>
      </c>
      <c r="J273" s="24" t="s">
        <v>333</v>
      </c>
      <c r="K273" s="24" t="s">
        <v>495</v>
      </c>
      <c r="L273" s="10" t="s">
        <v>335</v>
      </c>
    </row>
    <row r="274" spans="1:12" x14ac:dyDescent="0.25">
      <c r="A274" s="8">
        <v>236</v>
      </c>
      <c r="B274" s="22" t="s">
        <v>258</v>
      </c>
      <c r="C274" s="44">
        <v>2.8792492200000001E-4</v>
      </c>
      <c r="D274" s="10" t="s">
        <v>330</v>
      </c>
      <c r="E274" s="10">
        <v>781.35</v>
      </c>
      <c r="F274" s="10">
        <v>0</v>
      </c>
      <c r="G274" s="10">
        <v>0</v>
      </c>
      <c r="H274" s="7">
        <v>781.35</v>
      </c>
      <c r="I274" s="10" t="s">
        <v>330</v>
      </c>
      <c r="J274" s="24" t="s">
        <v>331</v>
      </c>
      <c r="K274" s="24" t="s">
        <v>331</v>
      </c>
      <c r="L274" s="10" t="s">
        <v>331</v>
      </c>
    </row>
    <row r="275" spans="1:12" x14ac:dyDescent="0.25">
      <c r="A275" s="8">
        <v>237</v>
      </c>
      <c r="B275" s="22" t="s">
        <v>259</v>
      </c>
      <c r="C275" s="44">
        <v>1.410325234E-3</v>
      </c>
      <c r="D275" s="10" t="s">
        <v>330</v>
      </c>
      <c r="E275" s="10">
        <v>3827.25</v>
      </c>
      <c r="F275" s="10">
        <v>0</v>
      </c>
      <c r="G275" s="10">
        <v>0</v>
      </c>
      <c r="H275" s="7">
        <v>3827.25</v>
      </c>
      <c r="I275" s="10" t="s">
        <v>330</v>
      </c>
      <c r="J275" s="24" t="s">
        <v>331</v>
      </c>
      <c r="K275" s="24" t="s">
        <v>331</v>
      </c>
      <c r="L275" s="10" t="s">
        <v>331</v>
      </c>
    </row>
    <row r="276" spans="1:12" x14ac:dyDescent="0.25">
      <c r="A276" s="8">
        <v>238</v>
      </c>
      <c r="B276" s="22" t="s">
        <v>260</v>
      </c>
      <c r="C276" s="44">
        <v>4.9641098760000004E-3</v>
      </c>
      <c r="D276" s="10" t="s">
        <v>330</v>
      </c>
      <c r="E276" s="10">
        <v>13471.29</v>
      </c>
      <c r="F276" s="10">
        <v>0</v>
      </c>
      <c r="G276" s="10">
        <v>0</v>
      </c>
      <c r="H276" s="7">
        <v>13471.29</v>
      </c>
      <c r="I276" s="10" t="s">
        <v>332</v>
      </c>
      <c r="J276" s="24" t="s">
        <v>333</v>
      </c>
      <c r="K276" s="24" t="s">
        <v>496</v>
      </c>
      <c r="L276" s="10" t="s">
        <v>335</v>
      </c>
    </row>
    <row r="277" spans="1:12" x14ac:dyDescent="0.25">
      <c r="A277" s="8">
        <v>239</v>
      </c>
      <c r="B277" s="22" t="s">
        <v>261</v>
      </c>
      <c r="C277" s="44">
        <v>5.7576761999999997E-5</v>
      </c>
      <c r="D277" s="10" t="s">
        <v>332</v>
      </c>
      <c r="E277" s="10">
        <v>156.2482045660432</v>
      </c>
      <c r="F277" s="10">
        <v>-156.2482045660432</v>
      </c>
      <c r="G277" s="10">
        <v>0</v>
      </c>
      <c r="H277" s="7">
        <v>0</v>
      </c>
      <c r="I277" s="10" t="s">
        <v>330</v>
      </c>
      <c r="J277" s="24" t="s">
        <v>331</v>
      </c>
      <c r="K277" s="24" t="s">
        <v>331</v>
      </c>
      <c r="L277" s="10" t="s">
        <v>331</v>
      </c>
    </row>
    <row r="278" spans="1:12" x14ac:dyDescent="0.25">
      <c r="A278" s="8">
        <v>240</v>
      </c>
      <c r="B278" s="22" t="s">
        <v>262</v>
      </c>
      <c r="C278" s="44">
        <v>3.0609499999999999E-7</v>
      </c>
      <c r="D278" s="10" t="s">
        <v>332</v>
      </c>
      <c r="E278" s="10">
        <v>0.83066140775063024</v>
      </c>
      <c r="F278" s="10">
        <v>-0.83066140775063024</v>
      </c>
      <c r="G278" s="10">
        <v>0</v>
      </c>
      <c r="H278" s="7">
        <v>0</v>
      </c>
      <c r="I278" s="10" t="s">
        <v>330</v>
      </c>
      <c r="J278" s="24" t="s">
        <v>331</v>
      </c>
      <c r="K278" s="24" t="s">
        <v>331</v>
      </c>
      <c r="L278" s="10" t="s">
        <v>331</v>
      </c>
    </row>
    <row r="279" spans="1:12" x14ac:dyDescent="0.25">
      <c r="A279" s="8">
        <v>241</v>
      </c>
      <c r="B279" s="22" t="s">
        <v>263</v>
      </c>
      <c r="C279" s="44">
        <v>7.6929149099999995E-4</v>
      </c>
      <c r="D279" s="10" t="s">
        <v>330</v>
      </c>
      <c r="E279" s="10">
        <v>2087.65</v>
      </c>
      <c r="F279" s="10">
        <v>0</v>
      </c>
      <c r="G279" s="10">
        <v>0</v>
      </c>
      <c r="H279" s="7">
        <v>2087.65</v>
      </c>
      <c r="I279" s="10" t="s">
        <v>332</v>
      </c>
      <c r="J279" s="24" t="s">
        <v>333</v>
      </c>
      <c r="K279" s="24" t="s">
        <v>439</v>
      </c>
      <c r="L279" s="10" t="s">
        <v>335</v>
      </c>
    </row>
    <row r="280" spans="1:12" x14ac:dyDescent="0.25">
      <c r="A280" s="8">
        <v>242</v>
      </c>
      <c r="B280" s="22" t="s">
        <v>264</v>
      </c>
      <c r="C280" s="44">
        <v>4.5586529889999998E-3</v>
      </c>
      <c r="D280" s="10" t="s">
        <v>330</v>
      </c>
      <c r="E280" s="10">
        <v>12370.99</v>
      </c>
      <c r="F280" s="10">
        <v>0</v>
      </c>
      <c r="G280" s="10">
        <v>0</v>
      </c>
      <c r="H280" s="7">
        <v>12370.99</v>
      </c>
      <c r="I280" s="10" t="s">
        <v>330</v>
      </c>
      <c r="J280" s="24" t="s">
        <v>331</v>
      </c>
      <c r="K280" s="24" t="s">
        <v>331</v>
      </c>
      <c r="L280" s="10" t="s">
        <v>331</v>
      </c>
    </row>
    <row r="281" spans="1:12" x14ac:dyDescent="0.25">
      <c r="A281" s="8"/>
      <c r="B281" s="22"/>
      <c r="C281" s="44"/>
      <c r="D281" s="10"/>
      <c r="E281" s="10"/>
      <c r="F281" s="10"/>
      <c r="G281" s="10"/>
      <c r="H281" s="7">
        <v>0</v>
      </c>
      <c r="I281" s="10"/>
      <c r="J281" s="24"/>
      <c r="K281" s="24"/>
      <c r="L281" s="10"/>
    </row>
    <row r="282" spans="1:12" x14ac:dyDescent="0.25">
      <c r="A282" s="8">
        <v>243</v>
      </c>
      <c r="B282" s="22" t="s">
        <v>265</v>
      </c>
      <c r="C282" s="44">
        <v>3.4487897099999998E-4</v>
      </c>
      <c r="D282" s="10" t="s">
        <v>330</v>
      </c>
      <c r="E282" s="10">
        <v>935.91</v>
      </c>
      <c r="F282" s="10">
        <v>0</v>
      </c>
      <c r="G282" s="10">
        <v>0</v>
      </c>
      <c r="H282" s="7">
        <v>935.91</v>
      </c>
      <c r="I282" s="10" t="s">
        <v>330</v>
      </c>
      <c r="J282" s="24" t="s">
        <v>331</v>
      </c>
      <c r="K282" s="24" t="s">
        <v>331</v>
      </c>
      <c r="L282" s="10" t="s">
        <v>331</v>
      </c>
    </row>
    <row r="283" spans="1:12" x14ac:dyDescent="0.25">
      <c r="A283" s="8">
        <v>244</v>
      </c>
      <c r="B283" s="22" t="s">
        <v>266</v>
      </c>
      <c r="C283" s="44">
        <v>1.315412904E-2</v>
      </c>
      <c r="D283" s="10" t="s">
        <v>330</v>
      </c>
      <c r="E283" s="10">
        <v>35696.85</v>
      </c>
      <c r="F283" s="10">
        <v>0</v>
      </c>
      <c r="G283" s="10">
        <v>0</v>
      </c>
      <c r="H283" s="7">
        <v>35696.85</v>
      </c>
      <c r="I283" s="10" t="s">
        <v>330</v>
      </c>
      <c r="J283" s="24" t="s">
        <v>331</v>
      </c>
      <c r="K283" s="24" t="s">
        <v>331</v>
      </c>
      <c r="L283" s="10" t="s">
        <v>331</v>
      </c>
    </row>
    <row r="284" spans="1:12" x14ac:dyDescent="0.25">
      <c r="A284" s="8">
        <v>245</v>
      </c>
      <c r="B284" s="22" t="s">
        <v>267</v>
      </c>
      <c r="C284" s="44">
        <v>4.8332605400000001E-4</v>
      </c>
      <c r="D284" s="10" t="s">
        <v>330</v>
      </c>
      <c r="E284" s="10">
        <v>1311.62</v>
      </c>
      <c r="F284" s="10">
        <v>0</v>
      </c>
      <c r="G284" s="10">
        <v>0</v>
      </c>
      <c r="H284" s="7">
        <v>1311.62</v>
      </c>
      <c r="I284" s="10" t="s">
        <v>330</v>
      </c>
      <c r="J284" s="24" t="s">
        <v>331</v>
      </c>
      <c r="K284" s="24" t="s">
        <v>331</v>
      </c>
      <c r="L284" s="10" t="s">
        <v>331</v>
      </c>
    </row>
    <row r="285" spans="1:12" x14ac:dyDescent="0.25">
      <c r="A285" s="8">
        <v>246</v>
      </c>
      <c r="B285" s="22" t="s">
        <v>268</v>
      </c>
      <c r="C285" s="44">
        <v>2.6615292033999999E-2</v>
      </c>
      <c r="D285" s="10" t="s">
        <v>330</v>
      </c>
      <c r="E285" s="10">
        <v>72226.91</v>
      </c>
      <c r="F285" s="10">
        <v>0</v>
      </c>
      <c r="G285" s="10">
        <v>0</v>
      </c>
      <c r="H285" s="7">
        <v>72226.91</v>
      </c>
      <c r="I285" s="10" t="s">
        <v>332</v>
      </c>
      <c r="J285" s="24" t="s">
        <v>333</v>
      </c>
      <c r="K285" s="24" t="s">
        <v>497</v>
      </c>
      <c r="L285" s="10" t="s">
        <v>335</v>
      </c>
    </row>
    <row r="286" spans="1:12" x14ac:dyDescent="0.25">
      <c r="A286" s="8">
        <v>247</v>
      </c>
      <c r="B286" s="22" t="s">
        <v>269</v>
      </c>
      <c r="C286" s="44">
        <v>1.3063534440000001E-3</v>
      </c>
      <c r="D286" s="10" t="s">
        <v>330</v>
      </c>
      <c r="E286" s="10">
        <v>3545.1</v>
      </c>
      <c r="F286" s="10">
        <v>0</v>
      </c>
      <c r="G286" s="10">
        <v>0</v>
      </c>
      <c r="H286" s="7">
        <v>3545.1</v>
      </c>
      <c r="I286" s="10" t="s">
        <v>330</v>
      </c>
      <c r="J286" s="24" t="s">
        <v>331</v>
      </c>
      <c r="K286" s="24" t="s">
        <v>331</v>
      </c>
      <c r="L286" s="10" t="s">
        <v>331</v>
      </c>
    </row>
    <row r="287" spans="1:12" x14ac:dyDescent="0.25">
      <c r="A287" s="8">
        <v>248</v>
      </c>
      <c r="B287" s="22" t="s">
        <v>270</v>
      </c>
      <c r="C287" s="44">
        <v>9.3847771200000004E-4</v>
      </c>
      <c r="D287" s="10" t="s">
        <v>330</v>
      </c>
      <c r="E287" s="10">
        <v>2546.7800000000002</v>
      </c>
      <c r="F287" s="10">
        <v>0</v>
      </c>
      <c r="G287" s="10">
        <v>0</v>
      </c>
      <c r="H287" s="7">
        <v>2546.7800000000002</v>
      </c>
      <c r="I287" s="10" t="s">
        <v>332</v>
      </c>
      <c r="J287" s="24" t="s">
        <v>333</v>
      </c>
      <c r="K287" s="24" t="s">
        <v>439</v>
      </c>
      <c r="L287" s="10" t="s">
        <v>335</v>
      </c>
    </row>
    <row r="288" spans="1:12" x14ac:dyDescent="0.25">
      <c r="A288" s="8">
        <v>249</v>
      </c>
      <c r="B288" s="22" t="s">
        <v>271</v>
      </c>
      <c r="C288" s="44">
        <v>0.114087527346</v>
      </c>
      <c r="D288" s="10" t="s">
        <v>330</v>
      </c>
      <c r="E288" s="10">
        <v>309603.57</v>
      </c>
      <c r="F288" s="10">
        <v>0</v>
      </c>
      <c r="G288" s="10">
        <v>0</v>
      </c>
      <c r="H288" s="7">
        <v>309603.57</v>
      </c>
      <c r="I288" s="10" t="s">
        <v>332</v>
      </c>
      <c r="J288" s="24" t="s">
        <v>333</v>
      </c>
      <c r="K288" s="24" t="s">
        <v>481</v>
      </c>
      <c r="L288" s="10" t="s">
        <v>335</v>
      </c>
    </row>
    <row r="289" spans="1:12" x14ac:dyDescent="0.25">
      <c r="A289" s="8">
        <v>250</v>
      </c>
      <c r="B289" s="22" t="s">
        <v>272</v>
      </c>
      <c r="C289" s="44">
        <v>1.5671696719999999E-3</v>
      </c>
      <c r="D289" s="10" t="s">
        <v>330</v>
      </c>
      <c r="E289" s="10">
        <v>4252.8900000000003</v>
      </c>
      <c r="F289" s="10">
        <v>0</v>
      </c>
      <c r="G289" s="10">
        <v>0</v>
      </c>
      <c r="H289" s="7">
        <v>4252.8900000000003</v>
      </c>
      <c r="I289" s="10" t="s">
        <v>330</v>
      </c>
      <c r="J289" s="24" t="s">
        <v>331</v>
      </c>
      <c r="K289" s="24" t="s">
        <v>331</v>
      </c>
      <c r="L289" s="10" t="s">
        <v>331</v>
      </c>
    </row>
    <row r="290" spans="1:12" x14ac:dyDescent="0.25">
      <c r="A290" s="8">
        <v>251</v>
      </c>
      <c r="B290" s="22" t="s">
        <v>273</v>
      </c>
      <c r="C290" s="44">
        <v>3.6531164909999999E-3</v>
      </c>
      <c r="D290" s="10" t="s">
        <v>330</v>
      </c>
      <c r="E290" s="10">
        <v>9913.6</v>
      </c>
      <c r="F290" s="10">
        <v>0</v>
      </c>
      <c r="G290" s="10">
        <v>0</v>
      </c>
      <c r="H290" s="7">
        <v>9913.6</v>
      </c>
      <c r="I290" s="10" t="s">
        <v>332</v>
      </c>
      <c r="J290" s="24" t="s">
        <v>333</v>
      </c>
      <c r="K290" s="24" t="s">
        <v>498</v>
      </c>
      <c r="L290" s="10" t="s">
        <v>335</v>
      </c>
    </row>
    <row r="291" spans="1:12" x14ac:dyDescent="0.25">
      <c r="A291" s="8">
        <v>252</v>
      </c>
      <c r="B291" s="22" t="s">
        <v>274</v>
      </c>
      <c r="C291" s="44">
        <v>3.3453814500000001E-3</v>
      </c>
      <c r="D291" s="10" t="s">
        <v>330</v>
      </c>
      <c r="E291" s="10">
        <v>9078.49</v>
      </c>
      <c r="F291" s="10">
        <v>0</v>
      </c>
      <c r="G291" s="10">
        <v>0</v>
      </c>
      <c r="H291" s="7">
        <v>9078.49</v>
      </c>
      <c r="I291" s="10" t="s">
        <v>332</v>
      </c>
      <c r="J291" s="24" t="s">
        <v>333</v>
      </c>
      <c r="K291" s="24" t="s">
        <v>499</v>
      </c>
      <c r="L291" s="10" t="s">
        <v>335</v>
      </c>
    </row>
    <row r="292" spans="1:12" x14ac:dyDescent="0.25">
      <c r="A292" s="8">
        <v>253</v>
      </c>
      <c r="B292" s="22" t="s">
        <v>275</v>
      </c>
      <c r="C292" s="44">
        <v>3.4982406100000002E-4</v>
      </c>
      <c r="D292" s="10" t="s">
        <v>330</v>
      </c>
      <c r="E292" s="10">
        <v>949.33</v>
      </c>
      <c r="F292" s="10">
        <v>0</v>
      </c>
      <c r="G292" s="10">
        <v>0</v>
      </c>
      <c r="H292" s="7">
        <v>949.33</v>
      </c>
      <c r="I292" s="10" t="s">
        <v>330</v>
      </c>
      <c r="J292" s="24" t="s">
        <v>331</v>
      </c>
      <c r="K292" s="24" t="s">
        <v>331</v>
      </c>
      <c r="L292" s="10" t="s">
        <v>331</v>
      </c>
    </row>
    <row r="293" spans="1:12" x14ac:dyDescent="0.25">
      <c r="A293" s="8">
        <v>254</v>
      </c>
      <c r="B293" s="22" t="s">
        <v>276</v>
      </c>
      <c r="C293" s="44">
        <v>2.2074607600000001E-4</v>
      </c>
      <c r="D293" s="10" t="s">
        <v>330</v>
      </c>
      <c r="E293" s="10">
        <v>599.04999999999995</v>
      </c>
      <c r="F293" s="10">
        <v>0</v>
      </c>
      <c r="G293" s="10">
        <v>0</v>
      </c>
      <c r="H293" s="7">
        <v>599.04999999999995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255</v>
      </c>
      <c r="B294" s="22" t="s">
        <v>277</v>
      </c>
      <c r="C294" s="44">
        <v>3.4175249799999998E-4</v>
      </c>
      <c r="D294" s="10" t="s">
        <v>330</v>
      </c>
      <c r="E294" s="10">
        <v>927.43</v>
      </c>
      <c r="F294" s="10">
        <v>0</v>
      </c>
      <c r="G294" s="10">
        <v>0</v>
      </c>
      <c r="H294" s="7">
        <v>927.43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/>
      <c r="B295" s="22"/>
      <c r="C295" s="44"/>
      <c r="D295" s="10"/>
      <c r="E295" s="10"/>
      <c r="F295" s="10"/>
      <c r="G295" s="10"/>
      <c r="H295" s="7">
        <v>0</v>
      </c>
      <c r="I295" s="10"/>
      <c r="J295" s="24"/>
      <c r="K295" s="24"/>
      <c r="L295" s="10"/>
    </row>
    <row r="296" spans="1:12" x14ac:dyDescent="0.25">
      <c r="A296" s="8">
        <v>256</v>
      </c>
      <c r="B296" s="22" t="s">
        <v>278</v>
      </c>
      <c r="C296" s="44">
        <v>5.8366538500000001E-4</v>
      </c>
      <c r="D296" s="10" t="s">
        <v>330</v>
      </c>
      <c r="E296" s="10">
        <v>1583.91</v>
      </c>
      <c r="F296" s="10">
        <v>0</v>
      </c>
      <c r="G296" s="10">
        <v>0</v>
      </c>
      <c r="H296" s="7">
        <v>1583.91</v>
      </c>
      <c r="I296" s="10" t="s">
        <v>330</v>
      </c>
      <c r="J296" s="24" t="s">
        <v>331</v>
      </c>
      <c r="K296" s="24" t="s">
        <v>331</v>
      </c>
      <c r="L296" s="10" t="s">
        <v>331</v>
      </c>
    </row>
    <row r="297" spans="1:12" x14ac:dyDescent="0.25">
      <c r="A297" s="8">
        <v>257</v>
      </c>
      <c r="B297" s="22" t="s">
        <v>279</v>
      </c>
      <c r="C297" s="44">
        <v>1.526406854E-3</v>
      </c>
      <c r="D297" s="10" t="s">
        <v>330</v>
      </c>
      <c r="E297" s="10">
        <v>4142.2700000000004</v>
      </c>
      <c r="F297" s="10">
        <v>0</v>
      </c>
      <c r="G297" s="10">
        <v>0</v>
      </c>
      <c r="H297" s="7">
        <v>4142.2700000000004</v>
      </c>
      <c r="I297" s="10" t="s">
        <v>330</v>
      </c>
      <c r="J297" s="24" t="s">
        <v>331</v>
      </c>
      <c r="K297" s="24" t="s">
        <v>331</v>
      </c>
      <c r="L297" s="10" t="s">
        <v>331</v>
      </c>
    </row>
    <row r="298" spans="1:12" x14ac:dyDescent="0.25">
      <c r="A298" s="8">
        <v>258</v>
      </c>
      <c r="B298" s="22" t="s">
        <v>280</v>
      </c>
      <c r="C298" s="44">
        <v>3.4585485399999999E-4</v>
      </c>
      <c r="D298" s="10" t="s">
        <v>330</v>
      </c>
      <c r="E298" s="10">
        <v>938.56</v>
      </c>
      <c r="F298" s="10">
        <v>0</v>
      </c>
      <c r="G298" s="10">
        <v>0</v>
      </c>
      <c r="H298" s="7">
        <v>938.56</v>
      </c>
      <c r="I298" s="10" t="s">
        <v>330</v>
      </c>
      <c r="J298" s="24" t="s">
        <v>331</v>
      </c>
      <c r="K298" s="24" t="s">
        <v>331</v>
      </c>
      <c r="L298" s="10" t="s">
        <v>331</v>
      </c>
    </row>
    <row r="299" spans="1:12" x14ac:dyDescent="0.25">
      <c r="A299" s="8">
        <v>259</v>
      </c>
      <c r="B299" s="22" t="s">
        <v>281</v>
      </c>
      <c r="C299" s="44">
        <v>5.3695276200000004E-4</v>
      </c>
      <c r="D299" s="10" t="s">
        <v>330</v>
      </c>
      <c r="E299" s="10">
        <v>1457.15</v>
      </c>
      <c r="F299" s="10">
        <v>0</v>
      </c>
      <c r="G299" s="10">
        <v>0</v>
      </c>
      <c r="H299" s="7">
        <v>1457.15</v>
      </c>
      <c r="I299" s="10" t="s">
        <v>330</v>
      </c>
      <c r="J299" s="24" t="s">
        <v>331</v>
      </c>
      <c r="K299" s="24" t="s">
        <v>331</v>
      </c>
      <c r="L299" s="10" t="s">
        <v>331</v>
      </c>
    </row>
    <row r="300" spans="1:12" x14ac:dyDescent="0.25">
      <c r="A300" s="8">
        <v>260</v>
      </c>
      <c r="B300" s="22" t="s">
        <v>282</v>
      </c>
      <c r="C300" s="44">
        <v>3.6753988999999997E-5</v>
      </c>
      <c r="D300" s="10" t="s">
        <v>332</v>
      </c>
      <c r="E300" s="10">
        <v>99.740669541126707</v>
      </c>
      <c r="F300" s="10">
        <v>-99.740669541126707</v>
      </c>
      <c r="G300" s="10">
        <v>0</v>
      </c>
      <c r="H300" s="7">
        <v>0</v>
      </c>
      <c r="I300" s="10" t="s">
        <v>330</v>
      </c>
      <c r="J300" s="24" t="s">
        <v>331</v>
      </c>
      <c r="K300" s="24" t="s">
        <v>331</v>
      </c>
      <c r="L300" s="10" t="s">
        <v>331</v>
      </c>
    </row>
    <row r="301" spans="1:12" x14ac:dyDescent="0.25">
      <c r="A301" s="25">
        <v>261</v>
      </c>
      <c r="B301" s="26" t="s">
        <v>410</v>
      </c>
      <c r="C301" s="47">
        <f>SUM(C22:C300)</f>
        <v>0.9987648703550005</v>
      </c>
      <c r="D301" s="38"/>
      <c r="E301" s="28">
        <f>SUM(E22:E300)</f>
        <v>2710385.4131685784</v>
      </c>
      <c r="F301" s="28">
        <f t="shared" ref="F301:H301" si="0">SUM(F22:F300)</f>
        <v>-2967.9031685778587</v>
      </c>
      <c r="G301" s="28">
        <f t="shared" si="0"/>
        <v>1972.3500000000001</v>
      </c>
      <c r="H301" s="28">
        <f t="shared" si="0"/>
        <v>2709389.8600000008</v>
      </c>
      <c r="I301" s="38"/>
      <c r="J301" s="38"/>
      <c r="K301" s="38"/>
      <c r="L301" s="38"/>
    </row>
    <row r="302" spans="1:12" x14ac:dyDescent="0.25">
      <c r="A302" s="58" t="s">
        <v>500</v>
      </c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</row>
    <row r="303" spans="1:12" x14ac:dyDescent="0.25">
      <c r="A303" s="8">
        <v>1</v>
      </c>
      <c r="B303" s="22" t="s">
        <v>412</v>
      </c>
      <c r="C303" s="44">
        <v>4.3760292E-5</v>
      </c>
      <c r="D303" s="10" t="s">
        <v>332</v>
      </c>
      <c r="E303" s="10">
        <v>118.75393507342049</v>
      </c>
      <c r="F303" s="10">
        <v>-118.75393507342049</v>
      </c>
      <c r="G303" s="10">
        <v>0</v>
      </c>
      <c r="H303" s="7">
        <v>0</v>
      </c>
      <c r="I303" s="10" t="s">
        <v>330</v>
      </c>
      <c r="J303" s="24" t="s">
        <v>331</v>
      </c>
      <c r="K303" s="24" t="s">
        <v>331</v>
      </c>
      <c r="L303" s="10" t="s">
        <v>331</v>
      </c>
    </row>
    <row r="304" spans="1:12" x14ac:dyDescent="0.25">
      <c r="A304" s="8">
        <v>2</v>
      </c>
      <c r="B304" s="22" t="s">
        <v>413</v>
      </c>
      <c r="C304" s="44">
        <v>1.7535336999999999E-5</v>
      </c>
      <c r="D304" s="10" t="s">
        <v>332</v>
      </c>
      <c r="E304" s="10">
        <v>47.586297449490239</v>
      </c>
      <c r="F304" s="10">
        <v>-47.586297449490239</v>
      </c>
      <c r="G304" s="10">
        <v>0</v>
      </c>
      <c r="H304" s="7">
        <v>0</v>
      </c>
      <c r="I304" s="10" t="s">
        <v>330</v>
      </c>
      <c r="J304" s="24" t="s">
        <v>331</v>
      </c>
      <c r="K304" s="24" t="s">
        <v>331</v>
      </c>
      <c r="L304" s="10" t="s">
        <v>331</v>
      </c>
    </row>
    <row r="305" spans="1:12" x14ac:dyDescent="0.25">
      <c r="A305" s="8">
        <v>3</v>
      </c>
      <c r="B305" s="22" t="s">
        <v>414</v>
      </c>
      <c r="C305" s="44">
        <v>4.6474904999999998E-5</v>
      </c>
      <c r="D305" s="10" t="s">
        <v>332</v>
      </c>
      <c r="E305" s="10">
        <v>126.12068152820792</v>
      </c>
      <c r="F305" s="10">
        <v>-126.12068152820792</v>
      </c>
      <c r="G305" s="10">
        <v>0</v>
      </c>
      <c r="H305" s="7">
        <v>0</v>
      </c>
      <c r="I305" s="10" t="s">
        <v>330</v>
      </c>
      <c r="J305" s="24" t="s">
        <v>331</v>
      </c>
      <c r="K305" s="24" t="s">
        <v>331</v>
      </c>
      <c r="L305" s="10" t="s">
        <v>331</v>
      </c>
    </row>
    <row r="306" spans="1:12" x14ac:dyDescent="0.25">
      <c r="A306" s="8">
        <v>4</v>
      </c>
      <c r="B306" s="22" t="s">
        <v>415</v>
      </c>
      <c r="C306" s="44">
        <v>7.8474939999999992E-6</v>
      </c>
      <c r="D306" s="10" t="s">
        <v>332</v>
      </c>
      <c r="E306" s="10">
        <v>21.296036894933351</v>
      </c>
      <c r="F306" s="10">
        <v>-21.296036894933351</v>
      </c>
      <c r="G306" s="10">
        <v>0</v>
      </c>
      <c r="H306" s="7">
        <v>0</v>
      </c>
      <c r="I306" s="10" t="s">
        <v>330</v>
      </c>
      <c r="J306" s="24" t="s">
        <v>331</v>
      </c>
      <c r="K306" s="24" t="s">
        <v>331</v>
      </c>
      <c r="L306" s="10" t="s">
        <v>331</v>
      </c>
    </row>
    <row r="307" spans="1:12" x14ac:dyDescent="0.25">
      <c r="A307" s="8">
        <v>5</v>
      </c>
      <c r="B307" s="22" t="s">
        <v>512</v>
      </c>
      <c r="C307" s="44">
        <v>6.5282391999999995E-5</v>
      </c>
      <c r="D307" s="10" t="s">
        <v>332</v>
      </c>
      <c r="E307" s="10">
        <v>177.1592598377905</v>
      </c>
      <c r="F307" s="10">
        <v>-177.1592598377905</v>
      </c>
      <c r="G307" s="10">
        <v>0</v>
      </c>
      <c r="H307" s="7">
        <v>0</v>
      </c>
      <c r="I307" s="10" t="s">
        <v>330</v>
      </c>
      <c r="J307" s="24" t="s">
        <v>331</v>
      </c>
      <c r="K307" s="24" t="s">
        <v>331</v>
      </c>
      <c r="L307" s="10" t="s">
        <v>331</v>
      </c>
    </row>
    <row r="308" spans="1:12" x14ac:dyDescent="0.25">
      <c r="A308" s="8">
        <v>6</v>
      </c>
      <c r="B308" s="22" t="s">
        <v>287</v>
      </c>
      <c r="C308" s="44">
        <v>8.5803472999999999E-5</v>
      </c>
      <c r="D308" s="10" t="s">
        <v>330</v>
      </c>
      <c r="E308" s="10">
        <v>232.85</v>
      </c>
      <c r="F308" s="10">
        <v>0</v>
      </c>
      <c r="G308" s="10">
        <v>-232.85</v>
      </c>
      <c r="H308" s="7">
        <v>0</v>
      </c>
      <c r="I308" s="10" t="s">
        <v>330</v>
      </c>
      <c r="J308" s="24" t="s">
        <v>331</v>
      </c>
      <c r="K308" s="24" t="s">
        <v>331</v>
      </c>
      <c r="L308" s="10" t="s">
        <v>331</v>
      </c>
    </row>
    <row r="309" spans="1:12" x14ac:dyDescent="0.25">
      <c r="A309" s="8">
        <v>7</v>
      </c>
      <c r="B309" s="22" t="s">
        <v>49</v>
      </c>
      <c r="C309" s="44">
        <v>3.3093394999999997E-5</v>
      </c>
      <c r="D309" s="10" t="s">
        <v>332</v>
      </c>
      <c r="E309" s="10">
        <v>89.806779195830273</v>
      </c>
      <c r="F309" s="10">
        <v>-89.806779195830273</v>
      </c>
      <c r="G309" s="10">
        <v>0</v>
      </c>
      <c r="H309" s="7">
        <v>0</v>
      </c>
      <c r="I309" s="10" t="s">
        <v>330</v>
      </c>
      <c r="J309" s="24" t="s">
        <v>331</v>
      </c>
      <c r="K309" s="24" t="s">
        <v>331</v>
      </c>
      <c r="L309" s="10" t="s">
        <v>331</v>
      </c>
    </row>
    <row r="310" spans="1:12" x14ac:dyDescent="0.25">
      <c r="A310" s="8">
        <v>8</v>
      </c>
      <c r="B310" s="22" t="s">
        <v>288</v>
      </c>
      <c r="C310" s="44">
        <v>1.9885436200000001E-4</v>
      </c>
      <c r="D310" s="10" t="s">
        <v>330</v>
      </c>
      <c r="E310" s="10">
        <v>539.64</v>
      </c>
      <c r="F310" s="10">
        <v>0</v>
      </c>
      <c r="G310" s="10">
        <v>-539.64</v>
      </c>
      <c r="H310" s="7">
        <v>0</v>
      </c>
      <c r="I310" s="10" t="s">
        <v>330</v>
      </c>
      <c r="J310" s="24" t="s">
        <v>331</v>
      </c>
      <c r="K310" s="24" t="s">
        <v>331</v>
      </c>
      <c r="L310" s="10" t="s">
        <v>331</v>
      </c>
    </row>
    <row r="311" spans="1:12" x14ac:dyDescent="0.25">
      <c r="A311" s="8">
        <v>9</v>
      </c>
      <c r="B311" s="22" t="s">
        <v>502</v>
      </c>
      <c r="C311" s="44">
        <v>9.4416380999999994E-5</v>
      </c>
      <c r="D311" s="10" t="s">
        <v>330</v>
      </c>
      <c r="E311" s="10">
        <v>256.22000000000003</v>
      </c>
      <c r="F311" s="10">
        <v>0</v>
      </c>
      <c r="G311" s="10">
        <v>-256.22000000000003</v>
      </c>
      <c r="H311" s="7">
        <v>0</v>
      </c>
      <c r="I311" s="10" t="s">
        <v>330</v>
      </c>
      <c r="J311" s="24" t="s">
        <v>331</v>
      </c>
      <c r="K311" s="24" t="s">
        <v>331</v>
      </c>
      <c r="L311" s="10" t="s">
        <v>331</v>
      </c>
    </row>
    <row r="312" spans="1:12" x14ac:dyDescent="0.25">
      <c r="A312" s="8">
        <v>10</v>
      </c>
      <c r="B312" s="22" t="s">
        <v>418</v>
      </c>
      <c r="C312" s="44">
        <v>7.56167E-7</v>
      </c>
      <c r="D312" s="10" t="s">
        <v>332</v>
      </c>
      <c r="E312" s="10">
        <v>2.0520385655256401</v>
      </c>
      <c r="F312" s="10">
        <v>-2.0520385655256401</v>
      </c>
      <c r="G312" s="10">
        <v>0</v>
      </c>
      <c r="H312" s="7">
        <v>0</v>
      </c>
      <c r="I312" s="10" t="s">
        <v>330</v>
      </c>
      <c r="J312" s="24" t="s">
        <v>331</v>
      </c>
      <c r="K312" s="24" t="s">
        <v>331</v>
      </c>
      <c r="L312" s="10" t="s">
        <v>331</v>
      </c>
    </row>
    <row r="313" spans="1:12" x14ac:dyDescent="0.25">
      <c r="A313" s="8">
        <v>11</v>
      </c>
      <c r="B313" s="22" t="s">
        <v>101</v>
      </c>
      <c r="C313" s="44">
        <v>7.2026920999999997E-5</v>
      </c>
      <c r="D313" s="10" t="s">
        <v>332</v>
      </c>
      <c r="E313" s="10">
        <v>195.46213951160075</v>
      </c>
      <c r="F313" s="10">
        <v>-195.46213951160075</v>
      </c>
      <c r="G313" s="10">
        <v>0</v>
      </c>
      <c r="H313" s="7">
        <v>0</v>
      </c>
      <c r="I313" s="10" t="s">
        <v>330</v>
      </c>
      <c r="J313" s="24" t="s">
        <v>331</v>
      </c>
      <c r="K313" s="24" t="s">
        <v>331</v>
      </c>
      <c r="L313" s="10" t="s">
        <v>331</v>
      </c>
    </row>
    <row r="314" spans="1:12" x14ac:dyDescent="0.25">
      <c r="A314" s="8">
        <v>12</v>
      </c>
      <c r="B314" s="22" t="s">
        <v>504</v>
      </c>
      <c r="C314" s="44">
        <v>3.4772891399999998E-4</v>
      </c>
      <c r="D314" s="10" t="s">
        <v>330</v>
      </c>
      <c r="E314" s="10">
        <v>943.64</v>
      </c>
      <c r="F314" s="10">
        <v>0</v>
      </c>
      <c r="G314" s="10">
        <v>-943.64</v>
      </c>
      <c r="H314" s="7">
        <v>0</v>
      </c>
      <c r="I314" s="10" t="s">
        <v>330</v>
      </c>
      <c r="J314" s="24" t="s">
        <v>331</v>
      </c>
      <c r="K314" s="24" t="s">
        <v>331</v>
      </c>
      <c r="L314" s="10" t="s">
        <v>331</v>
      </c>
    </row>
    <row r="315" spans="1:12" x14ac:dyDescent="0.25">
      <c r="A315" s="8">
        <v>13</v>
      </c>
      <c r="B315" s="22" t="s">
        <v>120</v>
      </c>
      <c r="C315" s="44">
        <v>2.9166460000000002E-6</v>
      </c>
      <c r="D315" s="10" t="s">
        <v>332</v>
      </c>
      <c r="E315" s="10">
        <v>7.9150109353966744</v>
      </c>
      <c r="F315" s="10">
        <v>-7.9150109353966744</v>
      </c>
      <c r="G315" s="10">
        <v>0</v>
      </c>
      <c r="H315" s="7">
        <v>0</v>
      </c>
      <c r="I315" s="10" t="s">
        <v>330</v>
      </c>
      <c r="J315" s="24" t="s">
        <v>331</v>
      </c>
      <c r="K315" s="24" t="s">
        <v>331</v>
      </c>
      <c r="L315" s="10" t="s">
        <v>331</v>
      </c>
    </row>
    <row r="316" spans="1:12" x14ac:dyDescent="0.25">
      <c r="A316" s="8">
        <v>14</v>
      </c>
      <c r="B316" s="22" t="s">
        <v>513</v>
      </c>
      <c r="C316" s="44">
        <v>6.6875918000000004E-5</v>
      </c>
      <c r="D316" s="10" t="s">
        <v>332</v>
      </c>
      <c r="E316" s="10">
        <v>181.483670724761</v>
      </c>
      <c r="F316" s="10">
        <v>-181.483670724761</v>
      </c>
      <c r="G316" s="10">
        <v>0</v>
      </c>
      <c r="H316" s="7">
        <v>0</v>
      </c>
      <c r="I316" s="10" t="s">
        <v>330</v>
      </c>
      <c r="J316" s="24" t="s">
        <v>331</v>
      </c>
      <c r="K316" s="24" t="s">
        <v>331</v>
      </c>
      <c r="L316" s="10" t="s">
        <v>331</v>
      </c>
    </row>
    <row r="317" spans="1:12" x14ac:dyDescent="0.25">
      <c r="A317" s="8">
        <v>15</v>
      </c>
      <c r="B317" s="22" t="s">
        <v>514</v>
      </c>
      <c r="C317" s="44">
        <v>2.6396387000000001E-5</v>
      </c>
      <c r="D317" s="10" t="s">
        <v>332</v>
      </c>
      <c r="E317" s="10">
        <v>71.632859030531165</v>
      </c>
      <c r="F317" s="10">
        <v>-71.632859030531165</v>
      </c>
      <c r="G317" s="10">
        <v>0</v>
      </c>
      <c r="H317" s="7">
        <v>0</v>
      </c>
      <c r="I317" s="10" t="s">
        <v>330</v>
      </c>
      <c r="J317" s="24" t="s">
        <v>331</v>
      </c>
      <c r="K317" s="24" t="s">
        <v>331</v>
      </c>
      <c r="L317" s="10" t="s">
        <v>331</v>
      </c>
    </row>
    <row r="318" spans="1:12" x14ac:dyDescent="0.25">
      <c r="A318" s="8">
        <v>16</v>
      </c>
      <c r="B318" s="22" t="s">
        <v>180</v>
      </c>
      <c r="C318" s="44">
        <v>7.1543601999999996E-5</v>
      </c>
      <c r="D318" s="10" t="s">
        <v>332</v>
      </c>
      <c r="E318" s="10">
        <v>194.15053873101752</v>
      </c>
      <c r="F318" s="10">
        <v>-194.15053873101752</v>
      </c>
      <c r="G318" s="10">
        <v>0</v>
      </c>
      <c r="H318" s="7">
        <v>0</v>
      </c>
      <c r="I318" s="10" t="s">
        <v>330</v>
      </c>
      <c r="J318" s="24" t="s">
        <v>331</v>
      </c>
      <c r="K318" s="24" t="s">
        <v>331</v>
      </c>
      <c r="L318" s="10" t="s">
        <v>331</v>
      </c>
    </row>
    <row r="319" spans="1:12" x14ac:dyDescent="0.25">
      <c r="A319" s="8">
        <v>17</v>
      </c>
      <c r="B319" s="22" t="s">
        <v>204</v>
      </c>
      <c r="C319" s="44">
        <v>2.160479E-6</v>
      </c>
      <c r="D319" s="10" t="s">
        <v>332</v>
      </c>
      <c r="E319" s="10">
        <v>5.8629723698710334</v>
      </c>
      <c r="F319" s="10">
        <v>-5.8629723698710334</v>
      </c>
      <c r="G319" s="10">
        <v>0</v>
      </c>
      <c r="H319" s="7">
        <v>0</v>
      </c>
      <c r="I319" s="10" t="s">
        <v>330</v>
      </c>
      <c r="J319" s="24" t="s">
        <v>331</v>
      </c>
      <c r="K319" s="24" t="s">
        <v>331</v>
      </c>
      <c r="L319" s="10" t="s">
        <v>331</v>
      </c>
    </row>
    <row r="320" spans="1:12" x14ac:dyDescent="0.25">
      <c r="A320" s="8">
        <v>18</v>
      </c>
      <c r="B320" s="22" t="s">
        <v>419</v>
      </c>
      <c r="C320" s="44">
        <v>5.1656580999999997E-5</v>
      </c>
      <c r="D320" s="10" t="s">
        <v>332</v>
      </c>
      <c r="E320" s="10">
        <v>140.182388778139</v>
      </c>
      <c r="F320" s="10">
        <v>-140.182388778139</v>
      </c>
      <c r="G320" s="10">
        <v>0</v>
      </c>
      <c r="H320" s="7">
        <v>0</v>
      </c>
      <c r="I320" s="10" t="s">
        <v>330</v>
      </c>
      <c r="J320" s="24" t="s">
        <v>331</v>
      </c>
      <c r="K320" s="24" t="s">
        <v>331</v>
      </c>
      <c r="L320" s="10" t="s">
        <v>331</v>
      </c>
    </row>
    <row r="321" spans="1:12" x14ac:dyDescent="0.25">
      <c r="A321" s="25">
        <v>19</v>
      </c>
      <c r="B321" s="26" t="s">
        <v>410</v>
      </c>
      <c r="C321" s="47">
        <f>SUM(C303:C320)</f>
        <v>1.2351296459999998E-3</v>
      </c>
      <c r="D321" s="38"/>
      <c r="E321" s="28">
        <f>SUM(E303:E320)</f>
        <v>3351.8146086265156</v>
      </c>
      <c r="F321" s="28">
        <f t="shared" ref="F321:H321" si="1">SUM(F303:F320)</f>
        <v>-1379.4646086265157</v>
      </c>
      <c r="G321" s="28">
        <f t="shared" si="1"/>
        <v>-1972.35</v>
      </c>
      <c r="H321" s="28">
        <f t="shared" si="1"/>
        <v>0</v>
      </c>
      <c r="I321" s="38"/>
      <c r="J321" s="38"/>
      <c r="K321" s="38"/>
      <c r="L321" s="38"/>
    </row>
    <row r="322" spans="1:12" x14ac:dyDescent="0.25">
      <c r="A322" s="58" t="s">
        <v>420</v>
      </c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</row>
    <row r="323" spans="1:12" x14ac:dyDescent="0.25">
      <c r="A323" s="25">
        <v>1</v>
      </c>
      <c r="B323" s="26" t="s">
        <v>292</v>
      </c>
      <c r="C323" s="46">
        <v>1.0000000000010005</v>
      </c>
      <c r="D323" s="38"/>
      <c r="E323" s="28">
        <v>2713737.2277772059</v>
      </c>
      <c r="F323" s="28">
        <v>-4347.3677772043748</v>
      </c>
      <c r="G323" s="28">
        <v>1.1368683772161603E-13</v>
      </c>
      <c r="H323" s="28">
        <v>2709389.8600000008</v>
      </c>
      <c r="I323" s="38"/>
      <c r="J323" s="38"/>
      <c r="K323" s="38"/>
      <c r="L323" s="38"/>
    </row>
    <row r="324" spans="1:12" x14ac:dyDescent="0.25">
      <c r="A324" s="58" t="s">
        <v>532</v>
      </c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</row>
    <row r="325" spans="1:12" x14ac:dyDescent="0.25">
      <c r="A325" s="8">
        <v>1</v>
      </c>
      <c r="B325" s="22" t="s">
        <v>36</v>
      </c>
      <c r="C325" s="23">
        <v>0</v>
      </c>
      <c r="D325" s="38"/>
      <c r="E325" s="10">
        <v>0</v>
      </c>
      <c r="F325" s="38"/>
      <c r="G325" s="10">
        <v>0</v>
      </c>
      <c r="H325" s="7">
        <f>ROUND(SUM(E325:G325),2)</f>
        <v>0</v>
      </c>
      <c r="I325" s="10" t="s">
        <v>330</v>
      </c>
      <c r="J325" s="24"/>
      <c r="K325" s="24"/>
      <c r="L325" s="10"/>
    </row>
    <row r="326" spans="1:12" x14ac:dyDescent="0.25">
      <c r="A326" s="8">
        <v>2</v>
      </c>
      <c r="B326" s="22" t="s">
        <v>59</v>
      </c>
      <c r="C326" s="23">
        <v>4.3150000000000001E-2</v>
      </c>
      <c r="D326" s="38"/>
      <c r="E326" s="10">
        <v>9625.76</v>
      </c>
      <c r="F326" s="38"/>
      <c r="G326" s="10">
        <v>0</v>
      </c>
      <c r="H326" s="7">
        <f t="shared" ref="H326:H333" si="2">ROUND(SUM(E326:G326),2)</f>
        <v>9625.76</v>
      </c>
      <c r="I326" s="10" t="s">
        <v>332</v>
      </c>
      <c r="J326" s="24" t="s">
        <v>333</v>
      </c>
      <c r="K326" s="24" t="s">
        <v>443</v>
      </c>
      <c r="L326" s="10" t="s">
        <v>335</v>
      </c>
    </row>
    <row r="327" spans="1:12" x14ac:dyDescent="0.25">
      <c r="A327" s="8">
        <v>3</v>
      </c>
      <c r="B327" s="22" t="s">
        <v>533</v>
      </c>
      <c r="C327" s="23">
        <v>0.23499999999999999</v>
      </c>
      <c r="D327" s="38"/>
      <c r="E327" s="10">
        <v>52423</v>
      </c>
      <c r="F327" s="38"/>
      <c r="G327" s="10">
        <f>ROUND(-E327*0.15,2)</f>
        <v>-7863.45</v>
      </c>
      <c r="H327" s="7">
        <f t="shared" si="2"/>
        <v>44559.55</v>
      </c>
      <c r="I327" s="10" t="s">
        <v>332</v>
      </c>
      <c r="J327" s="24" t="s">
        <v>333</v>
      </c>
      <c r="K327" s="24" t="s">
        <v>447</v>
      </c>
      <c r="L327" s="10" t="s">
        <v>335</v>
      </c>
    </row>
    <row r="328" spans="1:12" x14ac:dyDescent="0.25">
      <c r="A328" s="8">
        <v>4</v>
      </c>
      <c r="B328" s="22" t="s">
        <v>534</v>
      </c>
      <c r="C328" s="23">
        <v>0.23519000000000001</v>
      </c>
      <c r="D328" s="38"/>
      <c r="E328" s="10">
        <v>52465.38</v>
      </c>
      <c r="F328" s="38"/>
      <c r="G328" s="10">
        <f>ROUND(-E328*0.15,2)</f>
        <v>-7869.81</v>
      </c>
      <c r="H328" s="7">
        <f t="shared" si="2"/>
        <v>44595.57</v>
      </c>
      <c r="I328" s="10" t="s">
        <v>332</v>
      </c>
      <c r="J328" s="24" t="s">
        <v>333</v>
      </c>
      <c r="K328" s="24" t="s">
        <v>508</v>
      </c>
      <c r="L328" s="10" t="s">
        <v>335</v>
      </c>
    </row>
    <row r="329" spans="1:12" x14ac:dyDescent="0.25">
      <c r="A329" s="8">
        <v>5</v>
      </c>
      <c r="B329" s="22" t="s">
        <v>84</v>
      </c>
      <c r="C329" s="23">
        <v>0.08</v>
      </c>
      <c r="D329" s="38"/>
      <c r="E329" s="10">
        <v>17846.13</v>
      </c>
      <c r="F329" s="38"/>
      <c r="G329" s="10">
        <v>0</v>
      </c>
      <c r="H329" s="7">
        <f t="shared" si="2"/>
        <v>17846.13</v>
      </c>
      <c r="I329" s="10" t="s">
        <v>330</v>
      </c>
      <c r="J329" s="24"/>
      <c r="K329" s="24"/>
      <c r="L329" s="10"/>
    </row>
    <row r="330" spans="1:12" x14ac:dyDescent="0.25">
      <c r="A330" s="8">
        <v>6</v>
      </c>
      <c r="B330" s="22" t="s">
        <v>89</v>
      </c>
      <c r="C330" s="23">
        <v>1.166E-2</v>
      </c>
      <c r="D330" s="38"/>
      <c r="E330" s="10">
        <v>2601.0700000000002</v>
      </c>
      <c r="F330" s="38"/>
      <c r="G330" s="10">
        <v>0</v>
      </c>
      <c r="H330" s="7">
        <f t="shared" si="2"/>
        <v>2601.0700000000002</v>
      </c>
      <c r="I330" s="10" t="s">
        <v>330</v>
      </c>
      <c r="J330" s="24"/>
      <c r="K330" s="24"/>
      <c r="L330" s="10"/>
    </row>
    <row r="331" spans="1:12" x14ac:dyDescent="0.25">
      <c r="A331" s="8">
        <v>7</v>
      </c>
      <c r="B331" s="22" t="s">
        <v>90</v>
      </c>
      <c r="C331" s="23">
        <v>0.16</v>
      </c>
      <c r="D331" s="38"/>
      <c r="E331" s="10">
        <v>35692.26</v>
      </c>
      <c r="F331" s="38"/>
      <c r="G331" s="10">
        <v>0</v>
      </c>
      <c r="H331" s="7">
        <f t="shared" si="2"/>
        <v>35692.26</v>
      </c>
      <c r="I331" s="10" t="s">
        <v>330</v>
      </c>
      <c r="J331" s="24"/>
      <c r="K331" s="24"/>
      <c r="L331" s="10"/>
    </row>
    <row r="332" spans="1:12" x14ac:dyDescent="0.25">
      <c r="A332" s="8">
        <v>8</v>
      </c>
      <c r="B332" s="22" t="s">
        <v>535</v>
      </c>
      <c r="C332" s="23">
        <v>0.23499999999999999</v>
      </c>
      <c r="D332" s="38"/>
      <c r="E332" s="10">
        <v>52423</v>
      </c>
      <c r="F332" s="38"/>
      <c r="G332" s="10">
        <f>ROUND(-E332*0.15,2)</f>
        <v>-7863.45</v>
      </c>
      <c r="H332" s="7">
        <f t="shared" si="2"/>
        <v>44559.55</v>
      </c>
      <c r="I332" s="10" t="s">
        <v>332</v>
      </c>
      <c r="J332" s="24" t="s">
        <v>333</v>
      </c>
      <c r="K332" s="24" t="s">
        <v>359</v>
      </c>
      <c r="L332" s="10" t="s">
        <v>335</v>
      </c>
    </row>
    <row r="333" spans="1:12" x14ac:dyDescent="0.25">
      <c r="A333" s="5">
        <v>9</v>
      </c>
      <c r="B333" s="35" t="s">
        <v>292</v>
      </c>
      <c r="C333" s="39">
        <v>1</v>
      </c>
      <c r="D333" s="38"/>
      <c r="E333" s="7">
        <v>223076.6</v>
      </c>
      <c r="F333" s="38"/>
      <c r="G333" s="7">
        <f>SUM(G325:G332)</f>
        <v>-23596.71</v>
      </c>
      <c r="H333" s="7">
        <f t="shared" si="2"/>
        <v>199479.89</v>
      </c>
      <c r="I333" s="10" t="s">
        <v>330</v>
      </c>
      <c r="J333" s="24"/>
      <c r="K333" s="24"/>
      <c r="L333" s="10"/>
    </row>
  </sheetData>
  <autoFilter ref="A19:L333" xr:uid="{C5871A07-4380-4CCE-BEEB-69CDE284EE9B}"/>
  <mergeCells count="9">
    <mergeCell ref="A2:G2"/>
    <mergeCell ref="A3:G3"/>
    <mergeCell ref="A324:L324"/>
    <mergeCell ref="A302:L302"/>
    <mergeCell ref="A322:L322"/>
    <mergeCell ref="D5:G10"/>
    <mergeCell ref="C11:G11"/>
    <mergeCell ref="A18:L18"/>
    <mergeCell ref="A20:L20"/>
  </mergeCells>
  <conditionalFormatting sqref="J22:L300">
    <cfRule type="expression" dxfId="12" priority="17">
      <formula>$I22="No"</formula>
    </cfRule>
  </conditionalFormatting>
  <conditionalFormatting sqref="J303:L320">
    <cfRule type="expression" dxfId="11" priority="7">
      <formula>$I303="No"</formula>
    </cfRule>
  </conditionalFormatting>
  <conditionalFormatting sqref="J325:L333">
    <cfRule type="expression" dxfId="10" priority="3">
      <formula>$I325="No"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96E3-AFBA-4CB1-8F2D-4432396F052A}">
  <sheetPr>
    <pageSetUpPr fitToPage="1"/>
  </sheetPr>
  <dimension ref="A1:L318"/>
  <sheetViews>
    <sheetView zoomScaleNormal="100" zoomScaleSheetLayoutView="80" workbookViewId="0">
      <pane ySplit="2" topLeftCell="A270" activePane="bottomLeft" state="frozen"/>
      <selection activeCell="A4" sqref="A4"/>
      <selection pane="bottomLeft" activeCell="D13" sqref="D13"/>
    </sheetView>
  </sheetViews>
  <sheetFormatPr defaultColWidth="9" defaultRowHeight="15.75" x14ac:dyDescent="0.25"/>
  <cols>
    <col min="1" max="1" width="4.875" style="1" bestFit="1" customWidth="1"/>
    <col min="2" max="2" width="69.5" style="1" customWidth="1"/>
    <col min="3" max="9" width="16.625" style="1" customWidth="1"/>
    <col min="10" max="10" width="17.625" style="1" bestFit="1" customWidth="1"/>
    <col min="11" max="11" width="16.625" style="1" customWidth="1"/>
    <col min="12" max="12" width="19.125" style="1" customWidth="1"/>
    <col min="13" max="16384" width="9" style="1"/>
  </cols>
  <sheetData>
    <row r="1" spans="1:12" ht="61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36.75" customHeight="1" x14ac:dyDescent="0.25">
      <c r="A2" s="54" t="s">
        <v>528</v>
      </c>
      <c r="B2" s="55"/>
      <c r="C2" s="55"/>
      <c r="D2" s="55"/>
      <c r="E2" s="55"/>
      <c r="F2" s="55"/>
      <c r="G2" s="66"/>
    </row>
    <row r="3" spans="1:12" ht="15.75" customHeight="1" x14ac:dyDescent="0.25">
      <c r="A3" s="62" t="s">
        <v>423</v>
      </c>
      <c r="B3" s="63"/>
      <c r="C3" s="63"/>
      <c r="D3" s="63"/>
      <c r="E3" s="63"/>
      <c r="F3" s="63"/>
      <c r="G3" s="65"/>
    </row>
    <row r="4" spans="1:12" ht="31.5" x14ac:dyDescent="0.25">
      <c r="A4" s="3"/>
      <c r="B4" s="4"/>
      <c r="C4" s="4" t="s">
        <v>424</v>
      </c>
      <c r="D4" s="4" t="s">
        <v>295</v>
      </c>
      <c r="E4" s="4" t="s">
        <v>296</v>
      </c>
      <c r="F4" s="4" t="s">
        <v>297</v>
      </c>
      <c r="G4" s="4" t="s">
        <v>298</v>
      </c>
    </row>
    <row r="5" spans="1:12" ht="16.5" customHeight="1" x14ac:dyDescent="0.25">
      <c r="A5" s="5" t="s">
        <v>299</v>
      </c>
      <c r="B5" s="29" t="s">
        <v>300</v>
      </c>
      <c r="C5" s="7">
        <v>11522405.358293099</v>
      </c>
      <c r="D5" s="67"/>
      <c r="E5" s="68"/>
      <c r="F5" s="68"/>
      <c r="G5" s="69"/>
    </row>
    <row r="6" spans="1:12" x14ac:dyDescent="0.25">
      <c r="A6" s="8">
        <v>1</v>
      </c>
      <c r="B6" s="11" t="s">
        <v>301</v>
      </c>
      <c r="C6" s="10">
        <v>11522405.358293099</v>
      </c>
      <c r="D6" s="70"/>
      <c r="E6" s="71"/>
      <c r="F6" s="71"/>
      <c r="G6" s="72"/>
    </row>
    <row r="7" spans="1:12" x14ac:dyDescent="0.25">
      <c r="A7" s="8">
        <v>2</v>
      </c>
      <c r="B7" s="11" t="s">
        <v>305</v>
      </c>
      <c r="C7" s="10">
        <v>0</v>
      </c>
      <c r="D7" s="73"/>
      <c r="E7" s="74"/>
      <c r="F7" s="74"/>
      <c r="G7" s="75"/>
    </row>
    <row r="8" spans="1:12" ht="15.75" customHeight="1" x14ac:dyDescent="0.25">
      <c r="A8" s="5" t="s">
        <v>306</v>
      </c>
      <c r="B8" s="12" t="s">
        <v>307</v>
      </c>
      <c r="C8" s="76" t="s">
        <v>308</v>
      </c>
      <c r="D8" s="77"/>
      <c r="E8" s="77"/>
      <c r="F8" s="77"/>
      <c r="G8" s="78"/>
    </row>
    <row r="9" spans="1:12" ht="15.75" customHeight="1" x14ac:dyDescent="0.25">
      <c r="A9" s="8">
        <v>1</v>
      </c>
      <c r="B9" s="14" t="s">
        <v>309</v>
      </c>
      <c r="C9" s="10">
        <v>5761202.6820482947</v>
      </c>
      <c r="D9" s="16"/>
      <c r="E9" s="16"/>
      <c r="F9" s="16"/>
      <c r="G9" s="16"/>
    </row>
    <row r="10" spans="1:12" ht="15.75" customHeight="1" x14ac:dyDescent="0.25">
      <c r="A10" s="8" t="s">
        <v>310</v>
      </c>
      <c r="B10" s="14" t="s">
        <v>311</v>
      </c>
      <c r="C10" s="10">
        <v>-17283.61</v>
      </c>
      <c r="D10" s="16"/>
      <c r="E10" s="16"/>
      <c r="F10" s="16"/>
      <c r="G10" s="17">
        <v>17283.61</v>
      </c>
      <c r="H10" s="51"/>
      <c r="J10" s="32"/>
      <c r="K10" s="32"/>
      <c r="L10" s="32"/>
    </row>
    <row r="11" spans="1:12" ht="15.75" customHeight="1" x14ac:dyDescent="0.25">
      <c r="A11" s="8" t="s">
        <v>312</v>
      </c>
      <c r="B11" s="14" t="s">
        <v>313</v>
      </c>
      <c r="C11" s="10">
        <v>-1368580.09</v>
      </c>
      <c r="D11" s="16"/>
      <c r="E11" s="16"/>
      <c r="F11" s="16"/>
      <c r="G11" s="17">
        <v>1368580.09</v>
      </c>
      <c r="H11" s="51"/>
      <c r="J11" s="32"/>
      <c r="K11" s="32"/>
      <c r="L11" s="32"/>
    </row>
    <row r="12" spans="1:12" ht="18.75" customHeight="1" x14ac:dyDescent="0.25">
      <c r="A12" s="8" t="s">
        <v>314</v>
      </c>
      <c r="B12" s="14" t="s">
        <v>315</v>
      </c>
      <c r="C12" s="10">
        <v>-288060.12</v>
      </c>
      <c r="D12" s="16"/>
      <c r="E12" s="16"/>
      <c r="F12" s="17">
        <f>H318</f>
        <v>257589.55</v>
      </c>
      <c r="G12" s="17">
        <f>-G318</f>
        <v>30470.57</v>
      </c>
      <c r="J12" s="32"/>
      <c r="K12" s="32"/>
      <c r="L12" s="32"/>
    </row>
    <row r="13" spans="1:12" ht="15.75" customHeight="1" x14ac:dyDescent="0.25">
      <c r="A13" s="8" t="s">
        <v>316</v>
      </c>
      <c r="B13" s="14" t="s">
        <v>317</v>
      </c>
      <c r="C13" s="10">
        <v>4087278.8620482944</v>
      </c>
      <c r="D13" s="20">
        <v>100323.25795170599</v>
      </c>
      <c r="E13" s="16"/>
      <c r="F13" s="17">
        <v>4187602.1200000006</v>
      </c>
      <c r="G13" s="16"/>
      <c r="J13" s="32"/>
      <c r="K13" s="32"/>
      <c r="L13" s="32"/>
    </row>
    <row r="14" spans="1:12" ht="15.75" customHeight="1" x14ac:dyDescent="0.25">
      <c r="A14" s="8">
        <v>2</v>
      </c>
      <c r="B14" s="14" t="s">
        <v>318</v>
      </c>
      <c r="C14" s="10">
        <v>5761202.6779517066</v>
      </c>
      <c r="D14" s="20">
        <v>-100323.25795170618</v>
      </c>
      <c r="E14" s="17">
        <v>5660879.4199999999</v>
      </c>
      <c r="F14" s="16"/>
      <c r="G14" s="16"/>
      <c r="J14" s="32"/>
      <c r="K14" s="32"/>
      <c r="L14" s="32"/>
    </row>
    <row r="15" spans="1:12" x14ac:dyDescent="0.25">
      <c r="A15" s="62" t="s">
        <v>319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5"/>
    </row>
    <row r="16" spans="1:12" ht="31.5" x14ac:dyDescent="0.25">
      <c r="A16" s="3"/>
      <c r="B16" s="21" t="s">
        <v>320</v>
      </c>
      <c r="C16" s="4" t="s">
        <v>321</v>
      </c>
      <c r="D16" s="4" t="s">
        <v>322</v>
      </c>
      <c r="E16" s="4" t="s">
        <v>323</v>
      </c>
      <c r="F16" s="4" t="s">
        <v>295</v>
      </c>
      <c r="G16" s="4" t="s">
        <v>324</v>
      </c>
      <c r="H16" s="4" t="s">
        <v>424</v>
      </c>
      <c r="I16" s="4" t="s">
        <v>325</v>
      </c>
      <c r="J16" s="4" t="s">
        <v>326</v>
      </c>
      <c r="K16" s="4" t="s">
        <v>327</v>
      </c>
      <c r="L16" s="4" t="s">
        <v>328</v>
      </c>
    </row>
    <row r="17" spans="1:12" x14ac:dyDescent="0.25">
      <c r="A17" s="58" t="s">
        <v>329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9"/>
    </row>
    <row r="18" spans="1:12" x14ac:dyDescent="0.25">
      <c r="A18" s="52"/>
      <c r="B18" s="52"/>
      <c r="C18" s="52"/>
      <c r="D18" s="52"/>
      <c r="E18" s="52"/>
      <c r="F18" s="52"/>
      <c r="G18" s="52"/>
      <c r="H18" s="52">
        <v>0</v>
      </c>
      <c r="I18" s="52"/>
      <c r="J18" s="52"/>
      <c r="K18" s="52"/>
      <c r="L18" s="53"/>
    </row>
    <row r="19" spans="1:12" x14ac:dyDescent="0.25">
      <c r="A19" s="8">
        <v>1</v>
      </c>
      <c r="B19" s="22" t="s">
        <v>13</v>
      </c>
      <c r="C19" s="44">
        <v>3.3962666000000001E-4</v>
      </c>
      <c r="D19" s="10" t="s">
        <v>330</v>
      </c>
      <c r="E19" s="10">
        <v>1388.15</v>
      </c>
      <c r="F19" s="10">
        <v>0</v>
      </c>
      <c r="G19" s="10">
        <v>0</v>
      </c>
      <c r="H19" s="7">
        <v>1388.15</v>
      </c>
      <c r="I19" s="10" t="s">
        <v>330</v>
      </c>
      <c r="J19" s="24" t="s">
        <v>331</v>
      </c>
      <c r="K19" s="24" t="s">
        <v>331</v>
      </c>
      <c r="L19" s="10" t="s">
        <v>331</v>
      </c>
    </row>
    <row r="20" spans="1:12" x14ac:dyDescent="0.25">
      <c r="A20" s="8">
        <v>2</v>
      </c>
      <c r="B20" s="22" t="s">
        <v>14</v>
      </c>
      <c r="C20" s="44">
        <v>9.3463012000000005E-4</v>
      </c>
      <c r="D20" s="10" t="s">
        <v>330</v>
      </c>
      <c r="E20" s="10">
        <v>3820.09</v>
      </c>
      <c r="F20" s="10">
        <v>0</v>
      </c>
      <c r="G20" s="10">
        <v>0</v>
      </c>
      <c r="H20" s="7">
        <v>3820.09</v>
      </c>
      <c r="I20" s="10" t="s">
        <v>332</v>
      </c>
      <c r="J20" s="24" t="s">
        <v>333</v>
      </c>
      <c r="K20" s="24" t="s">
        <v>429</v>
      </c>
      <c r="L20" s="10" t="s">
        <v>335</v>
      </c>
    </row>
    <row r="21" spans="1:12" x14ac:dyDescent="0.25">
      <c r="A21" s="8">
        <v>3</v>
      </c>
      <c r="B21" s="22" t="s">
        <v>15</v>
      </c>
      <c r="C21" s="44">
        <v>8.7952616099999995E-4</v>
      </c>
      <c r="D21" s="10" t="s">
        <v>330</v>
      </c>
      <c r="E21" s="10">
        <v>3594.87</v>
      </c>
      <c r="F21" s="10">
        <v>0</v>
      </c>
      <c r="G21" s="10">
        <v>0</v>
      </c>
      <c r="H21" s="7">
        <v>3594.87</v>
      </c>
      <c r="I21" s="10" t="s">
        <v>332</v>
      </c>
      <c r="J21" s="24" t="s">
        <v>333</v>
      </c>
      <c r="K21" s="24" t="s">
        <v>430</v>
      </c>
      <c r="L21" s="10" t="s">
        <v>335</v>
      </c>
    </row>
    <row r="22" spans="1:12" x14ac:dyDescent="0.25">
      <c r="A22" s="8"/>
      <c r="B22" s="22"/>
      <c r="C22" s="44"/>
      <c r="D22" s="10"/>
      <c r="E22" s="10"/>
      <c r="F22" s="10"/>
      <c r="G22" s="10"/>
      <c r="H22" s="7">
        <v>0</v>
      </c>
      <c r="I22" s="10"/>
      <c r="J22" s="24"/>
      <c r="K22" s="24"/>
      <c r="L22" s="10"/>
    </row>
    <row r="23" spans="1:12" x14ac:dyDescent="0.25">
      <c r="A23" s="8">
        <v>4</v>
      </c>
      <c r="B23" s="22" t="s">
        <v>16</v>
      </c>
      <c r="C23" s="44">
        <v>4.616561194E-3</v>
      </c>
      <c r="D23" s="10" t="s">
        <v>330</v>
      </c>
      <c r="E23" s="10">
        <v>18869.169999999998</v>
      </c>
      <c r="F23" s="10">
        <v>0</v>
      </c>
      <c r="G23" s="10">
        <v>0</v>
      </c>
      <c r="H23" s="7">
        <v>18869.169999999998</v>
      </c>
      <c r="I23" s="10" t="s">
        <v>330</v>
      </c>
      <c r="J23" s="24" t="s">
        <v>331</v>
      </c>
      <c r="K23" s="24" t="s">
        <v>331</v>
      </c>
      <c r="L23" s="10" t="s">
        <v>331</v>
      </c>
    </row>
    <row r="24" spans="1:12" x14ac:dyDescent="0.25">
      <c r="A24" s="8">
        <v>5</v>
      </c>
      <c r="B24" s="22" t="s">
        <v>17</v>
      </c>
      <c r="C24" s="44">
        <v>6.4220260899999998E-4</v>
      </c>
      <c r="D24" s="10" t="s">
        <v>330</v>
      </c>
      <c r="E24" s="10">
        <v>2624.86</v>
      </c>
      <c r="F24" s="10">
        <v>0</v>
      </c>
      <c r="G24" s="10">
        <v>0</v>
      </c>
      <c r="H24" s="7">
        <v>2624.86</v>
      </c>
      <c r="I24" s="10" t="s">
        <v>330</v>
      </c>
      <c r="J24" s="24" t="s">
        <v>331</v>
      </c>
      <c r="K24" s="24" t="s">
        <v>331</v>
      </c>
      <c r="L24" s="10" t="s">
        <v>331</v>
      </c>
    </row>
    <row r="25" spans="1:12" x14ac:dyDescent="0.25">
      <c r="A25" s="8"/>
      <c r="B25" s="22"/>
      <c r="C25" s="44"/>
      <c r="D25" s="10"/>
      <c r="E25" s="10"/>
      <c r="F25" s="10"/>
      <c r="G25" s="10"/>
      <c r="H25" s="7">
        <v>0</v>
      </c>
      <c r="I25" s="10"/>
      <c r="J25" s="24"/>
      <c r="K25" s="24"/>
      <c r="L25" s="10"/>
    </row>
    <row r="26" spans="1:12" x14ac:dyDescent="0.25">
      <c r="A26" s="8">
        <v>6</v>
      </c>
      <c r="B26" s="22" t="s">
        <v>18</v>
      </c>
      <c r="C26" s="44">
        <v>3.552568075E-3</v>
      </c>
      <c r="D26" s="10" t="s">
        <v>330</v>
      </c>
      <c r="E26" s="10">
        <v>14520.34</v>
      </c>
      <c r="F26" s="10">
        <v>0</v>
      </c>
      <c r="G26" s="10">
        <v>0</v>
      </c>
      <c r="H26" s="7">
        <v>14520.34</v>
      </c>
      <c r="I26" s="10" t="s">
        <v>332</v>
      </c>
      <c r="J26" s="24" t="s">
        <v>333</v>
      </c>
      <c r="K26" s="24" t="s">
        <v>431</v>
      </c>
      <c r="L26" s="10" t="s">
        <v>335</v>
      </c>
    </row>
    <row r="27" spans="1:12" x14ac:dyDescent="0.25">
      <c r="A27" s="8">
        <v>7</v>
      </c>
      <c r="B27" s="22" t="s">
        <v>19</v>
      </c>
      <c r="C27" s="44">
        <v>1.5193823E-5</v>
      </c>
      <c r="D27" s="10" t="s">
        <v>332</v>
      </c>
      <c r="E27" s="10">
        <v>62.097122080671625</v>
      </c>
      <c r="F27" s="10">
        <v>951.5028779193284</v>
      </c>
      <c r="G27" s="10">
        <v>0</v>
      </c>
      <c r="H27" s="7">
        <v>1013.6</v>
      </c>
      <c r="I27" s="10" t="s">
        <v>330</v>
      </c>
      <c r="J27" s="24" t="s">
        <v>331</v>
      </c>
      <c r="K27" s="24" t="s">
        <v>331</v>
      </c>
      <c r="L27" s="10" t="s">
        <v>331</v>
      </c>
    </row>
    <row r="28" spans="1:12" x14ac:dyDescent="0.25">
      <c r="A28" s="8">
        <v>8</v>
      </c>
      <c r="B28" s="22" t="s">
        <v>20</v>
      </c>
      <c r="C28" s="44">
        <v>2.7679777929999999E-3</v>
      </c>
      <c r="D28" s="10" t="s">
        <v>330</v>
      </c>
      <c r="E28" s="10">
        <v>11313.5</v>
      </c>
      <c r="F28" s="10">
        <v>0</v>
      </c>
      <c r="G28" s="10">
        <v>0</v>
      </c>
      <c r="H28" s="7">
        <v>11313.5</v>
      </c>
      <c r="I28" s="10" t="s">
        <v>330</v>
      </c>
      <c r="J28" s="24" t="s">
        <v>331</v>
      </c>
      <c r="K28" s="24" t="s">
        <v>331</v>
      </c>
      <c r="L28" s="10" t="s">
        <v>331</v>
      </c>
    </row>
    <row r="29" spans="1:12" x14ac:dyDescent="0.25">
      <c r="A29" s="8">
        <v>9</v>
      </c>
      <c r="B29" s="22" t="s">
        <v>21</v>
      </c>
      <c r="C29" s="44">
        <v>2.6667265459999999E-3</v>
      </c>
      <c r="D29" s="10" t="s">
        <v>330</v>
      </c>
      <c r="E29" s="10">
        <v>10899.65</v>
      </c>
      <c r="F29" s="10">
        <v>0</v>
      </c>
      <c r="G29" s="10">
        <v>0</v>
      </c>
      <c r="H29" s="7">
        <v>10899.65</v>
      </c>
      <c r="I29" s="10" t="s">
        <v>332</v>
      </c>
      <c r="J29" s="24" t="s">
        <v>333</v>
      </c>
      <c r="K29" s="24" t="s">
        <v>338</v>
      </c>
      <c r="L29" s="10" t="s">
        <v>335</v>
      </c>
    </row>
    <row r="30" spans="1:12" x14ac:dyDescent="0.25">
      <c r="A30" s="8"/>
      <c r="B30" s="22"/>
      <c r="C30" s="44"/>
      <c r="D30" s="10"/>
      <c r="E30" s="10"/>
      <c r="F30" s="10"/>
      <c r="G30" s="10"/>
      <c r="H30" s="7">
        <v>0</v>
      </c>
      <c r="I30" s="10"/>
      <c r="J30" s="24"/>
      <c r="K30" s="24"/>
      <c r="L30" s="10"/>
    </row>
    <row r="31" spans="1:12" x14ac:dyDescent="0.25">
      <c r="A31" s="8">
        <v>10</v>
      </c>
      <c r="B31" s="22" t="s">
        <v>22</v>
      </c>
      <c r="C31" s="44">
        <v>1.805504891E-3</v>
      </c>
      <c r="D31" s="10" t="s">
        <v>330</v>
      </c>
      <c r="E31" s="10">
        <v>7379.6</v>
      </c>
      <c r="F31" s="10">
        <v>0</v>
      </c>
      <c r="G31" s="10">
        <v>0</v>
      </c>
      <c r="H31" s="7">
        <v>7379.6</v>
      </c>
      <c r="I31" s="10" t="s">
        <v>332</v>
      </c>
      <c r="J31" s="24" t="s">
        <v>333</v>
      </c>
      <c r="K31" s="24" t="s">
        <v>432</v>
      </c>
      <c r="L31" s="10" t="s">
        <v>335</v>
      </c>
    </row>
    <row r="32" spans="1:12" x14ac:dyDescent="0.25">
      <c r="A32" s="8">
        <v>11</v>
      </c>
      <c r="B32" s="22" t="s">
        <v>23</v>
      </c>
      <c r="C32" s="44">
        <v>7.0325055600000005E-4</v>
      </c>
      <c r="D32" s="10" t="s">
        <v>330</v>
      </c>
      <c r="E32" s="10">
        <v>2874.38</v>
      </c>
      <c r="F32" s="10">
        <v>0</v>
      </c>
      <c r="G32" s="10">
        <v>0</v>
      </c>
      <c r="H32" s="7">
        <v>2874.38</v>
      </c>
      <c r="I32" s="10" t="s">
        <v>330</v>
      </c>
      <c r="J32" s="24" t="s">
        <v>331</v>
      </c>
      <c r="K32" s="24" t="s">
        <v>331</v>
      </c>
      <c r="L32" s="10" t="s">
        <v>331</v>
      </c>
    </row>
    <row r="33" spans="1:12" x14ac:dyDescent="0.25">
      <c r="A33" s="8">
        <v>12</v>
      </c>
      <c r="B33" s="22" t="s">
        <v>24</v>
      </c>
      <c r="C33" s="44">
        <v>6.5282391999999995E-5</v>
      </c>
      <c r="D33" s="10" t="s">
        <v>332</v>
      </c>
      <c r="E33" s="10">
        <v>266.82440249647925</v>
      </c>
      <c r="F33" s="10">
        <v>4088.2655975035209</v>
      </c>
      <c r="G33" s="10">
        <v>-4355.09</v>
      </c>
      <c r="H33" s="7">
        <v>0</v>
      </c>
      <c r="I33" s="10" t="s">
        <v>330</v>
      </c>
      <c r="J33" s="24" t="s">
        <v>331</v>
      </c>
      <c r="K33" s="24" t="s">
        <v>331</v>
      </c>
      <c r="L33" s="10" t="s">
        <v>331</v>
      </c>
    </row>
    <row r="34" spans="1:12" x14ac:dyDescent="0.25">
      <c r="A34" s="8">
        <v>13</v>
      </c>
      <c r="B34" s="22" t="s">
        <v>25</v>
      </c>
      <c r="C34" s="44">
        <v>8.3004606500000004E-4</v>
      </c>
      <c r="D34" s="10" t="s">
        <v>330</v>
      </c>
      <c r="E34" s="10">
        <v>3392.63</v>
      </c>
      <c r="F34" s="10">
        <v>0</v>
      </c>
      <c r="G34" s="10">
        <v>0</v>
      </c>
      <c r="H34" s="7">
        <v>3392.63</v>
      </c>
      <c r="I34" s="10" t="s">
        <v>332</v>
      </c>
      <c r="J34" s="24" t="s">
        <v>333</v>
      </c>
      <c r="K34" s="24" t="s">
        <v>433</v>
      </c>
      <c r="L34" s="10" t="s">
        <v>335</v>
      </c>
    </row>
    <row r="35" spans="1:12" x14ac:dyDescent="0.25">
      <c r="A35" s="8">
        <v>14</v>
      </c>
      <c r="B35" s="22" t="s">
        <v>26</v>
      </c>
      <c r="C35" s="44">
        <v>2.5871914759999998E-3</v>
      </c>
      <c r="D35" s="10" t="s">
        <v>330</v>
      </c>
      <c r="E35" s="10">
        <v>10574.57</v>
      </c>
      <c r="F35" s="10">
        <v>0</v>
      </c>
      <c r="G35" s="10">
        <v>0</v>
      </c>
      <c r="H35" s="7">
        <v>10574.57</v>
      </c>
      <c r="I35" s="10" t="s">
        <v>330</v>
      </c>
      <c r="J35" s="24" t="s">
        <v>331</v>
      </c>
      <c r="K35" s="24" t="s">
        <v>331</v>
      </c>
      <c r="L35" s="10" t="s">
        <v>331</v>
      </c>
    </row>
    <row r="36" spans="1:12" x14ac:dyDescent="0.25">
      <c r="A36" s="8">
        <v>15</v>
      </c>
      <c r="B36" s="22" t="s">
        <v>27</v>
      </c>
      <c r="C36" s="44">
        <v>3.21460332E-4</v>
      </c>
      <c r="D36" s="10" t="s">
        <v>330</v>
      </c>
      <c r="E36" s="10">
        <v>1313.9</v>
      </c>
      <c r="F36" s="10">
        <v>0</v>
      </c>
      <c r="G36" s="10">
        <v>0</v>
      </c>
      <c r="H36" s="7">
        <v>1313.9</v>
      </c>
      <c r="I36" s="10" t="s">
        <v>330</v>
      </c>
      <c r="J36" s="24" t="s">
        <v>331</v>
      </c>
      <c r="K36" s="24" t="s">
        <v>331</v>
      </c>
      <c r="L36" s="10" t="s">
        <v>331</v>
      </c>
    </row>
    <row r="37" spans="1:12" x14ac:dyDescent="0.25">
      <c r="A37" s="8">
        <v>16</v>
      </c>
      <c r="B37" s="22" t="s">
        <v>28</v>
      </c>
      <c r="C37" s="44">
        <v>2.0458170569999999E-3</v>
      </c>
      <c r="D37" s="10" t="s">
        <v>330</v>
      </c>
      <c r="E37" s="10">
        <v>8361.82</v>
      </c>
      <c r="F37" s="10">
        <v>0</v>
      </c>
      <c r="G37" s="10">
        <v>0</v>
      </c>
      <c r="H37" s="7">
        <v>8361.82</v>
      </c>
      <c r="I37" s="10" t="s">
        <v>330</v>
      </c>
      <c r="J37" s="24" t="s">
        <v>331</v>
      </c>
      <c r="K37" s="24" t="s">
        <v>331</v>
      </c>
      <c r="L37" s="10" t="s">
        <v>331</v>
      </c>
    </row>
    <row r="38" spans="1:12" x14ac:dyDescent="0.25">
      <c r="A38" s="8">
        <v>17</v>
      </c>
      <c r="B38" s="22" t="s">
        <v>29</v>
      </c>
      <c r="C38" s="44">
        <v>6.8586365399999998E-4</v>
      </c>
      <c r="D38" s="10" t="s">
        <v>330</v>
      </c>
      <c r="E38" s="10">
        <v>2803.32</v>
      </c>
      <c r="F38" s="10">
        <v>0</v>
      </c>
      <c r="G38" s="10">
        <v>0</v>
      </c>
      <c r="H38" s="7">
        <v>2803.32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18</v>
      </c>
      <c r="B39" s="22" t="s">
        <v>30</v>
      </c>
      <c r="C39" s="44">
        <v>1.2330105690999999E-2</v>
      </c>
      <c r="D39" s="10" t="s">
        <v>330</v>
      </c>
      <c r="E39" s="10">
        <v>50396.58</v>
      </c>
      <c r="F39" s="10">
        <v>0</v>
      </c>
      <c r="G39" s="10">
        <v>6116.04</v>
      </c>
      <c r="H39" s="7">
        <v>56512.62</v>
      </c>
      <c r="I39" s="10" t="s">
        <v>330</v>
      </c>
      <c r="J39" s="24" t="s">
        <v>331</v>
      </c>
      <c r="K39" s="24" t="s">
        <v>331</v>
      </c>
      <c r="L39" s="10" t="s">
        <v>331</v>
      </c>
    </row>
    <row r="40" spans="1:12" x14ac:dyDescent="0.25">
      <c r="A40" s="8">
        <v>19</v>
      </c>
      <c r="B40" s="22" t="s">
        <v>31</v>
      </c>
      <c r="C40" s="44">
        <v>2.4654244200000001E-4</v>
      </c>
      <c r="D40" s="10" t="s">
        <v>330</v>
      </c>
      <c r="E40" s="10">
        <v>1007.69</v>
      </c>
      <c r="F40" s="10">
        <v>0</v>
      </c>
      <c r="G40" s="10">
        <v>0</v>
      </c>
      <c r="H40" s="7">
        <v>1007.69</v>
      </c>
      <c r="I40" s="10" t="s">
        <v>330</v>
      </c>
      <c r="J40" s="24" t="s">
        <v>331</v>
      </c>
      <c r="K40" s="24" t="s">
        <v>331</v>
      </c>
      <c r="L40" s="10" t="s">
        <v>331</v>
      </c>
    </row>
    <row r="41" spans="1:12" x14ac:dyDescent="0.25">
      <c r="A41" s="8">
        <v>20</v>
      </c>
      <c r="B41" s="22" t="s">
        <v>32</v>
      </c>
      <c r="C41" s="44">
        <v>5.4211718499999997E-4</v>
      </c>
      <c r="D41" s="10" t="s">
        <v>330</v>
      </c>
      <c r="E41" s="10">
        <v>2215.7800000000002</v>
      </c>
      <c r="F41" s="10">
        <v>0</v>
      </c>
      <c r="G41" s="10">
        <v>0</v>
      </c>
      <c r="H41" s="7">
        <v>2215.7800000000002</v>
      </c>
      <c r="I41" s="10" t="s">
        <v>330</v>
      </c>
      <c r="J41" s="24" t="s">
        <v>331</v>
      </c>
      <c r="K41" s="24" t="s">
        <v>331</v>
      </c>
      <c r="L41" s="10" t="s">
        <v>331</v>
      </c>
    </row>
    <row r="42" spans="1:12" x14ac:dyDescent="0.25">
      <c r="A42" s="8">
        <v>21</v>
      </c>
      <c r="B42" s="22" t="s">
        <v>33</v>
      </c>
      <c r="C42" s="44">
        <v>1.559709002E-3</v>
      </c>
      <c r="D42" s="10" t="s">
        <v>330</v>
      </c>
      <c r="E42" s="10">
        <v>6374.97</v>
      </c>
      <c r="F42" s="10">
        <v>0</v>
      </c>
      <c r="G42" s="10">
        <v>0</v>
      </c>
      <c r="H42" s="7">
        <v>6374.97</v>
      </c>
      <c r="I42" s="10" t="s">
        <v>332</v>
      </c>
      <c r="J42" s="24" t="s">
        <v>333</v>
      </c>
      <c r="K42" s="24" t="s">
        <v>435</v>
      </c>
      <c r="L42" s="10" t="s">
        <v>335</v>
      </c>
    </row>
    <row r="43" spans="1:12" x14ac:dyDescent="0.25">
      <c r="A43" s="8">
        <v>22</v>
      </c>
      <c r="B43" s="22" t="s">
        <v>34</v>
      </c>
      <c r="C43" s="44">
        <v>2.14483383E-4</v>
      </c>
      <c r="D43" s="10" t="s">
        <v>330</v>
      </c>
      <c r="E43" s="10">
        <v>876.65</v>
      </c>
      <c r="F43" s="10">
        <v>0</v>
      </c>
      <c r="G43" s="10">
        <v>0</v>
      </c>
      <c r="H43" s="7">
        <v>876.65</v>
      </c>
      <c r="I43" s="10" t="s">
        <v>330</v>
      </c>
      <c r="J43" s="24" t="s">
        <v>331</v>
      </c>
      <c r="K43" s="24" t="s">
        <v>331</v>
      </c>
      <c r="L43" s="10" t="s">
        <v>331</v>
      </c>
    </row>
    <row r="44" spans="1:12" x14ac:dyDescent="0.25">
      <c r="A44" s="8">
        <v>23</v>
      </c>
      <c r="B44" s="22" t="s">
        <v>35</v>
      </c>
      <c r="C44" s="44">
        <v>1.4353012865999999E-2</v>
      </c>
      <c r="D44" s="10" t="s">
        <v>330</v>
      </c>
      <c r="E44" s="10">
        <v>58664.77</v>
      </c>
      <c r="F44" s="10">
        <v>0</v>
      </c>
      <c r="G44" s="10">
        <v>525.95000000000005</v>
      </c>
      <c r="H44" s="7">
        <v>59190.719999999994</v>
      </c>
      <c r="I44" s="10" t="s">
        <v>332</v>
      </c>
      <c r="J44" s="24" t="s">
        <v>333</v>
      </c>
      <c r="K44" s="24" t="s">
        <v>436</v>
      </c>
      <c r="L44" s="10" t="s">
        <v>335</v>
      </c>
    </row>
    <row r="45" spans="1:12" x14ac:dyDescent="0.25">
      <c r="A45" s="8">
        <v>24</v>
      </c>
      <c r="B45" s="22" t="s">
        <v>36</v>
      </c>
      <c r="C45" s="44">
        <v>2.7489343200000002E-4</v>
      </c>
      <c r="D45" s="10" t="s">
        <v>330</v>
      </c>
      <c r="E45" s="10">
        <v>1123.57</v>
      </c>
      <c r="F45" s="10">
        <v>0</v>
      </c>
      <c r="G45" s="10">
        <v>0</v>
      </c>
      <c r="H45" s="7">
        <v>1123.57</v>
      </c>
      <c r="I45" s="10" t="s">
        <v>330</v>
      </c>
      <c r="J45" s="24" t="s">
        <v>331</v>
      </c>
      <c r="K45" s="24" t="s">
        <v>331</v>
      </c>
      <c r="L45" s="10" t="s">
        <v>331</v>
      </c>
    </row>
    <row r="46" spans="1:12" x14ac:dyDescent="0.25">
      <c r="A46" s="8">
        <v>25</v>
      </c>
      <c r="B46" s="22" t="s">
        <v>37</v>
      </c>
      <c r="C46" s="44">
        <v>1.4644445100000001E-4</v>
      </c>
      <c r="D46" s="10" t="s">
        <v>330</v>
      </c>
      <c r="E46" s="10">
        <v>598.55999999999995</v>
      </c>
      <c r="F46" s="10">
        <v>0</v>
      </c>
      <c r="G46" s="10">
        <v>0</v>
      </c>
      <c r="H46" s="7">
        <v>598.55999999999995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26</v>
      </c>
      <c r="B47" s="22" t="s">
        <v>38</v>
      </c>
      <c r="C47" s="44">
        <v>6.1607165100000005E-4</v>
      </c>
      <c r="D47" s="10" t="s">
        <v>330</v>
      </c>
      <c r="E47" s="10">
        <v>2518.06</v>
      </c>
      <c r="F47" s="10">
        <v>0</v>
      </c>
      <c r="G47" s="10">
        <v>0</v>
      </c>
      <c r="H47" s="7">
        <v>2518.06</v>
      </c>
      <c r="I47" s="10" t="s">
        <v>330</v>
      </c>
      <c r="J47" s="24" t="s">
        <v>331</v>
      </c>
      <c r="K47" s="24" t="s">
        <v>331</v>
      </c>
      <c r="L47" s="10" t="s">
        <v>331</v>
      </c>
    </row>
    <row r="48" spans="1:12" x14ac:dyDescent="0.25">
      <c r="A48" s="8">
        <v>27</v>
      </c>
      <c r="B48" s="22" t="s">
        <v>39</v>
      </c>
      <c r="C48" s="44">
        <v>0</v>
      </c>
      <c r="D48" s="10" t="s">
        <v>332</v>
      </c>
      <c r="E48" s="10">
        <v>0</v>
      </c>
      <c r="F48" s="10">
        <v>0</v>
      </c>
      <c r="G48" s="10">
        <v>0</v>
      </c>
      <c r="H48" s="7">
        <v>0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28</v>
      </c>
      <c r="B49" s="22" t="s">
        <v>40</v>
      </c>
      <c r="C49" s="44">
        <v>1.4314410399999999E-3</v>
      </c>
      <c r="D49" s="10" t="s">
        <v>330</v>
      </c>
      <c r="E49" s="10">
        <v>5850.7</v>
      </c>
      <c r="F49" s="10">
        <v>0</v>
      </c>
      <c r="G49" s="10">
        <v>0</v>
      </c>
      <c r="H49" s="7">
        <v>5850.7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29</v>
      </c>
      <c r="B50" s="22" t="s">
        <v>41</v>
      </c>
      <c r="C50" s="44">
        <v>3.8230209659999999E-3</v>
      </c>
      <c r="D50" s="10" t="s">
        <v>330</v>
      </c>
      <c r="E50" s="10">
        <v>15625.75</v>
      </c>
      <c r="F50" s="10">
        <v>0</v>
      </c>
      <c r="G50" s="10">
        <v>0</v>
      </c>
      <c r="H50" s="7">
        <v>15625.75</v>
      </c>
      <c r="I50" s="10" t="s">
        <v>332</v>
      </c>
      <c r="J50" s="24" t="s">
        <v>333</v>
      </c>
      <c r="K50" s="24" t="s">
        <v>437</v>
      </c>
      <c r="L50" s="10" t="s">
        <v>335</v>
      </c>
    </row>
    <row r="51" spans="1:12" x14ac:dyDescent="0.25">
      <c r="A51" s="8">
        <v>30</v>
      </c>
      <c r="B51" s="22" t="s">
        <v>42</v>
      </c>
      <c r="C51" s="44">
        <v>1.7834819900000001E-4</v>
      </c>
      <c r="D51" s="10" t="s">
        <v>330</v>
      </c>
      <c r="E51" s="10">
        <v>728.96</v>
      </c>
      <c r="F51" s="10">
        <v>0</v>
      </c>
      <c r="G51" s="10">
        <v>0</v>
      </c>
      <c r="H51" s="7">
        <v>728.96</v>
      </c>
      <c r="I51" s="10" t="s">
        <v>330</v>
      </c>
      <c r="J51" s="24" t="s">
        <v>331</v>
      </c>
      <c r="K51" s="24" t="s">
        <v>331</v>
      </c>
      <c r="L51" s="10" t="s">
        <v>331</v>
      </c>
    </row>
    <row r="52" spans="1:12" x14ac:dyDescent="0.25">
      <c r="A52" s="8">
        <v>31</v>
      </c>
      <c r="B52" s="22" t="s">
        <v>43</v>
      </c>
      <c r="C52" s="44">
        <v>6.0493410000000003E-6</v>
      </c>
      <c r="D52" s="10" t="s">
        <v>332</v>
      </c>
      <c r="E52" s="10">
        <v>24.724115771561344</v>
      </c>
      <c r="F52" s="10">
        <v>378.83588422843866</v>
      </c>
      <c r="G52" s="10">
        <v>0</v>
      </c>
      <c r="H52" s="7">
        <v>403.56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32</v>
      </c>
      <c r="B53" s="22" t="s">
        <v>44</v>
      </c>
      <c r="C53" s="44">
        <v>6.1860133600000005E-4</v>
      </c>
      <c r="D53" s="10" t="s">
        <v>330</v>
      </c>
      <c r="E53" s="10">
        <v>2528.4</v>
      </c>
      <c r="F53" s="10">
        <v>0</v>
      </c>
      <c r="G53" s="10">
        <v>0</v>
      </c>
      <c r="H53" s="7">
        <v>2528.4</v>
      </c>
      <c r="I53" s="10" t="s">
        <v>330</v>
      </c>
      <c r="J53" s="24" t="s">
        <v>331</v>
      </c>
      <c r="K53" s="24" t="s">
        <v>331</v>
      </c>
      <c r="L53" s="10" t="s">
        <v>331</v>
      </c>
    </row>
    <row r="54" spans="1:12" x14ac:dyDescent="0.25">
      <c r="A54" s="8">
        <v>33</v>
      </c>
      <c r="B54" s="22" t="s">
        <v>45</v>
      </c>
      <c r="C54" s="44">
        <v>1.98287415E-4</v>
      </c>
      <c r="D54" s="10" t="s">
        <v>330</v>
      </c>
      <c r="E54" s="10">
        <v>810.46</v>
      </c>
      <c r="F54" s="10">
        <v>0</v>
      </c>
      <c r="G54" s="10">
        <v>0</v>
      </c>
      <c r="H54" s="7">
        <v>810.46</v>
      </c>
      <c r="I54" s="10" t="s">
        <v>330</v>
      </c>
      <c r="J54" s="24" t="s">
        <v>331</v>
      </c>
      <c r="K54" s="24" t="s">
        <v>331</v>
      </c>
      <c r="L54" s="10" t="s">
        <v>331</v>
      </c>
    </row>
    <row r="55" spans="1:12" x14ac:dyDescent="0.25">
      <c r="A55" s="8"/>
      <c r="B55" s="22"/>
      <c r="C55" s="44"/>
      <c r="D55" s="10"/>
      <c r="E55" s="10"/>
      <c r="F55" s="10"/>
      <c r="G55" s="10"/>
      <c r="H55" s="7">
        <v>0</v>
      </c>
      <c r="I55" s="10"/>
      <c r="J55" s="24"/>
      <c r="K55" s="24"/>
      <c r="L55" s="10"/>
    </row>
    <row r="56" spans="1:12" x14ac:dyDescent="0.25">
      <c r="A56" s="8">
        <v>34</v>
      </c>
      <c r="B56" s="22" t="s">
        <v>46</v>
      </c>
      <c r="C56" s="44">
        <v>5.9285718400000004E-4</v>
      </c>
      <c r="D56" s="10" t="s">
        <v>330</v>
      </c>
      <c r="E56" s="10">
        <v>2423.17</v>
      </c>
      <c r="F56" s="10">
        <v>0</v>
      </c>
      <c r="G56" s="10">
        <v>0</v>
      </c>
      <c r="H56" s="7">
        <v>2423.17</v>
      </c>
      <c r="I56" s="10" t="s">
        <v>330</v>
      </c>
      <c r="J56" s="24" t="s">
        <v>331</v>
      </c>
      <c r="K56" s="24" t="s">
        <v>331</v>
      </c>
      <c r="L56" s="10" t="s">
        <v>331</v>
      </c>
    </row>
    <row r="57" spans="1:12" x14ac:dyDescent="0.25">
      <c r="A57" s="8">
        <v>35</v>
      </c>
      <c r="B57" s="22" t="s">
        <v>47</v>
      </c>
      <c r="C57" s="44">
        <v>2.7577830000000001E-5</v>
      </c>
      <c r="D57" s="10" t="s">
        <v>332</v>
      </c>
      <c r="E57" s="10">
        <v>112.71706868705792</v>
      </c>
      <c r="F57" s="10">
        <v>1727.0429313129421</v>
      </c>
      <c r="G57" s="10">
        <v>0</v>
      </c>
      <c r="H57" s="7">
        <v>1839.76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>
        <v>36</v>
      </c>
      <c r="B58" s="22" t="s">
        <v>48</v>
      </c>
      <c r="C58" s="44">
        <v>1.8505476605000001E-2</v>
      </c>
      <c r="D58" s="10" t="s">
        <v>330</v>
      </c>
      <c r="E58" s="10">
        <v>75637.039999999994</v>
      </c>
      <c r="F58" s="10">
        <v>0</v>
      </c>
      <c r="G58" s="10">
        <v>0</v>
      </c>
      <c r="H58" s="7">
        <v>75637.039999999994</v>
      </c>
      <c r="I58" s="10" t="s">
        <v>332</v>
      </c>
      <c r="J58" s="24" t="s">
        <v>333</v>
      </c>
      <c r="K58" s="24" t="s">
        <v>438</v>
      </c>
      <c r="L58" s="10" t="s">
        <v>335</v>
      </c>
    </row>
    <row r="59" spans="1:12" x14ac:dyDescent="0.25">
      <c r="A59" s="8">
        <v>37</v>
      </c>
      <c r="B59" s="22" t="s">
        <v>49</v>
      </c>
      <c r="C59" s="44">
        <v>3.3093394999999997E-5</v>
      </c>
      <c r="D59" s="10" t="s">
        <v>332</v>
      </c>
      <c r="E59" s="10">
        <v>135.25854504879317</v>
      </c>
      <c r="F59" s="10">
        <v>2072.4514549512069</v>
      </c>
      <c r="G59" s="10">
        <v>0</v>
      </c>
      <c r="H59" s="7">
        <v>2207.71</v>
      </c>
      <c r="I59" s="10" t="s">
        <v>330</v>
      </c>
      <c r="J59" s="24" t="s">
        <v>331</v>
      </c>
      <c r="K59" s="24" t="s">
        <v>331</v>
      </c>
      <c r="L59" s="10" t="s">
        <v>331</v>
      </c>
    </row>
    <row r="60" spans="1:12" x14ac:dyDescent="0.25">
      <c r="A60" s="8">
        <v>38</v>
      </c>
      <c r="B60" s="22" t="s">
        <v>50</v>
      </c>
      <c r="C60" s="44">
        <v>2.6353816719999999E-3</v>
      </c>
      <c r="D60" s="10" t="s">
        <v>330</v>
      </c>
      <c r="E60" s="10">
        <v>10771.54</v>
      </c>
      <c r="F60" s="10">
        <v>0</v>
      </c>
      <c r="G60" s="10">
        <v>0</v>
      </c>
      <c r="H60" s="7">
        <v>10771.54</v>
      </c>
      <c r="I60" s="10" t="s">
        <v>332</v>
      </c>
      <c r="J60" s="24" t="s">
        <v>333</v>
      </c>
      <c r="K60" s="24" t="s">
        <v>439</v>
      </c>
      <c r="L60" s="10" t="s">
        <v>335</v>
      </c>
    </row>
    <row r="61" spans="1:12" x14ac:dyDescent="0.25">
      <c r="A61" s="8">
        <v>39</v>
      </c>
      <c r="B61" s="22" t="s">
        <v>51</v>
      </c>
      <c r="C61" s="44">
        <v>1.2118635E-4</v>
      </c>
      <c r="D61" s="10" t="s">
        <v>330</v>
      </c>
      <c r="E61" s="10">
        <v>495.32</v>
      </c>
      <c r="F61" s="10">
        <v>0</v>
      </c>
      <c r="G61" s="10">
        <v>0</v>
      </c>
      <c r="H61" s="7">
        <v>495.32</v>
      </c>
      <c r="I61" s="10" t="s">
        <v>330</v>
      </c>
      <c r="J61" s="24" t="s">
        <v>331</v>
      </c>
      <c r="K61" s="24" t="s">
        <v>331</v>
      </c>
      <c r="L61" s="10" t="s">
        <v>331</v>
      </c>
    </row>
    <row r="62" spans="1:12" x14ac:dyDescent="0.25">
      <c r="A62" s="8">
        <v>40</v>
      </c>
      <c r="B62" s="22" t="s">
        <v>52</v>
      </c>
      <c r="C62" s="44">
        <v>4.1274553919999997E-3</v>
      </c>
      <c r="D62" s="10" t="s">
        <v>330</v>
      </c>
      <c r="E62" s="10">
        <v>16870.060000000001</v>
      </c>
      <c r="F62" s="10">
        <v>0</v>
      </c>
      <c r="G62" s="10">
        <v>0</v>
      </c>
      <c r="H62" s="7">
        <v>16870.060000000001</v>
      </c>
      <c r="I62" s="10" t="s">
        <v>332</v>
      </c>
      <c r="J62" s="24" t="s">
        <v>333</v>
      </c>
      <c r="K62" s="24" t="s">
        <v>440</v>
      </c>
      <c r="L62" s="10" t="s">
        <v>335</v>
      </c>
    </row>
    <row r="63" spans="1:12" x14ac:dyDescent="0.25">
      <c r="A63" s="8">
        <v>41</v>
      </c>
      <c r="B63" s="22" t="s">
        <v>53</v>
      </c>
      <c r="C63" s="44">
        <v>2.1428580409999999E-3</v>
      </c>
      <c r="D63" s="10" t="s">
        <v>330</v>
      </c>
      <c r="E63" s="10">
        <v>8758.4599999999991</v>
      </c>
      <c r="F63" s="10">
        <v>0</v>
      </c>
      <c r="G63" s="10">
        <v>0</v>
      </c>
      <c r="H63" s="7">
        <v>8758.4599999999991</v>
      </c>
      <c r="I63" s="10" t="s">
        <v>332</v>
      </c>
      <c r="J63" s="24" t="s">
        <v>333</v>
      </c>
      <c r="K63" s="24" t="s">
        <v>441</v>
      </c>
      <c r="L63" s="10" t="s">
        <v>335</v>
      </c>
    </row>
    <row r="64" spans="1:12" x14ac:dyDescent="0.25">
      <c r="A64" s="8">
        <v>42</v>
      </c>
      <c r="B64" s="22" t="s">
        <v>54</v>
      </c>
      <c r="C64" s="44">
        <v>3.167238809E-3</v>
      </c>
      <c r="D64" s="10" t="s">
        <v>330</v>
      </c>
      <c r="E64" s="10">
        <v>12945.39</v>
      </c>
      <c r="F64" s="10">
        <v>0</v>
      </c>
      <c r="G64" s="10">
        <v>0</v>
      </c>
      <c r="H64" s="7">
        <v>12945.39</v>
      </c>
      <c r="I64" s="10" t="s">
        <v>330</v>
      </c>
      <c r="J64" s="24" t="s">
        <v>331</v>
      </c>
      <c r="K64" s="24" t="s">
        <v>331</v>
      </c>
      <c r="L64" s="10" t="s">
        <v>331</v>
      </c>
    </row>
    <row r="65" spans="1:12" x14ac:dyDescent="0.25">
      <c r="A65" s="8">
        <v>43</v>
      </c>
      <c r="B65" s="22" t="s">
        <v>55</v>
      </c>
      <c r="C65" s="44">
        <v>1.262511644E-3</v>
      </c>
      <c r="D65" s="10" t="s">
        <v>330</v>
      </c>
      <c r="E65" s="10">
        <v>5160.24</v>
      </c>
      <c r="F65" s="10">
        <v>0</v>
      </c>
      <c r="G65" s="10">
        <v>0</v>
      </c>
      <c r="H65" s="7">
        <v>5160.24</v>
      </c>
      <c r="I65" s="10" t="s">
        <v>330</v>
      </c>
      <c r="J65" s="24" t="s">
        <v>331</v>
      </c>
      <c r="K65" s="24" t="s">
        <v>331</v>
      </c>
      <c r="L65" s="10" t="s">
        <v>331</v>
      </c>
    </row>
    <row r="66" spans="1:12" x14ac:dyDescent="0.25">
      <c r="A66" s="8">
        <v>44</v>
      </c>
      <c r="B66" s="22" t="s">
        <v>56</v>
      </c>
      <c r="C66" s="44">
        <v>2.680205692E-3</v>
      </c>
      <c r="D66" s="10" t="s">
        <v>330</v>
      </c>
      <c r="E66" s="10">
        <v>10954.75</v>
      </c>
      <c r="F66" s="10">
        <v>0</v>
      </c>
      <c r="G66" s="10">
        <v>0</v>
      </c>
      <c r="H66" s="7">
        <v>10954.75</v>
      </c>
      <c r="I66" s="10" t="s">
        <v>332</v>
      </c>
      <c r="J66" s="24" t="s">
        <v>333</v>
      </c>
      <c r="K66" s="24" t="s">
        <v>442</v>
      </c>
      <c r="L66" s="10" t="s">
        <v>335</v>
      </c>
    </row>
    <row r="67" spans="1:12" x14ac:dyDescent="0.25">
      <c r="A67" s="8">
        <v>45</v>
      </c>
      <c r="B67" s="22" t="s">
        <v>57</v>
      </c>
      <c r="C67" s="44">
        <v>2.799817433E-3</v>
      </c>
      <c r="D67" s="10" t="s">
        <v>330</v>
      </c>
      <c r="E67" s="10">
        <v>11443.63</v>
      </c>
      <c r="F67" s="10">
        <v>0</v>
      </c>
      <c r="G67" s="10">
        <v>0</v>
      </c>
      <c r="H67" s="7">
        <v>11443.63</v>
      </c>
      <c r="I67" s="10" t="s">
        <v>330</v>
      </c>
      <c r="J67" s="24" t="s">
        <v>331</v>
      </c>
      <c r="K67" s="24" t="s">
        <v>331</v>
      </c>
      <c r="L67" s="10" t="s">
        <v>331</v>
      </c>
    </row>
    <row r="68" spans="1:12" x14ac:dyDescent="0.25">
      <c r="A68" s="8">
        <v>46</v>
      </c>
      <c r="B68" s="22" t="s">
        <v>58</v>
      </c>
      <c r="C68" s="44">
        <v>1.3949733200000001E-4</v>
      </c>
      <c r="D68" s="10" t="s">
        <v>330</v>
      </c>
      <c r="E68" s="10">
        <v>570.16</v>
      </c>
      <c r="F68" s="10">
        <v>0</v>
      </c>
      <c r="G68" s="10">
        <v>0</v>
      </c>
      <c r="H68" s="7">
        <v>570.16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47</v>
      </c>
      <c r="B69" s="22" t="s">
        <v>59</v>
      </c>
      <c r="C69" s="44">
        <v>6.5243179430000001E-3</v>
      </c>
      <c r="D69" s="10" t="s">
        <v>330</v>
      </c>
      <c r="E69" s="10">
        <v>26666.71</v>
      </c>
      <c r="F69" s="10">
        <v>0</v>
      </c>
      <c r="G69" s="10">
        <v>0</v>
      </c>
      <c r="H69" s="7">
        <v>26666.71</v>
      </c>
      <c r="I69" s="10" t="s">
        <v>332</v>
      </c>
      <c r="J69" s="24" t="s">
        <v>333</v>
      </c>
      <c r="K69" s="24" t="s">
        <v>443</v>
      </c>
      <c r="L69" s="10" t="s">
        <v>335</v>
      </c>
    </row>
    <row r="70" spans="1:12" x14ac:dyDescent="0.25">
      <c r="A70" s="8">
        <v>48</v>
      </c>
      <c r="B70" s="22" t="s">
        <v>60</v>
      </c>
      <c r="C70" s="44">
        <v>5.4026690119999997E-3</v>
      </c>
      <c r="D70" s="10" t="s">
        <v>330</v>
      </c>
      <c r="E70" s="10">
        <v>22082.21</v>
      </c>
      <c r="F70" s="10">
        <v>0</v>
      </c>
      <c r="G70" s="10">
        <v>0</v>
      </c>
      <c r="H70" s="7">
        <v>22082.21</v>
      </c>
      <c r="I70" s="10" t="s">
        <v>332</v>
      </c>
      <c r="J70" s="24" t="s">
        <v>333</v>
      </c>
      <c r="K70" s="24" t="s">
        <v>444</v>
      </c>
      <c r="L70" s="10" t="s">
        <v>335</v>
      </c>
    </row>
    <row r="71" spans="1:12" x14ac:dyDescent="0.25">
      <c r="A71" s="8">
        <v>49</v>
      </c>
      <c r="B71" s="22" t="s">
        <v>61</v>
      </c>
      <c r="C71" s="44">
        <v>7.7283576999999997E-5</v>
      </c>
      <c r="D71" s="10" t="s">
        <v>332</v>
      </c>
      <c r="E71" s="10">
        <v>315.87831765119154</v>
      </c>
      <c r="F71" s="10">
        <v>4839.8316823488085</v>
      </c>
      <c r="G71" s="10">
        <v>0</v>
      </c>
      <c r="H71" s="7">
        <v>5155.71</v>
      </c>
      <c r="I71" s="10" t="s">
        <v>330</v>
      </c>
      <c r="J71" s="24" t="s">
        <v>331</v>
      </c>
      <c r="K71" s="24" t="s">
        <v>331</v>
      </c>
      <c r="L71" s="10" t="s">
        <v>331</v>
      </c>
    </row>
    <row r="72" spans="1:12" x14ac:dyDescent="0.25">
      <c r="A72" s="8"/>
      <c r="B72" s="22"/>
      <c r="C72" s="44"/>
      <c r="D72" s="10"/>
      <c r="E72" s="10"/>
      <c r="F72" s="10"/>
      <c r="G72" s="10"/>
      <c r="H72" s="7">
        <v>0</v>
      </c>
      <c r="I72" s="10"/>
      <c r="J72" s="24"/>
      <c r="K72" s="24"/>
      <c r="L72" s="10"/>
    </row>
    <row r="73" spans="1:12" x14ac:dyDescent="0.25">
      <c r="A73" s="8">
        <v>50</v>
      </c>
      <c r="B73" s="22" t="s">
        <v>62</v>
      </c>
      <c r="C73" s="44">
        <v>8.4518667999999993E-5</v>
      </c>
      <c r="D73" s="10" t="s">
        <v>330</v>
      </c>
      <c r="E73" s="10">
        <v>345.45</v>
      </c>
      <c r="F73" s="10">
        <v>0</v>
      </c>
      <c r="G73" s="10">
        <v>0</v>
      </c>
      <c r="H73" s="7">
        <v>345.45</v>
      </c>
      <c r="I73" s="10" t="s">
        <v>330</v>
      </c>
      <c r="J73" s="24" t="s">
        <v>331</v>
      </c>
      <c r="K73" s="24" t="s">
        <v>331</v>
      </c>
      <c r="L73" s="10" t="s">
        <v>331</v>
      </c>
    </row>
    <row r="74" spans="1:12" x14ac:dyDescent="0.25">
      <c r="A74" s="8">
        <v>51</v>
      </c>
      <c r="B74" s="22" t="s">
        <v>63</v>
      </c>
      <c r="C74" s="44">
        <v>9.5907660000000001E-6</v>
      </c>
      <c r="D74" s="10" t="s">
        <v>332</v>
      </c>
      <c r="E74" s="10">
        <v>39.204772979726954</v>
      </c>
      <c r="F74" s="10">
        <v>600.6152270202731</v>
      </c>
      <c r="G74" s="10">
        <v>0</v>
      </c>
      <c r="H74" s="7">
        <v>639.82000000000005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>
        <v>52</v>
      </c>
      <c r="B75" s="22" t="s">
        <v>64</v>
      </c>
      <c r="C75" s="44">
        <v>2.8862532509999999E-3</v>
      </c>
      <c r="D75" s="10" t="s">
        <v>330</v>
      </c>
      <c r="E75" s="10">
        <v>11796.92</v>
      </c>
      <c r="F75" s="10">
        <v>0</v>
      </c>
      <c r="G75" s="10">
        <v>0</v>
      </c>
      <c r="H75" s="7">
        <v>11796.92</v>
      </c>
      <c r="I75" s="10" t="s">
        <v>332</v>
      </c>
      <c r="J75" s="24" t="s">
        <v>333</v>
      </c>
      <c r="K75" s="24" t="s">
        <v>445</v>
      </c>
      <c r="L75" s="10" t="s">
        <v>335</v>
      </c>
    </row>
    <row r="76" spans="1:12" x14ac:dyDescent="0.25">
      <c r="A76" s="8">
        <v>53</v>
      </c>
      <c r="B76" s="22" t="s">
        <v>65</v>
      </c>
      <c r="C76" s="44">
        <v>8.8446355000000004E-5</v>
      </c>
      <c r="D76" s="10" t="s">
        <v>330</v>
      </c>
      <c r="E76" s="10">
        <v>361.5</v>
      </c>
      <c r="F76" s="10">
        <v>0</v>
      </c>
      <c r="G76" s="10">
        <v>0</v>
      </c>
      <c r="H76" s="7">
        <v>361.5</v>
      </c>
      <c r="I76" s="10" t="s">
        <v>330</v>
      </c>
      <c r="J76" s="24" t="s">
        <v>331</v>
      </c>
      <c r="K76" s="24" t="s">
        <v>331</v>
      </c>
      <c r="L76" s="10" t="s">
        <v>331</v>
      </c>
    </row>
    <row r="77" spans="1:12" x14ac:dyDescent="0.25">
      <c r="A77" s="8">
        <v>54</v>
      </c>
      <c r="B77" s="22" t="s">
        <v>66</v>
      </c>
      <c r="C77" s="44">
        <v>2.9965833190000002E-3</v>
      </c>
      <c r="D77" s="10" t="s">
        <v>330</v>
      </c>
      <c r="E77" s="10">
        <v>12247.87</v>
      </c>
      <c r="F77" s="10">
        <v>0</v>
      </c>
      <c r="G77" s="10">
        <v>0</v>
      </c>
      <c r="H77" s="7">
        <v>12247.87</v>
      </c>
      <c r="I77" s="10" t="s">
        <v>330</v>
      </c>
      <c r="J77" s="24" t="s">
        <v>331</v>
      </c>
      <c r="K77" s="24" t="s">
        <v>331</v>
      </c>
      <c r="L77" s="10" t="s">
        <v>331</v>
      </c>
    </row>
    <row r="78" spans="1:12" x14ac:dyDescent="0.25">
      <c r="A78" s="8">
        <v>55</v>
      </c>
      <c r="B78" s="22" t="s">
        <v>67</v>
      </c>
      <c r="C78" s="44">
        <v>1.0536201750000001E-3</v>
      </c>
      <c r="D78" s="10" t="s">
        <v>330</v>
      </c>
      <c r="E78" s="10">
        <v>4306.4399999999996</v>
      </c>
      <c r="F78" s="10">
        <v>0</v>
      </c>
      <c r="G78" s="10">
        <v>0</v>
      </c>
      <c r="H78" s="7">
        <v>4306.4399999999996</v>
      </c>
      <c r="I78" s="10" t="s">
        <v>330</v>
      </c>
      <c r="J78" s="24" t="s">
        <v>331</v>
      </c>
      <c r="K78" s="24" t="s">
        <v>331</v>
      </c>
      <c r="L78" s="10" t="s">
        <v>331</v>
      </c>
    </row>
    <row r="79" spans="1:12" x14ac:dyDescent="0.25">
      <c r="A79" s="8">
        <v>56</v>
      </c>
      <c r="B79" s="22" t="s">
        <v>68</v>
      </c>
      <c r="C79" s="44">
        <v>1.9675310499999999E-4</v>
      </c>
      <c r="D79" s="10" t="s">
        <v>330</v>
      </c>
      <c r="E79" s="10">
        <v>804.18</v>
      </c>
      <c r="F79" s="10">
        <v>0</v>
      </c>
      <c r="G79" s="10">
        <v>0</v>
      </c>
      <c r="H79" s="7">
        <v>804.18</v>
      </c>
      <c r="I79" s="10" t="s">
        <v>330</v>
      </c>
      <c r="J79" s="24" t="s">
        <v>331</v>
      </c>
      <c r="K79" s="24" t="s">
        <v>331</v>
      </c>
      <c r="L79" s="10" t="s">
        <v>331</v>
      </c>
    </row>
    <row r="80" spans="1:12" x14ac:dyDescent="0.25">
      <c r="A80" s="8">
        <v>57</v>
      </c>
      <c r="B80" s="22" t="s">
        <v>69</v>
      </c>
      <c r="C80" s="44">
        <v>4.0553892199999999E-4</v>
      </c>
      <c r="D80" s="10" t="s">
        <v>330</v>
      </c>
      <c r="E80" s="10">
        <v>1657.55</v>
      </c>
      <c r="F80" s="10">
        <v>0</v>
      </c>
      <c r="G80" s="10">
        <v>0</v>
      </c>
      <c r="H80" s="7">
        <v>1657.55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58</v>
      </c>
      <c r="B81" s="22" t="s">
        <v>70</v>
      </c>
      <c r="C81" s="44">
        <v>2.6044851579999999E-3</v>
      </c>
      <c r="D81" s="10" t="s">
        <v>330</v>
      </c>
      <c r="E81" s="10">
        <v>10645.26</v>
      </c>
      <c r="F81" s="10">
        <v>0</v>
      </c>
      <c r="G81" s="10">
        <v>0</v>
      </c>
      <c r="H81" s="7">
        <v>10645.26</v>
      </c>
      <c r="I81" s="10" t="s">
        <v>332</v>
      </c>
      <c r="J81" s="24" t="s">
        <v>333</v>
      </c>
      <c r="K81" s="24" t="s">
        <v>446</v>
      </c>
      <c r="L81" s="10" t="s">
        <v>335</v>
      </c>
    </row>
    <row r="82" spans="1:12" x14ac:dyDescent="0.25">
      <c r="A82" s="8">
        <v>59</v>
      </c>
      <c r="B82" s="22" t="s">
        <v>71</v>
      </c>
      <c r="C82" s="44">
        <v>7.1316532281999995E-2</v>
      </c>
      <c r="D82" s="10" t="s">
        <v>330</v>
      </c>
      <c r="E82" s="10">
        <v>291490.55</v>
      </c>
      <c r="F82" s="10">
        <v>0</v>
      </c>
      <c r="G82" s="10">
        <v>0</v>
      </c>
      <c r="H82" s="7">
        <v>291490.55</v>
      </c>
      <c r="I82" s="10" t="s">
        <v>332</v>
      </c>
      <c r="J82" s="24" t="s">
        <v>333</v>
      </c>
      <c r="K82" s="24" t="s">
        <v>447</v>
      </c>
      <c r="L82" s="10" t="s">
        <v>335</v>
      </c>
    </row>
    <row r="83" spans="1:12" x14ac:dyDescent="0.25">
      <c r="A83" s="8">
        <v>60</v>
      </c>
      <c r="B83" s="22" t="s">
        <v>72</v>
      </c>
      <c r="C83" s="44">
        <v>3.6770177799999999E-4</v>
      </c>
      <c r="D83" s="10" t="s">
        <v>330</v>
      </c>
      <c r="E83" s="10">
        <v>1502.9</v>
      </c>
      <c r="F83" s="10">
        <v>0</v>
      </c>
      <c r="G83" s="10">
        <v>0</v>
      </c>
      <c r="H83" s="7">
        <v>1502.9</v>
      </c>
      <c r="I83" s="10" t="s">
        <v>330</v>
      </c>
      <c r="J83" s="24" t="s">
        <v>331</v>
      </c>
      <c r="K83" s="24" t="s">
        <v>331</v>
      </c>
      <c r="L83" s="10" t="s">
        <v>331</v>
      </c>
    </row>
    <row r="84" spans="1:12" x14ac:dyDescent="0.25">
      <c r="A84" s="8">
        <v>61</v>
      </c>
      <c r="B84" s="22" t="s">
        <v>73</v>
      </c>
      <c r="C84" s="44">
        <v>2.7729291700000001E-3</v>
      </c>
      <c r="D84" s="10" t="s">
        <v>330</v>
      </c>
      <c r="E84" s="10">
        <v>11333.73</v>
      </c>
      <c r="F84" s="10">
        <v>0</v>
      </c>
      <c r="G84" s="10">
        <v>0</v>
      </c>
      <c r="H84" s="7">
        <v>11333.73</v>
      </c>
      <c r="I84" s="10" t="s">
        <v>332</v>
      </c>
      <c r="J84" s="24" t="s">
        <v>333</v>
      </c>
      <c r="K84" s="24" t="s">
        <v>448</v>
      </c>
      <c r="L84" s="10" t="s">
        <v>335</v>
      </c>
    </row>
    <row r="85" spans="1:12" x14ac:dyDescent="0.25">
      <c r="A85" s="8">
        <v>62</v>
      </c>
      <c r="B85" s="22" t="s">
        <v>74</v>
      </c>
      <c r="C85" s="44">
        <v>1.4646767E-5</v>
      </c>
      <c r="D85" s="10" t="s">
        <v>332</v>
      </c>
      <c r="E85" s="10">
        <v>59.866133679203244</v>
      </c>
      <c r="F85" s="10">
        <v>917.24386632079677</v>
      </c>
      <c r="G85" s="10">
        <v>0</v>
      </c>
      <c r="H85" s="7">
        <v>977.11</v>
      </c>
      <c r="I85" s="10" t="s">
        <v>330</v>
      </c>
      <c r="J85" s="24" t="s">
        <v>331</v>
      </c>
      <c r="K85" s="24" t="s">
        <v>331</v>
      </c>
      <c r="L85" s="10" t="s">
        <v>331</v>
      </c>
    </row>
    <row r="86" spans="1:12" x14ac:dyDescent="0.25">
      <c r="A86" s="8">
        <v>63</v>
      </c>
      <c r="B86" s="22" t="s">
        <v>75</v>
      </c>
      <c r="C86" s="44">
        <v>2.0735405899999999E-4</v>
      </c>
      <c r="D86" s="10" t="s">
        <v>330</v>
      </c>
      <c r="E86" s="10">
        <v>847.51</v>
      </c>
      <c r="F86" s="10">
        <v>0</v>
      </c>
      <c r="G86" s="10">
        <v>0</v>
      </c>
      <c r="H86" s="7">
        <v>847.51</v>
      </c>
      <c r="I86" s="10" t="s">
        <v>330</v>
      </c>
      <c r="J86" s="24" t="s">
        <v>331</v>
      </c>
      <c r="K86" s="24" t="s">
        <v>331</v>
      </c>
      <c r="L86" s="10" t="s">
        <v>331</v>
      </c>
    </row>
    <row r="87" spans="1:12" x14ac:dyDescent="0.25">
      <c r="A87" s="8">
        <v>64</v>
      </c>
      <c r="B87" s="22" t="s">
        <v>76</v>
      </c>
      <c r="C87" s="44">
        <v>1.928773141E-3</v>
      </c>
      <c r="D87" s="10" t="s">
        <v>330</v>
      </c>
      <c r="E87" s="10">
        <v>7883.43</v>
      </c>
      <c r="F87" s="10">
        <v>0</v>
      </c>
      <c r="G87" s="10">
        <v>0</v>
      </c>
      <c r="H87" s="7">
        <v>7883.43</v>
      </c>
      <c r="I87" s="10" t="s">
        <v>332</v>
      </c>
      <c r="J87" s="24" t="s">
        <v>333</v>
      </c>
      <c r="K87" s="24" t="s">
        <v>449</v>
      </c>
      <c r="L87" s="10" t="s">
        <v>335</v>
      </c>
    </row>
    <row r="88" spans="1:12" x14ac:dyDescent="0.25">
      <c r="A88" s="8">
        <v>65</v>
      </c>
      <c r="B88" s="22" t="s">
        <v>77</v>
      </c>
      <c r="C88" s="44">
        <v>1.67724982E-3</v>
      </c>
      <c r="D88" s="10" t="s">
        <v>330</v>
      </c>
      <c r="E88" s="10">
        <v>6855.39</v>
      </c>
      <c r="F88" s="10">
        <v>0</v>
      </c>
      <c r="G88" s="10">
        <v>0</v>
      </c>
      <c r="H88" s="7">
        <v>6855.39</v>
      </c>
      <c r="I88" s="10" t="s">
        <v>330</v>
      </c>
      <c r="J88" s="24" t="s">
        <v>331</v>
      </c>
      <c r="K88" s="24" t="s">
        <v>331</v>
      </c>
      <c r="L88" s="10" t="s">
        <v>331</v>
      </c>
    </row>
    <row r="89" spans="1:12" x14ac:dyDescent="0.25">
      <c r="A89" s="8">
        <v>66</v>
      </c>
      <c r="B89" s="22" t="s">
        <v>78</v>
      </c>
      <c r="C89" s="44">
        <v>1.0040382408999999E-2</v>
      </c>
      <c r="D89" s="10" t="s">
        <v>330</v>
      </c>
      <c r="E89" s="10">
        <v>41037.839999999997</v>
      </c>
      <c r="F89" s="10">
        <v>0</v>
      </c>
      <c r="G89" s="10">
        <v>0</v>
      </c>
      <c r="H89" s="7">
        <v>41037.839999999997</v>
      </c>
      <c r="I89" s="10" t="s">
        <v>332</v>
      </c>
      <c r="J89" s="24" t="s">
        <v>333</v>
      </c>
      <c r="K89" s="24" t="s">
        <v>450</v>
      </c>
      <c r="L89" s="10" t="s">
        <v>335</v>
      </c>
    </row>
    <row r="90" spans="1:12" x14ac:dyDescent="0.25">
      <c r="A90" s="8">
        <v>67</v>
      </c>
      <c r="B90" s="22" t="s">
        <v>79</v>
      </c>
      <c r="C90" s="44">
        <v>5.9203305000000003E-5</v>
      </c>
      <c r="D90" s="10" t="s">
        <v>332</v>
      </c>
      <c r="E90" s="10">
        <v>241.98310983445299</v>
      </c>
      <c r="F90" s="10">
        <v>3707.5668901655472</v>
      </c>
      <c r="G90" s="10">
        <v>0</v>
      </c>
      <c r="H90" s="7">
        <v>3949.55</v>
      </c>
      <c r="I90" s="10" t="s">
        <v>330</v>
      </c>
      <c r="J90" s="24" t="s">
        <v>331</v>
      </c>
      <c r="K90" s="24" t="s">
        <v>331</v>
      </c>
      <c r="L90" s="10" t="s">
        <v>331</v>
      </c>
    </row>
    <row r="91" spans="1:12" x14ac:dyDescent="0.25">
      <c r="A91" s="8">
        <v>68</v>
      </c>
      <c r="B91" s="22" t="s">
        <v>80</v>
      </c>
      <c r="C91" s="44">
        <v>1.8132565779999999E-3</v>
      </c>
      <c r="D91" s="10" t="s">
        <v>330</v>
      </c>
      <c r="E91" s="10">
        <v>7411.29</v>
      </c>
      <c r="F91" s="10">
        <v>0</v>
      </c>
      <c r="G91" s="10">
        <v>0</v>
      </c>
      <c r="H91" s="7">
        <v>7411.29</v>
      </c>
      <c r="I91" s="10" t="s">
        <v>330</v>
      </c>
      <c r="J91" s="24" t="s">
        <v>331</v>
      </c>
      <c r="K91" s="24" t="s">
        <v>331</v>
      </c>
      <c r="L91" s="10" t="s">
        <v>331</v>
      </c>
    </row>
    <row r="92" spans="1:12" x14ac:dyDescent="0.25">
      <c r="A92" s="8">
        <v>69</v>
      </c>
      <c r="B92" s="22" t="s">
        <v>81</v>
      </c>
      <c r="C92" s="44">
        <v>8.1390405999999996E-5</v>
      </c>
      <c r="D92" s="10" t="s">
        <v>332</v>
      </c>
      <c r="E92" s="10">
        <v>332.66093218391597</v>
      </c>
      <c r="F92" s="10">
        <v>5097.0190678160843</v>
      </c>
      <c r="G92" s="10">
        <v>0</v>
      </c>
      <c r="H92" s="7">
        <v>5429.68</v>
      </c>
      <c r="I92" s="10" t="s">
        <v>330</v>
      </c>
      <c r="J92" s="24" t="s">
        <v>331</v>
      </c>
      <c r="K92" s="24" t="s">
        <v>331</v>
      </c>
      <c r="L92" s="10" t="s">
        <v>331</v>
      </c>
    </row>
    <row r="93" spans="1:12" x14ac:dyDescent="0.25">
      <c r="A93" s="8">
        <v>70</v>
      </c>
      <c r="B93" s="22" t="s">
        <v>82</v>
      </c>
      <c r="C93" s="44">
        <v>1.81020848E-4</v>
      </c>
      <c r="D93" s="10" t="s">
        <v>330</v>
      </c>
      <c r="E93" s="10">
        <v>739.88</v>
      </c>
      <c r="F93" s="10">
        <v>0</v>
      </c>
      <c r="G93" s="10">
        <v>0</v>
      </c>
      <c r="H93" s="7">
        <v>739.88</v>
      </c>
      <c r="I93" s="10" t="s">
        <v>332</v>
      </c>
      <c r="J93" s="24" t="s">
        <v>333</v>
      </c>
      <c r="K93" s="24" t="s">
        <v>451</v>
      </c>
      <c r="L93" s="10" t="s">
        <v>335</v>
      </c>
    </row>
    <row r="94" spans="1:12" x14ac:dyDescent="0.25">
      <c r="A94" s="8">
        <v>71</v>
      </c>
      <c r="B94" s="22" t="s">
        <v>83</v>
      </c>
      <c r="C94" s="44">
        <v>2.2024727799999999E-4</v>
      </c>
      <c r="D94" s="10" t="s">
        <v>330</v>
      </c>
      <c r="E94" s="10">
        <v>900.21</v>
      </c>
      <c r="F94" s="10">
        <v>0</v>
      </c>
      <c r="G94" s="10">
        <v>0</v>
      </c>
      <c r="H94" s="7">
        <v>900.21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72</v>
      </c>
      <c r="B95" s="22" t="s">
        <v>84</v>
      </c>
      <c r="C95" s="44">
        <v>1.65118952E-3</v>
      </c>
      <c r="D95" s="10" t="s">
        <v>330</v>
      </c>
      <c r="E95" s="10">
        <v>6748.87</v>
      </c>
      <c r="F95" s="10">
        <v>0</v>
      </c>
      <c r="G95" s="10">
        <v>0</v>
      </c>
      <c r="H95" s="7">
        <v>6748.87</v>
      </c>
      <c r="I95" s="10" t="s">
        <v>330</v>
      </c>
      <c r="J95" s="24" t="s">
        <v>331</v>
      </c>
      <c r="K95" s="24" t="s">
        <v>331</v>
      </c>
      <c r="L95" s="10" t="s">
        <v>331</v>
      </c>
    </row>
    <row r="96" spans="1:12" x14ac:dyDescent="0.25">
      <c r="A96" s="8">
        <v>73</v>
      </c>
      <c r="B96" s="22" t="s">
        <v>85</v>
      </c>
      <c r="C96" s="44">
        <v>1.8526954000000002E-5</v>
      </c>
      <c r="D96" s="10" t="s">
        <v>332</v>
      </c>
      <c r="E96" s="10">
        <v>75.722050006833797</v>
      </c>
      <c r="F96" s="10">
        <v>1160.2379499931662</v>
      </c>
      <c r="G96" s="10">
        <v>0</v>
      </c>
      <c r="H96" s="7">
        <v>1235.96</v>
      </c>
      <c r="I96" s="10" t="s">
        <v>330</v>
      </c>
      <c r="J96" s="24" t="s">
        <v>331</v>
      </c>
      <c r="K96" s="24" t="s">
        <v>331</v>
      </c>
      <c r="L96" s="10" t="s">
        <v>331</v>
      </c>
    </row>
    <row r="97" spans="1:12" x14ac:dyDescent="0.25">
      <c r="A97" s="8">
        <v>74</v>
      </c>
      <c r="B97" s="22" t="s">
        <v>86</v>
      </c>
      <c r="C97" s="44">
        <v>4.7960718900000001E-4</v>
      </c>
      <c r="D97" s="10" t="s">
        <v>330</v>
      </c>
      <c r="E97" s="10">
        <v>1960.29</v>
      </c>
      <c r="F97" s="10">
        <v>0</v>
      </c>
      <c r="G97" s="10">
        <v>0</v>
      </c>
      <c r="H97" s="7">
        <v>1960.29</v>
      </c>
      <c r="I97" s="10" t="s">
        <v>330</v>
      </c>
      <c r="J97" s="24" t="s">
        <v>331</v>
      </c>
      <c r="K97" s="24" t="s">
        <v>331</v>
      </c>
      <c r="L97" s="10" t="s">
        <v>331</v>
      </c>
    </row>
    <row r="98" spans="1:12" x14ac:dyDescent="0.25">
      <c r="A98" s="8">
        <v>75</v>
      </c>
      <c r="B98" s="22" t="s">
        <v>87</v>
      </c>
      <c r="C98" s="44">
        <v>8.9113134899999999E-4</v>
      </c>
      <c r="D98" s="10" t="s">
        <v>330</v>
      </c>
      <c r="E98" s="10">
        <v>3642.3</v>
      </c>
      <c r="F98" s="10">
        <v>0</v>
      </c>
      <c r="G98" s="10">
        <v>0</v>
      </c>
      <c r="H98" s="7">
        <v>3642.3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76</v>
      </c>
      <c r="B99" s="22" t="s">
        <v>88</v>
      </c>
      <c r="C99" s="44">
        <v>1.7178196700000001E-4</v>
      </c>
      <c r="D99" s="10" t="s">
        <v>330</v>
      </c>
      <c r="E99" s="10">
        <v>702.12</v>
      </c>
      <c r="F99" s="10">
        <v>0</v>
      </c>
      <c r="G99" s="10">
        <v>0</v>
      </c>
      <c r="H99" s="7">
        <v>702.12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77</v>
      </c>
      <c r="B100" s="22" t="s">
        <v>89</v>
      </c>
      <c r="C100" s="44">
        <v>2.5575490299999999E-4</v>
      </c>
      <c r="D100" s="10" t="s">
        <v>330</v>
      </c>
      <c r="E100" s="10">
        <v>1045.3399999999999</v>
      </c>
      <c r="F100" s="10">
        <v>0</v>
      </c>
      <c r="G100" s="10">
        <v>0</v>
      </c>
      <c r="H100" s="7">
        <v>1045.3399999999999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78</v>
      </c>
      <c r="B101" s="22" t="s">
        <v>90</v>
      </c>
      <c r="C101" s="44">
        <v>2.9548125615E-2</v>
      </c>
      <c r="D101" s="10" t="s">
        <v>330</v>
      </c>
      <c r="E101" s="10">
        <v>120771.43</v>
      </c>
      <c r="F101" s="10">
        <v>0</v>
      </c>
      <c r="G101" s="10">
        <v>0</v>
      </c>
      <c r="H101" s="7">
        <v>120771.43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79</v>
      </c>
      <c r="B102" s="22" t="s">
        <v>91</v>
      </c>
      <c r="C102" s="44">
        <v>3.7431146999999997E-5</v>
      </c>
      <c r="D102" s="10" t="s">
        <v>332</v>
      </c>
      <c r="E102" s="10">
        <v>152.98976306019722</v>
      </c>
      <c r="F102" s="10">
        <v>2344.1002369398029</v>
      </c>
      <c r="G102" s="10">
        <v>0</v>
      </c>
      <c r="H102" s="7">
        <v>2497.09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80</v>
      </c>
      <c r="B103" s="22" t="s">
        <v>92</v>
      </c>
      <c r="C103" s="44">
        <v>9.4416380999999994E-5</v>
      </c>
      <c r="D103" s="10" t="s">
        <v>330</v>
      </c>
      <c r="E103" s="10">
        <v>385.91</v>
      </c>
      <c r="F103" s="10">
        <v>0</v>
      </c>
      <c r="G103" s="10">
        <v>0</v>
      </c>
      <c r="H103" s="7">
        <v>385.91</v>
      </c>
      <c r="I103" s="10" t="s">
        <v>330</v>
      </c>
      <c r="J103" s="24" t="s">
        <v>331</v>
      </c>
      <c r="K103" s="24" t="s">
        <v>331</v>
      </c>
      <c r="L103" s="10" t="s">
        <v>331</v>
      </c>
    </row>
    <row r="104" spans="1:12" x14ac:dyDescent="0.25">
      <c r="A104" s="8">
        <v>81</v>
      </c>
      <c r="B104" s="22" t="s">
        <v>93</v>
      </c>
      <c r="C104" s="44">
        <v>8.00906838E-4</v>
      </c>
      <c r="D104" s="10" t="s">
        <v>330</v>
      </c>
      <c r="E104" s="10">
        <v>3273.53</v>
      </c>
      <c r="F104" s="10">
        <v>0</v>
      </c>
      <c r="G104" s="10">
        <v>0</v>
      </c>
      <c r="H104" s="7">
        <v>3273.53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82</v>
      </c>
      <c r="B105" s="22" t="s">
        <v>94</v>
      </c>
      <c r="C105" s="44">
        <v>4.8883853400000005E-4</v>
      </c>
      <c r="D105" s="10" t="s">
        <v>330</v>
      </c>
      <c r="E105" s="10">
        <v>1998.02</v>
      </c>
      <c r="F105" s="10">
        <v>0</v>
      </c>
      <c r="G105" s="10">
        <v>0</v>
      </c>
      <c r="H105" s="7">
        <v>1998.02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83</v>
      </c>
      <c r="B106" s="22" t="s">
        <v>95</v>
      </c>
      <c r="C106" s="44">
        <v>1.2927096199999999E-4</v>
      </c>
      <c r="D106" s="10" t="s">
        <v>330</v>
      </c>
      <c r="E106" s="10">
        <v>528.37</v>
      </c>
      <c r="F106" s="10">
        <v>0</v>
      </c>
      <c r="G106" s="10">
        <v>0</v>
      </c>
      <c r="H106" s="7">
        <v>528.37</v>
      </c>
      <c r="I106" s="10" t="s">
        <v>330</v>
      </c>
      <c r="J106" s="24" t="s">
        <v>331</v>
      </c>
      <c r="K106" s="24" t="s">
        <v>331</v>
      </c>
      <c r="L106" s="10" t="s">
        <v>331</v>
      </c>
    </row>
    <row r="107" spans="1:12" x14ac:dyDescent="0.25">
      <c r="A107" s="8">
        <v>84</v>
      </c>
      <c r="B107" s="22" t="s">
        <v>96</v>
      </c>
      <c r="C107" s="44">
        <v>8.9914130999999998E-5</v>
      </c>
      <c r="D107" s="10" t="s">
        <v>330</v>
      </c>
      <c r="E107" s="10">
        <v>367.5</v>
      </c>
      <c r="F107" s="10">
        <v>0</v>
      </c>
      <c r="G107" s="10">
        <v>0</v>
      </c>
      <c r="H107" s="7">
        <v>367.5</v>
      </c>
      <c r="I107" s="10" t="s">
        <v>330</v>
      </c>
      <c r="J107" s="24" t="s">
        <v>331</v>
      </c>
      <c r="K107" s="24" t="s">
        <v>331</v>
      </c>
      <c r="L107" s="10" t="s">
        <v>331</v>
      </c>
    </row>
    <row r="108" spans="1:12" x14ac:dyDescent="0.25">
      <c r="A108" s="8">
        <v>85</v>
      </c>
      <c r="B108" s="22" t="s">
        <v>97</v>
      </c>
      <c r="C108" s="44">
        <v>3.6022982000000003E-4</v>
      </c>
      <c r="D108" s="10" t="s">
        <v>330</v>
      </c>
      <c r="E108" s="10">
        <v>1472.36</v>
      </c>
      <c r="F108" s="10">
        <v>0</v>
      </c>
      <c r="G108" s="10">
        <v>0</v>
      </c>
      <c r="H108" s="7">
        <v>1472.36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86</v>
      </c>
      <c r="B109" s="22" t="s">
        <v>98</v>
      </c>
      <c r="C109" s="44">
        <v>4.0665699999999998E-6</v>
      </c>
      <c r="D109" s="10" t="s">
        <v>332</v>
      </c>
      <c r="E109" s="10">
        <v>16.623807149102419</v>
      </c>
      <c r="F109" s="10">
        <v>254.6661928508976</v>
      </c>
      <c r="G109" s="10">
        <v>-271.29000000000002</v>
      </c>
      <c r="H109" s="7">
        <v>0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87</v>
      </c>
      <c r="B110" s="22" t="s">
        <v>99</v>
      </c>
      <c r="C110" s="44">
        <v>1.29462245E-4</v>
      </c>
      <c r="D110" s="10" t="s">
        <v>330</v>
      </c>
      <c r="E110" s="10">
        <v>529.15</v>
      </c>
      <c r="F110" s="10">
        <v>0</v>
      </c>
      <c r="G110" s="10">
        <v>-529.15</v>
      </c>
      <c r="H110" s="7">
        <v>0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88</v>
      </c>
      <c r="B111" s="22" t="s">
        <v>100</v>
      </c>
      <c r="C111" s="44">
        <v>2.0590679067999999E-2</v>
      </c>
      <c r="D111" s="10" t="s">
        <v>330</v>
      </c>
      <c r="E111" s="10">
        <v>84159.85</v>
      </c>
      <c r="F111" s="10">
        <v>0</v>
      </c>
      <c r="G111" s="10">
        <v>3975.2400000000002</v>
      </c>
      <c r="H111" s="7">
        <v>88135.090000000011</v>
      </c>
      <c r="I111" s="10" t="s">
        <v>332</v>
      </c>
      <c r="J111" s="24" t="s">
        <v>333</v>
      </c>
      <c r="K111" s="24" t="s">
        <v>359</v>
      </c>
      <c r="L111" s="10" t="s">
        <v>335</v>
      </c>
    </row>
    <row r="112" spans="1:12" x14ac:dyDescent="0.25">
      <c r="A112" s="8"/>
      <c r="B112" s="22"/>
      <c r="C112" s="44"/>
      <c r="D112" s="10"/>
      <c r="E112" s="10"/>
      <c r="F112" s="10"/>
      <c r="G112" s="10"/>
      <c r="H112" s="7">
        <v>0</v>
      </c>
      <c r="I112" s="10"/>
      <c r="J112" s="24"/>
      <c r="K112" s="24"/>
      <c r="L112" s="10"/>
    </row>
    <row r="113" spans="1:12" x14ac:dyDescent="0.25">
      <c r="A113" s="8">
        <v>89</v>
      </c>
      <c r="B113" s="22" t="s">
        <v>101</v>
      </c>
      <c r="C113" s="44">
        <v>7.2026920999999997E-5</v>
      </c>
      <c r="D113" s="10" t="s">
        <v>332</v>
      </c>
      <c r="E113" s="10">
        <v>294.39284046693774</v>
      </c>
      <c r="F113" s="10">
        <v>4510.637159533062</v>
      </c>
      <c r="G113" s="10">
        <v>0</v>
      </c>
      <c r="H113" s="7">
        <v>4805.03</v>
      </c>
      <c r="I113" s="10" t="s">
        <v>330</v>
      </c>
      <c r="J113" s="24" t="s">
        <v>331</v>
      </c>
      <c r="K113" s="24" t="s">
        <v>331</v>
      </c>
      <c r="L113" s="10" t="s">
        <v>331</v>
      </c>
    </row>
    <row r="114" spans="1:12" x14ac:dyDescent="0.25">
      <c r="A114" s="8">
        <v>90</v>
      </c>
      <c r="B114" s="22" t="s">
        <v>102</v>
      </c>
      <c r="C114" s="44">
        <v>2.1503077359999998E-3</v>
      </c>
      <c r="D114" s="10" t="s">
        <v>330</v>
      </c>
      <c r="E114" s="10">
        <v>8788.91</v>
      </c>
      <c r="F114" s="10">
        <v>0</v>
      </c>
      <c r="G114" s="10">
        <v>0</v>
      </c>
      <c r="H114" s="7">
        <v>8788.91</v>
      </c>
      <c r="I114" s="10" t="s">
        <v>330</v>
      </c>
      <c r="J114" s="24" t="s">
        <v>331</v>
      </c>
      <c r="K114" s="24" t="s">
        <v>331</v>
      </c>
      <c r="L114" s="10" t="s">
        <v>331</v>
      </c>
    </row>
    <row r="115" spans="1:12" x14ac:dyDescent="0.25">
      <c r="A115" s="8">
        <v>91</v>
      </c>
      <c r="B115" s="22" t="s">
        <v>103</v>
      </c>
      <c r="C115" s="44">
        <v>7.4672268399999999E-4</v>
      </c>
      <c r="D115" s="10" t="s">
        <v>330</v>
      </c>
      <c r="E115" s="10">
        <v>3052.06</v>
      </c>
      <c r="F115" s="10">
        <v>0</v>
      </c>
      <c r="G115" s="10">
        <v>0</v>
      </c>
      <c r="H115" s="7">
        <v>3052.06</v>
      </c>
      <c r="I115" s="10" t="s">
        <v>330</v>
      </c>
      <c r="J115" s="24" t="s">
        <v>331</v>
      </c>
      <c r="K115" s="24" t="s">
        <v>331</v>
      </c>
      <c r="L115" s="10" t="s">
        <v>331</v>
      </c>
    </row>
    <row r="116" spans="1:12" x14ac:dyDescent="0.25">
      <c r="A116" s="8">
        <v>92</v>
      </c>
      <c r="B116" s="22" t="s">
        <v>104</v>
      </c>
      <c r="C116" s="44">
        <v>2.0983361100000001E-4</v>
      </c>
      <c r="D116" s="10" t="s">
        <v>330</v>
      </c>
      <c r="E116" s="10">
        <v>857.65</v>
      </c>
      <c r="F116" s="10">
        <v>0</v>
      </c>
      <c r="G116" s="10">
        <v>0</v>
      </c>
      <c r="H116" s="7">
        <v>857.65</v>
      </c>
      <c r="I116" s="10" t="s">
        <v>330</v>
      </c>
      <c r="J116" s="24" t="s">
        <v>331</v>
      </c>
      <c r="K116" s="24" t="s">
        <v>331</v>
      </c>
      <c r="L116" s="10" t="s">
        <v>331</v>
      </c>
    </row>
    <row r="117" spans="1:12" x14ac:dyDescent="0.25">
      <c r="A117" s="8">
        <v>93</v>
      </c>
      <c r="B117" s="22" t="s">
        <v>105</v>
      </c>
      <c r="C117" s="44">
        <v>1.1276185000000001E-4</v>
      </c>
      <c r="D117" s="10" t="s">
        <v>330</v>
      </c>
      <c r="E117" s="10">
        <v>460.89</v>
      </c>
      <c r="F117" s="10">
        <v>0</v>
      </c>
      <c r="G117" s="10">
        <v>0</v>
      </c>
      <c r="H117" s="7">
        <v>460.89</v>
      </c>
      <c r="I117" s="10" t="s">
        <v>330</v>
      </c>
      <c r="J117" s="24" t="s">
        <v>331</v>
      </c>
      <c r="K117" s="24" t="s">
        <v>331</v>
      </c>
      <c r="L117" s="10" t="s">
        <v>331</v>
      </c>
    </row>
    <row r="118" spans="1:12" x14ac:dyDescent="0.25">
      <c r="A118" s="8">
        <v>94</v>
      </c>
      <c r="B118" s="22" t="s">
        <v>106</v>
      </c>
      <c r="C118" s="44">
        <v>3.4772891399999998E-4</v>
      </c>
      <c r="D118" s="10" t="s">
        <v>330</v>
      </c>
      <c r="E118" s="10">
        <v>1421.27</v>
      </c>
      <c r="F118" s="10">
        <v>0</v>
      </c>
      <c r="G118" s="10">
        <v>0</v>
      </c>
      <c r="H118" s="7">
        <v>1421.27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95</v>
      </c>
      <c r="B119" s="22" t="s">
        <v>107</v>
      </c>
      <c r="C119" s="44">
        <v>3.7568289000000001E-5</v>
      </c>
      <c r="D119" s="10" t="s">
        <v>332</v>
      </c>
      <c r="E119" s="10">
        <v>153.55133816650005</v>
      </c>
      <c r="F119" s="10">
        <v>2352.6886618334997</v>
      </c>
      <c r="G119" s="10">
        <v>0</v>
      </c>
      <c r="H119" s="7">
        <v>2506.2399999999998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96</v>
      </c>
      <c r="B120" s="22" t="s">
        <v>108</v>
      </c>
      <c r="C120" s="44">
        <v>1.3440310108E-2</v>
      </c>
      <c r="D120" s="10" t="s">
        <v>330</v>
      </c>
      <c r="E120" s="10">
        <v>54934.3</v>
      </c>
      <c r="F120" s="10">
        <v>0</v>
      </c>
      <c r="G120" s="10">
        <v>0</v>
      </c>
      <c r="H120" s="7">
        <v>54934.3</v>
      </c>
      <c r="I120" s="10" t="s">
        <v>332</v>
      </c>
      <c r="J120" s="24" t="s">
        <v>333</v>
      </c>
      <c r="K120" s="24" t="s">
        <v>452</v>
      </c>
      <c r="L120" s="10" t="s">
        <v>335</v>
      </c>
    </row>
    <row r="121" spans="1:12" x14ac:dyDescent="0.25">
      <c r="A121" s="8">
        <v>97</v>
      </c>
      <c r="B121" s="22" t="s">
        <v>109</v>
      </c>
      <c r="C121" s="44">
        <v>9.2338019799999994E-3</v>
      </c>
      <c r="D121" s="10" t="s">
        <v>330</v>
      </c>
      <c r="E121" s="10">
        <v>37741.120000000003</v>
      </c>
      <c r="F121" s="10">
        <v>0</v>
      </c>
      <c r="G121" s="10">
        <v>271.29000000000002</v>
      </c>
      <c r="H121" s="7">
        <v>38012.410000000003</v>
      </c>
      <c r="I121" s="10" t="s">
        <v>332</v>
      </c>
      <c r="J121" s="24" t="s">
        <v>333</v>
      </c>
      <c r="K121" s="24" t="s">
        <v>453</v>
      </c>
      <c r="L121" s="10" t="s">
        <v>335</v>
      </c>
    </row>
    <row r="122" spans="1:12" x14ac:dyDescent="0.25">
      <c r="A122" s="8">
        <v>98</v>
      </c>
      <c r="B122" s="22" t="s">
        <v>110</v>
      </c>
      <c r="C122" s="44">
        <v>2.7801574300000001E-4</v>
      </c>
      <c r="D122" s="10" t="s">
        <v>330</v>
      </c>
      <c r="E122" s="10">
        <v>1136.33</v>
      </c>
      <c r="F122" s="10">
        <v>0</v>
      </c>
      <c r="G122" s="10">
        <v>0</v>
      </c>
      <c r="H122" s="7">
        <v>1136.33</v>
      </c>
      <c r="I122" s="10" t="s">
        <v>330</v>
      </c>
      <c r="J122" s="24" t="s">
        <v>331</v>
      </c>
      <c r="K122" s="24" t="s">
        <v>331</v>
      </c>
      <c r="L122" s="10" t="s">
        <v>331</v>
      </c>
    </row>
    <row r="123" spans="1:12" x14ac:dyDescent="0.25">
      <c r="A123" s="8">
        <v>99</v>
      </c>
      <c r="B123" s="22" t="s">
        <v>111</v>
      </c>
      <c r="C123" s="44">
        <v>3.5251722030000001E-3</v>
      </c>
      <c r="D123" s="10" t="s">
        <v>330</v>
      </c>
      <c r="E123" s="10">
        <v>14408.36</v>
      </c>
      <c r="F123" s="10">
        <v>0</v>
      </c>
      <c r="G123" s="10">
        <v>0</v>
      </c>
      <c r="H123" s="7">
        <v>14408.36</v>
      </c>
      <c r="I123" s="10" t="s">
        <v>332</v>
      </c>
      <c r="J123" s="24" t="s">
        <v>333</v>
      </c>
      <c r="K123" s="24" t="s">
        <v>454</v>
      </c>
      <c r="L123" s="10" t="s">
        <v>335</v>
      </c>
    </row>
    <row r="124" spans="1:12" x14ac:dyDescent="0.25">
      <c r="A124" s="8">
        <v>100</v>
      </c>
      <c r="B124" s="22" t="s">
        <v>112</v>
      </c>
      <c r="C124" s="44">
        <v>3.2169530500000002E-4</v>
      </c>
      <c r="D124" s="10" t="s">
        <v>330</v>
      </c>
      <c r="E124" s="10">
        <v>1314.86</v>
      </c>
      <c r="F124" s="10">
        <v>0</v>
      </c>
      <c r="G124" s="10">
        <v>0</v>
      </c>
      <c r="H124" s="7">
        <v>1314.86</v>
      </c>
      <c r="I124" s="10" t="s">
        <v>330</v>
      </c>
      <c r="J124" s="24" t="s">
        <v>331</v>
      </c>
      <c r="K124" s="24" t="s">
        <v>331</v>
      </c>
      <c r="L124" s="10" t="s">
        <v>331</v>
      </c>
    </row>
    <row r="125" spans="1:12" x14ac:dyDescent="0.25">
      <c r="A125" s="8">
        <v>101</v>
      </c>
      <c r="B125" s="22" t="s">
        <v>113</v>
      </c>
      <c r="C125" s="44">
        <v>2.1422289099999999E-4</v>
      </c>
      <c r="D125" s="10" t="s">
        <v>330</v>
      </c>
      <c r="E125" s="10">
        <v>875.59</v>
      </c>
      <c r="F125" s="10">
        <v>0</v>
      </c>
      <c r="G125" s="10">
        <v>0</v>
      </c>
      <c r="H125" s="7">
        <v>875.59</v>
      </c>
      <c r="I125" s="10" t="s">
        <v>330</v>
      </c>
      <c r="J125" s="24" t="s">
        <v>331</v>
      </c>
      <c r="K125" s="24" t="s">
        <v>331</v>
      </c>
      <c r="L125" s="10" t="s">
        <v>331</v>
      </c>
    </row>
    <row r="126" spans="1:12" x14ac:dyDescent="0.25">
      <c r="A126" s="8">
        <v>102</v>
      </c>
      <c r="B126" s="22" t="s">
        <v>114</v>
      </c>
      <c r="C126" s="44">
        <v>2.8311153900000002E-4</v>
      </c>
      <c r="D126" s="10" t="s">
        <v>330</v>
      </c>
      <c r="E126" s="10">
        <v>1157.1600000000001</v>
      </c>
      <c r="F126" s="10">
        <v>0</v>
      </c>
      <c r="G126" s="10">
        <v>0</v>
      </c>
      <c r="H126" s="7">
        <v>1157.1600000000001</v>
      </c>
      <c r="I126" s="10" t="s">
        <v>330</v>
      </c>
      <c r="J126" s="24" t="s">
        <v>331</v>
      </c>
      <c r="K126" s="24" t="s">
        <v>331</v>
      </c>
      <c r="L126" s="10" t="s">
        <v>331</v>
      </c>
    </row>
    <row r="127" spans="1:12" x14ac:dyDescent="0.25">
      <c r="A127" s="8">
        <v>103</v>
      </c>
      <c r="B127" s="22" t="s">
        <v>115</v>
      </c>
      <c r="C127" s="44">
        <v>2.0174925100000001E-4</v>
      </c>
      <c r="D127" s="10" t="s">
        <v>330</v>
      </c>
      <c r="E127" s="10">
        <v>824.61</v>
      </c>
      <c r="F127" s="10">
        <v>0</v>
      </c>
      <c r="G127" s="10">
        <v>0</v>
      </c>
      <c r="H127" s="7">
        <v>824.61</v>
      </c>
      <c r="I127" s="10" t="s">
        <v>330</v>
      </c>
      <c r="J127" s="24" t="s">
        <v>331</v>
      </c>
      <c r="K127" s="24" t="s">
        <v>331</v>
      </c>
      <c r="L127" s="10" t="s">
        <v>331</v>
      </c>
    </row>
    <row r="128" spans="1:12" x14ac:dyDescent="0.25">
      <c r="A128" s="8">
        <v>104</v>
      </c>
      <c r="B128" s="22" t="s">
        <v>116</v>
      </c>
      <c r="C128" s="44">
        <v>3.3930320799999998E-4</v>
      </c>
      <c r="D128" s="10" t="s">
        <v>330</v>
      </c>
      <c r="E128" s="10">
        <v>1386.83</v>
      </c>
      <c r="F128" s="10">
        <v>0</v>
      </c>
      <c r="G128" s="10">
        <v>0</v>
      </c>
      <c r="H128" s="7">
        <v>1386.83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105</v>
      </c>
      <c r="B129" s="22" t="s">
        <v>117</v>
      </c>
      <c r="C129" s="44">
        <v>1.0823453979999999E-3</v>
      </c>
      <c r="D129" s="10" t="s">
        <v>330</v>
      </c>
      <c r="E129" s="10">
        <v>4423.8500000000004</v>
      </c>
      <c r="F129" s="10">
        <v>0</v>
      </c>
      <c r="G129" s="10">
        <v>0</v>
      </c>
      <c r="H129" s="7">
        <v>4423.8500000000004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106</v>
      </c>
      <c r="B130" s="22" t="s">
        <v>118</v>
      </c>
      <c r="C130" s="44">
        <v>3.0210647500000001E-4</v>
      </c>
      <c r="D130" s="10" t="s">
        <v>330</v>
      </c>
      <c r="E130" s="10">
        <v>1234.79</v>
      </c>
      <c r="F130" s="10">
        <v>0</v>
      </c>
      <c r="G130" s="10">
        <v>0</v>
      </c>
      <c r="H130" s="7">
        <v>1234.79</v>
      </c>
      <c r="I130" s="10" t="s">
        <v>330</v>
      </c>
      <c r="J130" s="24" t="s">
        <v>331</v>
      </c>
      <c r="K130" s="24" t="s">
        <v>331</v>
      </c>
      <c r="L130" s="10" t="s">
        <v>331</v>
      </c>
    </row>
    <row r="131" spans="1:12" x14ac:dyDescent="0.25">
      <c r="A131" s="8">
        <v>107</v>
      </c>
      <c r="B131" s="22" t="s">
        <v>119</v>
      </c>
      <c r="C131" s="44">
        <v>1.2420493549999999E-3</v>
      </c>
      <c r="D131" s="10" t="s">
        <v>330</v>
      </c>
      <c r="E131" s="10">
        <v>5076.6000000000004</v>
      </c>
      <c r="F131" s="10">
        <v>0</v>
      </c>
      <c r="G131" s="10">
        <v>0</v>
      </c>
      <c r="H131" s="7">
        <v>5076.6000000000004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108</v>
      </c>
      <c r="B132" s="22" t="s">
        <v>120</v>
      </c>
      <c r="C132" s="44">
        <v>2.9166460000000002E-6</v>
      </c>
      <c r="D132" s="10" t="s">
        <v>332</v>
      </c>
      <c r="E132" s="10">
        <v>11.917019056895811</v>
      </c>
      <c r="F132" s="10">
        <v>182.65298094310418</v>
      </c>
      <c r="G132" s="10">
        <v>0</v>
      </c>
      <c r="H132" s="7">
        <v>194.57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109</v>
      </c>
      <c r="B133" s="22" t="s">
        <v>121</v>
      </c>
      <c r="C133" s="44">
        <v>4.39995757E-4</v>
      </c>
      <c r="D133" s="10" t="s">
        <v>330</v>
      </c>
      <c r="E133" s="10">
        <v>1798.39</v>
      </c>
      <c r="F133" s="10">
        <v>0</v>
      </c>
      <c r="G133" s="10">
        <v>0</v>
      </c>
      <c r="H133" s="7">
        <v>1798.39</v>
      </c>
      <c r="I133" s="10" t="s">
        <v>330</v>
      </c>
      <c r="J133" s="24" t="s">
        <v>331</v>
      </c>
      <c r="K133" s="24" t="s">
        <v>331</v>
      </c>
      <c r="L133" s="10" t="s">
        <v>331</v>
      </c>
    </row>
    <row r="134" spans="1:12" x14ac:dyDescent="0.25">
      <c r="A134" s="8">
        <v>110</v>
      </c>
      <c r="B134" s="22" t="s">
        <v>122</v>
      </c>
      <c r="C134" s="44">
        <v>1.7590962699999999E-4</v>
      </c>
      <c r="D134" s="10" t="s">
        <v>330</v>
      </c>
      <c r="E134" s="10">
        <v>718.99</v>
      </c>
      <c r="F134" s="10">
        <v>0</v>
      </c>
      <c r="G134" s="10">
        <v>0</v>
      </c>
      <c r="H134" s="7">
        <v>718.99</v>
      </c>
      <c r="I134" s="10" t="s">
        <v>330</v>
      </c>
      <c r="J134" s="24" t="s">
        <v>331</v>
      </c>
      <c r="K134" s="24" t="s">
        <v>331</v>
      </c>
      <c r="L134" s="10" t="s">
        <v>331</v>
      </c>
    </row>
    <row r="135" spans="1:12" x14ac:dyDescent="0.25">
      <c r="A135" s="8">
        <v>111</v>
      </c>
      <c r="B135" s="22" t="s">
        <v>123</v>
      </c>
      <c r="C135" s="44">
        <v>2.3394227399999999E-4</v>
      </c>
      <c r="D135" s="10" t="s">
        <v>330</v>
      </c>
      <c r="E135" s="10">
        <v>956.19</v>
      </c>
      <c r="F135" s="10">
        <v>0</v>
      </c>
      <c r="G135" s="10">
        <v>0</v>
      </c>
      <c r="H135" s="7">
        <v>956.19</v>
      </c>
      <c r="I135" s="10" t="s">
        <v>330</v>
      </c>
      <c r="J135" s="24" t="s">
        <v>331</v>
      </c>
      <c r="K135" s="24" t="s">
        <v>331</v>
      </c>
      <c r="L135" s="10" t="s">
        <v>331</v>
      </c>
    </row>
    <row r="136" spans="1:12" x14ac:dyDescent="0.25">
      <c r="A136" s="8">
        <v>112</v>
      </c>
      <c r="B136" s="22" t="s">
        <v>124</v>
      </c>
      <c r="C136" s="44">
        <v>4.1796783500000004E-3</v>
      </c>
      <c r="D136" s="10" t="s">
        <v>330</v>
      </c>
      <c r="E136" s="10">
        <v>17083.509999999998</v>
      </c>
      <c r="F136" s="10">
        <v>0</v>
      </c>
      <c r="G136" s="10">
        <v>0</v>
      </c>
      <c r="H136" s="7">
        <v>17083.509999999998</v>
      </c>
      <c r="I136" s="10" t="s">
        <v>332</v>
      </c>
      <c r="J136" s="24" t="s">
        <v>333</v>
      </c>
      <c r="K136" s="24" t="s">
        <v>455</v>
      </c>
      <c r="L136" s="10" t="s">
        <v>335</v>
      </c>
    </row>
    <row r="137" spans="1:12" x14ac:dyDescent="0.25">
      <c r="A137" s="8">
        <v>113</v>
      </c>
      <c r="B137" s="22" t="s">
        <v>125</v>
      </c>
      <c r="C137" s="44">
        <v>1.7432722100000001E-4</v>
      </c>
      <c r="D137" s="10" t="s">
        <v>330</v>
      </c>
      <c r="E137" s="10">
        <v>712.52</v>
      </c>
      <c r="F137" s="10">
        <v>0</v>
      </c>
      <c r="G137" s="10">
        <v>0</v>
      </c>
      <c r="H137" s="7">
        <v>712.52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114</v>
      </c>
      <c r="B138" s="22" t="s">
        <v>126</v>
      </c>
      <c r="C138" s="44">
        <v>9.8946865200000007E-4</v>
      </c>
      <c r="D138" s="10" t="s">
        <v>330</v>
      </c>
      <c r="E138" s="10">
        <v>4044.23</v>
      </c>
      <c r="F138" s="10">
        <v>0</v>
      </c>
      <c r="G138" s="10">
        <v>0</v>
      </c>
      <c r="H138" s="7">
        <v>4044.23</v>
      </c>
      <c r="I138" s="10" t="s">
        <v>330</v>
      </c>
      <c r="J138" s="24" t="s">
        <v>331</v>
      </c>
      <c r="K138" s="24" t="s">
        <v>331</v>
      </c>
      <c r="L138" s="10" t="s">
        <v>331</v>
      </c>
    </row>
    <row r="139" spans="1:12" x14ac:dyDescent="0.25">
      <c r="A139" s="8">
        <v>115</v>
      </c>
      <c r="B139" s="22" t="s">
        <v>127</v>
      </c>
      <c r="C139" s="44">
        <v>2.4496552000000001E-5</v>
      </c>
      <c r="D139" s="10" t="s">
        <v>332</v>
      </c>
      <c r="E139" s="10">
        <v>100.12001716088912</v>
      </c>
      <c r="F139" s="10">
        <v>1534.0799828391109</v>
      </c>
      <c r="G139" s="10">
        <v>0</v>
      </c>
      <c r="H139" s="7">
        <v>1634.2</v>
      </c>
      <c r="I139" s="10" t="s">
        <v>330</v>
      </c>
      <c r="J139" s="24" t="s">
        <v>331</v>
      </c>
      <c r="K139" s="24" t="s">
        <v>331</v>
      </c>
      <c r="L139" s="10" t="s">
        <v>331</v>
      </c>
    </row>
    <row r="140" spans="1:12" x14ac:dyDescent="0.25">
      <c r="A140" s="8">
        <v>116</v>
      </c>
      <c r="B140" s="22" t="s">
        <v>128</v>
      </c>
      <c r="C140" s="44">
        <v>2.4927201570000002E-3</v>
      </c>
      <c r="D140" s="10" t="s">
        <v>330</v>
      </c>
      <c r="E140" s="10">
        <v>10188.44</v>
      </c>
      <c r="F140" s="10">
        <v>0</v>
      </c>
      <c r="G140" s="10">
        <v>0</v>
      </c>
      <c r="H140" s="7">
        <v>10188.44</v>
      </c>
      <c r="I140" s="10" t="s">
        <v>332</v>
      </c>
      <c r="J140" s="24" t="s">
        <v>333</v>
      </c>
      <c r="K140" s="24" t="s">
        <v>456</v>
      </c>
      <c r="L140" s="10" t="s">
        <v>335</v>
      </c>
    </row>
    <row r="141" spans="1:12" x14ac:dyDescent="0.25">
      <c r="A141" s="8">
        <v>117</v>
      </c>
      <c r="B141" s="22" t="s">
        <v>129</v>
      </c>
      <c r="C141" s="44">
        <v>4.04726923E-4</v>
      </c>
      <c r="D141" s="10" t="s">
        <v>330</v>
      </c>
      <c r="E141" s="10">
        <v>1654.23</v>
      </c>
      <c r="F141" s="10">
        <v>0</v>
      </c>
      <c r="G141" s="10">
        <v>0</v>
      </c>
      <c r="H141" s="7">
        <v>1654.23</v>
      </c>
      <c r="I141" s="10" t="s">
        <v>332</v>
      </c>
      <c r="J141" s="24" t="s">
        <v>333</v>
      </c>
      <c r="K141" s="24" t="s">
        <v>439</v>
      </c>
      <c r="L141" s="10" t="s">
        <v>335</v>
      </c>
    </row>
    <row r="142" spans="1:12" x14ac:dyDescent="0.25">
      <c r="A142" s="8">
        <v>118</v>
      </c>
      <c r="B142" s="22" t="s">
        <v>130</v>
      </c>
      <c r="C142" s="44">
        <v>1.750661517E-3</v>
      </c>
      <c r="D142" s="10" t="s">
        <v>330</v>
      </c>
      <c r="E142" s="10">
        <v>7155.44</v>
      </c>
      <c r="F142" s="10">
        <v>0</v>
      </c>
      <c r="G142" s="10">
        <v>0</v>
      </c>
      <c r="H142" s="7">
        <v>7155.44</v>
      </c>
      <c r="I142" s="10" t="s">
        <v>330</v>
      </c>
      <c r="J142" s="24" t="s">
        <v>331</v>
      </c>
      <c r="K142" s="24" t="s">
        <v>331</v>
      </c>
      <c r="L142" s="10" t="s">
        <v>331</v>
      </c>
    </row>
    <row r="143" spans="1:12" x14ac:dyDescent="0.25">
      <c r="A143" s="8">
        <v>119</v>
      </c>
      <c r="B143" s="22" t="s">
        <v>131</v>
      </c>
      <c r="C143" s="44">
        <v>4.93200938E-4</v>
      </c>
      <c r="D143" s="10" t="s">
        <v>330</v>
      </c>
      <c r="E143" s="10">
        <v>2015.85</v>
      </c>
      <c r="F143" s="10">
        <v>0</v>
      </c>
      <c r="G143" s="10">
        <v>0</v>
      </c>
      <c r="H143" s="7">
        <v>2015.85</v>
      </c>
      <c r="I143" s="10" t="s">
        <v>330</v>
      </c>
      <c r="J143" s="24" t="s">
        <v>331</v>
      </c>
      <c r="K143" s="24" t="s">
        <v>331</v>
      </c>
      <c r="L143" s="10" t="s">
        <v>331</v>
      </c>
    </row>
    <row r="144" spans="1:12" x14ac:dyDescent="0.25">
      <c r="A144" s="8">
        <v>120</v>
      </c>
      <c r="B144" s="22" t="s">
        <v>132</v>
      </c>
      <c r="C144" s="44">
        <v>2.391080743E-2</v>
      </c>
      <c r="D144" s="10" t="s">
        <v>330</v>
      </c>
      <c r="E144" s="10">
        <v>97730.14</v>
      </c>
      <c r="F144" s="10">
        <v>0</v>
      </c>
      <c r="G144" s="10">
        <v>0</v>
      </c>
      <c r="H144" s="7">
        <v>97730.14</v>
      </c>
      <c r="I144" s="10" t="s">
        <v>332</v>
      </c>
      <c r="J144" s="24" t="s">
        <v>333</v>
      </c>
      <c r="K144" s="24" t="s">
        <v>457</v>
      </c>
      <c r="L144" s="10" t="s">
        <v>335</v>
      </c>
    </row>
    <row r="145" spans="1:12" x14ac:dyDescent="0.25">
      <c r="A145" s="8">
        <v>121</v>
      </c>
      <c r="B145" s="22" t="s">
        <v>133</v>
      </c>
      <c r="C145" s="44">
        <v>9.9756728499999993E-4</v>
      </c>
      <c r="D145" s="10" t="s">
        <v>330</v>
      </c>
      <c r="E145" s="10">
        <v>4077.34</v>
      </c>
      <c r="F145" s="10">
        <v>0</v>
      </c>
      <c r="G145" s="10">
        <v>0</v>
      </c>
      <c r="H145" s="7">
        <v>4077.34</v>
      </c>
      <c r="I145" s="10" t="s">
        <v>330</v>
      </c>
      <c r="J145" s="24" t="s">
        <v>331</v>
      </c>
      <c r="K145" s="24" t="s">
        <v>331</v>
      </c>
      <c r="L145" s="10" t="s">
        <v>331</v>
      </c>
    </row>
    <row r="146" spans="1:12" x14ac:dyDescent="0.25">
      <c r="A146" s="8">
        <v>122</v>
      </c>
      <c r="B146" s="22" t="s">
        <v>134</v>
      </c>
      <c r="C146" s="44">
        <v>2.6846285500000002E-4</v>
      </c>
      <c r="D146" s="10" t="s">
        <v>330</v>
      </c>
      <c r="E146" s="10">
        <v>1097.28</v>
      </c>
      <c r="F146" s="10">
        <v>0</v>
      </c>
      <c r="G146" s="10">
        <v>0</v>
      </c>
      <c r="H146" s="7">
        <v>1097.28</v>
      </c>
      <c r="I146" s="10" t="s">
        <v>330</v>
      </c>
      <c r="J146" s="24" t="s">
        <v>331</v>
      </c>
      <c r="K146" s="24" t="s">
        <v>331</v>
      </c>
      <c r="L146" s="10" t="s">
        <v>331</v>
      </c>
    </row>
    <row r="147" spans="1:12" x14ac:dyDescent="0.25">
      <c r="A147" s="8">
        <v>123</v>
      </c>
      <c r="B147" s="22" t="s">
        <v>135</v>
      </c>
      <c r="C147" s="44">
        <v>5.4943125129999996E-3</v>
      </c>
      <c r="D147" s="10" t="s">
        <v>330</v>
      </c>
      <c r="E147" s="10">
        <v>22456.79</v>
      </c>
      <c r="F147" s="10">
        <v>0</v>
      </c>
      <c r="G147" s="10">
        <v>0</v>
      </c>
      <c r="H147" s="7">
        <v>22456.79</v>
      </c>
      <c r="I147" s="10" t="s">
        <v>332</v>
      </c>
      <c r="J147" s="24" t="s">
        <v>333</v>
      </c>
      <c r="K147" s="24" t="s">
        <v>458</v>
      </c>
      <c r="L147" s="10" t="s">
        <v>335</v>
      </c>
    </row>
    <row r="148" spans="1:12" x14ac:dyDescent="0.25">
      <c r="A148" s="8">
        <v>124</v>
      </c>
      <c r="B148" s="22" t="s">
        <v>136</v>
      </c>
      <c r="C148" s="44">
        <v>3.5979730059999999E-3</v>
      </c>
      <c r="D148" s="10" t="s">
        <v>330</v>
      </c>
      <c r="E148" s="10">
        <v>14705.92</v>
      </c>
      <c r="F148" s="10">
        <v>0</v>
      </c>
      <c r="G148" s="10">
        <v>0</v>
      </c>
      <c r="H148" s="7">
        <v>14705.92</v>
      </c>
      <c r="I148" s="10" t="s">
        <v>332</v>
      </c>
      <c r="J148" s="24" t="s">
        <v>333</v>
      </c>
      <c r="K148" s="24" t="s">
        <v>459</v>
      </c>
      <c r="L148" s="10" t="s">
        <v>335</v>
      </c>
    </row>
    <row r="149" spans="1:12" x14ac:dyDescent="0.25">
      <c r="A149" s="8">
        <v>125</v>
      </c>
      <c r="B149" s="22" t="s">
        <v>137</v>
      </c>
      <c r="C149" s="44">
        <v>1.234778975E-3</v>
      </c>
      <c r="D149" s="10" t="s">
        <v>330</v>
      </c>
      <c r="E149" s="10">
        <v>5046.8900000000003</v>
      </c>
      <c r="F149" s="10">
        <v>0</v>
      </c>
      <c r="G149" s="10">
        <v>0</v>
      </c>
      <c r="H149" s="7">
        <v>5046.8900000000003</v>
      </c>
      <c r="I149" s="10" t="s">
        <v>332</v>
      </c>
      <c r="J149" s="24" t="s">
        <v>333</v>
      </c>
      <c r="K149" s="24" t="s">
        <v>460</v>
      </c>
      <c r="L149" s="10" t="s">
        <v>335</v>
      </c>
    </row>
    <row r="150" spans="1:12" x14ac:dyDescent="0.25">
      <c r="A150" s="8">
        <v>126</v>
      </c>
      <c r="B150" s="22" t="s">
        <v>138</v>
      </c>
      <c r="C150" s="44">
        <v>1.0289043E-4</v>
      </c>
      <c r="D150" s="10" t="s">
        <v>330</v>
      </c>
      <c r="E150" s="10">
        <v>420.54</v>
      </c>
      <c r="F150" s="10">
        <v>0</v>
      </c>
      <c r="G150" s="10">
        <v>0</v>
      </c>
      <c r="H150" s="7">
        <v>420.54</v>
      </c>
      <c r="I150" s="10" t="s">
        <v>332</v>
      </c>
      <c r="J150" s="24" t="s">
        <v>333</v>
      </c>
      <c r="K150" s="24" t="s">
        <v>461</v>
      </c>
      <c r="L150" s="10" t="s">
        <v>335</v>
      </c>
    </row>
    <row r="151" spans="1:12" x14ac:dyDescent="0.25">
      <c r="A151" s="8">
        <v>127</v>
      </c>
      <c r="B151" s="22" t="s">
        <v>139</v>
      </c>
      <c r="C151" s="44">
        <v>6.406629239E-3</v>
      </c>
      <c r="D151" s="10" t="s">
        <v>330</v>
      </c>
      <c r="E151" s="10">
        <v>26185.68</v>
      </c>
      <c r="F151" s="10">
        <v>0</v>
      </c>
      <c r="G151" s="10">
        <v>0</v>
      </c>
      <c r="H151" s="7">
        <v>26185.68</v>
      </c>
      <c r="I151" s="10" t="s">
        <v>332</v>
      </c>
      <c r="J151" s="24" t="s">
        <v>333</v>
      </c>
      <c r="K151" s="24" t="s">
        <v>462</v>
      </c>
      <c r="L151" s="10" t="s">
        <v>335</v>
      </c>
    </row>
    <row r="152" spans="1:12" x14ac:dyDescent="0.25">
      <c r="A152" s="8">
        <v>128</v>
      </c>
      <c r="B152" s="22" t="s">
        <v>140</v>
      </c>
      <c r="C152" s="44">
        <v>1.9759611309999999E-3</v>
      </c>
      <c r="D152" s="10" t="s">
        <v>330</v>
      </c>
      <c r="E152" s="10">
        <v>8076.3</v>
      </c>
      <c r="F152" s="10">
        <v>0</v>
      </c>
      <c r="G152" s="10">
        <v>0</v>
      </c>
      <c r="H152" s="7">
        <v>8076.3</v>
      </c>
      <c r="I152" s="10" t="s">
        <v>332</v>
      </c>
      <c r="J152" s="24" t="s">
        <v>333</v>
      </c>
      <c r="K152" s="24" t="s">
        <v>463</v>
      </c>
      <c r="L152" s="10" t="s">
        <v>335</v>
      </c>
    </row>
    <row r="153" spans="1:12" x14ac:dyDescent="0.25">
      <c r="A153" s="8">
        <v>129</v>
      </c>
      <c r="B153" s="22" t="s">
        <v>141</v>
      </c>
      <c r="C153" s="44">
        <v>6.486601285E-3</v>
      </c>
      <c r="D153" s="10" t="s">
        <v>330</v>
      </c>
      <c r="E153" s="10">
        <v>26512.55</v>
      </c>
      <c r="F153" s="10">
        <v>0</v>
      </c>
      <c r="G153" s="10">
        <v>0</v>
      </c>
      <c r="H153" s="7">
        <v>26512.55</v>
      </c>
      <c r="I153" s="10" t="s">
        <v>330</v>
      </c>
      <c r="J153" s="24" t="s">
        <v>331</v>
      </c>
      <c r="K153" s="24" t="s">
        <v>331</v>
      </c>
      <c r="L153" s="10" t="s">
        <v>331</v>
      </c>
    </row>
    <row r="154" spans="1:12" x14ac:dyDescent="0.25">
      <c r="A154" s="8">
        <v>130</v>
      </c>
      <c r="B154" s="22" t="s">
        <v>142</v>
      </c>
      <c r="C154" s="44">
        <v>3.1086096499999998E-4</v>
      </c>
      <c r="D154" s="10" t="s">
        <v>330</v>
      </c>
      <c r="E154" s="10">
        <v>1270.58</v>
      </c>
      <c r="F154" s="10">
        <v>0</v>
      </c>
      <c r="G154" s="10">
        <v>0</v>
      </c>
      <c r="H154" s="7">
        <v>1270.58</v>
      </c>
      <c r="I154" s="10" t="s">
        <v>330</v>
      </c>
      <c r="J154" s="24" t="s">
        <v>331</v>
      </c>
      <c r="K154" s="24" t="s">
        <v>331</v>
      </c>
      <c r="L154" s="10" t="s">
        <v>331</v>
      </c>
    </row>
    <row r="155" spans="1:12" x14ac:dyDescent="0.25">
      <c r="A155" s="8">
        <v>131</v>
      </c>
      <c r="B155" s="22" t="s">
        <v>143</v>
      </c>
      <c r="C155" s="44">
        <v>2.2630631960000001E-3</v>
      </c>
      <c r="D155" s="10" t="s">
        <v>330</v>
      </c>
      <c r="E155" s="10">
        <v>9249.77</v>
      </c>
      <c r="F155" s="10">
        <v>0</v>
      </c>
      <c r="G155" s="10">
        <v>0</v>
      </c>
      <c r="H155" s="7">
        <v>9249.77</v>
      </c>
      <c r="I155" s="10" t="s">
        <v>330</v>
      </c>
      <c r="J155" s="24" t="s">
        <v>331</v>
      </c>
      <c r="K155" s="24" t="s">
        <v>331</v>
      </c>
      <c r="L155" s="10" t="s">
        <v>331</v>
      </c>
    </row>
    <row r="156" spans="1:12" x14ac:dyDescent="0.25">
      <c r="A156" s="8">
        <v>132</v>
      </c>
      <c r="B156" s="22" t="s">
        <v>144</v>
      </c>
      <c r="C156" s="44">
        <v>2.2227072398000002E-2</v>
      </c>
      <c r="D156" s="10" t="s">
        <v>330</v>
      </c>
      <c r="E156" s="10">
        <v>90848.24</v>
      </c>
      <c r="F156" s="10">
        <v>0</v>
      </c>
      <c r="G156" s="10">
        <v>0</v>
      </c>
      <c r="H156" s="7">
        <v>90848.24</v>
      </c>
      <c r="I156" s="10" t="s">
        <v>332</v>
      </c>
      <c r="J156" s="24" t="s">
        <v>333</v>
      </c>
      <c r="K156" s="24" t="s">
        <v>464</v>
      </c>
      <c r="L156" s="10" t="s">
        <v>335</v>
      </c>
    </row>
    <row r="157" spans="1:12" x14ac:dyDescent="0.25">
      <c r="A157" s="8">
        <v>133</v>
      </c>
      <c r="B157" s="22" t="s">
        <v>145</v>
      </c>
      <c r="C157" s="44">
        <v>9.8379769200000007E-4</v>
      </c>
      <c r="D157" s="10" t="s">
        <v>330</v>
      </c>
      <c r="E157" s="10">
        <v>4021.06</v>
      </c>
      <c r="F157" s="10">
        <v>0</v>
      </c>
      <c r="G157" s="10">
        <v>0</v>
      </c>
      <c r="H157" s="7">
        <v>4021.06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134</v>
      </c>
      <c r="B158" s="22" t="s">
        <v>146</v>
      </c>
      <c r="C158" s="44">
        <v>3.1145250536999999E-2</v>
      </c>
      <c r="D158" s="10" t="s">
        <v>330</v>
      </c>
      <c r="E158" s="10">
        <v>127299.32</v>
      </c>
      <c r="F158" s="10">
        <v>0</v>
      </c>
      <c r="G158" s="10">
        <v>4439.83</v>
      </c>
      <c r="H158" s="7">
        <v>131739.15</v>
      </c>
      <c r="I158" s="10" t="s">
        <v>332</v>
      </c>
      <c r="J158" s="24" t="s">
        <v>333</v>
      </c>
      <c r="K158" s="24" t="s">
        <v>465</v>
      </c>
      <c r="L158" s="10" t="s">
        <v>335</v>
      </c>
    </row>
    <row r="159" spans="1:12" x14ac:dyDescent="0.25">
      <c r="A159" s="8">
        <v>135</v>
      </c>
      <c r="B159" s="22" t="s">
        <v>147</v>
      </c>
      <c r="C159" s="44">
        <v>8.5048985999999999E-4</v>
      </c>
      <c r="D159" s="10" t="s">
        <v>330</v>
      </c>
      <c r="E159" s="10">
        <v>3476.19</v>
      </c>
      <c r="F159" s="10">
        <v>0</v>
      </c>
      <c r="G159" s="10">
        <v>0</v>
      </c>
      <c r="H159" s="7">
        <v>3476.19</v>
      </c>
      <c r="I159" s="10" t="s">
        <v>330</v>
      </c>
      <c r="J159" s="24" t="s">
        <v>331</v>
      </c>
      <c r="K159" s="24" t="s">
        <v>331</v>
      </c>
      <c r="L159" s="10" t="s">
        <v>331</v>
      </c>
    </row>
    <row r="160" spans="1:12" x14ac:dyDescent="0.25">
      <c r="A160" s="8">
        <v>136</v>
      </c>
      <c r="B160" s="22" t="s">
        <v>148</v>
      </c>
      <c r="C160" s="44">
        <v>4.043991E-5</v>
      </c>
      <c r="D160" s="10" t="s">
        <v>332</v>
      </c>
      <c r="E160" s="10">
        <v>165.28801736280366</v>
      </c>
      <c r="F160" s="10">
        <v>2532.5219826371963</v>
      </c>
      <c r="G160" s="10">
        <v>0</v>
      </c>
      <c r="H160" s="7">
        <v>2697.81</v>
      </c>
      <c r="I160" s="10" t="s">
        <v>330</v>
      </c>
      <c r="J160" s="24" t="s">
        <v>331</v>
      </c>
      <c r="K160" s="24" t="s">
        <v>331</v>
      </c>
      <c r="L160" s="10" t="s">
        <v>331</v>
      </c>
    </row>
    <row r="161" spans="1:12" x14ac:dyDescent="0.25">
      <c r="A161" s="8">
        <v>137</v>
      </c>
      <c r="B161" s="22" t="s">
        <v>149</v>
      </c>
      <c r="C161" s="44">
        <v>8.1575084800000004E-4</v>
      </c>
      <c r="D161" s="10" t="s">
        <v>330</v>
      </c>
      <c r="E161" s="10">
        <v>3334.2</v>
      </c>
      <c r="F161" s="10">
        <v>0</v>
      </c>
      <c r="G161" s="10">
        <v>0</v>
      </c>
      <c r="H161" s="7">
        <v>3334.2</v>
      </c>
      <c r="I161" s="10" t="s">
        <v>332</v>
      </c>
      <c r="J161" s="24" t="s">
        <v>333</v>
      </c>
      <c r="K161" s="24" t="s">
        <v>466</v>
      </c>
      <c r="L161" s="10" t="s">
        <v>335</v>
      </c>
    </row>
    <row r="162" spans="1:12" x14ac:dyDescent="0.25">
      <c r="A162" s="8">
        <v>138</v>
      </c>
      <c r="B162" s="22" t="s">
        <v>150</v>
      </c>
      <c r="C162" s="44">
        <v>5.9449414359999996E-3</v>
      </c>
      <c r="D162" s="10" t="s">
        <v>330</v>
      </c>
      <c r="E162" s="10">
        <v>24298.63</v>
      </c>
      <c r="F162" s="10">
        <v>0</v>
      </c>
      <c r="G162" s="10">
        <v>0</v>
      </c>
      <c r="H162" s="7">
        <v>24298.63</v>
      </c>
      <c r="I162" s="10" t="s">
        <v>332</v>
      </c>
      <c r="J162" s="24" t="s">
        <v>333</v>
      </c>
      <c r="K162" s="24" t="s">
        <v>467</v>
      </c>
      <c r="L162" s="10" t="s">
        <v>335</v>
      </c>
    </row>
    <row r="163" spans="1:12" x14ac:dyDescent="0.25">
      <c r="A163" s="8">
        <v>139</v>
      </c>
      <c r="B163" s="22" t="s">
        <v>151</v>
      </c>
      <c r="C163" s="44">
        <v>4.7307352989999999E-3</v>
      </c>
      <c r="D163" s="10" t="s">
        <v>330</v>
      </c>
      <c r="E163" s="10">
        <v>19335.830000000002</v>
      </c>
      <c r="F163" s="10">
        <v>0</v>
      </c>
      <c r="G163" s="10">
        <v>0</v>
      </c>
      <c r="H163" s="7">
        <v>19335.830000000002</v>
      </c>
      <c r="I163" s="10" t="s">
        <v>330</v>
      </c>
      <c r="J163" s="24" t="s">
        <v>331</v>
      </c>
      <c r="K163" s="24" t="s">
        <v>331</v>
      </c>
      <c r="L163" s="10" t="s">
        <v>331</v>
      </c>
    </row>
    <row r="164" spans="1:12" x14ac:dyDescent="0.25">
      <c r="A164" s="8">
        <v>140</v>
      </c>
      <c r="B164" s="22" t="s">
        <v>152</v>
      </c>
      <c r="C164" s="44">
        <v>1.3858695E-3</v>
      </c>
      <c r="D164" s="10" t="s">
        <v>330</v>
      </c>
      <c r="E164" s="10">
        <v>5664.44</v>
      </c>
      <c r="F164" s="10">
        <v>0</v>
      </c>
      <c r="G164" s="10">
        <v>0</v>
      </c>
      <c r="H164" s="7">
        <v>5664.44</v>
      </c>
      <c r="I164" s="10" t="s">
        <v>332</v>
      </c>
      <c r="J164" s="24" t="s">
        <v>333</v>
      </c>
      <c r="K164" s="24" t="s">
        <v>468</v>
      </c>
      <c r="L164" s="10" t="s">
        <v>335</v>
      </c>
    </row>
    <row r="165" spans="1:12" x14ac:dyDescent="0.25">
      <c r="A165" s="8">
        <v>141</v>
      </c>
      <c r="B165" s="22" t="s">
        <v>153</v>
      </c>
      <c r="C165" s="44">
        <v>8.8237929539999992E-3</v>
      </c>
      <c r="D165" s="10" t="s">
        <v>330</v>
      </c>
      <c r="E165" s="10">
        <v>36065.300000000003</v>
      </c>
      <c r="F165" s="10">
        <v>0</v>
      </c>
      <c r="G165" s="10">
        <v>0</v>
      </c>
      <c r="H165" s="7">
        <v>36065.300000000003</v>
      </c>
      <c r="I165" s="10" t="s">
        <v>332</v>
      </c>
      <c r="J165" s="24" t="s">
        <v>333</v>
      </c>
      <c r="K165" s="24" t="s">
        <v>469</v>
      </c>
      <c r="L165" s="10" t="s">
        <v>335</v>
      </c>
    </row>
    <row r="166" spans="1:12" x14ac:dyDescent="0.25">
      <c r="A166" s="8">
        <v>142</v>
      </c>
      <c r="B166" s="22" t="s">
        <v>154</v>
      </c>
      <c r="C166" s="44">
        <v>6.6875918000000004E-5</v>
      </c>
      <c r="D166" s="10" t="s">
        <v>332</v>
      </c>
      <c r="E166" s="10">
        <v>273.34091569336852</v>
      </c>
      <c r="F166" s="10">
        <v>4188.0590843066311</v>
      </c>
      <c r="G166" s="10">
        <v>-4461.3999999999996</v>
      </c>
      <c r="H166" s="7">
        <v>0</v>
      </c>
      <c r="I166" s="10" t="s">
        <v>330</v>
      </c>
      <c r="J166" s="24" t="s">
        <v>331</v>
      </c>
      <c r="K166" s="24" t="s">
        <v>331</v>
      </c>
      <c r="L166" s="10" t="s">
        <v>331</v>
      </c>
    </row>
    <row r="167" spans="1:12" x14ac:dyDescent="0.25">
      <c r="A167" s="8">
        <v>143</v>
      </c>
      <c r="B167" s="22" t="s">
        <v>155</v>
      </c>
      <c r="C167" s="44">
        <v>5.4332410000000002E-5</v>
      </c>
      <c r="D167" s="10" t="s">
        <v>332</v>
      </c>
      <c r="E167" s="10">
        <v>222.06961121681479</v>
      </c>
      <c r="F167" s="10">
        <v>3402.5303887831851</v>
      </c>
      <c r="G167" s="10">
        <v>0</v>
      </c>
      <c r="H167" s="7">
        <v>3624.6</v>
      </c>
      <c r="I167" s="10" t="s">
        <v>330</v>
      </c>
      <c r="J167" s="24" t="s">
        <v>331</v>
      </c>
      <c r="K167" s="24" t="s">
        <v>331</v>
      </c>
      <c r="L167" s="10" t="s">
        <v>331</v>
      </c>
    </row>
    <row r="168" spans="1:12" x14ac:dyDescent="0.25">
      <c r="A168" s="8">
        <v>144</v>
      </c>
      <c r="B168" s="22" t="s">
        <v>156</v>
      </c>
      <c r="C168" s="44">
        <v>1.06649534E-4</v>
      </c>
      <c r="D168" s="10" t="s">
        <v>330</v>
      </c>
      <c r="E168" s="10">
        <v>435.91</v>
      </c>
      <c r="F168" s="10">
        <v>0</v>
      </c>
      <c r="G168" s="10">
        <v>0</v>
      </c>
      <c r="H168" s="7">
        <v>435.91</v>
      </c>
      <c r="I168" s="10" t="s">
        <v>330</v>
      </c>
      <c r="J168" s="24" t="s">
        <v>331</v>
      </c>
      <c r="K168" s="24" t="s">
        <v>331</v>
      </c>
      <c r="L168" s="10" t="s">
        <v>331</v>
      </c>
    </row>
    <row r="169" spans="1:12" x14ac:dyDescent="0.25">
      <c r="A169" s="8">
        <v>145</v>
      </c>
      <c r="B169" s="22" t="s">
        <v>157</v>
      </c>
      <c r="C169" s="44">
        <v>9.49381273E-4</v>
      </c>
      <c r="D169" s="10" t="s">
        <v>330</v>
      </c>
      <c r="E169" s="10">
        <v>3880.39</v>
      </c>
      <c r="F169" s="10">
        <v>0</v>
      </c>
      <c r="G169" s="10">
        <v>0</v>
      </c>
      <c r="H169" s="7">
        <v>3880.39</v>
      </c>
      <c r="I169" s="10" t="s">
        <v>330</v>
      </c>
      <c r="J169" s="24" t="s">
        <v>331</v>
      </c>
      <c r="K169" s="24" t="s">
        <v>331</v>
      </c>
      <c r="L169" s="10" t="s">
        <v>331</v>
      </c>
    </row>
    <row r="170" spans="1:12" x14ac:dyDescent="0.25">
      <c r="A170" s="8">
        <v>146</v>
      </c>
      <c r="B170" s="22" t="s">
        <v>158</v>
      </c>
      <c r="C170" s="44">
        <v>1.4976536818E-2</v>
      </c>
      <c r="D170" s="10" t="s">
        <v>330</v>
      </c>
      <c r="E170" s="10">
        <v>61213.279999999999</v>
      </c>
      <c r="F170" s="10">
        <v>0</v>
      </c>
      <c r="G170" s="10">
        <v>50.45</v>
      </c>
      <c r="H170" s="7">
        <v>61263.729999999996</v>
      </c>
      <c r="I170" s="10" t="s">
        <v>332</v>
      </c>
      <c r="J170" s="24" t="s">
        <v>333</v>
      </c>
      <c r="K170" s="24" t="s">
        <v>470</v>
      </c>
      <c r="L170" s="10" t="s">
        <v>335</v>
      </c>
    </row>
    <row r="171" spans="1:12" x14ac:dyDescent="0.25">
      <c r="A171" s="8">
        <v>147</v>
      </c>
      <c r="B171" s="22" t="s">
        <v>159</v>
      </c>
      <c r="C171" s="44">
        <v>4.4797409659999999E-3</v>
      </c>
      <c r="D171" s="10" t="s">
        <v>330</v>
      </c>
      <c r="E171" s="10">
        <v>18309.95</v>
      </c>
      <c r="F171" s="10">
        <v>0</v>
      </c>
      <c r="G171" s="10">
        <v>0</v>
      </c>
      <c r="H171" s="7">
        <v>18309.95</v>
      </c>
      <c r="I171" s="10" t="s">
        <v>332</v>
      </c>
      <c r="J171" s="24" t="s">
        <v>333</v>
      </c>
      <c r="K171" s="24" t="s">
        <v>439</v>
      </c>
      <c r="L171" s="10" t="s">
        <v>335</v>
      </c>
    </row>
    <row r="172" spans="1:12" x14ac:dyDescent="0.25">
      <c r="A172" s="8">
        <v>148</v>
      </c>
      <c r="B172" s="22" t="s">
        <v>160</v>
      </c>
      <c r="C172" s="44">
        <v>7.1513735200000002E-4</v>
      </c>
      <c r="D172" s="10" t="s">
        <v>330</v>
      </c>
      <c r="E172" s="10">
        <v>2922.97</v>
      </c>
      <c r="F172" s="10">
        <v>0</v>
      </c>
      <c r="G172" s="10">
        <v>0</v>
      </c>
      <c r="H172" s="7">
        <v>2922.97</v>
      </c>
      <c r="I172" s="10" t="s">
        <v>332</v>
      </c>
      <c r="J172" s="24" t="s">
        <v>333</v>
      </c>
      <c r="K172" s="24" t="s">
        <v>471</v>
      </c>
      <c r="L172" s="10" t="s">
        <v>335</v>
      </c>
    </row>
    <row r="173" spans="1:12" x14ac:dyDescent="0.25">
      <c r="A173" s="8">
        <v>149</v>
      </c>
      <c r="B173" s="22" t="s">
        <v>161</v>
      </c>
      <c r="C173" s="44">
        <v>3.6024340999999999E-5</v>
      </c>
      <c r="D173" s="10" t="s">
        <v>332</v>
      </c>
      <c r="E173" s="10">
        <v>147.24003628795344</v>
      </c>
      <c r="F173" s="10">
        <v>2255.9999637120463</v>
      </c>
      <c r="G173" s="10">
        <v>0</v>
      </c>
      <c r="H173" s="7">
        <v>2403.2399999999998</v>
      </c>
      <c r="I173" s="10" t="s">
        <v>330</v>
      </c>
      <c r="J173" s="24" t="s">
        <v>331</v>
      </c>
      <c r="K173" s="24" t="s">
        <v>331</v>
      </c>
      <c r="L173" s="10" t="s">
        <v>331</v>
      </c>
    </row>
    <row r="174" spans="1:12" x14ac:dyDescent="0.25">
      <c r="A174" s="8">
        <v>150</v>
      </c>
      <c r="B174" s="22" t="s">
        <v>162</v>
      </c>
      <c r="C174" s="44">
        <v>5.4349003299999997E-4</v>
      </c>
      <c r="D174" s="10" t="s">
        <v>330</v>
      </c>
      <c r="E174" s="10">
        <v>2221.4</v>
      </c>
      <c r="F174" s="10">
        <v>0</v>
      </c>
      <c r="G174" s="10">
        <v>0</v>
      </c>
      <c r="H174" s="7">
        <v>2221.4</v>
      </c>
      <c r="I174" s="10" t="s">
        <v>330</v>
      </c>
      <c r="J174" s="24" t="s">
        <v>331</v>
      </c>
      <c r="K174" s="24" t="s">
        <v>331</v>
      </c>
      <c r="L174" s="10" t="s">
        <v>331</v>
      </c>
    </row>
    <row r="175" spans="1:12" x14ac:dyDescent="0.25">
      <c r="A175" s="8">
        <v>151</v>
      </c>
      <c r="B175" s="22" t="s">
        <v>163</v>
      </c>
      <c r="C175" s="44">
        <v>8.6511046551000004E-2</v>
      </c>
      <c r="D175" s="10" t="s">
        <v>330</v>
      </c>
      <c r="E175" s="10">
        <v>353594.77</v>
      </c>
      <c r="F175" s="10">
        <v>0</v>
      </c>
      <c r="G175" s="10">
        <v>4461.3999999999996</v>
      </c>
      <c r="H175" s="7">
        <v>358056.17000000004</v>
      </c>
      <c r="I175" s="10" t="s">
        <v>332</v>
      </c>
      <c r="J175" s="24" t="s">
        <v>333</v>
      </c>
      <c r="K175" s="24" t="s">
        <v>472</v>
      </c>
      <c r="L175" s="10" t="s">
        <v>335</v>
      </c>
    </row>
    <row r="176" spans="1:12" x14ac:dyDescent="0.25">
      <c r="A176" s="8">
        <v>152</v>
      </c>
      <c r="B176" s="22" t="s">
        <v>164</v>
      </c>
      <c r="C176" s="44">
        <v>6.4650348899999998E-4</v>
      </c>
      <c r="D176" s="10" t="s">
        <v>330</v>
      </c>
      <c r="E176" s="10">
        <v>2642.44</v>
      </c>
      <c r="F176" s="10">
        <v>0</v>
      </c>
      <c r="G176" s="10">
        <v>0</v>
      </c>
      <c r="H176" s="7">
        <v>2642.44</v>
      </c>
      <c r="I176" s="10" t="s">
        <v>330</v>
      </c>
      <c r="J176" s="24" t="s">
        <v>331</v>
      </c>
      <c r="K176" s="24" t="s">
        <v>331</v>
      </c>
      <c r="L176" s="10" t="s">
        <v>331</v>
      </c>
    </row>
    <row r="177" spans="1:12" x14ac:dyDescent="0.25">
      <c r="A177" s="8">
        <v>153</v>
      </c>
      <c r="B177" s="22" t="s">
        <v>165</v>
      </c>
      <c r="C177" s="44">
        <v>8.6236729899999995E-4</v>
      </c>
      <c r="D177" s="10" t="s">
        <v>330</v>
      </c>
      <c r="E177" s="10">
        <v>3524.74</v>
      </c>
      <c r="F177" s="10">
        <v>0</v>
      </c>
      <c r="G177" s="10">
        <v>0</v>
      </c>
      <c r="H177" s="7">
        <v>3524.74</v>
      </c>
      <c r="I177" s="10" t="s">
        <v>330</v>
      </c>
      <c r="J177" s="24" t="s">
        <v>331</v>
      </c>
      <c r="K177" s="24" t="s">
        <v>331</v>
      </c>
      <c r="L177" s="10" t="s">
        <v>331</v>
      </c>
    </row>
    <row r="178" spans="1:12" x14ac:dyDescent="0.25">
      <c r="A178" s="8">
        <v>154</v>
      </c>
      <c r="B178" s="22" t="s">
        <v>166</v>
      </c>
      <c r="C178" s="44">
        <v>3.4954682540000001E-3</v>
      </c>
      <c r="D178" s="10" t="s">
        <v>330</v>
      </c>
      <c r="E178" s="10">
        <v>14286.95</v>
      </c>
      <c r="F178" s="10">
        <v>0</v>
      </c>
      <c r="G178" s="10">
        <v>0</v>
      </c>
      <c r="H178" s="7">
        <v>14286.95</v>
      </c>
      <c r="I178" s="10" t="s">
        <v>332</v>
      </c>
      <c r="J178" s="24" t="s">
        <v>333</v>
      </c>
      <c r="K178" s="24" t="s">
        <v>473</v>
      </c>
      <c r="L178" s="10" t="s">
        <v>335</v>
      </c>
    </row>
    <row r="179" spans="1:12" x14ac:dyDescent="0.25">
      <c r="A179" s="8">
        <v>155</v>
      </c>
      <c r="B179" s="22" t="s">
        <v>167</v>
      </c>
      <c r="C179" s="44">
        <v>1.188263E-6</v>
      </c>
      <c r="D179" s="10" t="s">
        <v>332</v>
      </c>
      <c r="E179" s="10">
        <v>4.8558341758321717</v>
      </c>
      <c r="F179" s="10">
        <v>74.414165824167824</v>
      </c>
      <c r="G179" s="10">
        <v>0</v>
      </c>
      <c r="H179" s="7">
        <v>79.27</v>
      </c>
      <c r="I179" s="10" t="s">
        <v>330</v>
      </c>
      <c r="J179" s="24" t="s">
        <v>331</v>
      </c>
      <c r="K179" s="24" t="s">
        <v>331</v>
      </c>
      <c r="L179" s="10" t="s">
        <v>331</v>
      </c>
    </row>
    <row r="180" spans="1:12" x14ac:dyDescent="0.25">
      <c r="A180" s="8">
        <v>156</v>
      </c>
      <c r="B180" s="22" t="s">
        <v>168</v>
      </c>
      <c r="C180" s="44">
        <v>1.8731634500000001E-4</v>
      </c>
      <c r="D180" s="10" t="s">
        <v>330</v>
      </c>
      <c r="E180" s="10">
        <v>765.61</v>
      </c>
      <c r="F180" s="10">
        <v>0</v>
      </c>
      <c r="G180" s="10">
        <v>0</v>
      </c>
      <c r="H180" s="7">
        <v>765.61</v>
      </c>
      <c r="I180" s="10" t="s">
        <v>330</v>
      </c>
      <c r="J180" s="24" t="s">
        <v>331</v>
      </c>
      <c r="K180" s="24" t="s">
        <v>331</v>
      </c>
      <c r="L180" s="10" t="s">
        <v>331</v>
      </c>
    </row>
    <row r="181" spans="1:12" x14ac:dyDescent="0.25">
      <c r="A181" s="8">
        <v>157</v>
      </c>
      <c r="B181" s="22" t="s">
        <v>169</v>
      </c>
      <c r="C181" s="44">
        <v>6.0352741929999999E-3</v>
      </c>
      <c r="D181" s="10" t="s">
        <v>330</v>
      </c>
      <c r="E181" s="10">
        <v>24667.85</v>
      </c>
      <c r="F181" s="10">
        <v>0</v>
      </c>
      <c r="G181" s="10">
        <v>0</v>
      </c>
      <c r="H181" s="7">
        <v>24667.85</v>
      </c>
      <c r="I181" s="10" t="s">
        <v>332</v>
      </c>
      <c r="J181" s="24" t="s">
        <v>333</v>
      </c>
      <c r="K181" s="24" t="s">
        <v>474</v>
      </c>
      <c r="L181" s="10" t="s">
        <v>335</v>
      </c>
    </row>
    <row r="182" spans="1:12" x14ac:dyDescent="0.25">
      <c r="A182" s="8">
        <v>158</v>
      </c>
      <c r="B182" s="22" t="s">
        <v>170</v>
      </c>
      <c r="C182" s="44">
        <v>2.785770312E-3</v>
      </c>
      <c r="D182" s="10" t="s">
        <v>330</v>
      </c>
      <c r="E182" s="10">
        <v>11386.22</v>
      </c>
      <c r="F182" s="10">
        <v>0</v>
      </c>
      <c r="G182" s="10">
        <v>0</v>
      </c>
      <c r="H182" s="7">
        <v>11386.22</v>
      </c>
      <c r="I182" s="10" t="s">
        <v>332</v>
      </c>
      <c r="J182" s="24" t="s">
        <v>333</v>
      </c>
      <c r="K182" s="24" t="s">
        <v>475</v>
      </c>
      <c r="L182" s="10" t="s">
        <v>335</v>
      </c>
    </row>
    <row r="183" spans="1:12" x14ac:dyDescent="0.25">
      <c r="A183" s="8">
        <v>159</v>
      </c>
      <c r="B183" s="22" t="s">
        <v>171</v>
      </c>
      <c r="C183" s="44">
        <v>1.9846587479999999E-3</v>
      </c>
      <c r="D183" s="10" t="s">
        <v>330</v>
      </c>
      <c r="E183" s="10">
        <v>8111.85</v>
      </c>
      <c r="F183" s="10">
        <v>0</v>
      </c>
      <c r="G183" s="10">
        <v>0</v>
      </c>
      <c r="H183" s="7">
        <v>8111.85</v>
      </c>
      <c r="I183" s="10" t="s">
        <v>330</v>
      </c>
      <c r="J183" s="24" t="s">
        <v>331</v>
      </c>
      <c r="K183" s="24" t="s">
        <v>331</v>
      </c>
      <c r="L183" s="10" t="s">
        <v>331</v>
      </c>
    </row>
    <row r="184" spans="1:12" x14ac:dyDescent="0.25">
      <c r="A184" s="8">
        <v>160</v>
      </c>
      <c r="B184" s="22" t="s">
        <v>172</v>
      </c>
      <c r="C184" s="44">
        <v>3.10542941E-4</v>
      </c>
      <c r="D184" s="10" t="s">
        <v>330</v>
      </c>
      <c r="E184" s="10">
        <v>1269.28</v>
      </c>
      <c r="F184" s="10">
        <v>0</v>
      </c>
      <c r="G184" s="10">
        <v>0</v>
      </c>
      <c r="H184" s="7">
        <v>1269.28</v>
      </c>
      <c r="I184" s="10" t="s">
        <v>330</v>
      </c>
      <c r="J184" s="24" t="s">
        <v>331</v>
      </c>
      <c r="K184" s="24" t="s">
        <v>331</v>
      </c>
      <c r="L184" s="10" t="s">
        <v>331</v>
      </c>
    </row>
    <row r="185" spans="1:12" x14ac:dyDescent="0.25">
      <c r="A185" s="8">
        <v>161</v>
      </c>
      <c r="B185" s="22" t="s">
        <v>173</v>
      </c>
      <c r="C185" s="44">
        <v>9.4422835299999997E-4</v>
      </c>
      <c r="D185" s="10" t="s">
        <v>330</v>
      </c>
      <c r="E185" s="10">
        <v>3859.32</v>
      </c>
      <c r="F185" s="10">
        <v>0</v>
      </c>
      <c r="G185" s="10">
        <v>0</v>
      </c>
      <c r="H185" s="7">
        <v>3859.32</v>
      </c>
      <c r="I185" s="10" t="s">
        <v>330</v>
      </c>
      <c r="J185" s="24" t="s">
        <v>331</v>
      </c>
      <c r="K185" s="24" t="s">
        <v>331</v>
      </c>
      <c r="L185" s="10" t="s">
        <v>331</v>
      </c>
    </row>
    <row r="186" spans="1:12" x14ac:dyDescent="0.25">
      <c r="A186" s="8">
        <v>162</v>
      </c>
      <c r="B186" s="22" t="s">
        <v>174</v>
      </c>
      <c r="C186" s="44">
        <v>4.2307814900000002E-4</v>
      </c>
      <c r="D186" s="10" t="s">
        <v>330</v>
      </c>
      <c r="E186" s="10">
        <v>1729.24</v>
      </c>
      <c r="F186" s="10">
        <v>0</v>
      </c>
      <c r="G186" s="10">
        <v>0</v>
      </c>
      <c r="H186" s="7">
        <v>1729.24</v>
      </c>
      <c r="I186" s="10" t="s">
        <v>330</v>
      </c>
      <c r="J186" s="24" t="s">
        <v>331</v>
      </c>
      <c r="K186" s="24" t="s">
        <v>331</v>
      </c>
      <c r="L186" s="10" t="s">
        <v>331</v>
      </c>
    </row>
    <row r="187" spans="1:12" x14ac:dyDescent="0.25">
      <c r="A187" s="8">
        <v>163</v>
      </c>
      <c r="B187" s="22" t="s">
        <v>175</v>
      </c>
      <c r="C187" s="44">
        <v>1.8064208799999999E-3</v>
      </c>
      <c r="D187" s="10" t="s">
        <v>330</v>
      </c>
      <c r="E187" s="10">
        <v>7383.35</v>
      </c>
      <c r="F187" s="10">
        <v>0</v>
      </c>
      <c r="G187" s="10">
        <v>0</v>
      </c>
      <c r="H187" s="7">
        <v>7383.35</v>
      </c>
      <c r="I187" s="10" t="s">
        <v>330</v>
      </c>
      <c r="J187" s="24" t="s">
        <v>331</v>
      </c>
      <c r="K187" s="24" t="s">
        <v>331</v>
      </c>
      <c r="L187" s="10" t="s">
        <v>331</v>
      </c>
    </row>
    <row r="188" spans="1:12" x14ac:dyDescent="0.25">
      <c r="A188" s="8">
        <v>164</v>
      </c>
      <c r="B188" s="22" t="s">
        <v>176</v>
      </c>
      <c r="C188" s="44">
        <v>3.2176018620000001E-3</v>
      </c>
      <c r="D188" s="10" t="s">
        <v>330</v>
      </c>
      <c r="E188" s="10">
        <v>13151.24</v>
      </c>
      <c r="F188" s="10">
        <v>0</v>
      </c>
      <c r="G188" s="10">
        <v>0</v>
      </c>
      <c r="H188" s="7">
        <v>13151.24</v>
      </c>
      <c r="I188" s="10" t="s">
        <v>330</v>
      </c>
      <c r="J188" s="24" t="s">
        <v>331</v>
      </c>
      <c r="K188" s="24" t="s">
        <v>331</v>
      </c>
      <c r="L188" s="10" t="s">
        <v>331</v>
      </c>
    </row>
    <row r="189" spans="1:12" x14ac:dyDescent="0.25">
      <c r="A189" s="8">
        <v>165</v>
      </c>
      <c r="B189" s="22" t="s">
        <v>177</v>
      </c>
      <c r="C189" s="44">
        <v>3.8407488999999998E-5</v>
      </c>
      <c r="D189" s="10" t="s">
        <v>332</v>
      </c>
      <c r="E189" s="10">
        <v>156.98700637325146</v>
      </c>
      <c r="F189" s="10">
        <v>2405.2429936267486</v>
      </c>
      <c r="G189" s="10">
        <v>0</v>
      </c>
      <c r="H189" s="7">
        <v>2562.23</v>
      </c>
      <c r="I189" s="10" t="s">
        <v>330</v>
      </c>
      <c r="J189" s="24" t="s">
        <v>331</v>
      </c>
      <c r="K189" s="24" t="s">
        <v>331</v>
      </c>
      <c r="L189" s="10" t="s">
        <v>331</v>
      </c>
    </row>
    <row r="190" spans="1:12" x14ac:dyDescent="0.25">
      <c r="A190" s="8">
        <v>166</v>
      </c>
      <c r="B190" s="22" t="s">
        <v>178</v>
      </c>
      <c r="C190" s="44">
        <v>5.9922724300000003E-4</v>
      </c>
      <c r="D190" s="10" t="s">
        <v>330</v>
      </c>
      <c r="E190" s="10">
        <v>2449.21</v>
      </c>
      <c r="F190" s="10">
        <v>0</v>
      </c>
      <c r="G190" s="10">
        <v>0</v>
      </c>
      <c r="H190" s="7">
        <v>2449.21</v>
      </c>
      <c r="I190" s="10" t="s">
        <v>330</v>
      </c>
      <c r="J190" s="24" t="s">
        <v>331</v>
      </c>
      <c r="K190" s="24" t="s">
        <v>331</v>
      </c>
      <c r="L190" s="10" t="s">
        <v>331</v>
      </c>
    </row>
    <row r="191" spans="1:12" x14ac:dyDescent="0.25">
      <c r="A191" s="8">
        <v>167</v>
      </c>
      <c r="B191" s="22" t="s">
        <v>179</v>
      </c>
      <c r="C191" s="44">
        <v>2.6396387000000001E-5</v>
      </c>
      <c r="D191" s="10" t="s">
        <v>332</v>
      </c>
      <c r="E191" s="10">
        <v>107.89413662892139</v>
      </c>
      <c r="F191" s="10">
        <v>1653.0558633710787</v>
      </c>
      <c r="G191" s="10">
        <v>-1760.95</v>
      </c>
      <c r="H191" s="7">
        <v>0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168</v>
      </c>
      <c r="B192" s="22" t="s">
        <v>180</v>
      </c>
      <c r="C192" s="44">
        <v>7.1543601999999996E-5</v>
      </c>
      <c r="D192" s="10" t="s">
        <v>332</v>
      </c>
      <c r="E192" s="10">
        <v>292.42036559561075</v>
      </c>
      <c r="F192" s="10">
        <v>4480.3696344043892</v>
      </c>
      <c r="G192" s="10">
        <v>0</v>
      </c>
      <c r="H192" s="7">
        <v>4772.79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169</v>
      </c>
      <c r="B193" s="22" t="s">
        <v>181</v>
      </c>
      <c r="C193" s="44">
        <v>1.256002278E-3</v>
      </c>
      <c r="D193" s="10" t="s">
        <v>330</v>
      </c>
      <c r="E193" s="10">
        <v>5133.63</v>
      </c>
      <c r="F193" s="10">
        <v>0</v>
      </c>
      <c r="G193" s="10">
        <v>0</v>
      </c>
      <c r="H193" s="7">
        <v>5133.63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170</v>
      </c>
      <c r="B194" s="22" t="s">
        <v>182</v>
      </c>
      <c r="C194" s="44">
        <v>1.7154393930000001E-2</v>
      </c>
      <c r="D194" s="10" t="s">
        <v>330</v>
      </c>
      <c r="E194" s="10">
        <v>70114.789999999994</v>
      </c>
      <c r="F194" s="10">
        <v>0</v>
      </c>
      <c r="G194" s="10">
        <v>0</v>
      </c>
      <c r="H194" s="7">
        <v>70114.789999999994</v>
      </c>
      <c r="I194" s="10" t="s">
        <v>332</v>
      </c>
      <c r="J194" s="24" t="s">
        <v>333</v>
      </c>
      <c r="K194" s="24" t="s">
        <v>476</v>
      </c>
      <c r="L194" s="10" t="s">
        <v>335</v>
      </c>
    </row>
    <row r="195" spans="1:12" x14ac:dyDescent="0.25">
      <c r="A195" s="8">
        <v>171</v>
      </c>
      <c r="B195" s="22" t="s">
        <v>183</v>
      </c>
      <c r="C195" s="44">
        <v>6.9578341279999999E-3</v>
      </c>
      <c r="D195" s="10" t="s">
        <v>330</v>
      </c>
      <c r="E195" s="10">
        <v>28438.61</v>
      </c>
      <c r="F195" s="10">
        <v>0</v>
      </c>
      <c r="G195" s="10">
        <v>0</v>
      </c>
      <c r="H195" s="7">
        <v>28438.61</v>
      </c>
      <c r="I195" s="10" t="s">
        <v>332</v>
      </c>
      <c r="J195" s="24" t="s">
        <v>333</v>
      </c>
      <c r="K195" s="24" t="s">
        <v>477</v>
      </c>
      <c r="L195" s="10" t="s">
        <v>335</v>
      </c>
    </row>
    <row r="196" spans="1:12" x14ac:dyDescent="0.25">
      <c r="A196" s="8">
        <v>172</v>
      </c>
      <c r="B196" s="22" t="s">
        <v>184</v>
      </c>
      <c r="C196" s="44">
        <v>9.858481609999999E-4</v>
      </c>
      <c r="D196" s="10" t="s">
        <v>330</v>
      </c>
      <c r="E196" s="10">
        <v>4029.44</v>
      </c>
      <c r="F196" s="10">
        <v>0</v>
      </c>
      <c r="G196" s="10">
        <v>0</v>
      </c>
      <c r="H196" s="7">
        <v>4029.44</v>
      </c>
      <c r="I196" s="10" t="s">
        <v>332</v>
      </c>
      <c r="J196" s="24" t="s">
        <v>333</v>
      </c>
      <c r="K196" s="24" t="s">
        <v>478</v>
      </c>
      <c r="L196" s="10" t="s">
        <v>335</v>
      </c>
    </row>
    <row r="197" spans="1:12" x14ac:dyDescent="0.25">
      <c r="A197" s="8">
        <v>173</v>
      </c>
      <c r="B197" s="22" t="s">
        <v>185</v>
      </c>
      <c r="C197" s="44">
        <v>3.0056747899999999E-4</v>
      </c>
      <c r="D197" s="10" t="s">
        <v>330</v>
      </c>
      <c r="E197" s="10">
        <v>1228.5</v>
      </c>
      <c r="F197" s="10">
        <v>0</v>
      </c>
      <c r="G197" s="10">
        <v>0</v>
      </c>
      <c r="H197" s="7">
        <v>1228.5</v>
      </c>
      <c r="I197" s="10" t="s">
        <v>330</v>
      </c>
      <c r="J197" s="24" t="s">
        <v>331</v>
      </c>
      <c r="K197" s="24" t="s">
        <v>331</v>
      </c>
      <c r="L197" s="10" t="s">
        <v>331</v>
      </c>
    </row>
    <row r="198" spans="1:12" x14ac:dyDescent="0.25">
      <c r="A198" s="8">
        <v>174</v>
      </c>
      <c r="B198" s="22" t="s">
        <v>186</v>
      </c>
      <c r="C198" s="44">
        <v>1.48781594E-4</v>
      </c>
      <c r="D198" s="10" t="s">
        <v>330</v>
      </c>
      <c r="E198" s="10">
        <v>608.11</v>
      </c>
      <c r="F198" s="10">
        <v>0</v>
      </c>
      <c r="G198" s="10">
        <v>0</v>
      </c>
      <c r="H198" s="7">
        <v>608.11</v>
      </c>
      <c r="I198" s="10" t="s">
        <v>330</v>
      </c>
      <c r="J198" s="24" t="s">
        <v>331</v>
      </c>
      <c r="K198" s="24" t="s">
        <v>331</v>
      </c>
      <c r="L198" s="10" t="s">
        <v>331</v>
      </c>
    </row>
    <row r="199" spans="1:12" x14ac:dyDescent="0.25">
      <c r="A199" s="8">
        <v>175</v>
      </c>
      <c r="B199" s="22" t="s">
        <v>187</v>
      </c>
      <c r="C199" s="44">
        <v>2.1378856399999999E-4</v>
      </c>
      <c r="D199" s="10" t="s">
        <v>330</v>
      </c>
      <c r="E199" s="10">
        <v>873.81</v>
      </c>
      <c r="F199" s="10">
        <v>0</v>
      </c>
      <c r="G199" s="10">
        <v>0</v>
      </c>
      <c r="H199" s="7">
        <v>873.81</v>
      </c>
      <c r="I199" s="10" t="s">
        <v>330</v>
      </c>
      <c r="J199" s="24" t="s">
        <v>331</v>
      </c>
      <c r="K199" s="24" t="s">
        <v>331</v>
      </c>
      <c r="L199" s="10" t="s">
        <v>331</v>
      </c>
    </row>
    <row r="200" spans="1:12" x14ac:dyDescent="0.25">
      <c r="A200" s="8">
        <v>176</v>
      </c>
      <c r="B200" s="22" t="s">
        <v>188</v>
      </c>
      <c r="C200" s="44">
        <v>9.0106554000000003E-5</v>
      </c>
      <c r="D200" s="10" t="s">
        <v>330</v>
      </c>
      <c r="E200" s="10">
        <v>368.29</v>
      </c>
      <c r="F200" s="10">
        <v>0</v>
      </c>
      <c r="G200" s="10">
        <v>0</v>
      </c>
      <c r="H200" s="7">
        <v>368.29</v>
      </c>
      <c r="I200" s="10" t="s">
        <v>330</v>
      </c>
      <c r="J200" s="24" t="s">
        <v>331</v>
      </c>
      <c r="K200" s="24" t="s">
        <v>331</v>
      </c>
      <c r="L200" s="10" t="s">
        <v>331</v>
      </c>
    </row>
    <row r="201" spans="1:12" x14ac:dyDescent="0.25">
      <c r="A201" s="8">
        <v>177</v>
      </c>
      <c r="B201" s="22" t="s">
        <v>189</v>
      </c>
      <c r="C201" s="44">
        <v>2.1563493299999999E-4</v>
      </c>
      <c r="D201" s="10" t="s">
        <v>330</v>
      </c>
      <c r="E201" s="10">
        <v>881.36</v>
      </c>
      <c r="F201" s="10">
        <v>0</v>
      </c>
      <c r="G201" s="10">
        <v>0</v>
      </c>
      <c r="H201" s="7">
        <v>881.36</v>
      </c>
      <c r="I201" s="10" t="s">
        <v>330</v>
      </c>
      <c r="J201" s="24" t="s">
        <v>331</v>
      </c>
      <c r="K201" s="24" t="s">
        <v>331</v>
      </c>
      <c r="L201" s="10" t="s">
        <v>331</v>
      </c>
    </row>
    <row r="202" spans="1:12" x14ac:dyDescent="0.25">
      <c r="A202" s="8">
        <v>178</v>
      </c>
      <c r="B202" s="22" t="s">
        <v>190</v>
      </c>
      <c r="C202" s="44">
        <v>1.044619233E-3</v>
      </c>
      <c r="D202" s="10" t="s">
        <v>330</v>
      </c>
      <c r="E202" s="10">
        <v>4269.6499999999996</v>
      </c>
      <c r="F202" s="10">
        <v>0</v>
      </c>
      <c r="G202" s="10">
        <v>0</v>
      </c>
      <c r="H202" s="7">
        <v>4269.6499999999996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179</v>
      </c>
      <c r="B203" s="22" t="s">
        <v>191</v>
      </c>
      <c r="C203" s="44">
        <v>1.9100374032E-2</v>
      </c>
      <c r="D203" s="10" t="s">
        <v>330</v>
      </c>
      <c r="E203" s="10">
        <v>78068.55</v>
      </c>
      <c r="F203" s="10">
        <v>0</v>
      </c>
      <c r="G203" s="10">
        <v>0</v>
      </c>
      <c r="H203" s="7">
        <v>78068.55</v>
      </c>
      <c r="I203" s="10" t="s">
        <v>332</v>
      </c>
      <c r="J203" s="24" t="s">
        <v>333</v>
      </c>
      <c r="K203" s="24" t="s">
        <v>479</v>
      </c>
      <c r="L203" s="10" t="s">
        <v>335</v>
      </c>
    </row>
    <row r="204" spans="1:12" x14ac:dyDescent="0.25">
      <c r="A204" s="8">
        <v>180</v>
      </c>
      <c r="B204" s="22" t="s">
        <v>192</v>
      </c>
      <c r="C204" s="44">
        <v>2.9904211599999998E-4</v>
      </c>
      <c r="D204" s="10" t="s">
        <v>330</v>
      </c>
      <c r="E204" s="10">
        <v>1222.27</v>
      </c>
      <c r="F204" s="10">
        <v>0</v>
      </c>
      <c r="G204" s="10">
        <v>0</v>
      </c>
      <c r="H204" s="7">
        <v>1222.27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181</v>
      </c>
      <c r="B205" s="22" t="s">
        <v>193</v>
      </c>
      <c r="C205" s="44">
        <v>2.8708523699999999E-4</v>
      </c>
      <c r="D205" s="10" t="s">
        <v>330</v>
      </c>
      <c r="E205" s="10">
        <v>1173.4000000000001</v>
      </c>
      <c r="F205" s="10">
        <v>0</v>
      </c>
      <c r="G205" s="10">
        <v>0</v>
      </c>
      <c r="H205" s="7">
        <v>1173.4000000000001</v>
      </c>
      <c r="I205" s="10" t="s">
        <v>330</v>
      </c>
      <c r="J205" s="24" t="s">
        <v>331</v>
      </c>
      <c r="K205" s="24" t="s">
        <v>331</v>
      </c>
      <c r="L205" s="10" t="s">
        <v>331</v>
      </c>
    </row>
    <row r="206" spans="1:12" x14ac:dyDescent="0.25">
      <c r="A206" s="8">
        <v>182</v>
      </c>
      <c r="B206" s="22" t="s">
        <v>194</v>
      </c>
      <c r="C206" s="44">
        <v>5.2318127209999999E-3</v>
      </c>
      <c r="D206" s="10" t="s">
        <v>330</v>
      </c>
      <c r="E206" s="10">
        <v>21383.88</v>
      </c>
      <c r="F206" s="10">
        <v>0</v>
      </c>
      <c r="G206" s="10">
        <v>0</v>
      </c>
      <c r="H206" s="7">
        <v>21383.88</v>
      </c>
      <c r="I206" s="10" t="s">
        <v>332</v>
      </c>
      <c r="J206" s="24" t="s">
        <v>333</v>
      </c>
      <c r="K206" s="24" t="s">
        <v>480</v>
      </c>
      <c r="L206" s="10" t="s">
        <v>335</v>
      </c>
    </row>
    <row r="207" spans="1:12" x14ac:dyDescent="0.25">
      <c r="A207" s="8">
        <v>183</v>
      </c>
      <c r="B207" s="22" t="s">
        <v>195</v>
      </c>
      <c r="C207" s="44">
        <v>3.4855560499999998E-4</v>
      </c>
      <c r="D207" s="10" t="s">
        <v>330</v>
      </c>
      <c r="E207" s="10">
        <v>1424.64</v>
      </c>
      <c r="F207" s="10">
        <v>0</v>
      </c>
      <c r="G207" s="10">
        <v>0</v>
      </c>
      <c r="H207" s="7">
        <v>1424.64</v>
      </c>
      <c r="I207" s="10" t="s">
        <v>330</v>
      </c>
      <c r="J207" s="24" t="s">
        <v>331</v>
      </c>
      <c r="K207" s="24" t="s">
        <v>331</v>
      </c>
      <c r="L207" s="10" t="s">
        <v>331</v>
      </c>
    </row>
    <row r="208" spans="1:12" x14ac:dyDescent="0.25">
      <c r="A208" s="8">
        <v>184</v>
      </c>
      <c r="B208" s="22" t="s">
        <v>196</v>
      </c>
      <c r="C208" s="44">
        <v>1.2868028499999999E-4</v>
      </c>
      <c r="D208" s="10" t="s">
        <v>330</v>
      </c>
      <c r="E208" s="10">
        <v>525.95000000000005</v>
      </c>
      <c r="F208" s="10">
        <v>0</v>
      </c>
      <c r="G208" s="10">
        <v>-525.95000000000005</v>
      </c>
      <c r="H208" s="7">
        <v>0</v>
      </c>
      <c r="I208" s="10" t="s">
        <v>330</v>
      </c>
      <c r="J208" s="24" t="s">
        <v>331</v>
      </c>
      <c r="K208" s="24" t="s">
        <v>331</v>
      </c>
      <c r="L208" s="10" t="s">
        <v>331</v>
      </c>
    </row>
    <row r="209" spans="1:12" x14ac:dyDescent="0.25">
      <c r="A209" s="8">
        <v>185</v>
      </c>
      <c r="B209" s="22" t="s">
        <v>197</v>
      </c>
      <c r="C209" s="44">
        <v>9.3741051199999997E-4</v>
      </c>
      <c r="D209" s="10" t="s">
        <v>330</v>
      </c>
      <c r="E209" s="10">
        <v>3831.46</v>
      </c>
      <c r="F209" s="10">
        <v>0</v>
      </c>
      <c r="G209" s="10">
        <v>0</v>
      </c>
      <c r="H209" s="7">
        <v>3831.46</v>
      </c>
      <c r="I209" s="10" t="s">
        <v>332</v>
      </c>
      <c r="J209" s="24" t="s">
        <v>333</v>
      </c>
      <c r="K209" s="24" t="s">
        <v>439</v>
      </c>
      <c r="L209" s="10" t="s">
        <v>335</v>
      </c>
    </row>
    <row r="210" spans="1:12" x14ac:dyDescent="0.25">
      <c r="A210" s="8">
        <v>186</v>
      </c>
      <c r="B210" s="22" t="s">
        <v>198</v>
      </c>
      <c r="C210" s="44">
        <v>4.1937412099999998E-4</v>
      </c>
      <c r="D210" s="10" t="s">
        <v>330</v>
      </c>
      <c r="E210" s="10">
        <v>1714.1</v>
      </c>
      <c r="F210" s="10">
        <v>0</v>
      </c>
      <c r="G210" s="10">
        <v>0</v>
      </c>
      <c r="H210" s="7">
        <v>1714.1</v>
      </c>
      <c r="I210" s="10" t="s">
        <v>330</v>
      </c>
      <c r="J210" s="24" t="s">
        <v>331</v>
      </c>
      <c r="K210" s="24" t="s">
        <v>331</v>
      </c>
      <c r="L210" s="10" t="s">
        <v>331</v>
      </c>
    </row>
    <row r="211" spans="1:12" x14ac:dyDescent="0.25">
      <c r="A211" s="8">
        <v>187</v>
      </c>
      <c r="B211" s="22" t="s">
        <v>199</v>
      </c>
      <c r="C211" s="44">
        <v>8.75890282E-4</v>
      </c>
      <c r="D211" s="10" t="s">
        <v>330</v>
      </c>
      <c r="E211" s="10">
        <v>3580.01</v>
      </c>
      <c r="F211" s="10">
        <v>0</v>
      </c>
      <c r="G211" s="10">
        <v>0</v>
      </c>
      <c r="H211" s="7">
        <v>3580.01</v>
      </c>
      <c r="I211" s="10" t="s">
        <v>330</v>
      </c>
      <c r="J211" s="24" t="s">
        <v>331</v>
      </c>
      <c r="K211" s="24" t="s">
        <v>331</v>
      </c>
      <c r="L211" s="10" t="s">
        <v>331</v>
      </c>
    </row>
    <row r="212" spans="1:12" x14ac:dyDescent="0.25">
      <c r="A212" s="8">
        <v>188</v>
      </c>
      <c r="B212" s="22" t="s">
        <v>200</v>
      </c>
      <c r="C212" s="44">
        <v>6.20117462E-4</v>
      </c>
      <c r="D212" s="10" t="s">
        <v>330</v>
      </c>
      <c r="E212" s="10">
        <v>2534.59</v>
      </c>
      <c r="F212" s="10">
        <v>0</v>
      </c>
      <c r="G212" s="10">
        <v>0</v>
      </c>
      <c r="H212" s="7">
        <v>2534.59</v>
      </c>
      <c r="I212" s="10" t="s">
        <v>330</v>
      </c>
      <c r="J212" s="24" t="s">
        <v>331</v>
      </c>
      <c r="K212" s="24" t="s">
        <v>331</v>
      </c>
      <c r="L212" s="10" t="s">
        <v>331</v>
      </c>
    </row>
    <row r="213" spans="1:12" x14ac:dyDescent="0.25">
      <c r="A213" s="8">
        <v>189</v>
      </c>
      <c r="B213" s="22" t="s">
        <v>201</v>
      </c>
      <c r="C213" s="44">
        <v>1.63938462E-4</v>
      </c>
      <c r="D213" s="10" t="s">
        <v>330</v>
      </c>
      <c r="E213" s="10">
        <v>670.06</v>
      </c>
      <c r="F213" s="10">
        <v>0</v>
      </c>
      <c r="G213" s="10">
        <v>0</v>
      </c>
      <c r="H213" s="7">
        <v>670.06</v>
      </c>
      <c r="I213" s="10" t="s">
        <v>330</v>
      </c>
      <c r="J213" s="24" t="s">
        <v>331</v>
      </c>
      <c r="K213" s="24" t="s">
        <v>331</v>
      </c>
      <c r="L213" s="10" t="s">
        <v>331</v>
      </c>
    </row>
    <row r="214" spans="1:12" x14ac:dyDescent="0.25">
      <c r="A214" s="8">
        <v>190</v>
      </c>
      <c r="B214" s="22" t="s">
        <v>202</v>
      </c>
      <c r="C214" s="44">
        <v>5.8535727114E-2</v>
      </c>
      <c r="D214" s="10" t="s">
        <v>330</v>
      </c>
      <c r="E214" s="10">
        <v>239251.84</v>
      </c>
      <c r="F214" s="10">
        <v>0</v>
      </c>
      <c r="G214" s="10">
        <v>812.77</v>
      </c>
      <c r="H214" s="7">
        <v>240064.61</v>
      </c>
      <c r="I214" s="10" t="s">
        <v>332</v>
      </c>
      <c r="J214" s="24" t="s">
        <v>333</v>
      </c>
      <c r="K214" s="24" t="s">
        <v>481</v>
      </c>
      <c r="L214" s="10" t="s">
        <v>335</v>
      </c>
    </row>
    <row r="215" spans="1:12" x14ac:dyDescent="0.25">
      <c r="A215" s="8">
        <v>191</v>
      </c>
      <c r="B215" s="22" t="s">
        <v>203</v>
      </c>
      <c r="C215" s="44">
        <v>2.4376421470000001E-3</v>
      </c>
      <c r="D215" s="10" t="s">
        <v>330</v>
      </c>
      <c r="E215" s="10">
        <v>9963.32</v>
      </c>
      <c r="F215" s="10">
        <v>0</v>
      </c>
      <c r="G215" s="10">
        <v>0</v>
      </c>
      <c r="H215" s="7">
        <v>9963.32</v>
      </c>
      <c r="I215" s="10" t="s">
        <v>332</v>
      </c>
      <c r="J215" s="24" t="s">
        <v>333</v>
      </c>
      <c r="K215" s="24" t="s">
        <v>482</v>
      </c>
      <c r="L215" s="10" t="s">
        <v>335</v>
      </c>
    </row>
    <row r="216" spans="1:12" x14ac:dyDescent="0.25">
      <c r="A216" s="8">
        <v>192</v>
      </c>
      <c r="B216" s="22" t="s">
        <v>204</v>
      </c>
      <c r="C216" s="44">
        <v>2.160479E-6</v>
      </c>
      <c r="D216" s="10" t="s">
        <v>332</v>
      </c>
      <c r="E216" s="10">
        <v>8.8314654452488526</v>
      </c>
      <c r="F216" s="10">
        <v>135.29853455475114</v>
      </c>
      <c r="G216" s="10">
        <v>0</v>
      </c>
      <c r="H216" s="7">
        <v>144.13</v>
      </c>
      <c r="I216" s="10" t="s">
        <v>330</v>
      </c>
      <c r="J216" s="24" t="s">
        <v>331</v>
      </c>
      <c r="K216" s="24" t="s">
        <v>331</v>
      </c>
      <c r="L216" s="10" t="s">
        <v>331</v>
      </c>
    </row>
    <row r="217" spans="1:12" x14ac:dyDescent="0.25">
      <c r="A217" s="8">
        <v>193</v>
      </c>
      <c r="B217" s="22" t="s">
        <v>205</v>
      </c>
      <c r="C217" s="44">
        <v>6.2312530159999999E-3</v>
      </c>
      <c r="D217" s="10" t="s">
        <v>330</v>
      </c>
      <c r="E217" s="10">
        <v>25468.87</v>
      </c>
      <c r="F217" s="10">
        <v>0</v>
      </c>
      <c r="G217" s="10">
        <v>0</v>
      </c>
      <c r="H217" s="7">
        <v>25468.87</v>
      </c>
      <c r="I217" s="10" t="s">
        <v>332</v>
      </c>
      <c r="J217" s="24" t="s">
        <v>333</v>
      </c>
      <c r="K217" s="24" t="s">
        <v>483</v>
      </c>
      <c r="L217" s="10" t="s">
        <v>335</v>
      </c>
    </row>
    <row r="218" spans="1:12" x14ac:dyDescent="0.25">
      <c r="A218" s="8">
        <v>194</v>
      </c>
      <c r="B218" s="22" t="s">
        <v>206</v>
      </c>
      <c r="C218" s="44">
        <v>5.6487088400000002E-4</v>
      </c>
      <c r="D218" s="10" t="s">
        <v>330</v>
      </c>
      <c r="E218" s="10">
        <v>2308.7800000000002</v>
      </c>
      <c r="F218" s="10">
        <v>0</v>
      </c>
      <c r="G218" s="10">
        <v>0</v>
      </c>
      <c r="H218" s="7">
        <v>2308.7800000000002</v>
      </c>
      <c r="I218" s="10" t="s">
        <v>332</v>
      </c>
      <c r="J218" s="24" t="s">
        <v>333</v>
      </c>
      <c r="K218" s="24" t="s">
        <v>393</v>
      </c>
      <c r="L218" s="10" t="s">
        <v>335</v>
      </c>
    </row>
    <row r="219" spans="1:12" x14ac:dyDescent="0.25">
      <c r="A219" s="8">
        <v>195</v>
      </c>
      <c r="B219" s="22" t="s">
        <v>207</v>
      </c>
      <c r="C219" s="44">
        <v>2.8958027900000003E-4</v>
      </c>
      <c r="D219" s="10" t="s">
        <v>330</v>
      </c>
      <c r="E219" s="10">
        <v>1183.5999999999999</v>
      </c>
      <c r="F219" s="10">
        <v>0</v>
      </c>
      <c r="G219" s="10">
        <v>0</v>
      </c>
      <c r="H219" s="7">
        <v>1183.5999999999999</v>
      </c>
      <c r="I219" s="10" t="s">
        <v>330</v>
      </c>
      <c r="J219" s="24" t="s">
        <v>331</v>
      </c>
      <c r="K219" s="24" t="s">
        <v>331</v>
      </c>
      <c r="L219" s="10" t="s">
        <v>331</v>
      </c>
    </row>
    <row r="220" spans="1:12" x14ac:dyDescent="0.25">
      <c r="A220" s="8">
        <v>196</v>
      </c>
      <c r="B220" s="22" t="s">
        <v>208</v>
      </c>
      <c r="C220" s="44">
        <v>2.1551218639999999E-3</v>
      </c>
      <c r="D220" s="10" t="s">
        <v>330</v>
      </c>
      <c r="E220" s="10">
        <v>8808.58</v>
      </c>
      <c r="F220" s="10">
        <v>0</v>
      </c>
      <c r="G220" s="10">
        <v>0</v>
      </c>
      <c r="H220" s="7">
        <v>8808.58</v>
      </c>
      <c r="I220" s="10" t="s">
        <v>332</v>
      </c>
      <c r="J220" s="24" t="s">
        <v>333</v>
      </c>
      <c r="K220" s="24" t="s">
        <v>484</v>
      </c>
      <c r="L220" s="10" t="s">
        <v>335</v>
      </c>
    </row>
    <row r="221" spans="1:12" x14ac:dyDescent="0.25">
      <c r="A221" s="8">
        <v>197</v>
      </c>
      <c r="B221" s="22" t="s">
        <v>209</v>
      </c>
      <c r="C221" s="44">
        <v>5.8661152399999998E-4</v>
      </c>
      <c r="D221" s="10" t="s">
        <v>330</v>
      </c>
      <c r="E221" s="10">
        <v>2397.64</v>
      </c>
      <c r="F221" s="10">
        <v>0</v>
      </c>
      <c r="G221" s="10">
        <v>0</v>
      </c>
      <c r="H221" s="7">
        <v>2397.64</v>
      </c>
      <c r="I221" s="10" t="s">
        <v>330</v>
      </c>
      <c r="J221" s="24" t="s">
        <v>331</v>
      </c>
      <c r="K221" s="24" t="s">
        <v>331</v>
      </c>
      <c r="L221" s="10" t="s">
        <v>331</v>
      </c>
    </row>
    <row r="222" spans="1:12" x14ac:dyDescent="0.25">
      <c r="A222" s="8">
        <v>198</v>
      </c>
      <c r="B222" s="22" t="s">
        <v>210</v>
      </c>
      <c r="C222" s="44">
        <v>7.4328491999999996E-5</v>
      </c>
      <c r="D222" s="10" t="s">
        <v>332</v>
      </c>
      <c r="E222" s="10">
        <v>303.79851494296145</v>
      </c>
      <c r="F222" s="10">
        <v>4654.7714850570383</v>
      </c>
      <c r="G222" s="10">
        <v>0</v>
      </c>
      <c r="H222" s="7">
        <v>4958.57</v>
      </c>
      <c r="I222" s="10" t="s">
        <v>330</v>
      </c>
      <c r="J222" s="24" t="s">
        <v>331</v>
      </c>
      <c r="K222" s="24" t="s">
        <v>331</v>
      </c>
      <c r="L222" s="10" t="s">
        <v>331</v>
      </c>
    </row>
    <row r="223" spans="1:12" x14ac:dyDescent="0.25">
      <c r="A223" s="8">
        <v>199</v>
      </c>
      <c r="B223" s="22" t="s">
        <v>211</v>
      </c>
      <c r="C223" s="44">
        <v>3.179205988E-3</v>
      </c>
      <c r="D223" s="10" t="s">
        <v>330</v>
      </c>
      <c r="E223" s="10">
        <v>12994.3</v>
      </c>
      <c r="F223" s="10">
        <v>0</v>
      </c>
      <c r="G223" s="10">
        <v>0</v>
      </c>
      <c r="H223" s="7">
        <v>12994.3</v>
      </c>
      <c r="I223" s="10" t="s">
        <v>332</v>
      </c>
      <c r="J223" s="24" t="s">
        <v>333</v>
      </c>
      <c r="K223" s="24" t="s">
        <v>485</v>
      </c>
      <c r="L223" s="10" t="s">
        <v>335</v>
      </c>
    </row>
    <row r="224" spans="1:12" x14ac:dyDescent="0.25">
      <c r="A224" s="8">
        <v>200</v>
      </c>
      <c r="B224" s="22" t="s">
        <v>212</v>
      </c>
      <c r="C224" s="44">
        <v>8.8613450940000001E-3</v>
      </c>
      <c r="D224" s="10" t="s">
        <v>330</v>
      </c>
      <c r="E224" s="10">
        <v>36218.79</v>
      </c>
      <c r="F224" s="10">
        <v>0</v>
      </c>
      <c r="G224" s="10">
        <v>3100.42</v>
      </c>
      <c r="H224" s="7">
        <v>39319.21</v>
      </c>
      <c r="I224" s="10" t="s">
        <v>330</v>
      </c>
      <c r="J224" s="24" t="s">
        <v>331</v>
      </c>
      <c r="K224" s="24" t="s">
        <v>331</v>
      </c>
      <c r="L224" s="10" t="s">
        <v>331</v>
      </c>
    </row>
    <row r="225" spans="1:12" x14ac:dyDescent="0.25">
      <c r="A225" s="8">
        <v>201</v>
      </c>
      <c r="B225" s="22" t="s">
        <v>213</v>
      </c>
      <c r="C225" s="44">
        <v>3.5876111799999999E-4</v>
      </c>
      <c r="D225" s="10" t="s">
        <v>330</v>
      </c>
      <c r="E225" s="10">
        <v>1466.36</v>
      </c>
      <c r="F225" s="10">
        <v>0</v>
      </c>
      <c r="G225" s="10">
        <v>0</v>
      </c>
      <c r="H225" s="7">
        <v>1466.36</v>
      </c>
      <c r="I225" s="10" t="s">
        <v>330</v>
      </c>
      <c r="J225" s="24" t="s">
        <v>331</v>
      </c>
      <c r="K225" s="24" t="s">
        <v>331</v>
      </c>
      <c r="L225" s="10" t="s">
        <v>331</v>
      </c>
    </row>
    <row r="226" spans="1:12" x14ac:dyDescent="0.25">
      <c r="A226" s="8">
        <v>202</v>
      </c>
      <c r="B226" s="22" t="s">
        <v>214</v>
      </c>
      <c r="C226" s="44">
        <v>1.31849087E-4</v>
      </c>
      <c r="D226" s="10" t="s">
        <v>330</v>
      </c>
      <c r="E226" s="10">
        <v>538.9</v>
      </c>
      <c r="F226" s="10">
        <v>0</v>
      </c>
      <c r="G226" s="10">
        <v>0</v>
      </c>
      <c r="H226" s="7">
        <v>538.9</v>
      </c>
      <c r="I226" s="10" t="s">
        <v>330</v>
      </c>
      <c r="J226" s="24" t="s">
        <v>331</v>
      </c>
      <c r="K226" s="24" t="s">
        <v>331</v>
      </c>
      <c r="L226" s="10" t="s">
        <v>331</v>
      </c>
    </row>
    <row r="227" spans="1:12" x14ac:dyDescent="0.25">
      <c r="A227" s="8">
        <v>203</v>
      </c>
      <c r="B227" s="22" t="s">
        <v>215</v>
      </c>
      <c r="C227" s="44">
        <v>4.1475564000000001E-5</v>
      </c>
      <c r="D227" s="10" t="s">
        <v>332</v>
      </c>
      <c r="E227" s="10">
        <v>169.52088683491365</v>
      </c>
      <c r="F227" s="10">
        <v>2597.3791131650864</v>
      </c>
      <c r="G227" s="10">
        <v>0</v>
      </c>
      <c r="H227" s="7">
        <v>2766.9</v>
      </c>
      <c r="I227" s="10" t="s">
        <v>330</v>
      </c>
      <c r="J227" s="24" t="s">
        <v>331</v>
      </c>
      <c r="K227" s="24" t="s">
        <v>331</v>
      </c>
      <c r="L227" s="10" t="s">
        <v>331</v>
      </c>
    </row>
    <row r="228" spans="1:12" x14ac:dyDescent="0.25">
      <c r="A228" s="8">
        <v>204</v>
      </c>
      <c r="B228" s="22" t="s">
        <v>216</v>
      </c>
      <c r="C228" s="44">
        <v>2.84820374E-4</v>
      </c>
      <c r="D228" s="10" t="s">
        <v>330</v>
      </c>
      <c r="E228" s="10">
        <v>1164.1400000000001</v>
      </c>
      <c r="F228" s="10">
        <v>0</v>
      </c>
      <c r="G228" s="10">
        <v>0</v>
      </c>
      <c r="H228" s="7">
        <v>1164.1400000000001</v>
      </c>
      <c r="I228" s="10" t="s">
        <v>332</v>
      </c>
      <c r="J228" s="24" t="s">
        <v>333</v>
      </c>
      <c r="K228" s="24" t="s">
        <v>486</v>
      </c>
      <c r="L228" s="10" t="s">
        <v>335</v>
      </c>
    </row>
    <row r="229" spans="1:12" x14ac:dyDescent="0.25">
      <c r="A229" s="8">
        <v>205</v>
      </c>
      <c r="B229" s="22" t="s">
        <v>217</v>
      </c>
      <c r="C229" s="44">
        <v>8.7988887000000005E-5</v>
      </c>
      <c r="D229" s="10" t="s">
        <v>330</v>
      </c>
      <c r="E229" s="10">
        <v>359.64</v>
      </c>
      <c r="F229" s="10">
        <v>0</v>
      </c>
      <c r="G229" s="10">
        <v>0</v>
      </c>
      <c r="H229" s="7">
        <v>359.64</v>
      </c>
      <c r="I229" s="10" t="s">
        <v>330</v>
      </c>
      <c r="J229" s="24" t="s">
        <v>331</v>
      </c>
      <c r="K229" s="24" t="s">
        <v>331</v>
      </c>
      <c r="L229" s="10" t="s">
        <v>331</v>
      </c>
    </row>
    <row r="230" spans="1:12" x14ac:dyDescent="0.25">
      <c r="A230" s="8">
        <v>206</v>
      </c>
      <c r="B230" s="22" t="s">
        <v>218</v>
      </c>
      <c r="C230" s="44">
        <v>3.6990834599999998E-4</v>
      </c>
      <c r="D230" s="10" t="s">
        <v>330</v>
      </c>
      <c r="E230" s="10">
        <v>1511.92</v>
      </c>
      <c r="F230" s="10">
        <v>0</v>
      </c>
      <c r="G230" s="10">
        <v>0</v>
      </c>
      <c r="H230" s="7">
        <v>1511.92</v>
      </c>
      <c r="I230" s="10" t="s">
        <v>330</v>
      </c>
      <c r="J230" s="24" t="s">
        <v>331</v>
      </c>
      <c r="K230" s="24" t="s">
        <v>331</v>
      </c>
      <c r="L230" s="10" t="s">
        <v>331</v>
      </c>
    </row>
    <row r="231" spans="1:12" x14ac:dyDescent="0.25">
      <c r="A231" s="8">
        <v>207</v>
      </c>
      <c r="B231" s="22" t="s">
        <v>219</v>
      </c>
      <c r="C231" s="44">
        <v>3.368814739E-3</v>
      </c>
      <c r="D231" s="10" t="s">
        <v>330</v>
      </c>
      <c r="E231" s="10">
        <v>13769.29</v>
      </c>
      <c r="F231" s="10">
        <v>0</v>
      </c>
      <c r="G231" s="10">
        <v>0</v>
      </c>
      <c r="H231" s="7">
        <v>13769.29</v>
      </c>
      <c r="I231" s="10" t="s">
        <v>332</v>
      </c>
      <c r="J231" s="24" t="s">
        <v>333</v>
      </c>
      <c r="K231" s="24" t="s">
        <v>487</v>
      </c>
      <c r="L231" s="10" t="s">
        <v>335</v>
      </c>
    </row>
    <row r="232" spans="1:12" x14ac:dyDescent="0.25">
      <c r="A232" s="8">
        <v>208</v>
      </c>
      <c r="B232" s="22" t="s">
        <v>220</v>
      </c>
      <c r="C232" s="44">
        <v>8.6247881000000006E-5</v>
      </c>
      <c r="D232" s="10" t="s">
        <v>330</v>
      </c>
      <c r="E232" s="10">
        <v>352.52</v>
      </c>
      <c r="F232" s="10">
        <v>0</v>
      </c>
      <c r="G232" s="10">
        <v>0</v>
      </c>
      <c r="H232" s="7">
        <v>352.52</v>
      </c>
      <c r="I232" s="10" t="s">
        <v>330</v>
      </c>
      <c r="J232" s="24" t="s">
        <v>331</v>
      </c>
      <c r="K232" s="24" t="s">
        <v>331</v>
      </c>
      <c r="L232" s="10" t="s">
        <v>331</v>
      </c>
    </row>
    <row r="233" spans="1:12" x14ac:dyDescent="0.25">
      <c r="A233" s="8">
        <v>209</v>
      </c>
      <c r="B233" s="22" t="s">
        <v>221</v>
      </c>
      <c r="C233" s="44">
        <v>1.55709802E-3</v>
      </c>
      <c r="D233" s="10" t="s">
        <v>330</v>
      </c>
      <c r="E233" s="10">
        <v>6364.29</v>
      </c>
      <c r="F233" s="10">
        <v>0</v>
      </c>
      <c r="G233" s="10">
        <v>0</v>
      </c>
      <c r="H233" s="7">
        <v>6364.29</v>
      </c>
      <c r="I233" s="10" t="s">
        <v>330</v>
      </c>
      <c r="J233" s="24" t="s">
        <v>331</v>
      </c>
      <c r="K233" s="24" t="s">
        <v>331</v>
      </c>
      <c r="L233" s="10" t="s">
        <v>331</v>
      </c>
    </row>
    <row r="234" spans="1:12" x14ac:dyDescent="0.25">
      <c r="A234" s="8">
        <v>210</v>
      </c>
      <c r="B234" s="22" t="s">
        <v>222</v>
      </c>
      <c r="C234" s="44">
        <v>5.8689546600000002E-4</v>
      </c>
      <c r="D234" s="10" t="s">
        <v>330</v>
      </c>
      <c r="E234" s="10">
        <v>2398.81</v>
      </c>
      <c r="F234" s="10">
        <v>0</v>
      </c>
      <c r="G234" s="10">
        <v>0</v>
      </c>
      <c r="H234" s="7">
        <v>2398.81</v>
      </c>
      <c r="I234" s="10" t="s">
        <v>330</v>
      </c>
      <c r="J234" s="24" t="s">
        <v>331</v>
      </c>
      <c r="K234" s="24" t="s">
        <v>331</v>
      </c>
      <c r="L234" s="10" t="s">
        <v>331</v>
      </c>
    </row>
    <row r="235" spans="1:12" x14ac:dyDescent="0.25">
      <c r="A235" s="8">
        <v>211</v>
      </c>
      <c r="B235" s="22" t="s">
        <v>223</v>
      </c>
      <c r="C235" s="44">
        <v>1.629846795E-3</v>
      </c>
      <c r="D235" s="10" t="s">
        <v>330</v>
      </c>
      <c r="E235" s="10">
        <v>6661.64</v>
      </c>
      <c r="F235" s="10">
        <v>0</v>
      </c>
      <c r="G235" s="10">
        <v>0</v>
      </c>
      <c r="H235" s="7">
        <v>6661.64</v>
      </c>
      <c r="I235" s="10" t="s">
        <v>332</v>
      </c>
      <c r="J235" s="24" t="s">
        <v>333</v>
      </c>
      <c r="K235" s="24" t="s">
        <v>488</v>
      </c>
      <c r="L235" s="10" t="s">
        <v>335</v>
      </c>
    </row>
    <row r="236" spans="1:12" x14ac:dyDescent="0.25">
      <c r="A236" s="8">
        <v>212</v>
      </c>
      <c r="B236" s="22" t="s">
        <v>224</v>
      </c>
      <c r="C236" s="44">
        <v>1.266652554E-3</v>
      </c>
      <c r="D236" s="10" t="s">
        <v>330</v>
      </c>
      <c r="E236" s="10">
        <v>5177.16</v>
      </c>
      <c r="F236" s="10">
        <v>0</v>
      </c>
      <c r="G236" s="10">
        <v>0</v>
      </c>
      <c r="H236" s="7">
        <v>5177.16</v>
      </c>
      <c r="I236" s="10" t="s">
        <v>330</v>
      </c>
      <c r="J236" s="24" t="s">
        <v>331</v>
      </c>
      <c r="K236" s="24" t="s">
        <v>331</v>
      </c>
      <c r="L236" s="10" t="s">
        <v>331</v>
      </c>
    </row>
    <row r="237" spans="1:12" x14ac:dyDescent="0.25">
      <c r="A237" s="8">
        <v>213</v>
      </c>
      <c r="B237" s="22" t="s">
        <v>225</v>
      </c>
      <c r="C237" s="44">
        <v>2.8839077400000002E-4</v>
      </c>
      <c r="D237" s="10" t="s">
        <v>330</v>
      </c>
      <c r="E237" s="10">
        <v>1178.73</v>
      </c>
      <c r="F237" s="10">
        <v>0</v>
      </c>
      <c r="G237" s="10">
        <v>0</v>
      </c>
      <c r="H237" s="7">
        <v>1178.73</v>
      </c>
      <c r="I237" s="10" t="s">
        <v>330</v>
      </c>
      <c r="J237" s="24" t="s">
        <v>331</v>
      </c>
      <c r="K237" s="24" t="s">
        <v>331</v>
      </c>
      <c r="L237" s="10" t="s">
        <v>331</v>
      </c>
    </row>
    <row r="238" spans="1:12" x14ac:dyDescent="0.25">
      <c r="A238" s="8">
        <v>214</v>
      </c>
      <c r="B238" s="22" t="s">
        <v>226</v>
      </c>
      <c r="C238" s="44">
        <v>2.3853655900000001E-4</v>
      </c>
      <c r="D238" s="10" t="s">
        <v>330</v>
      </c>
      <c r="E238" s="10">
        <v>974.97</v>
      </c>
      <c r="F238" s="10">
        <v>0</v>
      </c>
      <c r="G238" s="10">
        <v>0</v>
      </c>
      <c r="H238" s="7">
        <v>974.97</v>
      </c>
      <c r="I238" s="10" t="s">
        <v>330</v>
      </c>
      <c r="J238" s="24" t="s">
        <v>331</v>
      </c>
      <c r="K238" s="24" t="s">
        <v>331</v>
      </c>
      <c r="L238" s="10" t="s">
        <v>331</v>
      </c>
    </row>
    <row r="239" spans="1:12" x14ac:dyDescent="0.25">
      <c r="A239" s="8">
        <v>215</v>
      </c>
      <c r="B239" s="22" t="s">
        <v>227</v>
      </c>
      <c r="C239" s="44">
        <v>4.0386057200000002E-4</v>
      </c>
      <c r="D239" s="10" t="s">
        <v>330</v>
      </c>
      <c r="E239" s="10">
        <v>1650.69</v>
      </c>
      <c r="F239" s="10">
        <v>0</v>
      </c>
      <c r="G239" s="10">
        <v>0</v>
      </c>
      <c r="H239" s="7">
        <v>1650.69</v>
      </c>
      <c r="I239" s="10" t="s">
        <v>330</v>
      </c>
      <c r="J239" s="24" t="s">
        <v>331</v>
      </c>
      <c r="K239" s="24" t="s">
        <v>331</v>
      </c>
      <c r="L239" s="10" t="s">
        <v>331</v>
      </c>
    </row>
    <row r="240" spans="1:12" x14ac:dyDescent="0.25">
      <c r="A240" s="8">
        <v>216</v>
      </c>
      <c r="B240" s="22" t="s">
        <v>228</v>
      </c>
      <c r="C240" s="44">
        <v>1.0430545819999999E-3</v>
      </c>
      <c r="D240" s="10" t="s">
        <v>330</v>
      </c>
      <c r="E240" s="10">
        <v>4263.25</v>
      </c>
      <c r="F240" s="10">
        <v>0</v>
      </c>
      <c r="G240" s="10">
        <v>0</v>
      </c>
      <c r="H240" s="7">
        <v>4263.25</v>
      </c>
      <c r="I240" s="10" t="s">
        <v>332</v>
      </c>
      <c r="J240" s="24" t="s">
        <v>333</v>
      </c>
      <c r="K240" s="24" t="s">
        <v>439</v>
      </c>
      <c r="L240" s="10" t="s">
        <v>335</v>
      </c>
    </row>
    <row r="241" spans="1:12" x14ac:dyDescent="0.25">
      <c r="A241" s="8">
        <v>217</v>
      </c>
      <c r="B241" s="22" t="s">
        <v>229</v>
      </c>
      <c r="C241" s="44">
        <v>4.3018366799999997E-3</v>
      </c>
      <c r="D241" s="10" t="s">
        <v>330</v>
      </c>
      <c r="E241" s="10">
        <v>17582.810000000001</v>
      </c>
      <c r="F241" s="10">
        <v>0</v>
      </c>
      <c r="G241" s="10">
        <v>0</v>
      </c>
      <c r="H241" s="7">
        <v>17582.810000000001</v>
      </c>
      <c r="I241" s="10" t="s">
        <v>332</v>
      </c>
      <c r="J241" s="24" t="s">
        <v>333</v>
      </c>
      <c r="K241" s="24" t="s">
        <v>489</v>
      </c>
      <c r="L241" s="10" t="s">
        <v>335</v>
      </c>
    </row>
    <row r="242" spans="1:12" x14ac:dyDescent="0.25">
      <c r="A242" s="8">
        <v>218</v>
      </c>
      <c r="B242" s="22" t="s">
        <v>230</v>
      </c>
      <c r="C242" s="44">
        <v>2.5535928020000002E-3</v>
      </c>
      <c r="D242" s="10" t="s">
        <v>330</v>
      </c>
      <c r="E242" s="10">
        <v>10437.25</v>
      </c>
      <c r="F242" s="10">
        <v>0</v>
      </c>
      <c r="G242" s="10">
        <v>0</v>
      </c>
      <c r="H242" s="7">
        <v>10437.25</v>
      </c>
      <c r="I242" s="10" t="s">
        <v>330</v>
      </c>
      <c r="J242" s="24" t="s">
        <v>331</v>
      </c>
      <c r="K242" s="24" t="s">
        <v>331</v>
      </c>
      <c r="L242" s="10" t="s">
        <v>331</v>
      </c>
    </row>
    <row r="243" spans="1:12" x14ac:dyDescent="0.25">
      <c r="A243" s="8">
        <v>219</v>
      </c>
      <c r="B243" s="22" t="s">
        <v>231</v>
      </c>
      <c r="C243" s="44">
        <v>1.55126354E-3</v>
      </c>
      <c r="D243" s="10" t="s">
        <v>330</v>
      </c>
      <c r="E243" s="10">
        <v>6340.45</v>
      </c>
      <c r="F243" s="10">
        <v>0</v>
      </c>
      <c r="G243" s="10">
        <v>0</v>
      </c>
      <c r="H243" s="7">
        <v>6340.45</v>
      </c>
      <c r="I243" s="10" t="s">
        <v>330</v>
      </c>
      <c r="J243" s="24" t="s">
        <v>331</v>
      </c>
      <c r="K243" s="24" t="s">
        <v>331</v>
      </c>
      <c r="L243" s="10" t="s">
        <v>331</v>
      </c>
    </row>
    <row r="244" spans="1:12" x14ac:dyDescent="0.25">
      <c r="A244" s="8">
        <v>220</v>
      </c>
      <c r="B244" s="22" t="s">
        <v>232</v>
      </c>
      <c r="C244" s="44">
        <v>4.1352700200000001E-4</v>
      </c>
      <c r="D244" s="10" t="s">
        <v>330</v>
      </c>
      <c r="E244" s="10">
        <v>1690.2</v>
      </c>
      <c r="F244" s="10">
        <v>0</v>
      </c>
      <c r="G244" s="10">
        <v>0</v>
      </c>
      <c r="H244" s="7">
        <v>1690.2</v>
      </c>
      <c r="I244" s="10" t="s">
        <v>330</v>
      </c>
      <c r="J244" s="24" t="s">
        <v>331</v>
      </c>
      <c r="K244" s="24" t="s">
        <v>331</v>
      </c>
      <c r="L244" s="10" t="s">
        <v>331</v>
      </c>
    </row>
    <row r="245" spans="1:12" x14ac:dyDescent="0.25">
      <c r="A245" s="8">
        <v>221</v>
      </c>
      <c r="B245" s="22" t="s">
        <v>233</v>
      </c>
      <c r="C245" s="44">
        <v>2.5740509009999999E-3</v>
      </c>
      <c r="D245" s="10" t="s">
        <v>330</v>
      </c>
      <c r="E245" s="10">
        <v>10520.86</v>
      </c>
      <c r="F245" s="10">
        <v>0</v>
      </c>
      <c r="G245" s="10">
        <v>0</v>
      </c>
      <c r="H245" s="7">
        <v>10520.86</v>
      </c>
      <c r="I245" s="10" t="s">
        <v>330</v>
      </c>
      <c r="J245" s="24" t="s">
        <v>331</v>
      </c>
      <c r="K245" s="24" t="s">
        <v>331</v>
      </c>
      <c r="L245" s="10" t="s">
        <v>331</v>
      </c>
    </row>
    <row r="246" spans="1:12" x14ac:dyDescent="0.25">
      <c r="A246" s="8">
        <v>222</v>
      </c>
      <c r="B246" s="22" t="s">
        <v>234</v>
      </c>
      <c r="C246" s="44">
        <v>1.8052764386000002E-2</v>
      </c>
      <c r="D246" s="10" t="s">
        <v>330</v>
      </c>
      <c r="E246" s="10">
        <v>73786.679999999993</v>
      </c>
      <c r="F246" s="10">
        <v>0</v>
      </c>
      <c r="G246" s="10">
        <v>0</v>
      </c>
      <c r="H246" s="7">
        <v>73786.679999999993</v>
      </c>
      <c r="I246" s="10" t="s">
        <v>332</v>
      </c>
      <c r="J246" s="24" t="s">
        <v>333</v>
      </c>
      <c r="K246" s="24" t="s">
        <v>490</v>
      </c>
      <c r="L246" s="10" t="s">
        <v>335</v>
      </c>
    </row>
    <row r="247" spans="1:12" x14ac:dyDescent="0.25">
      <c r="A247" s="8">
        <v>223</v>
      </c>
      <c r="B247" s="22" t="s">
        <v>235</v>
      </c>
      <c r="C247" s="44">
        <v>3.8845852229999998E-3</v>
      </c>
      <c r="D247" s="10" t="s">
        <v>330</v>
      </c>
      <c r="E247" s="10">
        <v>15877.38</v>
      </c>
      <c r="F247" s="10">
        <v>0</v>
      </c>
      <c r="G247" s="10">
        <v>0</v>
      </c>
      <c r="H247" s="7">
        <v>15877.38</v>
      </c>
      <c r="I247" s="10" t="s">
        <v>332</v>
      </c>
      <c r="J247" s="24" t="s">
        <v>333</v>
      </c>
      <c r="K247" s="24" t="s">
        <v>491</v>
      </c>
      <c r="L247" s="10" t="s">
        <v>335</v>
      </c>
    </row>
    <row r="248" spans="1:12" x14ac:dyDescent="0.25">
      <c r="A248" s="8">
        <v>224</v>
      </c>
      <c r="B248" s="22" t="s">
        <v>236</v>
      </c>
      <c r="C248" s="44">
        <v>1.10286173E-3</v>
      </c>
      <c r="D248" s="10" t="s">
        <v>330</v>
      </c>
      <c r="E248" s="10">
        <v>4507.7</v>
      </c>
      <c r="F248" s="10">
        <v>0</v>
      </c>
      <c r="G248" s="10">
        <v>0</v>
      </c>
      <c r="H248" s="7">
        <v>4507.7</v>
      </c>
      <c r="I248" s="10" t="s">
        <v>332</v>
      </c>
      <c r="J248" s="24" t="s">
        <v>333</v>
      </c>
      <c r="K248" s="24" t="s">
        <v>492</v>
      </c>
      <c r="L248" s="10" t="s">
        <v>335</v>
      </c>
    </row>
    <row r="249" spans="1:12" x14ac:dyDescent="0.25">
      <c r="A249" s="8">
        <v>225</v>
      </c>
      <c r="B249" s="22" t="s">
        <v>237</v>
      </c>
      <c r="C249" s="44">
        <v>4.7180115800000001E-4</v>
      </c>
      <c r="D249" s="10" t="s">
        <v>330</v>
      </c>
      <c r="E249" s="10">
        <v>1928.38</v>
      </c>
      <c r="F249" s="10">
        <v>0</v>
      </c>
      <c r="G249" s="10">
        <v>0</v>
      </c>
      <c r="H249" s="7">
        <v>1928.38</v>
      </c>
      <c r="I249" s="10" t="s">
        <v>330</v>
      </c>
      <c r="J249" s="24" t="s">
        <v>331</v>
      </c>
      <c r="K249" s="24" t="s">
        <v>331</v>
      </c>
      <c r="L249" s="10" t="s">
        <v>331</v>
      </c>
    </row>
    <row r="250" spans="1:12" x14ac:dyDescent="0.25">
      <c r="A250" s="8">
        <v>226</v>
      </c>
      <c r="B250" s="22" t="s">
        <v>238</v>
      </c>
      <c r="C250" s="44">
        <v>3.0790141000000001E-5</v>
      </c>
      <c r="D250" s="10" t="s">
        <v>332</v>
      </c>
      <c r="E250" s="10">
        <v>125.84826730823988</v>
      </c>
      <c r="F250" s="10">
        <v>1928.2117326917601</v>
      </c>
      <c r="G250" s="10">
        <v>0</v>
      </c>
      <c r="H250" s="7">
        <v>2054.06</v>
      </c>
      <c r="I250" s="10" t="s">
        <v>330</v>
      </c>
      <c r="J250" s="24" t="s">
        <v>331</v>
      </c>
      <c r="K250" s="24" t="s">
        <v>331</v>
      </c>
      <c r="L250" s="10" t="s">
        <v>331</v>
      </c>
    </row>
    <row r="251" spans="1:12" x14ac:dyDescent="0.25">
      <c r="A251" s="8">
        <v>227</v>
      </c>
      <c r="B251" s="22" t="s">
        <v>239</v>
      </c>
      <c r="C251" s="44">
        <v>3.0268607450000002E-3</v>
      </c>
      <c r="D251" s="10" t="s">
        <v>330</v>
      </c>
      <c r="E251" s="10">
        <v>12371.62</v>
      </c>
      <c r="F251" s="10">
        <v>0</v>
      </c>
      <c r="G251" s="10">
        <v>0</v>
      </c>
      <c r="H251" s="7">
        <v>12371.62</v>
      </c>
      <c r="I251" s="10" t="s">
        <v>330</v>
      </c>
      <c r="J251" s="24" t="s">
        <v>331</v>
      </c>
      <c r="K251" s="24" t="s">
        <v>331</v>
      </c>
      <c r="L251" s="10" t="s">
        <v>331</v>
      </c>
    </row>
    <row r="252" spans="1:12" x14ac:dyDescent="0.25">
      <c r="A252" s="8">
        <v>228</v>
      </c>
      <c r="B252" s="22" t="s">
        <v>240</v>
      </c>
      <c r="C252" s="44">
        <v>8.1260410299999995E-3</v>
      </c>
      <c r="D252" s="10" t="s">
        <v>330</v>
      </c>
      <c r="E252" s="10">
        <v>33213.4</v>
      </c>
      <c r="F252" s="10">
        <v>0</v>
      </c>
      <c r="G252" s="10">
        <v>0</v>
      </c>
      <c r="H252" s="7">
        <v>33213.4</v>
      </c>
      <c r="I252" s="10" t="s">
        <v>332</v>
      </c>
      <c r="J252" s="24" t="s">
        <v>333</v>
      </c>
      <c r="K252" s="24" t="s">
        <v>493</v>
      </c>
      <c r="L252" s="10" t="s">
        <v>335</v>
      </c>
    </row>
    <row r="253" spans="1:12" x14ac:dyDescent="0.25">
      <c r="A253" s="8">
        <v>229</v>
      </c>
      <c r="B253" s="22" t="s">
        <v>241</v>
      </c>
      <c r="C253" s="44">
        <v>1.547384E-4</v>
      </c>
      <c r="D253" s="10" t="s">
        <v>330</v>
      </c>
      <c r="E253" s="10">
        <v>632.46</v>
      </c>
      <c r="F253" s="10">
        <v>0</v>
      </c>
      <c r="G253" s="10">
        <v>0</v>
      </c>
      <c r="H253" s="7">
        <v>632.46</v>
      </c>
      <c r="I253" s="10" t="s">
        <v>330</v>
      </c>
      <c r="J253" s="24" t="s">
        <v>331</v>
      </c>
      <c r="K253" s="24" t="s">
        <v>331</v>
      </c>
      <c r="L253" s="10" t="s">
        <v>331</v>
      </c>
    </row>
    <row r="254" spans="1:12" x14ac:dyDescent="0.25">
      <c r="A254" s="8">
        <v>230</v>
      </c>
      <c r="B254" s="22" t="s">
        <v>242</v>
      </c>
      <c r="C254" s="44">
        <v>2.3508376420000002E-3</v>
      </c>
      <c r="D254" s="10" t="s">
        <v>330</v>
      </c>
      <c r="E254" s="10">
        <v>9608.5300000000007</v>
      </c>
      <c r="F254" s="10">
        <v>0</v>
      </c>
      <c r="G254" s="10">
        <v>0</v>
      </c>
      <c r="H254" s="7">
        <v>9608.5300000000007</v>
      </c>
      <c r="I254" s="10" t="s">
        <v>330</v>
      </c>
      <c r="J254" s="24" t="s">
        <v>331</v>
      </c>
      <c r="K254" s="24" t="s">
        <v>331</v>
      </c>
      <c r="L254" s="10" t="s">
        <v>331</v>
      </c>
    </row>
    <row r="255" spans="1:12" x14ac:dyDescent="0.25">
      <c r="A255" s="8">
        <v>231</v>
      </c>
      <c r="B255" s="22" t="s">
        <v>243</v>
      </c>
      <c r="C255" s="44">
        <v>6.6506399999999995E-7</v>
      </c>
      <c r="D255" s="10" t="s">
        <v>332</v>
      </c>
      <c r="E255" s="10">
        <v>2.7208173024958739</v>
      </c>
      <c r="F255" s="10">
        <v>41.649182697504123</v>
      </c>
      <c r="G255" s="10">
        <v>0</v>
      </c>
      <c r="H255" s="7">
        <v>44.37</v>
      </c>
      <c r="I255" s="10" t="s">
        <v>330</v>
      </c>
      <c r="J255" s="24" t="s">
        <v>331</v>
      </c>
      <c r="K255" s="24" t="s">
        <v>331</v>
      </c>
      <c r="L255" s="10" t="s">
        <v>331</v>
      </c>
    </row>
    <row r="256" spans="1:12" x14ac:dyDescent="0.25">
      <c r="A256" s="8">
        <v>232</v>
      </c>
      <c r="B256" s="22" t="s">
        <v>244</v>
      </c>
      <c r="C256" s="44">
        <v>5.3087303600000003E-4</v>
      </c>
      <c r="D256" s="10" t="s">
        <v>330</v>
      </c>
      <c r="E256" s="10">
        <v>2169.83</v>
      </c>
      <c r="F256" s="10">
        <v>0</v>
      </c>
      <c r="G256" s="10">
        <v>0</v>
      </c>
      <c r="H256" s="7">
        <v>2169.83</v>
      </c>
      <c r="I256" s="10" t="s">
        <v>330</v>
      </c>
      <c r="J256" s="24" t="s">
        <v>331</v>
      </c>
      <c r="K256" s="24" t="s">
        <v>331</v>
      </c>
      <c r="L256" s="10" t="s">
        <v>331</v>
      </c>
    </row>
    <row r="257" spans="1:12" x14ac:dyDescent="0.25">
      <c r="A257" s="8">
        <v>233</v>
      </c>
      <c r="B257" s="22" t="s">
        <v>245</v>
      </c>
      <c r="C257" s="44">
        <v>6.2120900000000004E-5</v>
      </c>
      <c r="D257" s="10" t="s">
        <v>332</v>
      </c>
      <c r="E257" s="10">
        <v>253.90069840889873</v>
      </c>
      <c r="F257" s="10">
        <v>3890.2793015911016</v>
      </c>
      <c r="G257" s="10">
        <v>0</v>
      </c>
      <c r="H257" s="7">
        <v>4144.18</v>
      </c>
      <c r="I257" s="10" t="s">
        <v>330</v>
      </c>
      <c r="J257" s="24" t="s">
        <v>331</v>
      </c>
      <c r="K257" s="24" t="s">
        <v>331</v>
      </c>
      <c r="L257" s="10" t="s">
        <v>331</v>
      </c>
    </row>
    <row r="258" spans="1:12" x14ac:dyDescent="0.25">
      <c r="A258" s="8">
        <v>234</v>
      </c>
      <c r="B258" s="22" t="s">
        <v>246</v>
      </c>
      <c r="C258" s="44">
        <v>2.6713434E-5</v>
      </c>
      <c r="D258" s="10" t="s">
        <v>332</v>
      </c>
      <c r="E258" s="10">
        <v>109.18928292056307</v>
      </c>
      <c r="F258" s="10">
        <v>1672.9107170794368</v>
      </c>
      <c r="G258" s="10">
        <v>0</v>
      </c>
      <c r="H258" s="7">
        <v>1782.1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235</v>
      </c>
      <c r="B259" s="22" t="s">
        <v>247</v>
      </c>
      <c r="C259" s="44">
        <v>2.235527101E-2</v>
      </c>
      <c r="D259" s="10" t="s">
        <v>330</v>
      </c>
      <c r="E259" s="10">
        <v>91372.23</v>
      </c>
      <c r="F259" s="10">
        <v>0</v>
      </c>
      <c r="G259" s="10">
        <v>0</v>
      </c>
      <c r="H259" s="7">
        <v>91372.23</v>
      </c>
      <c r="I259" s="10" t="s">
        <v>332</v>
      </c>
      <c r="J259" s="24" t="s">
        <v>333</v>
      </c>
      <c r="K259" s="24" t="s">
        <v>494</v>
      </c>
      <c r="L259" s="10" t="s">
        <v>335</v>
      </c>
    </row>
    <row r="260" spans="1:12" x14ac:dyDescent="0.25">
      <c r="A260" s="8">
        <v>236</v>
      </c>
      <c r="B260" s="22" t="s">
        <v>248</v>
      </c>
      <c r="C260" s="44">
        <v>2.548942158E-3</v>
      </c>
      <c r="D260" s="10" t="s">
        <v>330</v>
      </c>
      <c r="E260" s="10">
        <v>10418.24</v>
      </c>
      <c r="F260" s="10">
        <v>0</v>
      </c>
      <c r="G260" s="10">
        <v>0</v>
      </c>
      <c r="H260" s="7">
        <v>10418.24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237</v>
      </c>
      <c r="B261" s="22" t="s">
        <v>249</v>
      </c>
      <c r="C261" s="44">
        <v>2.031104044E-3</v>
      </c>
      <c r="D261" s="10" t="s">
        <v>330</v>
      </c>
      <c r="E261" s="10">
        <v>8301.69</v>
      </c>
      <c r="F261" s="10">
        <v>0</v>
      </c>
      <c r="G261" s="10">
        <v>0</v>
      </c>
      <c r="H261" s="7">
        <v>8301.69</v>
      </c>
      <c r="I261" s="10" t="s">
        <v>330</v>
      </c>
      <c r="J261" s="24" t="s">
        <v>331</v>
      </c>
      <c r="K261" s="24" t="s">
        <v>331</v>
      </c>
      <c r="L261" s="10" t="s">
        <v>331</v>
      </c>
    </row>
    <row r="262" spans="1:12" x14ac:dyDescent="0.25">
      <c r="A262" s="8">
        <v>238</v>
      </c>
      <c r="B262" s="22" t="s">
        <v>250</v>
      </c>
      <c r="C262" s="44">
        <v>1.0536459781999999E-2</v>
      </c>
      <c r="D262" s="10" t="s">
        <v>330</v>
      </c>
      <c r="E262" s="10">
        <v>43065.45</v>
      </c>
      <c r="F262" s="10">
        <v>0</v>
      </c>
      <c r="G262" s="10">
        <v>0</v>
      </c>
      <c r="H262" s="7">
        <v>43065.45</v>
      </c>
      <c r="I262" s="10" t="s">
        <v>330</v>
      </c>
      <c r="J262" s="24" t="s">
        <v>331</v>
      </c>
      <c r="K262" s="24" t="s">
        <v>331</v>
      </c>
      <c r="L262" s="10" t="s">
        <v>331</v>
      </c>
    </row>
    <row r="263" spans="1:12" x14ac:dyDescent="0.25">
      <c r="A263" s="8">
        <v>239</v>
      </c>
      <c r="B263" s="22" t="s">
        <v>251</v>
      </c>
      <c r="C263" s="44">
        <v>3.5811995800000003E-4</v>
      </c>
      <c r="D263" s="10" t="s">
        <v>330</v>
      </c>
      <c r="E263" s="10">
        <v>1463.74</v>
      </c>
      <c r="F263" s="10">
        <v>0</v>
      </c>
      <c r="G263" s="10">
        <v>0</v>
      </c>
      <c r="H263" s="7">
        <v>1463.74</v>
      </c>
      <c r="I263" s="10" t="s">
        <v>330</v>
      </c>
      <c r="J263" s="24" t="s">
        <v>331</v>
      </c>
      <c r="K263" s="24" t="s">
        <v>331</v>
      </c>
      <c r="L263" s="10" t="s">
        <v>331</v>
      </c>
    </row>
    <row r="264" spans="1:12" x14ac:dyDescent="0.25">
      <c r="A264" s="8">
        <v>240</v>
      </c>
      <c r="B264" s="22" t="s">
        <v>252</v>
      </c>
      <c r="C264" s="44">
        <v>8.7972621999999999E-5</v>
      </c>
      <c r="D264" s="10" t="s">
        <v>330</v>
      </c>
      <c r="E264" s="10">
        <v>359.57</v>
      </c>
      <c r="F264" s="10">
        <v>0</v>
      </c>
      <c r="G264" s="10">
        <v>0</v>
      </c>
      <c r="H264" s="7">
        <v>359.57</v>
      </c>
      <c r="I264" s="10" t="s">
        <v>330</v>
      </c>
      <c r="J264" s="24" t="s">
        <v>331</v>
      </c>
      <c r="K264" s="24" t="s">
        <v>331</v>
      </c>
      <c r="L264" s="10" t="s">
        <v>331</v>
      </c>
    </row>
    <row r="265" spans="1:12" x14ac:dyDescent="0.25">
      <c r="A265" s="8">
        <v>241</v>
      </c>
      <c r="B265" s="22" t="s">
        <v>253</v>
      </c>
      <c r="C265" s="44">
        <v>7.2444420000000002E-5</v>
      </c>
      <c r="D265" s="10" t="s">
        <v>332</v>
      </c>
      <c r="E265" s="10">
        <v>296.09724827276477</v>
      </c>
      <c r="F265" s="10">
        <v>4536.7827517272353</v>
      </c>
      <c r="G265" s="10">
        <v>0</v>
      </c>
      <c r="H265" s="7">
        <v>4832.88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242</v>
      </c>
      <c r="B266" s="22" t="s">
        <v>254</v>
      </c>
      <c r="C266" s="44">
        <v>2.2496241950000001E-3</v>
      </c>
      <c r="D266" s="10" t="s">
        <v>330</v>
      </c>
      <c r="E266" s="10">
        <v>9194.84</v>
      </c>
      <c r="F266" s="10">
        <v>0</v>
      </c>
      <c r="G266" s="10">
        <v>0</v>
      </c>
      <c r="H266" s="7">
        <v>9194.84</v>
      </c>
      <c r="I266" s="10" t="s">
        <v>330</v>
      </c>
      <c r="J266" s="24" t="s">
        <v>331</v>
      </c>
      <c r="K266" s="24" t="s">
        <v>331</v>
      </c>
      <c r="L266" s="10" t="s">
        <v>331</v>
      </c>
    </row>
    <row r="267" spans="1:12" x14ac:dyDescent="0.25">
      <c r="A267" s="8">
        <v>243</v>
      </c>
      <c r="B267" s="22" t="s">
        <v>255</v>
      </c>
      <c r="C267" s="44">
        <v>3.1110081E-5</v>
      </c>
      <c r="D267" s="10" t="s">
        <v>332</v>
      </c>
      <c r="E267" s="10">
        <v>127.15224143367868</v>
      </c>
      <c r="F267" s="10">
        <v>1948.2477585663214</v>
      </c>
      <c r="G267" s="10">
        <v>0</v>
      </c>
      <c r="H267" s="7">
        <v>2075.4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244</v>
      </c>
      <c r="B268" s="22" t="s">
        <v>256</v>
      </c>
      <c r="C268" s="44">
        <v>7.5956312999999999E-5</v>
      </c>
      <c r="D268" s="10" t="s">
        <v>332</v>
      </c>
      <c r="E268" s="10">
        <v>310.45732698536085</v>
      </c>
      <c r="F268" s="10">
        <v>4756.7126730146392</v>
      </c>
      <c r="G268" s="10">
        <v>0</v>
      </c>
      <c r="H268" s="7">
        <v>5067.17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245</v>
      </c>
      <c r="B269" s="22" t="s">
        <v>257</v>
      </c>
      <c r="C269" s="44">
        <v>6.9474875099999995E-4</v>
      </c>
      <c r="D269" s="10" t="s">
        <v>330</v>
      </c>
      <c r="E269" s="10">
        <v>2839.63</v>
      </c>
      <c r="F269" s="10">
        <v>0</v>
      </c>
      <c r="G269" s="10">
        <v>0</v>
      </c>
      <c r="H269" s="7">
        <v>2839.63</v>
      </c>
      <c r="I269" s="10" t="s">
        <v>332</v>
      </c>
      <c r="J269" s="24" t="s">
        <v>333</v>
      </c>
      <c r="K269" s="24" t="s">
        <v>495</v>
      </c>
      <c r="L269" s="10" t="s">
        <v>335</v>
      </c>
    </row>
    <row r="270" spans="1:12" x14ac:dyDescent="0.25">
      <c r="A270" s="8">
        <v>246</v>
      </c>
      <c r="B270" s="22" t="s">
        <v>258</v>
      </c>
      <c r="C270" s="44">
        <v>2.8792492200000001E-4</v>
      </c>
      <c r="D270" s="10" t="s">
        <v>330</v>
      </c>
      <c r="E270" s="10">
        <v>1176.83</v>
      </c>
      <c r="F270" s="10">
        <v>0</v>
      </c>
      <c r="G270" s="10">
        <v>0</v>
      </c>
      <c r="H270" s="7">
        <v>1176.83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247</v>
      </c>
      <c r="B271" s="22" t="s">
        <v>259</v>
      </c>
      <c r="C271" s="44">
        <v>1.410325234E-3</v>
      </c>
      <c r="D271" s="10" t="s">
        <v>330</v>
      </c>
      <c r="E271" s="10">
        <v>5764.39</v>
      </c>
      <c r="F271" s="10">
        <v>0</v>
      </c>
      <c r="G271" s="10">
        <v>0</v>
      </c>
      <c r="H271" s="7">
        <v>5764.39</v>
      </c>
      <c r="I271" s="10" t="s">
        <v>330</v>
      </c>
      <c r="J271" s="24" t="s">
        <v>331</v>
      </c>
      <c r="K271" s="24" t="s">
        <v>331</v>
      </c>
      <c r="L271" s="10" t="s">
        <v>331</v>
      </c>
    </row>
    <row r="272" spans="1:12" x14ac:dyDescent="0.25">
      <c r="A272" s="8">
        <v>248</v>
      </c>
      <c r="B272" s="22" t="s">
        <v>260</v>
      </c>
      <c r="C272" s="44">
        <v>4.9641098760000004E-3</v>
      </c>
      <c r="D272" s="10" t="s">
        <v>330</v>
      </c>
      <c r="E272" s="10">
        <v>20289.7</v>
      </c>
      <c r="F272" s="10">
        <v>0</v>
      </c>
      <c r="G272" s="10">
        <v>0</v>
      </c>
      <c r="H272" s="7">
        <v>20289.7</v>
      </c>
      <c r="I272" s="10" t="s">
        <v>332</v>
      </c>
      <c r="J272" s="24" t="s">
        <v>333</v>
      </c>
      <c r="K272" s="24" t="s">
        <v>496</v>
      </c>
      <c r="L272" s="10" t="s">
        <v>335</v>
      </c>
    </row>
    <row r="273" spans="1:12" x14ac:dyDescent="0.25">
      <c r="A273" s="8">
        <v>249</v>
      </c>
      <c r="B273" s="22" t="s">
        <v>261</v>
      </c>
      <c r="C273" s="44">
        <v>5.7576761999999997E-5</v>
      </c>
      <c r="D273" s="10" t="s">
        <v>332</v>
      </c>
      <c r="E273" s="10">
        <v>235.33426390736349</v>
      </c>
      <c r="F273" s="10">
        <v>3605.7057360926365</v>
      </c>
      <c r="G273" s="10">
        <v>0</v>
      </c>
      <c r="H273" s="7">
        <v>3841.04</v>
      </c>
      <c r="I273" s="10" t="s">
        <v>330</v>
      </c>
      <c r="J273" s="24" t="s">
        <v>331</v>
      </c>
      <c r="K273" s="24" t="s">
        <v>331</v>
      </c>
      <c r="L273" s="10" t="s">
        <v>331</v>
      </c>
    </row>
    <row r="274" spans="1:12" x14ac:dyDescent="0.25">
      <c r="A274" s="8">
        <v>250</v>
      </c>
      <c r="B274" s="22" t="s">
        <v>262</v>
      </c>
      <c r="C274" s="44">
        <v>3.0609499999999999E-7</v>
      </c>
      <c r="D274" s="10" t="s">
        <v>332</v>
      </c>
      <c r="E274" s="10">
        <v>1.2510078762457049</v>
      </c>
      <c r="F274" s="10">
        <v>19.168992123754297</v>
      </c>
      <c r="G274" s="10">
        <v>0</v>
      </c>
      <c r="H274" s="7">
        <v>20.420000000000002</v>
      </c>
      <c r="I274" s="10" t="s">
        <v>330</v>
      </c>
      <c r="J274" s="24" t="s">
        <v>331</v>
      </c>
      <c r="K274" s="24" t="s">
        <v>331</v>
      </c>
      <c r="L274" s="10" t="s">
        <v>331</v>
      </c>
    </row>
    <row r="275" spans="1:12" x14ac:dyDescent="0.25">
      <c r="A275" s="8">
        <v>251</v>
      </c>
      <c r="B275" s="22" t="s">
        <v>263</v>
      </c>
      <c r="C275" s="44">
        <v>7.6929149099999995E-4</v>
      </c>
      <c r="D275" s="10" t="s">
        <v>330</v>
      </c>
      <c r="E275" s="10">
        <v>3144.31</v>
      </c>
      <c r="F275" s="10">
        <v>0</v>
      </c>
      <c r="G275" s="10">
        <v>0</v>
      </c>
      <c r="H275" s="7">
        <v>3144.31</v>
      </c>
      <c r="I275" s="10" t="s">
        <v>332</v>
      </c>
      <c r="J275" s="24" t="s">
        <v>333</v>
      </c>
      <c r="K275" s="24" t="s">
        <v>439</v>
      </c>
      <c r="L275" s="10" t="s">
        <v>335</v>
      </c>
    </row>
    <row r="276" spans="1:12" x14ac:dyDescent="0.25">
      <c r="A276" s="8">
        <v>252</v>
      </c>
      <c r="B276" s="22" t="s">
        <v>264</v>
      </c>
      <c r="C276" s="44">
        <v>4.5586529889999998E-3</v>
      </c>
      <c r="D276" s="10" t="s">
        <v>330</v>
      </c>
      <c r="E276" s="10">
        <v>18632.490000000002</v>
      </c>
      <c r="F276" s="10">
        <v>0</v>
      </c>
      <c r="G276" s="10">
        <v>523.52</v>
      </c>
      <c r="H276" s="7">
        <v>19156.010000000002</v>
      </c>
      <c r="I276" s="10" t="s">
        <v>330</v>
      </c>
      <c r="J276" s="24" t="s">
        <v>331</v>
      </c>
      <c r="K276" s="24" t="s">
        <v>331</v>
      </c>
      <c r="L276" s="10" t="s">
        <v>331</v>
      </c>
    </row>
    <row r="277" spans="1:12" x14ac:dyDescent="0.25">
      <c r="A277" s="8"/>
      <c r="B277" s="22"/>
      <c r="C277" s="44"/>
      <c r="D277" s="10"/>
      <c r="E277" s="10"/>
      <c r="F277" s="10"/>
      <c r="G277" s="10"/>
      <c r="H277" s="7">
        <v>0</v>
      </c>
      <c r="I277" s="10"/>
      <c r="J277" s="24"/>
      <c r="K277" s="24"/>
      <c r="L277" s="10"/>
    </row>
    <row r="278" spans="1:12" x14ac:dyDescent="0.25">
      <c r="A278" s="8">
        <v>253</v>
      </c>
      <c r="B278" s="22" t="s">
        <v>265</v>
      </c>
      <c r="C278" s="44">
        <v>3.4487897099999998E-4</v>
      </c>
      <c r="D278" s="10" t="s">
        <v>330</v>
      </c>
      <c r="E278" s="10">
        <v>1409.62</v>
      </c>
      <c r="F278" s="10">
        <v>0</v>
      </c>
      <c r="G278" s="10">
        <v>0</v>
      </c>
      <c r="H278" s="7">
        <v>1409.62</v>
      </c>
      <c r="I278" s="10" t="s">
        <v>330</v>
      </c>
      <c r="J278" s="24" t="s">
        <v>331</v>
      </c>
      <c r="K278" s="24" t="s">
        <v>331</v>
      </c>
      <c r="L278" s="10" t="s">
        <v>331</v>
      </c>
    </row>
    <row r="279" spans="1:12" x14ac:dyDescent="0.25">
      <c r="A279" s="8">
        <v>254</v>
      </c>
      <c r="B279" s="22" t="s">
        <v>266</v>
      </c>
      <c r="C279" s="44">
        <v>1.315412904E-2</v>
      </c>
      <c r="D279" s="10" t="s">
        <v>330</v>
      </c>
      <c r="E279" s="10">
        <v>53764.59</v>
      </c>
      <c r="F279" s="10">
        <v>0</v>
      </c>
      <c r="G279" s="10">
        <v>0</v>
      </c>
      <c r="H279" s="7">
        <v>53764.59</v>
      </c>
      <c r="I279" s="10" t="s">
        <v>330</v>
      </c>
      <c r="J279" s="24" t="s">
        <v>331</v>
      </c>
      <c r="K279" s="24" t="s">
        <v>331</v>
      </c>
      <c r="L279" s="10" t="s">
        <v>331</v>
      </c>
    </row>
    <row r="280" spans="1:12" x14ac:dyDescent="0.25">
      <c r="A280" s="8">
        <v>255</v>
      </c>
      <c r="B280" s="22" t="s">
        <v>267</v>
      </c>
      <c r="C280" s="44">
        <v>4.8332605400000001E-4</v>
      </c>
      <c r="D280" s="10" t="s">
        <v>330</v>
      </c>
      <c r="E280" s="10">
        <v>1975.49</v>
      </c>
      <c r="F280" s="10">
        <v>0</v>
      </c>
      <c r="G280" s="10">
        <v>0</v>
      </c>
      <c r="H280" s="7">
        <v>1975.49</v>
      </c>
      <c r="I280" s="10" t="s">
        <v>330</v>
      </c>
      <c r="J280" s="24" t="s">
        <v>331</v>
      </c>
      <c r="K280" s="24" t="s">
        <v>331</v>
      </c>
      <c r="L280" s="10" t="s">
        <v>331</v>
      </c>
    </row>
    <row r="281" spans="1:12" x14ac:dyDescent="0.25">
      <c r="A281" s="8">
        <v>256</v>
      </c>
      <c r="B281" s="22" t="s">
        <v>268</v>
      </c>
      <c r="C281" s="44">
        <v>2.6615292033999999E-2</v>
      </c>
      <c r="D281" s="10" t="s">
        <v>330</v>
      </c>
      <c r="E281" s="10">
        <v>108784.12</v>
      </c>
      <c r="F281" s="10">
        <v>0</v>
      </c>
      <c r="G281" s="10">
        <v>0</v>
      </c>
      <c r="H281" s="7">
        <v>108784.12</v>
      </c>
      <c r="I281" s="10" t="s">
        <v>332</v>
      </c>
      <c r="J281" s="24" t="s">
        <v>333</v>
      </c>
      <c r="K281" s="24" t="s">
        <v>497</v>
      </c>
      <c r="L281" s="10" t="s">
        <v>335</v>
      </c>
    </row>
    <row r="282" spans="1:12" x14ac:dyDescent="0.25">
      <c r="A282" s="8">
        <v>257</v>
      </c>
      <c r="B282" s="22" t="s">
        <v>269</v>
      </c>
      <c r="C282" s="44">
        <v>1.3063534440000001E-3</v>
      </c>
      <c r="D282" s="10" t="s">
        <v>330</v>
      </c>
      <c r="E282" s="10">
        <v>5339.43</v>
      </c>
      <c r="F282" s="10">
        <v>0</v>
      </c>
      <c r="G282" s="10">
        <v>0</v>
      </c>
      <c r="H282" s="7">
        <v>5339.43</v>
      </c>
      <c r="I282" s="10" t="s">
        <v>330</v>
      </c>
      <c r="J282" s="24" t="s">
        <v>331</v>
      </c>
      <c r="K282" s="24" t="s">
        <v>331</v>
      </c>
      <c r="L282" s="10" t="s">
        <v>331</v>
      </c>
    </row>
    <row r="283" spans="1:12" x14ac:dyDescent="0.25">
      <c r="A283" s="8">
        <v>258</v>
      </c>
      <c r="B283" s="22" t="s">
        <v>270</v>
      </c>
      <c r="C283" s="44">
        <v>9.3847771200000004E-4</v>
      </c>
      <c r="D283" s="10" t="s">
        <v>330</v>
      </c>
      <c r="E283" s="10">
        <v>3835.82</v>
      </c>
      <c r="F283" s="10">
        <v>0</v>
      </c>
      <c r="G283" s="10">
        <v>0</v>
      </c>
      <c r="H283" s="7">
        <v>3835.82</v>
      </c>
      <c r="I283" s="10" t="s">
        <v>332</v>
      </c>
      <c r="J283" s="24" t="s">
        <v>333</v>
      </c>
      <c r="K283" s="24" t="s">
        <v>439</v>
      </c>
      <c r="L283" s="10" t="s">
        <v>335</v>
      </c>
    </row>
    <row r="284" spans="1:12" x14ac:dyDescent="0.25">
      <c r="A284" s="8">
        <v>259</v>
      </c>
      <c r="B284" s="22" t="s">
        <v>271</v>
      </c>
      <c r="C284" s="44">
        <v>0.114087527346</v>
      </c>
      <c r="D284" s="10" t="s">
        <v>330</v>
      </c>
      <c r="E284" s="10">
        <v>466307.54</v>
      </c>
      <c r="F284" s="10">
        <v>0</v>
      </c>
      <c r="G284" s="10">
        <v>0</v>
      </c>
      <c r="H284" s="7">
        <v>466307.54</v>
      </c>
      <c r="I284" s="10" t="s">
        <v>332</v>
      </c>
      <c r="J284" s="24" t="s">
        <v>333</v>
      </c>
      <c r="K284" s="24" t="s">
        <v>481</v>
      </c>
      <c r="L284" s="10" t="s">
        <v>335</v>
      </c>
    </row>
    <row r="285" spans="1:12" x14ac:dyDescent="0.25">
      <c r="A285" s="8">
        <v>260</v>
      </c>
      <c r="B285" s="22" t="s">
        <v>272</v>
      </c>
      <c r="C285" s="44">
        <v>1.5671696719999999E-3</v>
      </c>
      <c r="D285" s="10" t="s">
        <v>330</v>
      </c>
      <c r="E285" s="10">
        <v>6405.46</v>
      </c>
      <c r="F285" s="10">
        <v>0</v>
      </c>
      <c r="G285" s="10">
        <v>0</v>
      </c>
      <c r="H285" s="7">
        <v>6405.46</v>
      </c>
      <c r="I285" s="10" t="s">
        <v>330</v>
      </c>
      <c r="J285" s="24" t="s">
        <v>331</v>
      </c>
      <c r="K285" s="24" t="s">
        <v>331</v>
      </c>
      <c r="L285" s="10" t="s">
        <v>331</v>
      </c>
    </row>
    <row r="286" spans="1:12" x14ac:dyDescent="0.25">
      <c r="A286" s="8">
        <v>261</v>
      </c>
      <c r="B286" s="22" t="s">
        <v>273</v>
      </c>
      <c r="C286" s="44">
        <v>3.6531164909999999E-3</v>
      </c>
      <c r="D286" s="10" t="s">
        <v>330</v>
      </c>
      <c r="E286" s="10">
        <v>14931.31</v>
      </c>
      <c r="F286" s="10">
        <v>0</v>
      </c>
      <c r="G286" s="10">
        <v>0</v>
      </c>
      <c r="H286" s="7">
        <v>14931.31</v>
      </c>
      <c r="I286" s="10" t="s">
        <v>332</v>
      </c>
      <c r="J286" s="24" t="s">
        <v>333</v>
      </c>
      <c r="K286" s="24" t="s">
        <v>498</v>
      </c>
      <c r="L286" s="10" t="s">
        <v>335</v>
      </c>
    </row>
    <row r="287" spans="1:12" x14ac:dyDescent="0.25">
      <c r="A287" s="8">
        <v>262</v>
      </c>
      <c r="B287" s="22" t="s">
        <v>274</v>
      </c>
      <c r="C287" s="44">
        <v>3.3453814500000001E-3</v>
      </c>
      <c r="D287" s="10" t="s">
        <v>330</v>
      </c>
      <c r="E287" s="10">
        <v>13673.51</v>
      </c>
      <c r="F287" s="10">
        <v>0</v>
      </c>
      <c r="G287" s="10">
        <v>0</v>
      </c>
      <c r="H287" s="7">
        <v>13673.51</v>
      </c>
      <c r="I287" s="10" t="s">
        <v>332</v>
      </c>
      <c r="J287" s="24" t="s">
        <v>333</v>
      </c>
      <c r="K287" s="24" t="s">
        <v>499</v>
      </c>
      <c r="L287" s="10" t="s">
        <v>335</v>
      </c>
    </row>
    <row r="288" spans="1:12" x14ac:dyDescent="0.25">
      <c r="A288" s="8">
        <v>263</v>
      </c>
      <c r="B288" s="22" t="s">
        <v>275</v>
      </c>
      <c r="C288" s="44">
        <v>3.4982406100000002E-4</v>
      </c>
      <c r="D288" s="10" t="s">
        <v>330</v>
      </c>
      <c r="E288" s="10">
        <v>1429.83</v>
      </c>
      <c r="F288" s="10">
        <v>0</v>
      </c>
      <c r="G288" s="10">
        <v>0</v>
      </c>
      <c r="H288" s="7">
        <v>1429.83</v>
      </c>
      <c r="I288" s="10" t="s">
        <v>330</v>
      </c>
      <c r="J288" s="24" t="s">
        <v>331</v>
      </c>
      <c r="K288" s="24" t="s">
        <v>331</v>
      </c>
      <c r="L288" s="10" t="s">
        <v>331</v>
      </c>
    </row>
    <row r="289" spans="1:12" x14ac:dyDescent="0.25">
      <c r="A289" s="8">
        <v>264</v>
      </c>
      <c r="B289" s="22" t="s">
        <v>276</v>
      </c>
      <c r="C289" s="44">
        <v>2.2074607600000001E-4</v>
      </c>
      <c r="D289" s="10" t="s">
        <v>330</v>
      </c>
      <c r="E289" s="10">
        <v>902.25</v>
      </c>
      <c r="F289" s="10">
        <v>0</v>
      </c>
      <c r="G289" s="10">
        <v>0</v>
      </c>
      <c r="H289" s="7">
        <v>902.25</v>
      </c>
      <c r="I289" s="10" t="s">
        <v>330</v>
      </c>
      <c r="J289" s="24" t="s">
        <v>331</v>
      </c>
      <c r="K289" s="24" t="s">
        <v>331</v>
      </c>
      <c r="L289" s="10" t="s">
        <v>331</v>
      </c>
    </row>
    <row r="290" spans="1:12" x14ac:dyDescent="0.25">
      <c r="A290" s="8">
        <v>265</v>
      </c>
      <c r="B290" s="22" t="s">
        <v>277</v>
      </c>
      <c r="C290" s="44">
        <v>3.4175249799999998E-4</v>
      </c>
      <c r="D290" s="10" t="s">
        <v>330</v>
      </c>
      <c r="E290" s="10">
        <v>1396.84</v>
      </c>
      <c r="F290" s="10">
        <v>0</v>
      </c>
      <c r="G290" s="10">
        <v>0</v>
      </c>
      <c r="H290" s="7">
        <v>1396.84</v>
      </c>
      <c r="I290" s="10" t="s">
        <v>330</v>
      </c>
      <c r="J290" s="24" t="s">
        <v>331</v>
      </c>
      <c r="K290" s="24" t="s">
        <v>331</v>
      </c>
      <c r="L290" s="10" t="s">
        <v>331</v>
      </c>
    </row>
    <row r="291" spans="1:12" x14ac:dyDescent="0.25">
      <c r="A291" s="8">
        <v>266</v>
      </c>
      <c r="B291" s="22" t="s">
        <v>278</v>
      </c>
      <c r="C291" s="44">
        <v>5.8366538500000001E-4</v>
      </c>
      <c r="D291" s="10" t="s">
        <v>330</v>
      </c>
      <c r="E291" s="10">
        <v>2385.6</v>
      </c>
      <c r="F291" s="10">
        <v>0</v>
      </c>
      <c r="G291" s="10">
        <v>0</v>
      </c>
      <c r="H291" s="7">
        <v>2385.6</v>
      </c>
      <c r="I291" s="10" t="s">
        <v>330</v>
      </c>
      <c r="J291" s="24" t="s">
        <v>331</v>
      </c>
      <c r="K291" s="24" t="s">
        <v>331</v>
      </c>
      <c r="L291" s="10" t="s">
        <v>331</v>
      </c>
    </row>
    <row r="292" spans="1:12" x14ac:dyDescent="0.25">
      <c r="A292" s="8">
        <v>267</v>
      </c>
      <c r="B292" s="22" t="s">
        <v>279</v>
      </c>
      <c r="C292" s="44">
        <v>1.526406854E-3</v>
      </c>
      <c r="D292" s="10" t="s">
        <v>330</v>
      </c>
      <c r="E292" s="10">
        <v>6238.85</v>
      </c>
      <c r="F292" s="10">
        <v>0</v>
      </c>
      <c r="G292" s="10">
        <v>0</v>
      </c>
      <c r="H292" s="7">
        <v>6238.85</v>
      </c>
      <c r="I292" s="10" t="s">
        <v>330</v>
      </c>
      <c r="J292" s="24" t="s">
        <v>331</v>
      </c>
      <c r="K292" s="24" t="s">
        <v>331</v>
      </c>
      <c r="L292" s="10" t="s">
        <v>331</v>
      </c>
    </row>
    <row r="293" spans="1:12" x14ac:dyDescent="0.25">
      <c r="A293" s="8">
        <v>268</v>
      </c>
      <c r="B293" s="22" t="s">
        <v>280</v>
      </c>
      <c r="C293" s="44">
        <v>3.4585485399999999E-4</v>
      </c>
      <c r="D293" s="10" t="s">
        <v>330</v>
      </c>
      <c r="E293" s="10">
        <v>1413.61</v>
      </c>
      <c r="F293" s="10">
        <v>0</v>
      </c>
      <c r="G293" s="10">
        <v>0</v>
      </c>
      <c r="H293" s="7">
        <v>1413.61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269</v>
      </c>
      <c r="B294" s="22" t="s">
        <v>281</v>
      </c>
      <c r="C294" s="44">
        <v>5.3695276200000004E-4</v>
      </c>
      <c r="D294" s="10" t="s">
        <v>330</v>
      </c>
      <c r="E294" s="10">
        <v>2194.6799999999998</v>
      </c>
      <c r="F294" s="10">
        <v>0</v>
      </c>
      <c r="G294" s="10">
        <v>0</v>
      </c>
      <c r="H294" s="7">
        <v>2194.6799999999998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>
        <v>270</v>
      </c>
      <c r="B295" s="22" t="s">
        <v>282</v>
      </c>
      <c r="C295" s="44">
        <v>3.6753988999999997E-5</v>
      </c>
      <c r="D295" s="10" t="s">
        <v>332</v>
      </c>
      <c r="E295" s="10">
        <v>150.22632431907732</v>
      </c>
      <c r="F295" s="10">
        <v>2301.6936756809228</v>
      </c>
      <c r="G295" s="10">
        <v>0</v>
      </c>
      <c r="H295" s="7">
        <v>2451.92</v>
      </c>
      <c r="I295" s="10" t="s">
        <v>330</v>
      </c>
      <c r="J295" s="24" t="s">
        <v>331</v>
      </c>
      <c r="K295" s="24" t="s">
        <v>331</v>
      </c>
      <c r="L295" s="10" t="s">
        <v>331</v>
      </c>
    </row>
    <row r="296" spans="1:12" x14ac:dyDescent="0.25">
      <c r="A296" s="25">
        <v>271</v>
      </c>
      <c r="B296" s="26" t="s">
        <v>410</v>
      </c>
      <c r="C296" s="48">
        <f>SUM(C19:C295)</f>
        <v>0.99954731139000053</v>
      </c>
      <c r="D296" s="43"/>
      <c r="E296" s="28">
        <f>SUM(E19:E295)</f>
        <v>4085428.5956247756</v>
      </c>
      <c r="F296" s="28">
        <f t="shared" ref="F296:H296" si="0">SUM(F19:F295)</f>
        <v>89800.444375227235</v>
      </c>
      <c r="G296" s="28">
        <f t="shared" si="0"/>
        <v>12373.08</v>
      </c>
      <c r="H296" s="28">
        <f t="shared" si="0"/>
        <v>4187602.1200000006</v>
      </c>
      <c r="I296" s="43"/>
      <c r="J296" s="43"/>
      <c r="K296" s="43"/>
      <c r="L296" s="43"/>
    </row>
    <row r="297" spans="1:12" x14ac:dyDescent="0.25">
      <c r="A297" s="58" t="s">
        <v>500</v>
      </c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</row>
    <row r="298" spans="1:12" x14ac:dyDescent="0.25">
      <c r="A298" s="8">
        <v>1</v>
      </c>
      <c r="B298" s="22" t="s">
        <v>283</v>
      </c>
      <c r="C298" s="44">
        <v>4.3760292E-5</v>
      </c>
      <c r="D298" s="10" t="s">
        <v>332</v>
      </c>
      <c r="E298" s="10">
        <v>178.861342781855</v>
      </c>
      <c r="F298" s="10">
        <v>2740.4586572181452</v>
      </c>
      <c r="G298" s="10">
        <v>-2919.32</v>
      </c>
      <c r="H298" s="7">
        <v>0</v>
      </c>
      <c r="I298" s="10" t="s">
        <v>330</v>
      </c>
      <c r="J298" s="24" t="s">
        <v>331</v>
      </c>
      <c r="K298" s="24" t="s">
        <v>331</v>
      </c>
      <c r="L298" s="10" t="s">
        <v>331</v>
      </c>
    </row>
    <row r="299" spans="1:12" x14ac:dyDescent="0.25">
      <c r="A299" s="8">
        <v>2</v>
      </c>
      <c r="B299" s="22" t="s">
        <v>284</v>
      </c>
      <c r="C299" s="44">
        <v>1.7535336999999999E-5</v>
      </c>
      <c r="D299" s="10" t="s">
        <v>332</v>
      </c>
      <c r="E299" s="10">
        <v>71.671393226360124</v>
      </c>
      <c r="F299" s="10">
        <v>1098.1386067736398</v>
      </c>
      <c r="G299" s="10">
        <v>-1169.81</v>
      </c>
      <c r="H299" s="7">
        <v>0</v>
      </c>
      <c r="I299" s="10" t="s">
        <v>330</v>
      </c>
      <c r="J299" s="24" t="s">
        <v>331</v>
      </c>
      <c r="K299" s="24" t="s">
        <v>331</v>
      </c>
      <c r="L299" s="10" t="s">
        <v>331</v>
      </c>
    </row>
    <row r="300" spans="1:12" x14ac:dyDescent="0.25">
      <c r="A300" s="8">
        <v>3</v>
      </c>
      <c r="B300" s="22" t="s">
        <v>285</v>
      </c>
      <c r="C300" s="44">
        <v>4.6474904999999998E-5</v>
      </c>
      <c r="D300" s="10" t="s">
        <v>332</v>
      </c>
      <c r="E300" s="10">
        <v>189.96054167095508</v>
      </c>
      <c r="F300" s="10">
        <v>2910.459458329045</v>
      </c>
      <c r="G300" s="10">
        <v>-3100.42</v>
      </c>
      <c r="H300" s="7">
        <v>0</v>
      </c>
      <c r="I300" s="10" t="s">
        <v>330</v>
      </c>
      <c r="J300" s="24" t="s">
        <v>331</v>
      </c>
      <c r="K300" s="24" t="s">
        <v>331</v>
      </c>
      <c r="L300" s="10" t="s">
        <v>331</v>
      </c>
    </row>
    <row r="301" spans="1:12" x14ac:dyDescent="0.25">
      <c r="A301" s="8">
        <v>4</v>
      </c>
      <c r="B301" s="22" t="s">
        <v>286</v>
      </c>
      <c r="C301" s="44">
        <v>7.8474939999999992E-6</v>
      </c>
      <c r="D301" s="10" t="s">
        <v>332</v>
      </c>
      <c r="E301" s="10">
        <v>32.076001642597646</v>
      </c>
      <c r="F301" s="10">
        <v>491.44399835740234</v>
      </c>
      <c r="G301" s="10">
        <v>-523.52</v>
      </c>
      <c r="H301" s="7">
        <v>0</v>
      </c>
      <c r="I301" s="10" t="s">
        <v>330</v>
      </c>
      <c r="J301" s="24" t="s">
        <v>331</v>
      </c>
      <c r="K301" s="24" t="s">
        <v>331</v>
      </c>
      <c r="L301" s="10" t="s">
        <v>331</v>
      </c>
    </row>
    <row r="302" spans="1:12" x14ac:dyDescent="0.25">
      <c r="A302" s="8">
        <v>5</v>
      </c>
      <c r="B302" s="22" t="s">
        <v>287</v>
      </c>
      <c r="C302" s="44">
        <v>8.5803472999999999E-5</v>
      </c>
      <c r="D302" s="10" t="s">
        <v>330</v>
      </c>
      <c r="E302" s="10">
        <v>350.7</v>
      </c>
      <c r="F302" s="10">
        <v>0</v>
      </c>
      <c r="G302" s="10">
        <v>-350.7</v>
      </c>
      <c r="H302" s="7">
        <v>0</v>
      </c>
      <c r="I302" s="10" t="s">
        <v>330</v>
      </c>
      <c r="J302" s="24" t="s">
        <v>331</v>
      </c>
      <c r="K302" s="24" t="s">
        <v>331</v>
      </c>
      <c r="L302" s="10" t="s">
        <v>331</v>
      </c>
    </row>
    <row r="303" spans="1:12" x14ac:dyDescent="0.25">
      <c r="A303" s="8">
        <v>6</v>
      </c>
      <c r="B303" s="22" t="s">
        <v>288</v>
      </c>
      <c r="C303" s="44">
        <v>1.9885436200000001E-4</v>
      </c>
      <c r="D303" s="10" t="s">
        <v>330</v>
      </c>
      <c r="E303" s="10">
        <v>812.77</v>
      </c>
      <c r="F303" s="10">
        <v>0</v>
      </c>
      <c r="G303" s="10">
        <v>-812.77</v>
      </c>
      <c r="H303" s="7">
        <v>0</v>
      </c>
      <c r="I303" s="10" t="s">
        <v>330</v>
      </c>
      <c r="J303" s="24" t="s">
        <v>331</v>
      </c>
      <c r="K303" s="24" t="s">
        <v>331</v>
      </c>
      <c r="L303" s="10" t="s">
        <v>331</v>
      </c>
    </row>
    <row r="304" spans="1:12" x14ac:dyDescent="0.25">
      <c r="A304" s="8">
        <v>7</v>
      </c>
      <c r="B304" s="22" t="s">
        <v>289</v>
      </c>
      <c r="C304" s="44">
        <v>7.56167E-7</v>
      </c>
      <c r="D304" s="10" t="s">
        <v>332</v>
      </c>
      <c r="E304" s="10">
        <v>3.0955536116469986</v>
      </c>
      <c r="F304" s="10">
        <v>47.354446388353004</v>
      </c>
      <c r="G304" s="10">
        <v>-50.45</v>
      </c>
      <c r="H304" s="7">
        <v>0</v>
      </c>
      <c r="I304" s="10" t="s">
        <v>330</v>
      </c>
      <c r="J304" s="24" t="s">
        <v>331</v>
      </c>
      <c r="K304" s="24" t="s">
        <v>331</v>
      </c>
      <c r="L304" s="10" t="s">
        <v>331</v>
      </c>
    </row>
    <row r="305" spans="1:12" x14ac:dyDescent="0.25">
      <c r="A305" s="8">
        <v>8</v>
      </c>
      <c r="B305" s="22" t="s">
        <v>290</v>
      </c>
      <c r="C305" s="44">
        <v>5.1656580999999997E-5</v>
      </c>
      <c r="D305" s="10" t="s">
        <v>332</v>
      </c>
      <c r="E305" s="10">
        <v>211.13159058764222</v>
      </c>
      <c r="F305" s="10">
        <v>3234.9584094123579</v>
      </c>
      <c r="G305" s="10">
        <v>-3446.09</v>
      </c>
      <c r="H305" s="7">
        <v>0</v>
      </c>
      <c r="I305" s="10" t="s">
        <v>330</v>
      </c>
      <c r="J305" s="24" t="s">
        <v>331</v>
      </c>
      <c r="K305" s="24" t="s">
        <v>331</v>
      </c>
      <c r="L305" s="10" t="s">
        <v>331</v>
      </c>
    </row>
    <row r="306" spans="1:12" x14ac:dyDescent="0.25">
      <c r="A306" s="25">
        <v>9</v>
      </c>
      <c r="B306" s="26" t="s">
        <v>410</v>
      </c>
      <c r="C306" s="48">
        <f>SUM(C298:C305)</f>
        <v>4.5268861099999997E-4</v>
      </c>
      <c r="D306" s="43"/>
      <c r="E306" s="28">
        <f>SUM(E298:E305)</f>
        <v>1850.266423521057</v>
      </c>
      <c r="F306" s="28">
        <f t="shared" ref="F306:H306" si="1">SUM(F298:F305)</f>
        <v>10522.813576478942</v>
      </c>
      <c r="G306" s="28">
        <f t="shared" si="1"/>
        <v>-12373.08</v>
      </c>
      <c r="H306" s="28">
        <f t="shared" si="1"/>
        <v>0</v>
      </c>
      <c r="I306" s="43"/>
      <c r="J306" s="43"/>
      <c r="K306" s="43"/>
      <c r="L306" s="43"/>
    </row>
    <row r="307" spans="1:12" x14ac:dyDescent="0.25">
      <c r="A307" s="58" t="s">
        <v>420</v>
      </c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</row>
    <row r="308" spans="1:12" x14ac:dyDescent="0.25">
      <c r="A308" s="25">
        <v>1</v>
      </c>
      <c r="B308" s="26" t="s">
        <v>292</v>
      </c>
      <c r="C308" s="49">
        <v>1.0000000000010005</v>
      </c>
      <c r="D308" s="43"/>
      <c r="E308" s="28">
        <v>4087278.8620482972</v>
      </c>
      <c r="F308" s="28">
        <v>100323.25795170618</v>
      </c>
      <c r="G308" s="28">
        <v>0</v>
      </c>
      <c r="H308" s="28">
        <v>4187602.1200000006</v>
      </c>
      <c r="I308" s="43"/>
      <c r="J308" s="43"/>
      <c r="K308" s="43"/>
      <c r="L308" s="43"/>
    </row>
    <row r="309" spans="1:12" x14ac:dyDescent="0.25">
      <c r="A309" s="58" t="s">
        <v>532</v>
      </c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</row>
    <row r="310" spans="1:12" x14ac:dyDescent="0.25">
      <c r="A310" s="40">
        <v>1</v>
      </c>
      <c r="B310" s="41" t="s">
        <v>36</v>
      </c>
      <c r="C310" s="42">
        <v>0</v>
      </c>
      <c r="D310" s="43"/>
      <c r="E310" s="10">
        <v>0</v>
      </c>
      <c r="F310" s="43"/>
      <c r="G310" s="10">
        <v>0</v>
      </c>
      <c r="H310" s="28">
        <f>ROUND(SUM(E310:G310),2)</f>
        <v>0</v>
      </c>
      <c r="I310" s="10" t="s">
        <v>330</v>
      </c>
      <c r="J310" s="24"/>
      <c r="K310" s="24"/>
      <c r="L310" s="10"/>
    </row>
    <row r="311" spans="1:12" x14ac:dyDescent="0.25">
      <c r="A311" s="8">
        <v>2</v>
      </c>
      <c r="B311" s="22" t="s">
        <v>59</v>
      </c>
      <c r="C311" s="23">
        <v>4.3150000000000001E-2</v>
      </c>
      <c r="D311" s="38"/>
      <c r="E311" s="10">
        <v>12429.79</v>
      </c>
      <c r="F311" s="38"/>
      <c r="G311" s="10">
        <v>0</v>
      </c>
      <c r="H311" s="28">
        <f t="shared" ref="H311:H318" si="2">ROUND(SUM(E311:G311),2)</f>
        <v>12429.79</v>
      </c>
      <c r="I311" s="10" t="s">
        <v>332</v>
      </c>
      <c r="J311" s="24" t="s">
        <v>333</v>
      </c>
      <c r="K311" s="24" t="s">
        <v>443</v>
      </c>
      <c r="L311" s="10" t="s">
        <v>335</v>
      </c>
    </row>
    <row r="312" spans="1:12" x14ac:dyDescent="0.25">
      <c r="A312" s="8">
        <v>3</v>
      </c>
      <c r="B312" s="22" t="s">
        <v>533</v>
      </c>
      <c r="C312" s="23">
        <v>0.23499999999999999</v>
      </c>
      <c r="D312" s="38"/>
      <c r="E312" s="10">
        <v>67694.13</v>
      </c>
      <c r="F312" s="38"/>
      <c r="G312" s="10">
        <f>ROUND(-E312*0.15,2)</f>
        <v>-10154.120000000001</v>
      </c>
      <c r="H312" s="28">
        <f t="shared" si="2"/>
        <v>57540.01</v>
      </c>
      <c r="I312" s="10" t="s">
        <v>332</v>
      </c>
      <c r="J312" s="24" t="s">
        <v>333</v>
      </c>
      <c r="K312" s="24" t="s">
        <v>447</v>
      </c>
      <c r="L312" s="10" t="s">
        <v>335</v>
      </c>
    </row>
    <row r="313" spans="1:12" x14ac:dyDescent="0.25">
      <c r="A313" s="8">
        <v>4</v>
      </c>
      <c r="B313" s="22" t="s">
        <v>534</v>
      </c>
      <c r="C313" s="23">
        <v>0.23519000000000001</v>
      </c>
      <c r="D313" s="38"/>
      <c r="E313" s="10">
        <v>67748.86</v>
      </c>
      <c r="F313" s="38"/>
      <c r="G313" s="10">
        <f>ROUND(-E313*0.15,2)</f>
        <v>-10162.33</v>
      </c>
      <c r="H313" s="28">
        <f t="shared" si="2"/>
        <v>57586.53</v>
      </c>
      <c r="I313" s="10" t="s">
        <v>332</v>
      </c>
      <c r="J313" s="24" t="s">
        <v>333</v>
      </c>
      <c r="K313" s="24" t="s">
        <v>508</v>
      </c>
      <c r="L313" s="10" t="s">
        <v>335</v>
      </c>
    </row>
    <row r="314" spans="1:12" x14ac:dyDescent="0.25">
      <c r="A314" s="8">
        <v>5</v>
      </c>
      <c r="B314" s="22" t="s">
        <v>84</v>
      </c>
      <c r="C314" s="23">
        <v>0.08</v>
      </c>
      <c r="D314" s="38"/>
      <c r="E314" s="10">
        <v>23044.81</v>
      </c>
      <c r="F314" s="38"/>
      <c r="G314" s="10">
        <v>0</v>
      </c>
      <c r="H314" s="28">
        <f t="shared" si="2"/>
        <v>23044.81</v>
      </c>
      <c r="I314" s="10" t="s">
        <v>330</v>
      </c>
      <c r="J314" s="24"/>
      <c r="K314" s="24"/>
      <c r="L314" s="10"/>
    </row>
    <row r="315" spans="1:12" x14ac:dyDescent="0.25">
      <c r="A315" s="8">
        <v>6</v>
      </c>
      <c r="B315" s="22" t="s">
        <v>89</v>
      </c>
      <c r="C315" s="23">
        <v>1.166E-2</v>
      </c>
      <c r="D315" s="38"/>
      <c r="E315" s="10">
        <v>3358.78</v>
      </c>
      <c r="F315" s="38"/>
      <c r="G315" s="10">
        <v>0</v>
      </c>
      <c r="H315" s="28">
        <f t="shared" si="2"/>
        <v>3358.78</v>
      </c>
      <c r="I315" s="10" t="s">
        <v>330</v>
      </c>
      <c r="J315" s="24"/>
      <c r="K315" s="24"/>
      <c r="L315" s="10"/>
    </row>
    <row r="316" spans="1:12" x14ac:dyDescent="0.25">
      <c r="A316" s="8">
        <v>7</v>
      </c>
      <c r="B316" s="22" t="s">
        <v>90</v>
      </c>
      <c r="C316" s="23">
        <v>0.16</v>
      </c>
      <c r="D316" s="38"/>
      <c r="E316" s="10">
        <v>46089.62</v>
      </c>
      <c r="F316" s="38"/>
      <c r="G316" s="10">
        <v>0</v>
      </c>
      <c r="H316" s="28">
        <f t="shared" si="2"/>
        <v>46089.62</v>
      </c>
      <c r="I316" s="10" t="s">
        <v>330</v>
      </c>
      <c r="J316" s="24"/>
      <c r="K316" s="24"/>
      <c r="L316" s="10"/>
    </row>
    <row r="317" spans="1:12" x14ac:dyDescent="0.25">
      <c r="A317" s="8">
        <v>8</v>
      </c>
      <c r="B317" s="22" t="s">
        <v>535</v>
      </c>
      <c r="C317" s="23">
        <v>0.23499999999999999</v>
      </c>
      <c r="D317" s="38"/>
      <c r="E317" s="10">
        <v>67694.13</v>
      </c>
      <c r="F317" s="38"/>
      <c r="G317" s="10">
        <f>ROUND(-E317*0.15,2)</f>
        <v>-10154.120000000001</v>
      </c>
      <c r="H317" s="28">
        <f t="shared" si="2"/>
        <v>57540.01</v>
      </c>
      <c r="I317" s="10" t="s">
        <v>332</v>
      </c>
      <c r="J317" s="24" t="s">
        <v>333</v>
      </c>
      <c r="K317" s="24" t="s">
        <v>359</v>
      </c>
      <c r="L317" s="10" t="s">
        <v>335</v>
      </c>
    </row>
    <row r="318" spans="1:12" x14ac:dyDescent="0.25">
      <c r="A318" s="5">
        <v>9</v>
      </c>
      <c r="B318" s="35" t="s">
        <v>292</v>
      </c>
      <c r="C318" s="39">
        <v>1</v>
      </c>
      <c r="D318" s="38"/>
      <c r="E318" s="7">
        <v>288060.12</v>
      </c>
      <c r="F318" s="38"/>
      <c r="G318" s="7">
        <f>SUM(G310:G317)</f>
        <v>-30470.57</v>
      </c>
      <c r="H318" s="28">
        <f t="shared" si="2"/>
        <v>257589.55</v>
      </c>
      <c r="I318" s="10" t="s">
        <v>330</v>
      </c>
      <c r="J318" s="24"/>
      <c r="K318" s="24"/>
      <c r="L318" s="10"/>
    </row>
  </sheetData>
  <autoFilter ref="A16:L318" xr:uid="{E48F96E3-AFBA-4CB1-8F2D-4432396F052A}"/>
  <mergeCells count="9">
    <mergeCell ref="A309:L309"/>
    <mergeCell ref="A2:G2"/>
    <mergeCell ref="A3:G3"/>
    <mergeCell ref="A297:L297"/>
    <mergeCell ref="A307:L307"/>
    <mergeCell ref="D5:G7"/>
    <mergeCell ref="C8:G8"/>
    <mergeCell ref="A15:L15"/>
    <mergeCell ref="A17:L17"/>
  </mergeCells>
  <conditionalFormatting sqref="J16:L16">
    <cfRule type="expression" dxfId="9" priority="11">
      <formula>$I16="No"</formula>
    </cfRule>
  </conditionalFormatting>
  <conditionalFormatting sqref="J19:L295">
    <cfRule type="expression" dxfId="8" priority="32">
      <formula>$I19="No"</formula>
    </cfRule>
  </conditionalFormatting>
  <conditionalFormatting sqref="J298:L305">
    <cfRule type="expression" dxfId="7" priority="5">
      <formula>$I298="No"</formula>
    </cfRule>
  </conditionalFormatting>
  <conditionalFormatting sqref="J310:L318">
    <cfRule type="expression" dxfId="6" priority="1">
      <formula>$I310="No"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774B-46CF-4608-8125-E9E2D1B5DDA5}">
  <sheetPr>
    <pageSetUpPr fitToPage="1"/>
  </sheetPr>
  <dimension ref="A1:L320"/>
  <sheetViews>
    <sheetView zoomScaleNormal="100" zoomScaleSheetLayoutView="80" workbookViewId="0">
      <selection activeCell="H297" sqref="H19:H297"/>
    </sheetView>
  </sheetViews>
  <sheetFormatPr defaultColWidth="9" defaultRowHeight="15.75" x14ac:dyDescent="0.25"/>
  <cols>
    <col min="1" max="1" width="5.875" style="1" bestFit="1" customWidth="1"/>
    <col min="2" max="2" width="69.625" style="1" customWidth="1"/>
    <col min="3" max="9" width="16.5" style="1" customWidth="1"/>
    <col min="10" max="10" width="13.375" style="1" bestFit="1" customWidth="1"/>
    <col min="11" max="11" width="15.25" style="1" customWidth="1"/>
    <col min="12" max="12" width="13.5" style="1" customWidth="1"/>
    <col min="13" max="16384" width="9" style="1"/>
  </cols>
  <sheetData>
    <row r="1" spans="1:12" ht="61.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2" ht="36.75" customHeight="1" x14ac:dyDescent="0.25">
      <c r="A2" s="56" t="s">
        <v>527</v>
      </c>
      <c r="B2" s="56"/>
      <c r="C2" s="56"/>
      <c r="D2" s="56"/>
      <c r="E2" s="56"/>
      <c r="F2" s="56"/>
      <c r="G2" s="56"/>
    </row>
    <row r="3" spans="1:12" ht="15.75" customHeight="1" x14ac:dyDescent="0.25">
      <c r="A3" s="57" t="s">
        <v>423</v>
      </c>
      <c r="B3" s="57"/>
      <c r="C3" s="57"/>
      <c r="D3" s="57"/>
      <c r="E3" s="57"/>
      <c r="F3" s="57"/>
      <c r="G3" s="57"/>
    </row>
    <row r="4" spans="1:12" ht="31.5" x14ac:dyDescent="0.25">
      <c r="A4" s="3"/>
      <c r="B4" s="4"/>
      <c r="C4" s="4" t="s">
        <v>424</v>
      </c>
      <c r="D4" s="4" t="s">
        <v>295</v>
      </c>
      <c r="E4" s="4" t="s">
        <v>296</v>
      </c>
      <c r="F4" s="4" t="s">
        <v>297</v>
      </c>
      <c r="G4" s="4" t="s">
        <v>298</v>
      </c>
    </row>
    <row r="5" spans="1:12" ht="16.5" customHeight="1" x14ac:dyDescent="0.25">
      <c r="A5" s="5" t="s">
        <v>299</v>
      </c>
      <c r="B5" s="29" t="s">
        <v>300</v>
      </c>
      <c r="C5" s="7">
        <v>10493574.988475347</v>
      </c>
      <c r="D5" s="60"/>
      <c r="E5" s="60"/>
      <c r="F5" s="60"/>
      <c r="G5" s="60"/>
    </row>
    <row r="6" spans="1:12" x14ac:dyDescent="0.25">
      <c r="A6" s="8">
        <v>1</v>
      </c>
      <c r="B6" s="11" t="s">
        <v>515</v>
      </c>
      <c r="C6" s="10">
        <v>10366710.116233194</v>
      </c>
      <c r="D6" s="60"/>
      <c r="E6" s="60"/>
      <c r="F6" s="60"/>
      <c r="G6" s="60"/>
    </row>
    <row r="7" spans="1:12" x14ac:dyDescent="0.25">
      <c r="A7" s="8">
        <v>2</v>
      </c>
      <c r="B7" s="14" t="s">
        <v>516</v>
      </c>
      <c r="C7" s="10">
        <v>-6810.8201631279044</v>
      </c>
      <c r="D7" s="60"/>
      <c r="E7" s="60"/>
      <c r="F7" s="60"/>
      <c r="G7" s="60"/>
    </row>
    <row r="8" spans="1:12" x14ac:dyDescent="0.25">
      <c r="A8" s="8">
        <v>3</v>
      </c>
      <c r="B8" s="14" t="s">
        <v>517</v>
      </c>
      <c r="C8" s="10">
        <v>133675.69240527949</v>
      </c>
      <c r="D8" s="60"/>
      <c r="E8" s="60"/>
      <c r="F8" s="60"/>
      <c r="G8" s="60"/>
    </row>
    <row r="9" spans="1:12" ht="15.75" customHeight="1" x14ac:dyDescent="0.25">
      <c r="A9" s="5" t="s">
        <v>306</v>
      </c>
      <c r="B9" s="12" t="s">
        <v>307</v>
      </c>
      <c r="C9" s="61" t="s">
        <v>308</v>
      </c>
      <c r="D9" s="61"/>
      <c r="E9" s="61"/>
      <c r="F9" s="61"/>
      <c r="G9" s="61"/>
    </row>
    <row r="10" spans="1:12" ht="15.75" customHeight="1" x14ac:dyDescent="0.25">
      <c r="A10" s="8">
        <v>1</v>
      </c>
      <c r="B10" s="14" t="s">
        <v>309</v>
      </c>
      <c r="C10" s="10">
        <v>5246787.4785984745</v>
      </c>
      <c r="D10" s="16"/>
      <c r="E10" s="16"/>
      <c r="F10" s="16"/>
      <c r="G10" s="16"/>
      <c r="J10" s="18"/>
      <c r="K10" s="18"/>
      <c r="L10" s="18"/>
    </row>
    <row r="11" spans="1:12" ht="15.75" customHeight="1" x14ac:dyDescent="0.25">
      <c r="A11" s="8" t="s">
        <v>310</v>
      </c>
      <c r="B11" s="14" t="s">
        <v>311</v>
      </c>
      <c r="C11" s="10">
        <v>-15740.36</v>
      </c>
      <c r="D11" s="16"/>
      <c r="E11" s="16"/>
      <c r="F11" s="16"/>
      <c r="G11" s="17">
        <v>15740.36</v>
      </c>
      <c r="H11" s="51"/>
      <c r="J11" s="18"/>
      <c r="K11" s="18"/>
      <c r="L11" s="18"/>
    </row>
    <row r="12" spans="1:12" ht="15.75" customHeight="1" x14ac:dyDescent="0.25">
      <c r="A12" s="8" t="s">
        <v>312</v>
      </c>
      <c r="B12" s="14" t="s">
        <v>313</v>
      </c>
      <c r="C12" s="10">
        <v>-678143.92</v>
      </c>
      <c r="D12" s="16"/>
      <c r="E12" s="16"/>
      <c r="F12" s="16"/>
      <c r="G12" s="17">
        <v>678143.92</v>
      </c>
      <c r="H12" s="51"/>
      <c r="J12" s="18"/>
      <c r="K12" s="18"/>
      <c r="L12" s="18"/>
    </row>
    <row r="13" spans="1:12" ht="17.25" customHeight="1" x14ac:dyDescent="0.25">
      <c r="A13" s="8" t="s">
        <v>314</v>
      </c>
      <c r="B13" s="14" t="s">
        <v>315</v>
      </c>
      <c r="C13" s="10">
        <v>-262339.37</v>
      </c>
      <c r="D13" s="16"/>
      <c r="E13" s="16"/>
      <c r="F13" s="17">
        <f>H320</f>
        <v>234589.51</v>
      </c>
      <c r="G13" s="17">
        <f>-G320</f>
        <v>27749.86</v>
      </c>
      <c r="H13" s="51"/>
      <c r="J13" s="18"/>
      <c r="K13" s="18"/>
      <c r="L13" s="18"/>
    </row>
    <row r="14" spans="1:12" ht="15.75" customHeight="1" x14ac:dyDescent="0.25">
      <c r="A14" s="8" t="s">
        <v>316</v>
      </c>
      <c r="B14" s="14" t="s">
        <v>317</v>
      </c>
      <c r="C14" s="10">
        <v>4290563.8285984742</v>
      </c>
      <c r="D14" s="20">
        <v>41170.091401526486</v>
      </c>
      <c r="E14" s="16"/>
      <c r="F14" s="17">
        <v>4331733.9200000009</v>
      </c>
      <c r="G14" s="16"/>
      <c r="J14" s="18"/>
      <c r="K14" s="18"/>
      <c r="L14" s="18"/>
    </row>
    <row r="15" spans="1:12" ht="15.75" customHeight="1" x14ac:dyDescent="0.25">
      <c r="A15" s="8">
        <v>2</v>
      </c>
      <c r="B15" s="14" t="s">
        <v>318</v>
      </c>
      <c r="C15" s="10">
        <v>5246787.5114015266</v>
      </c>
      <c r="D15" s="20">
        <v>-41170.091401526486</v>
      </c>
      <c r="E15" s="17">
        <v>5205617.42</v>
      </c>
      <c r="F15" s="16"/>
      <c r="G15" s="16"/>
      <c r="J15" s="18"/>
      <c r="K15" s="18"/>
      <c r="L15" s="18"/>
    </row>
    <row r="16" spans="1:12" x14ac:dyDescent="0.25">
      <c r="A16" s="57" t="s">
        <v>319</v>
      </c>
      <c r="B16" s="57">
        <v>0</v>
      </c>
      <c r="C16" s="57" t="e">
        <v>#REF!</v>
      </c>
      <c r="D16" s="57"/>
      <c r="E16" s="57"/>
      <c r="F16" s="57"/>
      <c r="G16" s="57"/>
      <c r="H16" s="57"/>
      <c r="I16" s="57"/>
      <c r="J16" s="57"/>
      <c r="K16" s="57"/>
      <c r="L16" s="57"/>
    </row>
    <row r="17" spans="1:12" ht="47.25" x14ac:dyDescent="0.25">
      <c r="A17" s="3"/>
      <c r="B17" s="21" t="s">
        <v>320</v>
      </c>
      <c r="C17" s="4" t="s">
        <v>321</v>
      </c>
      <c r="D17" s="4" t="s">
        <v>322</v>
      </c>
      <c r="E17" s="4" t="s">
        <v>323</v>
      </c>
      <c r="F17" s="4" t="s">
        <v>295</v>
      </c>
      <c r="G17" s="4" t="s">
        <v>324</v>
      </c>
      <c r="H17" s="4" t="s">
        <v>424</v>
      </c>
      <c r="I17" s="4" t="s">
        <v>325</v>
      </c>
      <c r="J17" s="4" t="s">
        <v>326</v>
      </c>
      <c r="K17" s="4" t="s">
        <v>327</v>
      </c>
      <c r="L17" s="4" t="s">
        <v>328</v>
      </c>
    </row>
    <row r="18" spans="1:12" x14ac:dyDescent="0.25">
      <c r="A18" s="58" t="s">
        <v>329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9"/>
    </row>
    <row r="19" spans="1:12" x14ac:dyDescent="0.25">
      <c r="A19" s="52"/>
      <c r="B19" s="52"/>
      <c r="C19" s="52"/>
      <c r="D19" s="52"/>
      <c r="E19" s="52"/>
      <c r="F19" s="52"/>
      <c r="G19" s="52"/>
      <c r="H19" s="52">
        <v>0</v>
      </c>
      <c r="I19" s="52"/>
      <c r="J19" s="52"/>
      <c r="K19" s="52"/>
      <c r="L19" s="53"/>
    </row>
    <row r="20" spans="1:12" x14ac:dyDescent="0.25">
      <c r="A20" s="8">
        <v>1</v>
      </c>
      <c r="B20" s="22" t="s">
        <v>13</v>
      </c>
      <c r="C20" s="44">
        <v>3.3962666000000001E-4</v>
      </c>
      <c r="D20" s="10" t="s">
        <v>330</v>
      </c>
      <c r="E20" s="10">
        <v>1457.19</v>
      </c>
      <c r="F20" s="10">
        <v>0</v>
      </c>
      <c r="G20" s="10">
        <v>0</v>
      </c>
      <c r="H20" s="10">
        <v>1457.19</v>
      </c>
      <c r="I20" s="10" t="s">
        <v>330</v>
      </c>
      <c r="J20" s="24" t="s">
        <v>331</v>
      </c>
      <c r="K20" s="24" t="s">
        <v>331</v>
      </c>
      <c r="L20" s="10" t="s">
        <v>331</v>
      </c>
    </row>
    <row r="21" spans="1:12" x14ac:dyDescent="0.25">
      <c r="A21" s="8">
        <v>2</v>
      </c>
      <c r="B21" s="22" t="s">
        <v>14</v>
      </c>
      <c r="C21" s="44">
        <v>9.3463012000000005E-4</v>
      </c>
      <c r="D21" s="10" t="s">
        <v>330</v>
      </c>
      <c r="E21" s="10">
        <v>4010.09</v>
      </c>
      <c r="F21" s="10">
        <v>0</v>
      </c>
      <c r="G21" s="10">
        <v>0</v>
      </c>
      <c r="H21" s="10">
        <v>4010.09</v>
      </c>
      <c r="I21" s="10" t="s">
        <v>332</v>
      </c>
      <c r="J21" s="24" t="s">
        <v>333</v>
      </c>
      <c r="K21" s="24" t="s">
        <v>429</v>
      </c>
      <c r="L21" s="10" t="s">
        <v>335</v>
      </c>
    </row>
    <row r="22" spans="1:12" x14ac:dyDescent="0.25">
      <c r="A22" s="8">
        <v>3</v>
      </c>
      <c r="B22" s="22" t="s">
        <v>15</v>
      </c>
      <c r="C22" s="44">
        <v>8.7952616099999995E-4</v>
      </c>
      <c r="D22" s="10" t="s">
        <v>330</v>
      </c>
      <c r="E22" s="10">
        <v>3773.66</v>
      </c>
      <c r="F22" s="10">
        <v>0</v>
      </c>
      <c r="G22" s="10">
        <v>0</v>
      </c>
      <c r="H22" s="10">
        <v>3773.66</v>
      </c>
      <c r="I22" s="10" t="s">
        <v>332</v>
      </c>
      <c r="J22" s="24" t="s">
        <v>333</v>
      </c>
      <c r="K22" s="24" t="s">
        <v>430</v>
      </c>
      <c r="L22" s="10" t="s">
        <v>335</v>
      </c>
    </row>
    <row r="23" spans="1:12" x14ac:dyDescent="0.25">
      <c r="A23" s="8"/>
      <c r="B23" s="22"/>
      <c r="C23" s="44"/>
      <c r="D23" s="10"/>
      <c r="E23" s="10"/>
      <c r="F23" s="10"/>
      <c r="G23" s="10"/>
      <c r="H23" s="10">
        <v>0</v>
      </c>
      <c r="I23" s="10"/>
      <c r="J23" s="24"/>
      <c r="K23" s="24"/>
      <c r="L23" s="10"/>
    </row>
    <row r="24" spans="1:12" x14ac:dyDescent="0.25">
      <c r="A24" s="8">
        <v>4</v>
      </c>
      <c r="B24" s="22" t="s">
        <v>16</v>
      </c>
      <c r="C24" s="44">
        <v>4.616561194E-3</v>
      </c>
      <c r="D24" s="10" t="s">
        <v>330</v>
      </c>
      <c r="E24" s="10">
        <v>19807.650000000001</v>
      </c>
      <c r="F24" s="10">
        <v>0</v>
      </c>
      <c r="G24" s="10">
        <v>0</v>
      </c>
      <c r="H24" s="10">
        <v>19807.650000000001</v>
      </c>
      <c r="I24" s="10" t="s">
        <v>330</v>
      </c>
      <c r="J24" s="24" t="s">
        <v>331</v>
      </c>
      <c r="K24" s="24" t="s">
        <v>331</v>
      </c>
      <c r="L24" s="10" t="s">
        <v>331</v>
      </c>
    </row>
    <row r="25" spans="1:12" x14ac:dyDescent="0.25">
      <c r="A25" s="8">
        <v>5</v>
      </c>
      <c r="B25" s="22" t="s">
        <v>17</v>
      </c>
      <c r="C25" s="44">
        <v>6.4220260899999998E-4</v>
      </c>
      <c r="D25" s="10" t="s">
        <v>330</v>
      </c>
      <c r="E25" s="10">
        <v>2755.41</v>
      </c>
      <c r="F25" s="10">
        <v>0</v>
      </c>
      <c r="G25" s="10">
        <v>0</v>
      </c>
      <c r="H25" s="10">
        <v>2755.41</v>
      </c>
      <c r="I25" s="10" t="s">
        <v>330</v>
      </c>
      <c r="J25" s="24" t="s">
        <v>331</v>
      </c>
      <c r="K25" s="24" t="s">
        <v>331</v>
      </c>
      <c r="L25" s="10" t="s">
        <v>331</v>
      </c>
    </row>
    <row r="26" spans="1:12" x14ac:dyDescent="0.25">
      <c r="A26" s="8"/>
      <c r="B26" s="22"/>
      <c r="C26" s="44"/>
      <c r="D26" s="10"/>
      <c r="E26" s="10"/>
      <c r="F26" s="10"/>
      <c r="G26" s="10"/>
      <c r="H26" s="10">
        <v>0</v>
      </c>
      <c r="I26" s="10"/>
      <c r="J26" s="24"/>
      <c r="K26" s="24"/>
      <c r="L26" s="10"/>
    </row>
    <row r="27" spans="1:12" x14ac:dyDescent="0.25">
      <c r="A27" s="8">
        <v>6</v>
      </c>
      <c r="B27" s="22" t="s">
        <v>18</v>
      </c>
      <c r="C27" s="44">
        <v>3.552568075E-3</v>
      </c>
      <c r="D27" s="10" t="s">
        <v>330</v>
      </c>
      <c r="E27" s="10">
        <v>15242.52</v>
      </c>
      <c r="F27" s="10">
        <v>0</v>
      </c>
      <c r="G27" s="10">
        <v>0</v>
      </c>
      <c r="H27" s="10">
        <v>15242.52</v>
      </c>
      <c r="I27" s="10" t="s">
        <v>332</v>
      </c>
      <c r="J27" s="24" t="s">
        <v>333</v>
      </c>
      <c r="K27" s="24" t="s">
        <v>431</v>
      </c>
      <c r="L27" s="10" t="s">
        <v>335</v>
      </c>
    </row>
    <row r="28" spans="1:12" x14ac:dyDescent="0.25">
      <c r="A28" s="8">
        <v>7</v>
      </c>
      <c r="B28" s="22" t="s">
        <v>19</v>
      </c>
      <c r="C28" s="44">
        <v>1.5193823E-5</v>
      </c>
      <c r="D28" s="10" t="s">
        <v>332</v>
      </c>
      <c r="E28" s="10">
        <v>65.18762846266759</v>
      </c>
      <c r="F28" s="10">
        <v>390.47237153733244</v>
      </c>
      <c r="G28" s="10">
        <v>0</v>
      </c>
      <c r="H28" s="10">
        <v>455.66</v>
      </c>
      <c r="I28" s="10" t="s">
        <v>330</v>
      </c>
      <c r="J28" s="24" t="s">
        <v>331</v>
      </c>
      <c r="K28" s="24" t="s">
        <v>331</v>
      </c>
      <c r="L28" s="10" t="s">
        <v>331</v>
      </c>
    </row>
    <row r="29" spans="1:12" x14ac:dyDescent="0.25">
      <c r="A29" s="8">
        <v>8</v>
      </c>
      <c r="B29" s="22" t="s">
        <v>20</v>
      </c>
      <c r="C29" s="44">
        <v>2.7679777929999999E-3</v>
      </c>
      <c r="D29" s="10" t="s">
        <v>330</v>
      </c>
      <c r="E29" s="10">
        <v>11876.19</v>
      </c>
      <c r="F29" s="10">
        <v>0</v>
      </c>
      <c r="G29" s="10">
        <v>0</v>
      </c>
      <c r="H29" s="10">
        <v>11876.19</v>
      </c>
      <c r="I29" s="10" t="s">
        <v>330</v>
      </c>
      <c r="J29" s="24" t="s">
        <v>331</v>
      </c>
      <c r="K29" s="24" t="s">
        <v>331</v>
      </c>
      <c r="L29" s="10" t="s">
        <v>331</v>
      </c>
    </row>
    <row r="30" spans="1:12" x14ac:dyDescent="0.25">
      <c r="A30" s="8">
        <v>9</v>
      </c>
      <c r="B30" s="22" t="s">
        <v>21</v>
      </c>
      <c r="C30" s="44">
        <v>2.6667265459999999E-3</v>
      </c>
      <c r="D30" s="10" t="s">
        <v>330</v>
      </c>
      <c r="E30" s="10">
        <v>11441.76</v>
      </c>
      <c r="F30" s="10">
        <v>0</v>
      </c>
      <c r="G30" s="10">
        <v>0</v>
      </c>
      <c r="H30" s="10">
        <v>11441.76</v>
      </c>
      <c r="I30" s="10" t="s">
        <v>332</v>
      </c>
      <c r="J30" s="24" t="s">
        <v>333</v>
      </c>
      <c r="K30" s="24" t="s">
        <v>338</v>
      </c>
      <c r="L30" s="10" t="s">
        <v>335</v>
      </c>
    </row>
    <row r="31" spans="1:12" x14ac:dyDescent="0.25">
      <c r="A31" s="8"/>
      <c r="B31" s="22"/>
      <c r="C31" s="44"/>
      <c r="D31" s="10"/>
      <c r="E31" s="10"/>
      <c r="F31" s="10"/>
      <c r="G31" s="10"/>
      <c r="H31" s="10">
        <v>0</v>
      </c>
      <c r="I31" s="10"/>
      <c r="J31" s="24"/>
      <c r="K31" s="24"/>
      <c r="L31" s="10"/>
    </row>
    <row r="32" spans="1:12" x14ac:dyDescent="0.25">
      <c r="A32" s="8">
        <v>10</v>
      </c>
      <c r="B32" s="22" t="s">
        <v>22</v>
      </c>
      <c r="C32" s="44">
        <v>1.805504891E-3</v>
      </c>
      <c r="D32" s="10" t="s">
        <v>330</v>
      </c>
      <c r="E32" s="10">
        <v>7746.63</v>
      </c>
      <c r="F32" s="10">
        <v>0</v>
      </c>
      <c r="G32" s="10">
        <v>0</v>
      </c>
      <c r="H32" s="10">
        <v>7746.63</v>
      </c>
      <c r="I32" s="10" t="s">
        <v>332</v>
      </c>
      <c r="J32" s="24" t="s">
        <v>333</v>
      </c>
      <c r="K32" s="24" t="s">
        <v>432</v>
      </c>
      <c r="L32" s="10" t="s">
        <v>335</v>
      </c>
    </row>
    <row r="33" spans="1:12" x14ac:dyDescent="0.25">
      <c r="A33" s="8">
        <v>11</v>
      </c>
      <c r="B33" s="22" t="s">
        <v>23</v>
      </c>
      <c r="C33" s="44">
        <v>7.0325055600000005E-4</v>
      </c>
      <c r="D33" s="10" t="s">
        <v>330</v>
      </c>
      <c r="E33" s="10">
        <v>3017.34</v>
      </c>
      <c r="F33" s="10">
        <v>0</v>
      </c>
      <c r="G33" s="10">
        <v>0</v>
      </c>
      <c r="H33" s="10">
        <v>3017.34</v>
      </c>
      <c r="I33" s="10" t="s">
        <v>330</v>
      </c>
      <c r="J33" s="24" t="s">
        <v>331</v>
      </c>
      <c r="K33" s="24" t="s">
        <v>331</v>
      </c>
      <c r="L33" s="10" t="s">
        <v>331</v>
      </c>
    </row>
    <row r="34" spans="1:12" x14ac:dyDescent="0.25">
      <c r="A34" s="8">
        <v>12</v>
      </c>
      <c r="B34" s="22" t="s">
        <v>24</v>
      </c>
      <c r="C34" s="44">
        <v>6.5282391999999995E-5</v>
      </c>
      <c r="D34" s="10" t="s">
        <v>332</v>
      </c>
      <c r="E34" s="10">
        <v>280.10067788667902</v>
      </c>
      <c r="F34" s="10">
        <v>1677.7193221133209</v>
      </c>
      <c r="G34" s="10">
        <v>-1957.82</v>
      </c>
      <c r="H34" s="10">
        <v>0</v>
      </c>
      <c r="I34" s="10" t="s">
        <v>330</v>
      </c>
      <c r="J34" s="24" t="s">
        <v>331</v>
      </c>
      <c r="K34" s="24" t="s">
        <v>331</v>
      </c>
      <c r="L34" s="10" t="s">
        <v>331</v>
      </c>
    </row>
    <row r="35" spans="1:12" x14ac:dyDescent="0.25">
      <c r="A35" s="8">
        <v>13</v>
      </c>
      <c r="B35" s="22" t="s">
        <v>25</v>
      </c>
      <c r="C35" s="44">
        <v>8.3004606500000004E-4</v>
      </c>
      <c r="D35" s="10" t="s">
        <v>330</v>
      </c>
      <c r="E35" s="10">
        <v>3561.37</v>
      </c>
      <c r="F35" s="10">
        <v>0</v>
      </c>
      <c r="G35" s="10">
        <v>0</v>
      </c>
      <c r="H35" s="10">
        <v>3561.37</v>
      </c>
      <c r="I35" s="10" t="s">
        <v>332</v>
      </c>
      <c r="J35" s="24" t="s">
        <v>333</v>
      </c>
      <c r="K35" s="24" t="s">
        <v>433</v>
      </c>
      <c r="L35" s="10" t="s">
        <v>335</v>
      </c>
    </row>
    <row r="36" spans="1:12" x14ac:dyDescent="0.25">
      <c r="A36" s="8">
        <v>14</v>
      </c>
      <c r="B36" s="22" t="s">
        <v>26</v>
      </c>
      <c r="C36" s="44">
        <v>2.5871914759999998E-3</v>
      </c>
      <c r="D36" s="10" t="s">
        <v>330</v>
      </c>
      <c r="E36" s="10">
        <v>11100.51</v>
      </c>
      <c r="F36" s="10">
        <v>0</v>
      </c>
      <c r="G36" s="10">
        <v>0</v>
      </c>
      <c r="H36" s="10">
        <v>11100.51</v>
      </c>
      <c r="I36" s="10" t="s">
        <v>330</v>
      </c>
      <c r="J36" s="24" t="s">
        <v>331</v>
      </c>
      <c r="K36" s="24" t="s">
        <v>331</v>
      </c>
      <c r="L36" s="10" t="s">
        <v>331</v>
      </c>
    </row>
    <row r="37" spans="1:12" x14ac:dyDescent="0.25">
      <c r="A37" s="8">
        <v>15</v>
      </c>
      <c r="B37" s="22" t="s">
        <v>27</v>
      </c>
      <c r="C37" s="44">
        <v>3.21460332E-4</v>
      </c>
      <c r="D37" s="10" t="s">
        <v>330</v>
      </c>
      <c r="E37" s="10">
        <v>1379.25</v>
      </c>
      <c r="F37" s="10">
        <v>0</v>
      </c>
      <c r="G37" s="10">
        <v>0</v>
      </c>
      <c r="H37" s="10">
        <v>1379.25</v>
      </c>
      <c r="I37" s="10" t="s">
        <v>330</v>
      </c>
      <c r="J37" s="24" t="s">
        <v>331</v>
      </c>
      <c r="K37" s="24" t="s">
        <v>331</v>
      </c>
      <c r="L37" s="10" t="s">
        <v>331</v>
      </c>
    </row>
    <row r="38" spans="1:12" x14ac:dyDescent="0.25">
      <c r="A38" s="8">
        <v>16</v>
      </c>
      <c r="B38" s="22" t="s">
        <v>28</v>
      </c>
      <c r="C38" s="44">
        <v>2.0458170569999999E-3</v>
      </c>
      <c r="D38" s="10" t="s">
        <v>330</v>
      </c>
      <c r="E38" s="10">
        <v>8777.7099999999991</v>
      </c>
      <c r="F38" s="10">
        <v>0</v>
      </c>
      <c r="G38" s="10">
        <v>0</v>
      </c>
      <c r="H38" s="10">
        <v>8777.7099999999991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17</v>
      </c>
      <c r="B39" s="22" t="s">
        <v>29</v>
      </c>
      <c r="C39" s="44">
        <v>6.8586365399999998E-4</v>
      </c>
      <c r="D39" s="10" t="s">
        <v>330</v>
      </c>
      <c r="E39" s="10">
        <v>2942.74</v>
      </c>
      <c r="F39" s="10">
        <v>0</v>
      </c>
      <c r="G39" s="10">
        <v>0</v>
      </c>
      <c r="H39" s="10">
        <v>2942.74</v>
      </c>
      <c r="I39" s="10" t="s">
        <v>330</v>
      </c>
      <c r="J39" s="24" t="s">
        <v>331</v>
      </c>
      <c r="K39" s="24" t="s">
        <v>331</v>
      </c>
      <c r="L39" s="10" t="s">
        <v>331</v>
      </c>
    </row>
    <row r="40" spans="1:12" x14ac:dyDescent="0.25">
      <c r="A40" s="8">
        <v>18</v>
      </c>
      <c r="B40" s="22" t="s">
        <v>30</v>
      </c>
      <c r="C40" s="44">
        <v>1.2330105690999999E-2</v>
      </c>
      <c r="D40" s="10" t="s">
        <v>330</v>
      </c>
      <c r="E40" s="10">
        <v>52903.11</v>
      </c>
      <c r="F40" s="10">
        <v>0</v>
      </c>
      <c r="G40" s="10">
        <v>2749.45</v>
      </c>
      <c r="H40" s="10">
        <v>55652.56</v>
      </c>
      <c r="I40" s="10" t="s">
        <v>332</v>
      </c>
      <c r="J40" s="24" t="s">
        <v>333</v>
      </c>
      <c r="K40" s="24" t="s">
        <v>434</v>
      </c>
      <c r="L40" s="10" t="s">
        <v>335</v>
      </c>
    </row>
    <row r="41" spans="1:12" x14ac:dyDescent="0.25">
      <c r="A41" s="8">
        <v>19</v>
      </c>
      <c r="B41" s="22" t="s">
        <v>31</v>
      </c>
      <c r="C41" s="44">
        <v>2.4654244200000001E-4</v>
      </c>
      <c r="D41" s="10" t="s">
        <v>330</v>
      </c>
      <c r="E41" s="10">
        <v>1057.81</v>
      </c>
      <c r="F41" s="10">
        <v>0</v>
      </c>
      <c r="G41" s="10">
        <v>0</v>
      </c>
      <c r="H41" s="10">
        <v>1057.81</v>
      </c>
      <c r="I41" s="10" t="s">
        <v>330</v>
      </c>
      <c r="J41" s="24" t="s">
        <v>331</v>
      </c>
      <c r="K41" s="24" t="s">
        <v>331</v>
      </c>
      <c r="L41" s="10" t="s">
        <v>331</v>
      </c>
    </row>
    <row r="42" spans="1:12" x14ac:dyDescent="0.25">
      <c r="A42" s="8">
        <v>20</v>
      </c>
      <c r="B42" s="22" t="s">
        <v>32</v>
      </c>
      <c r="C42" s="44">
        <v>5.4211718499999997E-4</v>
      </c>
      <c r="D42" s="10" t="s">
        <v>330</v>
      </c>
      <c r="E42" s="10">
        <v>2325.9899999999998</v>
      </c>
      <c r="F42" s="10">
        <v>0</v>
      </c>
      <c r="G42" s="10">
        <v>0</v>
      </c>
      <c r="H42" s="10">
        <v>2325.9899999999998</v>
      </c>
      <c r="I42" s="10" t="s">
        <v>330</v>
      </c>
      <c r="J42" s="24" t="s">
        <v>331</v>
      </c>
      <c r="K42" s="24" t="s">
        <v>331</v>
      </c>
      <c r="L42" s="10" t="s">
        <v>331</v>
      </c>
    </row>
    <row r="43" spans="1:12" x14ac:dyDescent="0.25">
      <c r="A43" s="8">
        <v>21</v>
      </c>
      <c r="B43" s="22" t="s">
        <v>33</v>
      </c>
      <c r="C43" s="44">
        <v>1.559709002E-3</v>
      </c>
      <c r="D43" s="10" t="s">
        <v>330</v>
      </c>
      <c r="E43" s="10">
        <v>6692.03</v>
      </c>
      <c r="F43" s="10">
        <v>0</v>
      </c>
      <c r="G43" s="10">
        <v>0</v>
      </c>
      <c r="H43" s="10">
        <v>6692.03</v>
      </c>
      <c r="I43" s="10" t="s">
        <v>332</v>
      </c>
      <c r="J43" s="24" t="s">
        <v>333</v>
      </c>
      <c r="K43" s="24" t="s">
        <v>435</v>
      </c>
      <c r="L43" s="10" t="s">
        <v>335</v>
      </c>
    </row>
    <row r="44" spans="1:12" x14ac:dyDescent="0.25">
      <c r="A44" s="8">
        <v>22</v>
      </c>
      <c r="B44" s="22" t="s">
        <v>34</v>
      </c>
      <c r="C44" s="44">
        <v>2.14483383E-4</v>
      </c>
      <c r="D44" s="10" t="s">
        <v>330</v>
      </c>
      <c r="E44" s="10">
        <v>920.25</v>
      </c>
      <c r="F44" s="10">
        <v>0</v>
      </c>
      <c r="G44" s="10">
        <v>0</v>
      </c>
      <c r="H44" s="10">
        <v>920.25</v>
      </c>
      <c r="I44" s="10" t="s">
        <v>330</v>
      </c>
      <c r="J44" s="24" t="s">
        <v>331</v>
      </c>
      <c r="K44" s="24" t="s">
        <v>331</v>
      </c>
      <c r="L44" s="10" t="s">
        <v>331</v>
      </c>
    </row>
    <row r="45" spans="1:12" x14ac:dyDescent="0.25">
      <c r="A45" s="8">
        <v>23</v>
      </c>
      <c r="B45" s="22" t="s">
        <v>35</v>
      </c>
      <c r="C45" s="44">
        <v>1.4353012865999999E-2</v>
      </c>
      <c r="D45" s="10" t="s">
        <v>330</v>
      </c>
      <c r="E45" s="10">
        <v>61582.52</v>
      </c>
      <c r="F45" s="10">
        <v>0</v>
      </c>
      <c r="G45" s="10">
        <v>552.11</v>
      </c>
      <c r="H45" s="10">
        <v>62134.63</v>
      </c>
      <c r="I45" s="10" t="s">
        <v>332</v>
      </c>
      <c r="J45" s="24" t="s">
        <v>333</v>
      </c>
      <c r="K45" s="24" t="s">
        <v>436</v>
      </c>
      <c r="L45" s="10" t="s">
        <v>335</v>
      </c>
    </row>
    <row r="46" spans="1:12" x14ac:dyDescent="0.25">
      <c r="A46" s="8">
        <v>24</v>
      </c>
      <c r="B46" s="22" t="s">
        <v>36</v>
      </c>
      <c r="C46" s="44">
        <v>2.7489343200000002E-4</v>
      </c>
      <c r="D46" s="10" t="s">
        <v>330</v>
      </c>
      <c r="E46" s="10">
        <v>1179.45</v>
      </c>
      <c r="F46" s="10">
        <v>0</v>
      </c>
      <c r="G46" s="10">
        <v>0</v>
      </c>
      <c r="H46" s="10">
        <v>1179.45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25</v>
      </c>
      <c r="B47" s="22" t="s">
        <v>37</v>
      </c>
      <c r="C47" s="44">
        <v>1.4644445100000001E-4</v>
      </c>
      <c r="D47" s="10" t="s">
        <v>330</v>
      </c>
      <c r="E47" s="10">
        <v>628.33000000000004</v>
      </c>
      <c r="F47" s="10">
        <v>0</v>
      </c>
      <c r="G47" s="10">
        <v>0</v>
      </c>
      <c r="H47" s="10">
        <v>628.33000000000004</v>
      </c>
      <c r="I47" s="10" t="s">
        <v>330</v>
      </c>
      <c r="J47" s="24" t="s">
        <v>331</v>
      </c>
      <c r="K47" s="24" t="s">
        <v>331</v>
      </c>
      <c r="L47" s="10" t="s">
        <v>331</v>
      </c>
    </row>
    <row r="48" spans="1:12" x14ac:dyDescent="0.25">
      <c r="A48" s="8">
        <v>26</v>
      </c>
      <c r="B48" s="22" t="s">
        <v>38</v>
      </c>
      <c r="C48" s="44">
        <v>6.1607165100000005E-4</v>
      </c>
      <c r="D48" s="10" t="s">
        <v>330</v>
      </c>
      <c r="E48" s="10">
        <v>2643.29</v>
      </c>
      <c r="F48" s="10">
        <v>0</v>
      </c>
      <c r="G48" s="10">
        <v>0</v>
      </c>
      <c r="H48" s="10">
        <v>2643.29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27</v>
      </c>
      <c r="B49" s="22" t="s">
        <v>39</v>
      </c>
      <c r="C49" s="44">
        <v>0</v>
      </c>
      <c r="D49" s="10" t="s">
        <v>332</v>
      </c>
      <c r="E49" s="10">
        <v>0</v>
      </c>
      <c r="F49" s="10">
        <v>0</v>
      </c>
      <c r="G49" s="10">
        <v>0</v>
      </c>
      <c r="H49" s="10">
        <v>0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28</v>
      </c>
      <c r="B50" s="22" t="s">
        <v>40</v>
      </c>
      <c r="C50" s="44">
        <v>1.4314410399999999E-3</v>
      </c>
      <c r="D50" s="10" t="s">
        <v>330</v>
      </c>
      <c r="E50" s="10">
        <v>6141.69</v>
      </c>
      <c r="F50" s="10">
        <v>0</v>
      </c>
      <c r="G50" s="10">
        <v>0</v>
      </c>
      <c r="H50" s="10">
        <v>6141.69</v>
      </c>
      <c r="I50" s="10" t="s">
        <v>330</v>
      </c>
      <c r="J50" s="24" t="s">
        <v>331</v>
      </c>
      <c r="K50" s="24" t="s">
        <v>331</v>
      </c>
      <c r="L50" s="10" t="s">
        <v>331</v>
      </c>
    </row>
    <row r="51" spans="1:12" x14ac:dyDescent="0.25">
      <c r="A51" s="8">
        <v>29</v>
      </c>
      <c r="B51" s="22" t="s">
        <v>41</v>
      </c>
      <c r="C51" s="44">
        <v>3.8230209659999999E-3</v>
      </c>
      <c r="D51" s="10" t="s">
        <v>330</v>
      </c>
      <c r="E51" s="10">
        <v>16402.919999999998</v>
      </c>
      <c r="F51" s="10">
        <v>0</v>
      </c>
      <c r="G51" s="10">
        <v>0</v>
      </c>
      <c r="H51" s="10">
        <v>16402.919999999998</v>
      </c>
      <c r="I51" s="10" t="s">
        <v>332</v>
      </c>
      <c r="J51" s="24" t="s">
        <v>333</v>
      </c>
      <c r="K51" s="24" t="s">
        <v>437</v>
      </c>
      <c r="L51" s="10" t="s">
        <v>335</v>
      </c>
    </row>
    <row r="52" spans="1:12" x14ac:dyDescent="0.25">
      <c r="A52" s="8">
        <v>30</v>
      </c>
      <c r="B52" s="22" t="s">
        <v>42</v>
      </c>
      <c r="C52" s="44">
        <v>1.7834819900000001E-4</v>
      </c>
      <c r="D52" s="10" t="s">
        <v>330</v>
      </c>
      <c r="E52" s="10">
        <v>765.21</v>
      </c>
      <c r="F52" s="10">
        <v>0</v>
      </c>
      <c r="G52" s="10">
        <v>0</v>
      </c>
      <c r="H52" s="10">
        <v>765.21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31</v>
      </c>
      <c r="B53" s="22" t="s">
        <v>43</v>
      </c>
      <c r="C53" s="44">
        <v>6.0493410000000003E-6</v>
      </c>
      <c r="D53" s="10" t="s">
        <v>332</v>
      </c>
      <c r="E53" s="10">
        <v>25.955471651340247</v>
      </c>
      <c r="F53" s="10">
        <v>155.46452834865974</v>
      </c>
      <c r="G53" s="10">
        <v>0</v>
      </c>
      <c r="H53" s="10">
        <v>181.42</v>
      </c>
      <c r="I53" s="10" t="s">
        <v>330</v>
      </c>
      <c r="J53" s="24" t="s">
        <v>331</v>
      </c>
      <c r="K53" s="24" t="s">
        <v>331</v>
      </c>
      <c r="L53" s="10" t="s">
        <v>331</v>
      </c>
    </row>
    <row r="54" spans="1:12" x14ac:dyDescent="0.25">
      <c r="A54" s="8">
        <v>32</v>
      </c>
      <c r="B54" s="22" t="s">
        <v>44</v>
      </c>
      <c r="C54" s="44">
        <v>6.1860133600000005E-4</v>
      </c>
      <c r="D54" s="10" t="s">
        <v>330</v>
      </c>
      <c r="E54" s="10">
        <v>2654.15</v>
      </c>
      <c r="F54" s="10">
        <v>0</v>
      </c>
      <c r="G54" s="10">
        <v>0</v>
      </c>
      <c r="H54" s="10">
        <v>2654.15</v>
      </c>
      <c r="I54" s="10" t="s">
        <v>330</v>
      </c>
      <c r="J54" s="24" t="s">
        <v>331</v>
      </c>
      <c r="K54" s="24" t="s">
        <v>331</v>
      </c>
      <c r="L54" s="10" t="s">
        <v>331</v>
      </c>
    </row>
    <row r="55" spans="1:12" x14ac:dyDescent="0.25">
      <c r="A55" s="8">
        <v>33</v>
      </c>
      <c r="B55" s="22" t="s">
        <v>45</v>
      </c>
      <c r="C55" s="44">
        <v>1.98287415E-4</v>
      </c>
      <c r="D55" s="10" t="s">
        <v>330</v>
      </c>
      <c r="E55" s="10">
        <v>850.76</v>
      </c>
      <c r="F55" s="10">
        <v>0</v>
      </c>
      <c r="G55" s="10">
        <v>0</v>
      </c>
      <c r="H55" s="10">
        <v>850.76</v>
      </c>
      <c r="I55" s="10" t="s">
        <v>330</v>
      </c>
      <c r="J55" s="24" t="s">
        <v>331</v>
      </c>
      <c r="K55" s="24" t="s">
        <v>331</v>
      </c>
      <c r="L55" s="10" t="s">
        <v>331</v>
      </c>
    </row>
    <row r="56" spans="1:12" x14ac:dyDescent="0.25">
      <c r="A56" s="8"/>
      <c r="B56" s="22"/>
      <c r="C56" s="44"/>
      <c r="D56" s="10"/>
      <c r="E56" s="10"/>
      <c r="F56" s="10"/>
      <c r="G56" s="10"/>
      <c r="H56" s="10">
        <v>0</v>
      </c>
      <c r="I56" s="10"/>
      <c r="J56" s="24"/>
      <c r="K56" s="24"/>
      <c r="L56" s="10"/>
    </row>
    <row r="57" spans="1:12" x14ac:dyDescent="0.25">
      <c r="A57" s="8">
        <v>34</v>
      </c>
      <c r="B57" s="22" t="s">
        <v>46</v>
      </c>
      <c r="C57" s="44">
        <v>5.9285718400000004E-4</v>
      </c>
      <c r="D57" s="10" t="s">
        <v>330</v>
      </c>
      <c r="E57" s="10">
        <v>2543.69</v>
      </c>
      <c r="F57" s="10">
        <v>0</v>
      </c>
      <c r="G57" s="10">
        <v>0</v>
      </c>
      <c r="H57" s="10">
        <v>2543.69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>
        <v>35</v>
      </c>
      <c r="B58" s="22" t="s">
        <v>47</v>
      </c>
      <c r="C58" s="44">
        <v>2.7577830000000001E-5</v>
      </c>
      <c r="D58" s="10" t="s">
        <v>332</v>
      </c>
      <c r="E58" s="10">
        <v>118.32588601477096</v>
      </c>
      <c r="F58" s="10">
        <v>708.73411398522899</v>
      </c>
      <c r="G58" s="10">
        <v>0</v>
      </c>
      <c r="H58" s="10">
        <v>827.06</v>
      </c>
      <c r="I58" s="10" t="s">
        <v>330</v>
      </c>
      <c r="J58" s="24" t="s">
        <v>331</v>
      </c>
      <c r="K58" s="24" t="s">
        <v>331</v>
      </c>
      <c r="L58" s="10" t="s">
        <v>331</v>
      </c>
    </row>
    <row r="59" spans="1:12" x14ac:dyDescent="0.25">
      <c r="A59" s="8">
        <v>36</v>
      </c>
      <c r="B59" s="22" t="s">
        <v>48</v>
      </c>
      <c r="C59" s="44">
        <v>1.8505476605000001E-2</v>
      </c>
      <c r="D59" s="10" t="s">
        <v>330</v>
      </c>
      <c r="E59" s="10">
        <v>79398.929999999993</v>
      </c>
      <c r="F59" s="10">
        <v>0</v>
      </c>
      <c r="G59" s="10">
        <v>0</v>
      </c>
      <c r="H59" s="10">
        <v>79398.929999999993</v>
      </c>
      <c r="I59" s="10" t="s">
        <v>332</v>
      </c>
      <c r="J59" s="24" t="s">
        <v>333</v>
      </c>
      <c r="K59" s="24" t="s">
        <v>438</v>
      </c>
      <c r="L59" s="10" t="s">
        <v>335</v>
      </c>
    </row>
    <row r="60" spans="1:12" x14ac:dyDescent="0.25">
      <c r="A60" s="8">
        <v>37</v>
      </c>
      <c r="B60" s="22" t="s">
        <v>49</v>
      </c>
      <c r="C60" s="44">
        <v>3.3093394999999997E-5</v>
      </c>
      <c r="D60" s="10" t="s">
        <v>332</v>
      </c>
      <c r="E60" s="10">
        <v>141.98908891714086</v>
      </c>
      <c r="F60" s="10">
        <v>850.48091108285917</v>
      </c>
      <c r="G60" s="10">
        <v>0</v>
      </c>
      <c r="H60" s="10">
        <v>992.47</v>
      </c>
      <c r="I60" s="10" t="s">
        <v>330</v>
      </c>
      <c r="J60" s="24" t="s">
        <v>331</v>
      </c>
      <c r="K60" s="24" t="s">
        <v>331</v>
      </c>
      <c r="L60" s="10" t="s">
        <v>331</v>
      </c>
    </row>
    <row r="61" spans="1:12" x14ac:dyDescent="0.25">
      <c r="A61" s="8">
        <v>38</v>
      </c>
      <c r="B61" s="22" t="s">
        <v>50</v>
      </c>
      <c r="C61" s="44">
        <v>2.6353816719999999E-3</v>
      </c>
      <c r="D61" s="10" t="s">
        <v>330</v>
      </c>
      <c r="E61" s="10">
        <v>11307.27</v>
      </c>
      <c r="F61" s="10">
        <v>0</v>
      </c>
      <c r="G61" s="10">
        <v>0</v>
      </c>
      <c r="H61" s="10">
        <v>11307.27</v>
      </c>
      <c r="I61" s="10" t="s">
        <v>332</v>
      </c>
      <c r="J61" s="24" t="s">
        <v>333</v>
      </c>
      <c r="K61" s="24" t="s">
        <v>439</v>
      </c>
      <c r="L61" s="10" t="s">
        <v>335</v>
      </c>
    </row>
    <row r="62" spans="1:12" x14ac:dyDescent="0.25">
      <c r="A62" s="8">
        <v>39</v>
      </c>
      <c r="B62" s="22" t="s">
        <v>51</v>
      </c>
      <c r="C62" s="44">
        <v>1.2118635E-4</v>
      </c>
      <c r="D62" s="10" t="s">
        <v>330</v>
      </c>
      <c r="E62" s="10">
        <v>519.96</v>
      </c>
      <c r="F62" s="10">
        <v>0</v>
      </c>
      <c r="G62" s="10">
        <v>0</v>
      </c>
      <c r="H62" s="10">
        <v>519.96</v>
      </c>
      <c r="I62" s="10" t="s">
        <v>330</v>
      </c>
      <c r="J62" s="24" t="s">
        <v>331</v>
      </c>
      <c r="K62" s="24" t="s">
        <v>331</v>
      </c>
      <c r="L62" s="10" t="s">
        <v>331</v>
      </c>
    </row>
    <row r="63" spans="1:12" x14ac:dyDescent="0.25">
      <c r="A63" s="8">
        <v>40</v>
      </c>
      <c r="B63" s="22" t="s">
        <v>52</v>
      </c>
      <c r="C63" s="44">
        <v>4.1274553919999997E-3</v>
      </c>
      <c r="D63" s="10" t="s">
        <v>330</v>
      </c>
      <c r="E63" s="10">
        <v>17709.11</v>
      </c>
      <c r="F63" s="10">
        <v>0</v>
      </c>
      <c r="G63" s="10">
        <v>0</v>
      </c>
      <c r="H63" s="10">
        <v>17709.11</v>
      </c>
      <c r="I63" s="10" t="s">
        <v>332</v>
      </c>
      <c r="J63" s="24" t="s">
        <v>333</v>
      </c>
      <c r="K63" s="24" t="s">
        <v>440</v>
      </c>
      <c r="L63" s="10" t="s">
        <v>335</v>
      </c>
    </row>
    <row r="64" spans="1:12" x14ac:dyDescent="0.25">
      <c r="A64" s="8">
        <v>41</v>
      </c>
      <c r="B64" s="22" t="s">
        <v>53</v>
      </c>
      <c r="C64" s="44">
        <v>2.1428580409999999E-3</v>
      </c>
      <c r="D64" s="10" t="s">
        <v>330</v>
      </c>
      <c r="E64" s="10">
        <v>9194.07</v>
      </c>
      <c r="F64" s="10">
        <v>0</v>
      </c>
      <c r="G64" s="10">
        <v>0</v>
      </c>
      <c r="H64" s="10">
        <v>9194.07</v>
      </c>
      <c r="I64" s="10" t="s">
        <v>332</v>
      </c>
      <c r="J64" s="24" t="s">
        <v>333</v>
      </c>
      <c r="K64" s="24" t="s">
        <v>441</v>
      </c>
      <c r="L64" s="10" t="s">
        <v>335</v>
      </c>
    </row>
    <row r="65" spans="1:12" x14ac:dyDescent="0.25">
      <c r="A65" s="8">
        <v>42</v>
      </c>
      <c r="B65" s="22" t="s">
        <v>54</v>
      </c>
      <c r="C65" s="44">
        <v>3.167238809E-3</v>
      </c>
      <c r="D65" s="10" t="s">
        <v>330</v>
      </c>
      <c r="E65" s="10">
        <v>13589.24</v>
      </c>
      <c r="F65" s="10">
        <v>0</v>
      </c>
      <c r="G65" s="10">
        <v>0</v>
      </c>
      <c r="H65" s="10">
        <v>13589.24</v>
      </c>
      <c r="I65" s="10" t="s">
        <v>332</v>
      </c>
      <c r="J65" s="24" t="s">
        <v>333</v>
      </c>
      <c r="K65" s="24" t="s">
        <v>518</v>
      </c>
      <c r="L65" s="10" t="s">
        <v>335</v>
      </c>
    </row>
    <row r="66" spans="1:12" x14ac:dyDescent="0.25">
      <c r="A66" s="8">
        <v>43</v>
      </c>
      <c r="B66" s="22" t="s">
        <v>55</v>
      </c>
      <c r="C66" s="44">
        <v>1.262511644E-3</v>
      </c>
      <c r="D66" s="10" t="s">
        <v>330</v>
      </c>
      <c r="E66" s="10">
        <v>5416.89</v>
      </c>
      <c r="F66" s="10">
        <v>0</v>
      </c>
      <c r="G66" s="10">
        <v>0</v>
      </c>
      <c r="H66" s="10">
        <v>5416.89</v>
      </c>
      <c r="I66" s="10" t="s">
        <v>330</v>
      </c>
      <c r="J66" s="24" t="s">
        <v>331</v>
      </c>
      <c r="K66" s="24" t="s">
        <v>331</v>
      </c>
      <c r="L66" s="10" t="s">
        <v>331</v>
      </c>
    </row>
    <row r="67" spans="1:12" x14ac:dyDescent="0.25">
      <c r="A67" s="8">
        <v>44</v>
      </c>
      <c r="B67" s="22" t="s">
        <v>56</v>
      </c>
      <c r="C67" s="44">
        <v>2.680205692E-3</v>
      </c>
      <c r="D67" s="10" t="s">
        <v>330</v>
      </c>
      <c r="E67" s="10">
        <v>11499.59</v>
      </c>
      <c r="F67" s="10">
        <v>0</v>
      </c>
      <c r="G67" s="10">
        <v>0</v>
      </c>
      <c r="H67" s="10">
        <v>11499.59</v>
      </c>
      <c r="I67" s="10" t="s">
        <v>332</v>
      </c>
      <c r="J67" s="24" t="s">
        <v>333</v>
      </c>
      <c r="K67" s="24" t="s">
        <v>442</v>
      </c>
      <c r="L67" s="10" t="s">
        <v>335</v>
      </c>
    </row>
    <row r="68" spans="1:12" x14ac:dyDescent="0.25">
      <c r="A68" s="8">
        <v>45</v>
      </c>
      <c r="B68" s="22" t="s">
        <v>57</v>
      </c>
      <c r="C68" s="44">
        <v>2.799817433E-3</v>
      </c>
      <c r="D68" s="10" t="s">
        <v>330</v>
      </c>
      <c r="E68" s="10">
        <v>12012.8</v>
      </c>
      <c r="F68" s="10">
        <v>0</v>
      </c>
      <c r="G68" s="10">
        <v>0</v>
      </c>
      <c r="H68" s="10">
        <v>12012.8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46</v>
      </c>
      <c r="B69" s="22" t="s">
        <v>58</v>
      </c>
      <c r="C69" s="44">
        <v>1.3949733200000001E-4</v>
      </c>
      <c r="D69" s="10" t="s">
        <v>330</v>
      </c>
      <c r="E69" s="10">
        <v>598.52</v>
      </c>
      <c r="F69" s="10">
        <v>0</v>
      </c>
      <c r="G69" s="10">
        <v>0</v>
      </c>
      <c r="H69" s="10">
        <v>598.52</v>
      </c>
      <c r="I69" s="10" t="s">
        <v>330</v>
      </c>
      <c r="J69" s="24" t="s">
        <v>331</v>
      </c>
      <c r="K69" s="24" t="s">
        <v>331</v>
      </c>
      <c r="L69" s="10" t="s">
        <v>331</v>
      </c>
    </row>
    <row r="70" spans="1:12" x14ac:dyDescent="0.25">
      <c r="A70" s="8">
        <v>47</v>
      </c>
      <c r="B70" s="22" t="s">
        <v>59</v>
      </c>
      <c r="C70" s="44">
        <v>6.5243179430000001E-3</v>
      </c>
      <c r="D70" s="10" t="s">
        <v>330</v>
      </c>
      <c r="E70" s="10">
        <v>27993</v>
      </c>
      <c r="F70" s="10">
        <v>0</v>
      </c>
      <c r="G70" s="10">
        <v>0</v>
      </c>
      <c r="H70" s="10">
        <v>27993</v>
      </c>
      <c r="I70" s="10" t="s">
        <v>332</v>
      </c>
      <c r="J70" s="24" t="s">
        <v>333</v>
      </c>
      <c r="K70" s="24" t="s">
        <v>443</v>
      </c>
      <c r="L70" s="10" t="s">
        <v>335</v>
      </c>
    </row>
    <row r="71" spans="1:12" x14ac:dyDescent="0.25">
      <c r="A71" s="8">
        <v>48</v>
      </c>
      <c r="B71" s="22" t="s">
        <v>60</v>
      </c>
      <c r="C71" s="44">
        <v>5.4026690119999997E-3</v>
      </c>
      <c r="D71" s="10" t="s">
        <v>330</v>
      </c>
      <c r="E71" s="10">
        <v>23180.5</v>
      </c>
      <c r="F71" s="10">
        <v>0</v>
      </c>
      <c r="G71" s="10">
        <v>0</v>
      </c>
      <c r="H71" s="10">
        <v>23180.5</v>
      </c>
      <c r="I71" s="10" t="s">
        <v>332</v>
      </c>
      <c r="J71" s="24" t="s">
        <v>333</v>
      </c>
      <c r="K71" s="24" t="s">
        <v>444</v>
      </c>
      <c r="L71" s="10" t="s">
        <v>335</v>
      </c>
    </row>
    <row r="72" spans="1:12" x14ac:dyDescent="0.25">
      <c r="A72" s="8">
        <v>49</v>
      </c>
      <c r="B72" s="22" t="s">
        <v>61</v>
      </c>
      <c r="C72" s="44">
        <v>7.7283576999999997E-5</v>
      </c>
      <c r="D72" s="10" t="s">
        <v>332</v>
      </c>
      <c r="E72" s="10">
        <v>331.5872371102364</v>
      </c>
      <c r="F72" s="10">
        <v>1986.1427628897636</v>
      </c>
      <c r="G72" s="10">
        <v>0</v>
      </c>
      <c r="H72" s="10">
        <v>2317.73</v>
      </c>
      <c r="I72" s="10" t="s">
        <v>330</v>
      </c>
      <c r="J72" s="24" t="s">
        <v>331</v>
      </c>
      <c r="K72" s="24" t="s">
        <v>331</v>
      </c>
      <c r="L72" s="10" t="s">
        <v>331</v>
      </c>
    </row>
    <row r="73" spans="1:12" x14ac:dyDescent="0.25">
      <c r="A73" s="8"/>
      <c r="B73" s="22"/>
      <c r="C73" s="44"/>
      <c r="D73" s="10"/>
      <c r="E73" s="10"/>
      <c r="F73" s="10"/>
      <c r="G73" s="10"/>
      <c r="H73" s="10">
        <v>0</v>
      </c>
      <c r="I73" s="10"/>
      <c r="J73" s="24"/>
      <c r="K73" s="24"/>
      <c r="L73" s="10"/>
    </row>
    <row r="74" spans="1:12" x14ac:dyDescent="0.25">
      <c r="A74" s="8">
        <v>50</v>
      </c>
      <c r="B74" s="22" t="s">
        <v>62</v>
      </c>
      <c r="C74" s="44">
        <v>8.4518667999999993E-5</v>
      </c>
      <c r="D74" s="10" t="s">
        <v>330</v>
      </c>
      <c r="E74" s="10">
        <v>362.63</v>
      </c>
      <c r="F74" s="10">
        <v>0</v>
      </c>
      <c r="G74" s="10">
        <v>0</v>
      </c>
      <c r="H74" s="10">
        <v>362.63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>
        <v>51</v>
      </c>
      <c r="B75" s="22" t="s">
        <v>63</v>
      </c>
      <c r="C75" s="44">
        <v>9.5907660000000001E-6</v>
      </c>
      <c r="D75" s="10" t="s">
        <v>332</v>
      </c>
      <c r="E75" s="10">
        <v>41.152918828288591</v>
      </c>
      <c r="F75" s="10">
        <v>246.4770811717114</v>
      </c>
      <c r="G75" s="10">
        <v>0</v>
      </c>
      <c r="H75" s="10">
        <v>287.63</v>
      </c>
      <c r="I75" s="10" t="s">
        <v>330</v>
      </c>
      <c r="J75" s="24" t="s">
        <v>331</v>
      </c>
      <c r="K75" s="24" t="s">
        <v>331</v>
      </c>
      <c r="L75" s="10" t="s">
        <v>331</v>
      </c>
    </row>
    <row r="76" spans="1:12" x14ac:dyDescent="0.25">
      <c r="A76" s="8">
        <v>52</v>
      </c>
      <c r="B76" s="22" t="s">
        <v>64</v>
      </c>
      <c r="C76" s="44">
        <v>2.8862532509999999E-3</v>
      </c>
      <c r="D76" s="10" t="s">
        <v>330</v>
      </c>
      <c r="E76" s="10">
        <v>12383.65</v>
      </c>
      <c r="F76" s="10">
        <v>0</v>
      </c>
      <c r="G76" s="10">
        <v>0</v>
      </c>
      <c r="H76" s="10">
        <v>12383.65</v>
      </c>
      <c r="I76" s="10" t="s">
        <v>332</v>
      </c>
      <c r="J76" s="24" t="s">
        <v>333</v>
      </c>
      <c r="K76" s="24" t="s">
        <v>445</v>
      </c>
      <c r="L76" s="10" t="s">
        <v>335</v>
      </c>
    </row>
    <row r="77" spans="1:12" x14ac:dyDescent="0.25">
      <c r="A77" s="8">
        <v>53</v>
      </c>
      <c r="B77" s="22" t="s">
        <v>65</v>
      </c>
      <c r="C77" s="44">
        <v>8.8446355000000004E-5</v>
      </c>
      <c r="D77" s="10" t="s">
        <v>330</v>
      </c>
      <c r="E77" s="10">
        <v>379.48</v>
      </c>
      <c r="F77" s="10">
        <v>0</v>
      </c>
      <c r="G77" s="10">
        <v>0</v>
      </c>
      <c r="H77" s="10">
        <v>379.48</v>
      </c>
      <c r="I77" s="10" t="s">
        <v>330</v>
      </c>
      <c r="J77" s="24" t="s">
        <v>331</v>
      </c>
      <c r="K77" s="24" t="s">
        <v>331</v>
      </c>
      <c r="L77" s="10" t="s">
        <v>331</v>
      </c>
    </row>
    <row r="78" spans="1:12" x14ac:dyDescent="0.25">
      <c r="A78" s="8">
        <v>54</v>
      </c>
      <c r="B78" s="22" t="s">
        <v>66</v>
      </c>
      <c r="C78" s="44">
        <v>2.9965833190000002E-3</v>
      </c>
      <c r="D78" s="10" t="s">
        <v>330</v>
      </c>
      <c r="E78" s="10">
        <v>12857.03</v>
      </c>
      <c r="F78" s="10">
        <v>0</v>
      </c>
      <c r="G78" s="10">
        <v>0</v>
      </c>
      <c r="H78" s="10">
        <v>12857.03</v>
      </c>
      <c r="I78" s="10" t="s">
        <v>330</v>
      </c>
      <c r="J78" s="24" t="s">
        <v>331</v>
      </c>
      <c r="K78" s="24" t="s">
        <v>331</v>
      </c>
      <c r="L78" s="10" t="s">
        <v>331</v>
      </c>
    </row>
    <row r="79" spans="1:12" x14ac:dyDescent="0.25">
      <c r="A79" s="8">
        <v>55</v>
      </c>
      <c r="B79" s="22" t="s">
        <v>67</v>
      </c>
      <c r="C79" s="44">
        <v>1.0536201750000001E-3</v>
      </c>
      <c r="D79" s="10" t="s">
        <v>330</v>
      </c>
      <c r="E79" s="10">
        <v>4520.62</v>
      </c>
      <c r="F79" s="10">
        <v>0</v>
      </c>
      <c r="G79" s="10">
        <v>0</v>
      </c>
      <c r="H79" s="10">
        <v>4520.62</v>
      </c>
      <c r="I79" s="10" t="s">
        <v>330</v>
      </c>
      <c r="J79" s="24" t="s">
        <v>331</v>
      </c>
      <c r="K79" s="24" t="s">
        <v>331</v>
      </c>
      <c r="L79" s="10" t="s">
        <v>331</v>
      </c>
    </row>
    <row r="80" spans="1:12" x14ac:dyDescent="0.25">
      <c r="A80" s="8">
        <v>56</v>
      </c>
      <c r="B80" s="22" t="s">
        <v>68</v>
      </c>
      <c r="C80" s="44">
        <v>1.9675310499999999E-4</v>
      </c>
      <c r="D80" s="10" t="s">
        <v>330</v>
      </c>
      <c r="E80" s="10">
        <v>844.18</v>
      </c>
      <c r="F80" s="10">
        <v>0</v>
      </c>
      <c r="G80" s="10">
        <v>0</v>
      </c>
      <c r="H80" s="10">
        <v>844.18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57</v>
      </c>
      <c r="B81" s="22" t="s">
        <v>69</v>
      </c>
      <c r="C81" s="44">
        <v>4.0553892199999999E-4</v>
      </c>
      <c r="D81" s="10" t="s">
        <v>330</v>
      </c>
      <c r="E81" s="10">
        <v>1739.99</v>
      </c>
      <c r="F81" s="10">
        <v>0</v>
      </c>
      <c r="G81" s="10">
        <v>0</v>
      </c>
      <c r="H81" s="10">
        <v>1739.99</v>
      </c>
      <c r="I81" s="10" t="s">
        <v>330</v>
      </c>
      <c r="J81" s="24" t="s">
        <v>331</v>
      </c>
      <c r="K81" s="24" t="s">
        <v>331</v>
      </c>
      <c r="L81" s="10" t="s">
        <v>331</v>
      </c>
    </row>
    <row r="82" spans="1:12" x14ac:dyDescent="0.25">
      <c r="A82" s="8">
        <v>58</v>
      </c>
      <c r="B82" s="22" t="s">
        <v>70</v>
      </c>
      <c r="C82" s="44">
        <v>2.6044851579999999E-3</v>
      </c>
      <c r="D82" s="10" t="s">
        <v>330</v>
      </c>
      <c r="E82" s="10">
        <v>11174.71</v>
      </c>
      <c r="F82" s="10">
        <v>0</v>
      </c>
      <c r="G82" s="10">
        <v>0</v>
      </c>
      <c r="H82" s="10">
        <v>11174.71</v>
      </c>
      <c r="I82" s="10" t="s">
        <v>332</v>
      </c>
      <c r="J82" s="24" t="s">
        <v>333</v>
      </c>
      <c r="K82" s="24" t="s">
        <v>446</v>
      </c>
      <c r="L82" s="10" t="s">
        <v>335</v>
      </c>
    </row>
    <row r="83" spans="1:12" x14ac:dyDescent="0.25">
      <c r="A83" s="8">
        <v>59</v>
      </c>
      <c r="B83" s="22" t="s">
        <v>71</v>
      </c>
      <c r="C83" s="44">
        <v>7.1316532281999995E-2</v>
      </c>
      <c r="D83" s="10" t="s">
        <v>330</v>
      </c>
      <c r="E83" s="10">
        <v>305988.13</v>
      </c>
      <c r="F83" s="10">
        <v>0</v>
      </c>
      <c r="G83" s="10">
        <v>0</v>
      </c>
      <c r="H83" s="10">
        <v>305988.13</v>
      </c>
      <c r="I83" s="10" t="s">
        <v>332</v>
      </c>
      <c r="J83" s="24" t="s">
        <v>333</v>
      </c>
      <c r="K83" s="24" t="s">
        <v>447</v>
      </c>
      <c r="L83" s="10" t="s">
        <v>335</v>
      </c>
    </row>
    <row r="84" spans="1:12" x14ac:dyDescent="0.25">
      <c r="A84" s="8"/>
      <c r="B84" s="22"/>
      <c r="C84" s="44"/>
      <c r="D84" s="10"/>
      <c r="E84" s="10"/>
      <c r="F84" s="10"/>
      <c r="G84" s="10"/>
      <c r="H84" s="10">
        <v>0</v>
      </c>
      <c r="I84" s="10"/>
      <c r="J84" s="24"/>
      <c r="K84" s="24"/>
      <c r="L84" s="10"/>
    </row>
    <row r="85" spans="1:12" x14ac:dyDescent="0.25">
      <c r="A85" s="8">
        <v>60</v>
      </c>
      <c r="B85" s="22" t="s">
        <v>72</v>
      </c>
      <c r="C85" s="44">
        <v>3.6770177799999999E-4</v>
      </c>
      <c r="D85" s="10" t="s">
        <v>330</v>
      </c>
      <c r="E85" s="10">
        <v>1577.65</v>
      </c>
      <c r="F85" s="10">
        <v>0</v>
      </c>
      <c r="G85" s="10">
        <v>0</v>
      </c>
      <c r="H85" s="10">
        <v>1577.65</v>
      </c>
      <c r="I85" s="10" t="s">
        <v>330</v>
      </c>
      <c r="J85" s="24" t="s">
        <v>331</v>
      </c>
      <c r="K85" s="24" t="s">
        <v>331</v>
      </c>
      <c r="L85" s="10" t="s">
        <v>331</v>
      </c>
    </row>
    <row r="86" spans="1:12" x14ac:dyDescent="0.25">
      <c r="A86" s="8">
        <v>61</v>
      </c>
      <c r="B86" s="22" t="s">
        <v>73</v>
      </c>
      <c r="C86" s="44">
        <v>2.7729291700000001E-3</v>
      </c>
      <c r="D86" s="10" t="s">
        <v>330</v>
      </c>
      <c r="E86" s="10">
        <v>11897.43</v>
      </c>
      <c r="F86" s="10">
        <v>0</v>
      </c>
      <c r="G86" s="10">
        <v>0</v>
      </c>
      <c r="H86" s="10">
        <v>11897.43</v>
      </c>
      <c r="I86" s="10" t="s">
        <v>332</v>
      </c>
      <c r="J86" s="24" t="s">
        <v>333</v>
      </c>
      <c r="K86" s="24" t="s">
        <v>448</v>
      </c>
      <c r="L86" s="10" t="s">
        <v>335</v>
      </c>
    </row>
    <row r="87" spans="1:12" x14ac:dyDescent="0.25">
      <c r="A87" s="8">
        <v>62</v>
      </c>
      <c r="B87" s="22" t="s">
        <v>74</v>
      </c>
      <c r="C87" s="44">
        <v>1.4646767E-5</v>
      </c>
      <c r="D87" s="10" t="s">
        <v>332</v>
      </c>
      <c r="E87" s="10">
        <v>62.846647952609374</v>
      </c>
      <c r="F87" s="10">
        <v>376.41335204739062</v>
      </c>
      <c r="G87" s="10">
        <v>0</v>
      </c>
      <c r="H87" s="10">
        <v>439.26</v>
      </c>
      <c r="I87" s="10" t="s">
        <v>330</v>
      </c>
      <c r="J87" s="24" t="s">
        <v>331</v>
      </c>
      <c r="K87" s="24" t="s">
        <v>331</v>
      </c>
      <c r="L87" s="10" t="s">
        <v>331</v>
      </c>
    </row>
    <row r="88" spans="1:12" x14ac:dyDescent="0.25">
      <c r="A88" s="8">
        <v>63</v>
      </c>
      <c r="B88" s="22" t="s">
        <v>75</v>
      </c>
      <c r="C88" s="44">
        <v>2.0735405899999999E-4</v>
      </c>
      <c r="D88" s="10" t="s">
        <v>330</v>
      </c>
      <c r="E88" s="10">
        <v>889.67</v>
      </c>
      <c r="F88" s="10">
        <v>0</v>
      </c>
      <c r="G88" s="10">
        <v>0</v>
      </c>
      <c r="H88" s="10">
        <v>889.67</v>
      </c>
      <c r="I88" s="10" t="s">
        <v>330</v>
      </c>
      <c r="J88" s="24" t="s">
        <v>331</v>
      </c>
      <c r="K88" s="24" t="s">
        <v>331</v>
      </c>
      <c r="L88" s="10" t="s">
        <v>331</v>
      </c>
    </row>
    <row r="89" spans="1:12" x14ac:dyDescent="0.25">
      <c r="A89" s="8">
        <v>64</v>
      </c>
      <c r="B89" s="22" t="s">
        <v>76</v>
      </c>
      <c r="C89" s="44">
        <v>1.928773141E-3</v>
      </c>
      <c r="D89" s="10" t="s">
        <v>330</v>
      </c>
      <c r="E89" s="10">
        <v>8275.52</v>
      </c>
      <c r="F89" s="10">
        <v>0</v>
      </c>
      <c r="G89" s="10">
        <v>0</v>
      </c>
      <c r="H89" s="10">
        <v>8275.52</v>
      </c>
      <c r="I89" s="10" t="s">
        <v>332</v>
      </c>
      <c r="J89" s="24" t="s">
        <v>333</v>
      </c>
      <c r="K89" s="24" t="s">
        <v>449</v>
      </c>
      <c r="L89" s="10" t="s">
        <v>335</v>
      </c>
    </row>
    <row r="90" spans="1:12" x14ac:dyDescent="0.25">
      <c r="A90" s="8">
        <v>65</v>
      </c>
      <c r="B90" s="22" t="s">
        <v>77</v>
      </c>
      <c r="C90" s="44">
        <v>1.67724982E-3</v>
      </c>
      <c r="D90" s="10" t="s">
        <v>330</v>
      </c>
      <c r="E90" s="10">
        <v>7196.35</v>
      </c>
      <c r="F90" s="10">
        <v>0</v>
      </c>
      <c r="G90" s="10">
        <v>0</v>
      </c>
      <c r="H90" s="10">
        <v>7196.35</v>
      </c>
      <c r="I90" s="10" t="s">
        <v>330</v>
      </c>
      <c r="J90" s="24" t="s">
        <v>331</v>
      </c>
      <c r="K90" s="24" t="s">
        <v>331</v>
      </c>
      <c r="L90" s="10" t="s">
        <v>331</v>
      </c>
    </row>
    <row r="91" spans="1:12" x14ac:dyDescent="0.25">
      <c r="A91" s="8">
        <v>66</v>
      </c>
      <c r="B91" s="22" t="s">
        <v>78</v>
      </c>
      <c r="C91" s="44">
        <v>1.0040382408999999E-2</v>
      </c>
      <c r="D91" s="10" t="s">
        <v>330</v>
      </c>
      <c r="E91" s="10">
        <v>43078.9</v>
      </c>
      <c r="F91" s="10">
        <v>0</v>
      </c>
      <c r="G91" s="10">
        <v>0</v>
      </c>
      <c r="H91" s="10">
        <v>43078.9</v>
      </c>
      <c r="I91" s="10" t="s">
        <v>332</v>
      </c>
      <c r="J91" s="24" t="s">
        <v>333</v>
      </c>
      <c r="K91" s="24" t="s">
        <v>450</v>
      </c>
      <c r="L91" s="10" t="s">
        <v>335</v>
      </c>
    </row>
    <row r="92" spans="1:12" x14ac:dyDescent="0.25">
      <c r="A92" s="8">
        <v>67</v>
      </c>
      <c r="B92" s="22" t="s">
        <v>79</v>
      </c>
      <c r="C92" s="44">
        <v>5.9203305000000003E-5</v>
      </c>
      <c r="D92" s="10" t="s">
        <v>332</v>
      </c>
      <c r="E92" s="10">
        <v>254.01966105120368</v>
      </c>
      <c r="F92" s="10">
        <v>1521.4903389487963</v>
      </c>
      <c r="G92" s="10">
        <v>0</v>
      </c>
      <c r="H92" s="10">
        <v>1775.51</v>
      </c>
      <c r="I92" s="10" t="s">
        <v>330</v>
      </c>
      <c r="J92" s="24" t="s">
        <v>331</v>
      </c>
      <c r="K92" s="24" t="s">
        <v>331</v>
      </c>
      <c r="L92" s="10" t="s">
        <v>331</v>
      </c>
    </row>
    <row r="93" spans="1:12" x14ac:dyDescent="0.25">
      <c r="A93" s="8">
        <v>68</v>
      </c>
      <c r="B93" s="22" t="s">
        <v>80</v>
      </c>
      <c r="C93" s="44">
        <v>1.8132565779999999E-3</v>
      </c>
      <c r="D93" s="10" t="s">
        <v>330</v>
      </c>
      <c r="E93" s="10">
        <v>7779.89</v>
      </c>
      <c r="F93" s="10">
        <v>0</v>
      </c>
      <c r="G93" s="10">
        <v>0</v>
      </c>
      <c r="H93" s="10">
        <v>7779.89</v>
      </c>
      <c r="I93" s="10" t="s">
        <v>330</v>
      </c>
      <c r="J93" s="24" t="s">
        <v>331</v>
      </c>
      <c r="K93" s="24" t="s">
        <v>331</v>
      </c>
      <c r="L93" s="10" t="s">
        <v>331</v>
      </c>
    </row>
    <row r="94" spans="1:12" x14ac:dyDescent="0.25">
      <c r="A94" s="8">
        <v>69</v>
      </c>
      <c r="B94" s="22" t="s">
        <v>81</v>
      </c>
      <c r="C94" s="44">
        <v>8.1390405999999996E-5</v>
      </c>
      <c r="D94" s="10" t="s">
        <v>332</v>
      </c>
      <c r="E94" s="10">
        <v>349.21413192016689</v>
      </c>
      <c r="F94" s="10">
        <v>2091.6858680798332</v>
      </c>
      <c r="G94" s="10">
        <v>0</v>
      </c>
      <c r="H94" s="10">
        <v>2440.9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70</v>
      </c>
      <c r="B95" s="22" t="s">
        <v>82</v>
      </c>
      <c r="C95" s="44">
        <v>1.81020848E-4</v>
      </c>
      <c r="D95" s="10" t="s">
        <v>330</v>
      </c>
      <c r="E95" s="10">
        <v>776.68</v>
      </c>
      <c r="F95" s="10">
        <v>0</v>
      </c>
      <c r="G95" s="10">
        <v>0</v>
      </c>
      <c r="H95" s="10">
        <v>776.68</v>
      </c>
      <c r="I95" s="10" t="s">
        <v>332</v>
      </c>
      <c r="J95" s="24" t="s">
        <v>333</v>
      </c>
      <c r="K95" s="24" t="s">
        <v>451</v>
      </c>
      <c r="L95" s="10" t="s">
        <v>335</v>
      </c>
    </row>
    <row r="96" spans="1:12" x14ac:dyDescent="0.25">
      <c r="A96" s="8">
        <v>71</v>
      </c>
      <c r="B96" s="22" t="s">
        <v>83</v>
      </c>
      <c r="C96" s="44">
        <v>2.2024727799999999E-4</v>
      </c>
      <c r="D96" s="10" t="s">
        <v>330</v>
      </c>
      <c r="E96" s="10">
        <v>944.99</v>
      </c>
      <c r="F96" s="10">
        <v>0</v>
      </c>
      <c r="G96" s="10">
        <v>0</v>
      </c>
      <c r="H96" s="10">
        <v>944.99</v>
      </c>
      <c r="I96" s="10" t="s">
        <v>330</v>
      </c>
      <c r="J96" s="24" t="s">
        <v>331</v>
      </c>
      <c r="K96" s="24" t="s">
        <v>331</v>
      </c>
      <c r="L96" s="10" t="s">
        <v>331</v>
      </c>
    </row>
    <row r="97" spans="1:12" x14ac:dyDescent="0.25">
      <c r="A97" s="8">
        <v>72</v>
      </c>
      <c r="B97" s="22" t="s">
        <v>84</v>
      </c>
      <c r="C97" s="44">
        <v>1.65118952E-3</v>
      </c>
      <c r="D97" s="10" t="s">
        <v>330</v>
      </c>
      <c r="E97" s="10">
        <v>7084.53</v>
      </c>
      <c r="F97" s="10">
        <v>0</v>
      </c>
      <c r="G97" s="10">
        <v>0</v>
      </c>
      <c r="H97" s="10">
        <v>7084.53</v>
      </c>
      <c r="I97" s="10" t="s">
        <v>330</v>
      </c>
      <c r="J97" s="24" t="s">
        <v>331</v>
      </c>
      <c r="K97" s="24" t="s">
        <v>331</v>
      </c>
      <c r="L97" s="10" t="s">
        <v>331</v>
      </c>
    </row>
    <row r="98" spans="1:12" x14ac:dyDescent="0.25">
      <c r="A98" s="8">
        <v>73</v>
      </c>
      <c r="B98" s="22" t="s">
        <v>85</v>
      </c>
      <c r="C98" s="44">
        <v>1.8526954000000002E-5</v>
      </c>
      <c r="D98" s="10" t="s">
        <v>332</v>
      </c>
      <c r="E98" s="10">
        <v>79.488109708592106</v>
      </c>
      <c r="F98" s="10">
        <v>476.1318902914079</v>
      </c>
      <c r="G98" s="10">
        <v>0</v>
      </c>
      <c r="H98" s="10">
        <v>555.62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74</v>
      </c>
      <c r="B99" s="22" t="s">
        <v>86</v>
      </c>
      <c r="C99" s="44">
        <v>4.7960718900000001E-4</v>
      </c>
      <c r="D99" s="10" t="s">
        <v>330</v>
      </c>
      <c r="E99" s="10">
        <v>2057.79</v>
      </c>
      <c r="F99" s="10">
        <v>0</v>
      </c>
      <c r="G99" s="10">
        <v>0</v>
      </c>
      <c r="H99" s="10">
        <v>2057.79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75</v>
      </c>
      <c r="B100" s="22" t="s">
        <v>87</v>
      </c>
      <c r="C100" s="44">
        <v>8.9113134899999999E-4</v>
      </c>
      <c r="D100" s="10" t="s">
        <v>330</v>
      </c>
      <c r="E100" s="10">
        <v>3823.46</v>
      </c>
      <c r="F100" s="10">
        <v>0</v>
      </c>
      <c r="G100" s="10">
        <v>0</v>
      </c>
      <c r="H100" s="10">
        <v>3823.46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76</v>
      </c>
      <c r="B101" s="22" t="s">
        <v>88</v>
      </c>
      <c r="C101" s="44">
        <v>1.7178196700000001E-4</v>
      </c>
      <c r="D101" s="10" t="s">
        <v>330</v>
      </c>
      <c r="E101" s="10">
        <v>737.04</v>
      </c>
      <c r="F101" s="10">
        <v>0</v>
      </c>
      <c r="G101" s="10">
        <v>0</v>
      </c>
      <c r="H101" s="10">
        <v>737.04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77</v>
      </c>
      <c r="B102" s="22" t="s">
        <v>89</v>
      </c>
      <c r="C102" s="44">
        <v>2.5575490299999999E-4</v>
      </c>
      <c r="D102" s="10" t="s">
        <v>330</v>
      </c>
      <c r="E102" s="10">
        <v>1097.33</v>
      </c>
      <c r="F102" s="10">
        <v>0</v>
      </c>
      <c r="G102" s="10">
        <v>0</v>
      </c>
      <c r="H102" s="10">
        <v>1097.33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78</v>
      </c>
      <c r="B103" s="22" t="s">
        <v>90</v>
      </c>
      <c r="C103" s="44">
        <v>2.9548125615E-2</v>
      </c>
      <c r="D103" s="10" t="s">
        <v>330</v>
      </c>
      <c r="E103" s="10">
        <v>126778.12</v>
      </c>
      <c r="F103" s="10">
        <v>0</v>
      </c>
      <c r="G103" s="10">
        <v>0</v>
      </c>
      <c r="H103" s="10">
        <v>126778.12</v>
      </c>
      <c r="I103" s="10" t="s">
        <v>332</v>
      </c>
      <c r="J103" s="24" t="s">
        <v>333</v>
      </c>
      <c r="K103" s="24" t="s">
        <v>519</v>
      </c>
      <c r="L103" s="10" t="s">
        <v>335</v>
      </c>
    </row>
    <row r="104" spans="1:12" x14ac:dyDescent="0.25">
      <c r="A104" s="8">
        <v>79</v>
      </c>
      <c r="B104" s="22" t="s">
        <v>91</v>
      </c>
      <c r="C104" s="44">
        <v>3.7431146999999997E-5</v>
      </c>
      <c r="D104" s="10" t="s">
        <v>332</v>
      </c>
      <c r="E104" s="10">
        <v>160.60139758291848</v>
      </c>
      <c r="F104" s="10">
        <v>961.95860241708147</v>
      </c>
      <c r="G104" s="10">
        <v>0</v>
      </c>
      <c r="H104" s="10">
        <v>1122.56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80</v>
      </c>
      <c r="B105" s="22" t="s">
        <v>92</v>
      </c>
      <c r="C105" s="44">
        <v>9.4416380999999994E-5</v>
      </c>
      <c r="D105" s="10" t="s">
        <v>330</v>
      </c>
      <c r="E105" s="10">
        <v>405.1</v>
      </c>
      <c r="F105" s="10">
        <v>0</v>
      </c>
      <c r="G105" s="10">
        <v>0</v>
      </c>
      <c r="H105" s="10">
        <v>405.1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81</v>
      </c>
      <c r="B106" s="22" t="s">
        <v>93</v>
      </c>
      <c r="C106" s="44">
        <v>8.00906838E-4</v>
      </c>
      <c r="D106" s="10" t="s">
        <v>330</v>
      </c>
      <c r="E106" s="10">
        <v>3436.34</v>
      </c>
      <c r="F106" s="10">
        <v>0</v>
      </c>
      <c r="G106" s="10">
        <v>0</v>
      </c>
      <c r="H106" s="10">
        <v>3436.34</v>
      </c>
      <c r="I106" s="10" t="s">
        <v>330</v>
      </c>
      <c r="J106" s="24" t="s">
        <v>331</v>
      </c>
      <c r="K106" s="24" t="s">
        <v>331</v>
      </c>
      <c r="L106" s="10" t="s">
        <v>331</v>
      </c>
    </row>
    <row r="107" spans="1:12" x14ac:dyDescent="0.25">
      <c r="A107" s="8">
        <v>82</v>
      </c>
      <c r="B107" s="22" t="s">
        <v>94</v>
      </c>
      <c r="C107" s="44">
        <v>4.8883853400000005E-4</v>
      </c>
      <c r="D107" s="10" t="s">
        <v>330</v>
      </c>
      <c r="E107" s="10">
        <v>2097.39</v>
      </c>
      <c r="F107" s="10">
        <v>0</v>
      </c>
      <c r="G107" s="10">
        <v>0</v>
      </c>
      <c r="H107" s="10">
        <v>2097.39</v>
      </c>
      <c r="I107" s="10" t="s">
        <v>330</v>
      </c>
      <c r="J107" s="24" t="s">
        <v>331</v>
      </c>
      <c r="K107" s="24" t="s">
        <v>331</v>
      </c>
      <c r="L107" s="10" t="s">
        <v>331</v>
      </c>
    </row>
    <row r="108" spans="1:12" x14ac:dyDescent="0.25">
      <c r="A108" s="8">
        <v>83</v>
      </c>
      <c r="B108" s="22" t="s">
        <v>95</v>
      </c>
      <c r="C108" s="44">
        <v>1.2927096199999999E-4</v>
      </c>
      <c r="D108" s="10" t="s">
        <v>330</v>
      </c>
      <c r="E108" s="10">
        <v>554.65</v>
      </c>
      <c r="F108" s="10">
        <v>0</v>
      </c>
      <c r="G108" s="10">
        <v>0</v>
      </c>
      <c r="H108" s="10">
        <v>554.65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84</v>
      </c>
      <c r="B109" s="22" t="s">
        <v>96</v>
      </c>
      <c r="C109" s="44">
        <v>8.9914130999999998E-5</v>
      </c>
      <c r="D109" s="10" t="s">
        <v>330</v>
      </c>
      <c r="E109" s="10">
        <v>385.78</v>
      </c>
      <c r="F109" s="10">
        <v>0</v>
      </c>
      <c r="G109" s="10">
        <v>0</v>
      </c>
      <c r="H109" s="10">
        <v>385.78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85</v>
      </c>
      <c r="B110" s="22" t="s">
        <v>97</v>
      </c>
      <c r="C110" s="44">
        <v>3.6022982000000003E-4</v>
      </c>
      <c r="D110" s="10" t="s">
        <v>330</v>
      </c>
      <c r="E110" s="10">
        <v>1545.59</v>
      </c>
      <c r="F110" s="10">
        <v>0</v>
      </c>
      <c r="G110" s="10">
        <v>0</v>
      </c>
      <c r="H110" s="10">
        <v>1545.59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86</v>
      </c>
      <c r="B111" s="22" t="s">
        <v>98</v>
      </c>
      <c r="C111" s="44">
        <v>4.0665699999999998E-6</v>
      </c>
      <c r="D111" s="10" t="s">
        <v>332</v>
      </c>
      <c r="E111" s="10">
        <v>17.451527581796213</v>
      </c>
      <c r="F111" s="10">
        <v>104.50847241820378</v>
      </c>
      <c r="G111" s="10">
        <v>-121.96</v>
      </c>
      <c r="H111" s="10">
        <v>0</v>
      </c>
      <c r="I111" s="10" t="s">
        <v>330</v>
      </c>
      <c r="J111" s="24" t="s">
        <v>331</v>
      </c>
      <c r="K111" s="24" t="s">
        <v>331</v>
      </c>
      <c r="L111" s="10" t="s">
        <v>331</v>
      </c>
    </row>
    <row r="112" spans="1:12" x14ac:dyDescent="0.25">
      <c r="A112" s="8">
        <v>87</v>
      </c>
      <c r="B112" s="22" t="s">
        <v>99</v>
      </c>
      <c r="C112" s="44">
        <v>1.29462245E-4</v>
      </c>
      <c r="D112" s="10" t="s">
        <v>330</v>
      </c>
      <c r="E112" s="10">
        <v>555.47</v>
      </c>
      <c r="F112" s="10">
        <v>0</v>
      </c>
      <c r="G112" s="10">
        <v>-555.47</v>
      </c>
      <c r="H112" s="10">
        <v>0</v>
      </c>
      <c r="I112" s="10" t="s">
        <v>330</v>
      </c>
      <c r="J112" s="24" t="s">
        <v>331</v>
      </c>
      <c r="K112" s="24" t="s">
        <v>331</v>
      </c>
      <c r="L112" s="10" t="s">
        <v>331</v>
      </c>
    </row>
    <row r="113" spans="1:12" x14ac:dyDescent="0.25">
      <c r="A113" s="8">
        <v>88</v>
      </c>
      <c r="B113" s="22" t="s">
        <v>100</v>
      </c>
      <c r="C113" s="44">
        <v>2.0590679067999999E-2</v>
      </c>
      <c r="D113" s="10" t="s">
        <v>330</v>
      </c>
      <c r="E113" s="10">
        <v>88345.62</v>
      </c>
      <c r="F113" s="10">
        <v>0</v>
      </c>
      <c r="G113" s="10">
        <v>2104.65</v>
      </c>
      <c r="H113" s="10">
        <v>90450.26999999999</v>
      </c>
      <c r="I113" s="10" t="s">
        <v>332</v>
      </c>
      <c r="J113" s="24" t="s">
        <v>333</v>
      </c>
      <c r="K113" s="24" t="s">
        <v>359</v>
      </c>
      <c r="L113" s="10" t="s">
        <v>335</v>
      </c>
    </row>
    <row r="114" spans="1:12" x14ac:dyDescent="0.25">
      <c r="A114" s="8"/>
      <c r="B114" s="22"/>
      <c r="C114" s="44"/>
      <c r="D114" s="10"/>
      <c r="E114" s="10"/>
      <c r="F114" s="10"/>
      <c r="G114" s="10"/>
      <c r="H114" s="10">
        <v>0</v>
      </c>
      <c r="I114" s="10"/>
      <c r="J114" s="24"/>
      <c r="K114" s="24"/>
      <c r="L114" s="10"/>
    </row>
    <row r="115" spans="1:12" x14ac:dyDescent="0.25">
      <c r="A115" s="8">
        <v>89</v>
      </c>
      <c r="B115" s="22" t="s">
        <v>101</v>
      </c>
      <c r="C115" s="44">
        <v>7.2026920999999997E-5</v>
      </c>
      <c r="D115" s="10" t="s">
        <v>332</v>
      </c>
      <c r="E115" s="10">
        <v>309.04022421927039</v>
      </c>
      <c r="F115" s="10">
        <v>1851.0497757807298</v>
      </c>
      <c r="G115" s="10">
        <v>0</v>
      </c>
      <c r="H115" s="10">
        <v>2160.09</v>
      </c>
      <c r="I115" s="10" t="s">
        <v>330</v>
      </c>
      <c r="J115" s="24" t="s">
        <v>331</v>
      </c>
      <c r="K115" s="24" t="s">
        <v>331</v>
      </c>
      <c r="L115" s="10" t="s">
        <v>331</v>
      </c>
    </row>
    <row r="116" spans="1:12" x14ac:dyDescent="0.25">
      <c r="A116" s="8">
        <v>90</v>
      </c>
      <c r="B116" s="22" t="s">
        <v>102</v>
      </c>
      <c r="C116" s="44">
        <v>2.1503077359999998E-3</v>
      </c>
      <c r="D116" s="10" t="s">
        <v>330</v>
      </c>
      <c r="E116" s="10">
        <v>9226.0300000000007</v>
      </c>
      <c r="F116" s="10">
        <v>0</v>
      </c>
      <c r="G116" s="10">
        <v>0</v>
      </c>
      <c r="H116" s="10">
        <v>9226.0300000000007</v>
      </c>
      <c r="I116" s="10" t="s">
        <v>330</v>
      </c>
      <c r="J116" s="24" t="s">
        <v>331</v>
      </c>
      <c r="K116" s="24" t="s">
        <v>331</v>
      </c>
      <c r="L116" s="10" t="s">
        <v>331</v>
      </c>
    </row>
    <row r="117" spans="1:12" x14ac:dyDescent="0.25">
      <c r="A117" s="8">
        <v>91</v>
      </c>
      <c r="B117" s="22" t="s">
        <v>103</v>
      </c>
      <c r="C117" s="44">
        <v>7.4672268399999999E-4</v>
      </c>
      <c r="D117" s="10" t="s">
        <v>330</v>
      </c>
      <c r="E117" s="10">
        <v>3203.86</v>
      </c>
      <c r="F117" s="10">
        <v>0</v>
      </c>
      <c r="G117" s="10">
        <v>0</v>
      </c>
      <c r="H117" s="10">
        <v>3203.86</v>
      </c>
      <c r="I117" s="10" t="s">
        <v>330</v>
      </c>
      <c r="J117" s="24" t="s">
        <v>331</v>
      </c>
      <c r="K117" s="24" t="s">
        <v>331</v>
      </c>
      <c r="L117" s="10" t="s">
        <v>331</v>
      </c>
    </row>
    <row r="118" spans="1:12" x14ac:dyDescent="0.25">
      <c r="A118" s="8">
        <v>92</v>
      </c>
      <c r="B118" s="22" t="s">
        <v>104</v>
      </c>
      <c r="C118" s="44">
        <v>2.0983361100000001E-4</v>
      </c>
      <c r="D118" s="10" t="s">
        <v>330</v>
      </c>
      <c r="E118" s="10">
        <v>900.3</v>
      </c>
      <c r="F118" s="10">
        <v>0</v>
      </c>
      <c r="G118" s="10">
        <v>0</v>
      </c>
      <c r="H118" s="10">
        <v>900.3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93</v>
      </c>
      <c r="B119" s="22" t="s">
        <v>105</v>
      </c>
      <c r="C119" s="44">
        <v>1.1276185000000001E-4</v>
      </c>
      <c r="D119" s="10" t="s">
        <v>330</v>
      </c>
      <c r="E119" s="10">
        <v>483.81</v>
      </c>
      <c r="F119" s="10">
        <v>0</v>
      </c>
      <c r="G119" s="10">
        <v>0</v>
      </c>
      <c r="H119" s="10">
        <v>483.81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94</v>
      </c>
      <c r="B120" s="22" t="s">
        <v>106</v>
      </c>
      <c r="C120" s="44">
        <v>3.4772891399999998E-4</v>
      </c>
      <c r="D120" s="10" t="s">
        <v>330</v>
      </c>
      <c r="E120" s="10">
        <v>1491.95</v>
      </c>
      <c r="F120" s="10">
        <v>0</v>
      </c>
      <c r="G120" s="10">
        <v>0</v>
      </c>
      <c r="H120" s="10">
        <v>1491.95</v>
      </c>
      <c r="I120" s="10" t="s">
        <v>330</v>
      </c>
      <c r="J120" s="24" t="s">
        <v>331</v>
      </c>
      <c r="K120" s="24" t="s">
        <v>331</v>
      </c>
      <c r="L120" s="10" t="s">
        <v>331</v>
      </c>
    </row>
    <row r="121" spans="1:12" x14ac:dyDescent="0.25">
      <c r="A121" s="8">
        <v>95</v>
      </c>
      <c r="B121" s="22" t="s">
        <v>107</v>
      </c>
      <c r="C121" s="44">
        <v>3.7568289000000001E-5</v>
      </c>
      <c r="D121" s="10" t="s">
        <v>332</v>
      </c>
      <c r="E121" s="10">
        <v>161.18692833134378</v>
      </c>
      <c r="F121" s="10">
        <v>965.48307166865629</v>
      </c>
      <c r="G121" s="10">
        <v>0</v>
      </c>
      <c r="H121" s="10">
        <v>1126.67</v>
      </c>
      <c r="I121" s="10" t="s">
        <v>330</v>
      </c>
      <c r="J121" s="24" t="s">
        <v>331</v>
      </c>
      <c r="K121" s="24" t="s">
        <v>331</v>
      </c>
      <c r="L121" s="10" t="s">
        <v>331</v>
      </c>
    </row>
    <row r="122" spans="1:12" x14ac:dyDescent="0.25">
      <c r="A122" s="8">
        <v>96</v>
      </c>
      <c r="B122" s="22" t="s">
        <v>108</v>
      </c>
      <c r="C122" s="44">
        <v>1.3440310108E-2</v>
      </c>
      <c r="D122" s="10" t="s">
        <v>330</v>
      </c>
      <c r="E122" s="10">
        <v>57666.51</v>
      </c>
      <c r="F122" s="10">
        <v>0</v>
      </c>
      <c r="G122" s="10">
        <v>0</v>
      </c>
      <c r="H122" s="10">
        <v>57666.51</v>
      </c>
      <c r="I122" s="10" t="s">
        <v>332</v>
      </c>
      <c r="J122" s="24" t="s">
        <v>333</v>
      </c>
      <c r="K122" s="24" t="s">
        <v>452</v>
      </c>
      <c r="L122" s="10" t="s">
        <v>335</v>
      </c>
    </row>
    <row r="123" spans="1:12" x14ac:dyDescent="0.25">
      <c r="A123" s="8">
        <v>97</v>
      </c>
      <c r="B123" s="22" t="s">
        <v>109</v>
      </c>
      <c r="C123" s="44">
        <v>9.2338019799999994E-3</v>
      </c>
      <c r="D123" s="10" t="s">
        <v>330</v>
      </c>
      <c r="E123" s="10">
        <v>39618.22</v>
      </c>
      <c r="F123" s="10">
        <v>0</v>
      </c>
      <c r="G123" s="10">
        <v>121.96</v>
      </c>
      <c r="H123" s="10">
        <v>39740.18</v>
      </c>
      <c r="I123" s="10" t="s">
        <v>332</v>
      </c>
      <c r="J123" s="24" t="s">
        <v>333</v>
      </c>
      <c r="K123" s="24" t="s">
        <v>453</v>
      </c>
      <c r="L123" s="10" t="s">
        <v>335</v>
      </c>
    </row>
    <row r="124" spans="1:12" x14ac:dyDescent="0.25">
      <c r="A124" s="8">
        <v>98</v>
      </c>
      <c r="B124" s="22" t="s">
        <v>110</v>
      </c>
      <c r="C124" s="44">
        <v>2.7801574300000001E-4</v>
      </c>
      <c r="D124" s="10" t="s">
        <v>330</v>
      </c>
      <c r="E124" s="10">
        <v>1192.8399999999999</v>
      </c>
      <c r="F124" s="10">
        <v>0</v>
      </c>
      <c r="G124" s="10">
        <v>0</v>
      </c>
      <c r="H124" s="10">
        <v>1192.8399999999999</v>
      </c>
      <c r="I124" s="10" t="s">
        <v>330</v>
      </c>
      <c r="J124" s="24" t="s">
        <v>331</v>
      </c>
      <c r="K124" s="24" t="s">
        <v>331</v>
      </c>
      <c r="L124" s="10" t="s">
        <v>331</v>
      </c>
    </row>
    <row r="125" spans="1:12" x14ac:dyDescent="0.25">
      <c r="A125" s="8">
        <v>99</v>
      </c>
      <c r="B125" s="22" t="s">
        <v>111</v>
      </c>
      <c r="C125" s="44">
        <v>3.5251722030000001E-3</v>
      </c>
      <c r="D125" s="10" t="s">
        <v>330</v>
      </c>
      <c r="E125" s="10">
        <v>15124.98</v>
      </c>
      <c r="F125" s="10">
        <v>0</v>
      </c>
      <c r="G125" s="10">
        <v>0</v>
      </c>
      <c r="H125" s="10">
        <v>15124.98</v>
      </c>
      <c r="I125" s="10" t="s">
        <v>332</v>
      </c>
      <c r="J125" s="24" t="s">
        <v>333</v>
      </c>
      <c r="K125" s="24" t="s">
        <v>454</v>
      </c>
      <c r="L125" s="10" t="s">
        <v>335</v>
      </c>
    </row>
    <row r="126" spans="1:12" x14ac:dyDescent="0.25">
      <c r="A126" s="8">
        <v>100</v>
      </c>
      <c r="B126" s="22" t="s">
        <v>112</v>
      </c>
      <c r="C126" s="44">
        <v>3.2169530500000002E-4</v>
      </c>
      <c r="D126" s="10" t="s">
        <v>330</v>
      </c>
      <c r="E126" s="10">
        <v>1380.25</v>
      </c>
      <c r="F126" s="10">
        <v>0</v>
      </c>
      <c r="G126" s="10">
        <v>0</v>
      </c>
      <c r="H126" s="10">
        <v>1380.25</v>
      </c>
      <c r="I126" s="10" t="s">
        <v>330</v>
      </c>
      <c r="J126" s="24" t="s">
        <v>331</v>
      </c>
      <c r="K126" s="24" t="s">
        <v>331</v>
      </c>
      <c r="L126" s="10" t="s">
        <v>331</v>
      </c>
    </row>
    <row r="127" spans="1:12" x14ac:dyDescent="0.25">
      <c r="A127" s="8">
        <v>101</v>
      </c>
      <c r="B127" s="22" t="s">
        <v>113</v>
      </c>
      <c r="C127" s="44">
        <v>2.1422289099999999E-4</v>
      </c>
      <c r="D127" s="10" t="s">
        <v>330</v>
      </c>
      <c r="E127" s="10">
        <v>919.14</v>
      </c>
      <c r="F127" s="10">
        <v>0</v>
      </c>
      <c r="G127" s="10">
        <v>0</v>
      </c>
      <c r="H127" s="10">
        <v>919.14</v>
      </c>
      <c r="I127" s="10" t="s">
        <v>330</v>
      </c>
      <c r="J127" s="24" t="s">
        <v>331</v>
      </c>
      <c r="K127" s="24" t="s">
        <v>331</v>
      </c>
      <c r="L127" s="10" t="s">
        <v>331</v>
      </c>
    </row>
    <row r="128" spans="1:12" x14ac:dyDescent="0.25">
      <c r="A128" s="8">
        <v>102</v>
      </c>
      <c r="B128" s="22" t="s">
        <v>114</v>
      </c>
      <c r="C128" s="44">
        <v>2.8311153900000002E-4</v>
      </c>
      <c r="D128" s="10" t="s">
        <v>330</v>
      </c>
      <c r="E128" s="10">
        <v>1214.71</v>
      </c>
      <c r="F128" s="10">
        <v>0</v>
      </c>
      <c r="G128" s="10">
        <v>0</v>
      </c>
      <c r="H128" s="10">
        <v>1214.71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103</v>
      </c>
      <c r="B129" s="22" t="s">
        <v>115</v>
      </c>
      <c r="C129" s="44">
        <v>2.0174925100000001E-4</v>
      </c>
      <c r="D129" s="10" t="s">
        <v>330</v>
      </c>
      <c r="E129" s="10">
        <v>865.62</v>
      </c>
      <c r="F129" s="10">
        <v>0</v>
      </c>
      <c r="G129" s="10">
        <v>0</v>
      </c>
      <c r="H129" s="10">
        <v>865.62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104</v>
      </c>
      <c r="B130" s="22" t="s">
        <v>116</v>
      </c>
      <c r="C130" s="44">
        <v>3.3930320799999998E-4</v>
      </c>
      <c r="D130" s="10" t="s">
        <v>330</v>
      </c>
      <c r="E130" s="10">
        <v>1455.8</v>
      </c>
      <c r="F130" s="10">
        <v>0</v>
      </c>
      <c r="G130" s="10">
        <v>0</v>
      </c>
      <c r="H130" s="10">
        <v>1455.8</v>
      </c>
      <c r="I130" s="10" t="s">
        <v>330</v>
      </c>
      <c r="J130" s="24" t="s">
        <v>331</v>
      </c>
      <c r="K130" s="24" t="s">
        <v>331</v>
      </c>
      <c r="L130" s="10" t="s">
        <v>331</v>
      </c>
    </row>
    <row r="131" spans="1:12" x14ac:dyDescent="0.25">
      <c r="A131" s="8">
        <v>105</v>
      </c>
      <c r="B131" s="22" t="s">
        <v>117</v>
      </c>
      <c r="C131" s="44">
        <v>1.0823453979999999E-3</v>
      </c>
      <c r="D131" s="10" t="s">
        <v>330</v>
      </c>
      <c r="E131" s="10">
        <v>4643.87</v>
      </c>
      <c r="F131" s="10">
        <v>0</v>
      </c>
      <c r="G131" s="10">
        <v>0</v>
      </c>
      <c r="H131" s="10">
        <v>4643.87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106</v>
      </c>
      <c r="B132" s="22" t="s">
        <v>118</v>
      </c>
      <c r="C132" s="44">
        <v>3.0210647500000001E-4</v>
      </c>
      <c r="D132" s="10" t="s">
        <v>330</v>
      </c>
      <c r="E132" s="10">
        <v>1296.21</v>
      </c>
      <c r="F132" s="10">
        <v>0</v>
      </c>
      <c r="G132" s="10">
        <v>0</v>
      </c>
      <c r="H132" s="10">
        <v>1296.21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107</v>
      </c>
      <c r="B133" s="22" t="s">
        <v>119</v>
      </c>
      <c r="C133" s="44">
        <v>1.2420493549999999E-3</v>
      </c>
      <c r="D133" s="10" t="s">
        <v>330</v>
      </c>
      <c r="E133" s="10">
        <v>5329.09</v>
      </c>
      <c r="F133" s="10">
        <v>0</v>
      </c>
      <c r="G133" s="10">
        <v>0</v>
      </c>
      <c r="H133" s="10">
        <v>5329.09</v>
      </c>
      <c r="I133" s="10" t="s">
        <v>332</v>
      </c>
      <c r="J133" s="24" t="s">
        <v>333</v>
      </c>
      <c r="K133" s="24" t="s">
        <v>520</v>
      </c>
      <c r="L133" s="10" t="s">
        <v>335</v>
      </c>
    </row>
    <row r="134" spans="1:12" x14ac:dyDescent="0.25">
      <c r="A134" s="8">
        <v>108</v>
      </c>
      <c r="B134" s="22" t="s">
        <v>120</v>
      </c>
      <c r="C134" s="44">
        <v>2.9166460000000002E-6</v>
      </c>
      <c r="D134" s="10" t="s">
        <v>332</v>
      </c>
      <c r="E134" s="10">
        <v>12.51390234407269</v>
      </c>
      <c r="F134" s="10">
        <v>74.956097655927309</v>
      </c>
      <c r="G134" s="10">
        <v>0</v>
      </c>
      <c r="H134" s="10">
        <v>87.47</v>
      </c>
      <c r="I134" s="10" t="s">
        <v>330</v>
      </c>
      <c r="J134" s="24" t="s">
        <v>331</v>
      </c>
      <c r="K134" s="24" t="s">
        <v>331</v>
      </c>
      <c r="L134" s="10" t="s">
        <v>331</v>
      </c>
    </row>
    <row r="135" spans="1:12" x14ac:dyDescent="0.25">
      <c r="A135" s="8">
        <v>109</v>
      </c>
      <c r="B135" s="22" t="s">
        <v>121</v>
      </c>
      <c r="C135" s="44">
        <v>4.39995757E-4</v>
      </c>
      <c r="D135" s="10" t="s">
        <v>330</v>
      </c>
      <c r="E135" s="10">
        <v>1887.83</v>
      </c>
      <c r="F135" s="10">
        <v>0</v>
      </c>
      <c r="G135" s="10">
        <v>0</v>
      </c>
      <c r="H135" s="10">
        <v>1887.83</v>
      </c>
      <c r="I135" s="10" t="s">
        <v>330</v>
      </c>
      <c r="J135" s="24" t="s">
        <v>331</v>
      </c>
      <c r="K135" s="24" t="s">
        <v>331</v>
      </c>
      <c r="L135" s="10" t="s">
        <v>331</v>
      </c>
    </row>
    <row r="136" spans="1:12" x14ac:dyDescent="0.25">
      <c r="A136" s="8">
        <v>110</v>
      </c>
      <c r="B136" s="22" t="s">
        <v>122</v>
      </c>
      <c r="C136" s="44">
        <v>1.7590962699999999E-4</v>
      </c>
      <c r="D136" s="10" t="s">
        <v>330</v>
      </c>
      <c r="E136" s="10">
        <v>754.75</v>
      </c>
      <c r="F136" s="10">
        <v>0</v>
      </c>
      <c r="G136" s="10">
        <v>0</v>
      </c>
      <c r="H136" s="10">
        <v>754.75</v>
      </c>
      <c r="I136" s="10" t="s">
        <v>330</v>
      </c>
      <c r="J136" s="24" t="s">
        <v>331</v>
      </c>
      <c r="K136" s="24" t="s">
        <v>331</v>
      </c>
      <c r="L136" s="10" t="s">
        <v>331</v>
      </c>
    </row>
    <row r="137" spans="1:12" x14ac:dyDescent="0.25">
      <c r="A137" s="8">
        <v>111</v>
      </c>
      <c r="B137" s="22" t="s">
        <v>123</v>
      </c>
      <c r="C137" s="44">
        <v>2.3394227399999999E-4</v>
      </c>
      <c r="D137" s="10" t="s">
        <v>330</v>
      </c>
      <c r="E137" s="10">
        <v>1003.74</v>
      </c>
      <c r="F137" s="10">
        <v>0</v>
      </c>
      <c r="G137" s="10">
        <v>0</v>
      </c>
      <c r="H137" s="10">
        <v>1003.74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112</v>
      </c>
      <c r="B138" s="22" t="s">
        <v>124</v>
      </c>
      <c r="C138" s="44">
        <v>4.1796783500000004E-3</v>
      </c>
      <c r="D138" s="10" t="s">
        <v>330</v>
      </c>
      <c r="E138" s="10">
        <v>17933.18</v>
      </c>
      <c r="F138" s="10">
        <v>0</v>
      </c>
      <c r="G138" s="10">
        <v>0</v>
      </c>
      <c r="H138" s="10">
        <v>17933.18</v>
      </c>
      <c r="I138" s="10" t="s">
        <v>332</v>
      </c>
      <c r="J138" s="24" t="s">
        <v>333</v>
      </c>
      <c r="K138" s="24" t="s">
        <v>455</v>
      </c>
      <c r="L138" s="10" t="s">
        <v>335</v>
      </c>
    </row>
    <row r="139" spans="1:12" x14ac:dyDescent="0.25">
      <c r="A139" s="8">
        <v>113</v>
      </c>
      <c r="B139" s="22" t="s">
        <v>125</v>
      </c>
      <c r="C139" s="44">
        <v>1.7432722100000001E-4</v>
      </c>
      <c r="D139" s="10" t="s">
        <v>330</v>
      </c>
      <c r="E139" s="10">
        <v>747.96</v>
      </c>
      <c r="F139" s="10">
        <v>0</v>
      </c>
      <c r="G139" s="10">
        <v>0</v>
      </c>
      <c r="H139" s="10">
        <v>747.96</v>
      </c>
      <c r="I139" s="10" t="s">
        <v>330</v>
      </c>
      <c r="J139" s="24" t="s">
        <v>331</v>
      </c>
      <c r="K139" s="24" t="s">
        <v>331</v>
      </c>
      <c r="L139" s="10" t="s">
        <v>331</v>
      </c>
    </row>
    <row r="140" spans="1:12" x14ac:dyDescent="0.25">
      <c r="A140" s="8">
        <v>114</v>
      </c>
      <c r="B140" s="22" t="s">
        <v>126</v>
      </c>
      <c r="C140" s="44">
        <v>9.8946865200000007E-4</v>
      </c>
      <c r="D140" s="10" t="s">
        <v>330</v>
      </c>
      <c r="E140" s="10">
        <v>4245.38</v>
      </c>
      <c r="F140" s="10">
        <v>0</v>
      </c>
      <c r="G140" s="10">
        <v>0</v>
      </c>
      <c r="H140" s="10">
        <v>4245.38</v>
      </c>
      <c r="I140" s="10" t="s">
        <v>330</v>
      </c>
      <c r="J140" s="24" t="s">
        <v>331</v>
      </c>
      <c r="K140" s="24" t="s">
        <v>331</v>
      </c>
      <c r="L140" s="10" t="s">
        <v>331</v>
      </c>
    </row>
    <row r="141" spans="1:12" x14ac:dyDescent="0.25">
      <c r="A141" s="8">
        <v>115</v>
      </c>
      <c r="B141" s="22" t="s">
        <v>127</v>
      </c>
      <c r="C141" s="44">
        <v>2.4496552000000001E-5</v>
      </c>
      <c r="D141" s="10" t="s">
        <v>332</v>
      </c>
      <c r="E141" s="10">
        <v>105.10292985658805</v>
      </c>
      <c r="F141" s="10">
        <v>629.54707014341193</v>
      </c>
      <c r="G141" s="10">
        <v>0</v>
      </c>
      <c r="H141" s="10">
        <v>734.65</v>
      </c>
      <c r="I141" s="10" t="s">
        <v>330</v>
      </c>
      <c r="J141" s="24" t="s">
        <v>331</v>
      </c>
      <c r="K141" s="24" t="s">
        <v>331</v>
      </c>
      <c r="L141" s="10" t="s">
        <v>331</v>
      </c>
    </row>
    <row r="142" spans="1:12" x14ac:dyDescent="0.25">
      <c r="A142" s="8">
        <v>116</v>
      </c>
      <c r="B142" s="22" t="s">
        <v>128</v>
      </c>
      <c r="C142" s="44">
        <v>2.4927201570000002E-3</v>
      </c>
      <c r="D142" s="10" t="s">
        <v>330</v>
      </c>
      <c r="E142" s="10">
        <v>10695.17</v>
      </c>
      <c r="F142" s="10">
        <v>0</v>
      </c>
      <c r="G142" s="10">
        <v>0</v>
      </c>
      <c r="H142" s="10">
        <v>10695.17</v>
      </c>
      <c r="I142" s="10" t="s">
        <v>332</v>
      </c>
      <c r="J142" s="24" t="s">
        <v>333</v>
      </c>
      <c r="K142" s="24" t="s">
        <v>456</v>
      </c>
      <c r="L142" s="10" t="s">
        <v>335</v>
      </c>
    </row>
    <row r="143" spans="1:12" x14ac:dyDescent="0.25">
      <c r="A143" s="8">
        <v>117</v>
      </c>
      <c r="B143" s="22" t="s">
        <v>129</v>
      </c>
      <c r="C143" s="44">
        <v>4.04726923E-4</v>
      </c>
      <c r="D143" s="10" t="s">
        <v>330</v>
      </c>
      <c r="E143" s="10">
        <v>1736.51</v>
      </c>
      <c r="F143" s="10">
        <v>0</v>
      </c>
      <c r="G143" s="10">
        <v>0</v>
      </c>
      <c r="H143" s="10">
        <v>1736.51</v>
      </c>
      <c r="I143" s="10" t="s">
        <v>332</v>
      </c>
      <c r="J143" s="24" t="s">
        <v>333</v>
      </c>
      <c r="K143" s="24" t="s">
        <v>439</v>
      </c>
      <c r="L143" s="10" t="s">
        <v>335</v>
      </c>
    </row>
    <row r="144" spans="1:12" x14ac:dyDescent="0.25">
      <c r="A144" s="8">
        <v>118</v>
      </c>
      <c r="B144" s="22" t="s">
        <v>130</v>
      </c>
      <c r="C144" s="44">
        <v>1.750661517E-3</v>
      </c>
      <c r="D144" s="10" t="s">
        <v>330</v>
      </c>
      <c r="E144" s="10">
        <v>7511.32</v>
      </c>
      <c r="F144" s="10">
        <v>0</v>
      </c>
      <c r="G144" s="10">
        <v>0</v>
      </c>
      <c r="H144" s="10">
        <v>7511.32</v>
      </c>
      <c r="I144" s="10" t="s">
        <v>330</v>
      </c>
      <c r="J144" s="24" t="s">
        <v>331</v>
      </c>
      <c r="K144" s="24" t="s">
        <v>331</v>
      </c>
      <c r="L144" s="10" t="s">
        <v>331</v>
      </c>
    </row>
    <row r="145" spans="1:12" x14ac:dyDescent="0.25">
      <c r="A145" s="8">
        <v>119</v>
      </c>
      <c r="B145" s="22" t="s">
        <v>131</v>
      </c>
      <c r="C145" s="44">
        <v>4.93200938E-4</v>
      </c>
      <c r="D145" s="10" t="s">
        <v>330</v>
      </c>
      <c r="E145" s="10">
        <v>2116.11</v>
      </c>
      <c r="F145" s="10">
        <v>0</v>
      </c>
      <c r="G145" s="10">
        <v>0</v>
      </c>
      <c r="H145" s="10">
        <v>2116.11</v>
      </c>
      <c r="I145" s="10" t="s">
        <v>330</v>
      </c>
      <c r="J145" s="24" t="s">
        <v>331</v>
      </c>
      <c r="K145" s="24" t="s">
        <v>331</v>
      </c>
      <c r="L145" s="10" t="s">
        <v>331</v>
      </c>
    </row>
    <row r="146" spans="1:12" x14ac:dyDescent="0.25">
      <c r="A146" s="8">
        <v>120</v>
      </c>
      <c r="B146" s="22" t="s">
        <v>132</v>
      </c>
      <c r="C146" s="44">
        <v>2.391080743E-2</v>
      </c>
      <c r="D146" s="10" t="s">
        <v>330</v>
      </c>
      <c r="E146" s="10">
        <v>102590.85</v>
      </c>
      <c r="F146" s="10">
        <v>0</v>
      </c>
      <c r="G146" s="10">
        <v>0</v>
      </c>
      <c r="H146" s="10">
        <v>102590.85</v>
      </c>
      <c r="I146" s="10" t="s">
        <v>332</v>
      </c>
      <c r="J146" s="24" t="s">
        <v>333</v>
      </c>
      <c r="K146" s="24" t="s">
        <v>457</v>
      </c>
      <c r="L146" s="10" t="s">
        <v>335</v>
      </c>
    </row>
    <row r="147" spans="1:12" x14ac:dyDescent="0.25">
      <c r="A147" s="8">
        <v>121</v>
      </c>
      <c r="B147" s="22" t="s">
        <v>133</v>
      </c>
      <c r="C147" s="44">
        <v>9.9756728499999993E-4</v>
      </c>
      <c r="D147" s="10" t="s">
        <v>330</v>
      </c>
      <c r="E147" s="10">
        <v>4280.13</v>
      </c>
      <c r="F147" s="10">
        <v>0</v>
      </c>
      <c r="G147" s="10">
        <v>0</v>
      </c>
      <c r="H147" s="10">
        <v>4280.13</v>
      </c>
      <c r="I147" s="10" t="s">
        <v>330</v>
      </c>
      <c r="J147" s="24" t="s">
        <v>331</v>
      </c>
      <c r="K147" s="24" t="s">
        <v>331</v>
      </c>
      <c r="L147" s="10" t="s">
        <v>331</v>
      </c>
    </row>
    <row r="148" spans="1:12" x14ac:dyDescent="0.25">
      <c r="A148" s="8">
        <v>122</v>
      </c>
      <c r="B148" s="22" t="s">
        <v>134</v>
      </c>
      <c r="C148" s="44">
        <v>2.6846285500000002E-4</v>
      </c>
      <c r="D148" s="10" t="s">
        <v>330</v>
      </c>
      <c r="E148" s="10">
        <v>1151.8599999999999</v>
      </c>
      <c r="F148" s="10">
        <v>0</v>
      </c>
      <c r="G148" s="10">
        <v>0</v>
      </c>
      <c r="H148" s="10">
        <v>1151.8599999999999</v>
      </c>
      <c r="I148" s="10" t="s">
        <v>330</v>
      </c>
      <c r="J148" s="24" t="s">
        <v>331</v>
      </c>
      <c r="K148" s="24" t="s">
        <v>331</v>
      </c>
      <c r="L148" s="10" t="s">
        <v>331</v>
      </c>
    </row>
    <row r="149" spans="1:12" x14ac:dyDescent="0.25">
      <c r="A149" s="8">
        <v>123</v>
      </c>
      <c r="B149" s="22" t="s">
        <v>135</v>
      </c>
      <c r="C149" s="44">
        <v>5.4943125129999996E-3</v>
      </c>
      <c r="D149" s="10" t="s">
        <v>330</v>
      </c>
      <c r="E149" s="10">
        <v>23573.7</v>
      </c>
      <c r="F149" s="10">
        <v>0</v>
      </c>
      <c r="G149" s="10">
        <v>0</v>
      </c>
      <c r="H149" s="10">
        <v>23573.7</v>
      </c>
      <c r="I149" s="10" t="s">
        <v>332</v>
      </c>
      <c r="J149" s="24" t="s">
        <v>333</v>
      </c>
      <c r="K149" s="24" t="s">
        <v>458</v>
      </c>
      <c r="L149" s="10" t="s">
        <v>335</v>
      </c>
    </row>
    <row r="150" spans="1:12" x14ac:dyDescent="0.25">
      <c r="A150" s="8">
        <v>124</v>
      </c>
      <c r="B150" s="22" t="s">
        <v>136</v>
      </c>
      <c r="C150" s="44">
        <v>3.5979730059999999E-3</v>
      </c>
      <c r="D150" s="10" t="s">
        <v>330</v>
      </c>
      <c r="E150" s="10">
        <v>15437.33</v>
      </c>
      <c r="F150" s="10">
        <v>0</v>
      </c>
      <c r="G150" s="10">
        <v>0</v>
      </c>
      <c r="H150" s="10">
        <v>15437.33</v>
      </c>
      <c r="I150" s="10" t="s">
        <v>332</v>
      </c>
      <c r="J150" s="24" t="s">
        <v>333</v>
      </c>
      <c r="K150" s="24" t="s">
        <v>459</v>
      </c>
      <c r="L150" s="10" t="s">
        <v>335</v>
      </c>
    </row>
    <row r="151" spans="1:12" x14ac:dyDescent="0.25">
      <c r="A151" s="8">
        <v>125</v>
      </c>
      <c r="B151" s="22" t="s">
        <v>137</v>
      </c>
      <c r="C151" s="44">
        <v>1.234778975E-3</v>
      </c>
      <c r="D151" s="10" t="s">
        <v>330</v>
      </c>
      <c r="E151" s="10">
        <v>5297.9</v>
      </c>
      <c r="F151" s="10">
        <v>0</v>
      </c>
      <c r="G151" s="10">
        <v>0</v>
      </c>
      <c r="H151" s="10">
        <v>5297.9</v>
      </c>
      <c r="I151" s="10" t="s">
        <v>332</v>
      </c>
      <c r="J151" s="24" t="s">
        <v>333</v>
      </c>
      <c r="K151" s="24" t="s">
        <v>460</v>
      </c>
      <c r="L151" s="10" t="s">
        <v>335</v>
      </c>
    </row>
    <row r="152" spans="1:12" x14ac:dyDescent="0.25">
      <c r="A152" s="8">
        <v>126</v>
      </c>
      <c r="B152" s="22" t="s">
        <v>138</v>
      </c>
      <c r="C152" s="44">
        <v>1.0289043E-4</v>
      </c>
      <c r="D152" s="10" t="s">
        <v>330</v>
      </c>
      <c r="E152" s="10">
        <v>441.46</v>
      </c>
      <c r="F152" s="10">
        <v>0</v>
      </c>
      <c r="G152" s="10">
        <v>0</v>
      </c>
      <c r="H152" s="10">
        <v>441.46</v>
      </c>
      <c r="I152" s="10" t="s">
        <v>332</v>
      </c>
      <c r="J152" s="24" t="s">
        <v>333</v>
      </c>
      <c r="K152" s="24" t="s">
        <v>461</v>
      </c>
      <c r="L152" s="10" t="s">
        <v>335</v>
      </c>
    </row>
    <row r="153" spans="1:12" x14ac:dyDescent="0.25">
      <c r="A153" s="8">
        <v>127</v>
      </c>
      <c r="B153" s="22" t="s">
        <v>139</v>
      </c>
      <c r="C153" s="44">
        <v>6.406629239E-3</v>
      </c>
      <c r="D153" s="10" t="s">
        <v>330</v>
      </c>
      <c r="E153" s="10">
        <v>27488.05</v>
      </c>
      <c r="F153" s="10">
        <v>0</v>
      </c>
      <c r="G153" s="10">
        <v>0</v>
      </c>
      <c r="H153" s="10">
        <v>27488.05</v>
      </c>
      <c r="I153" s="10" t="s">
        <v>332</v>
      </c>
      <c r="J153" s="24" t="s">
        <v>333</v>
      </c>
      <c r="K153" s="24" t="s">
        <v>462</v>
      </c>
      <c r="L153" s="10" t="s">
        <v>335</v>
      </c>
    </row>
    <row r="154" spans="1:12" x14ac:dyDescent="0.25">
      <c r="A154" s="8">
        <v>128</v>
      </c>
      <c r="B154" s="22" t="s">
        <v>140</v>
      </c>
      <c r="C154" s="44">
        <v>1.9759611309999999E-3</v>
      </c>
      <c r="D154" s="10" t="s">
        <v>330</v>
      </c>
      <c r="E154" s="10">
        <v>8477.99</v>
      </c>
      <c r="F154" s="10">
        <v>0</v>
      </c>
      <c r="G154" s="10">
        <v>0</v>
      </c>
      <c r="H154" s="10">
        <v>8477.99</v>
      </c>
      <c r="I154" s="10" t="s">
        <v>332</v>
      </c>
      <c r="J154" s="24" t="s">
        <v>333</v>
      </c>
      <c r="K154" s="24" t="s">
        <v>463</v>
      </c>
      <c r="L154" s="10" t="s">
        <v>335</v>
      </c>
    </row>
    <row r="155" spans="1:12" x14ac:dyDescent="0.25">
      <c r="A155" s="8">
        <v>129</v>
      </c>
      <c r="B155" s="22" t="s">
        <v>141</v>
      </c>
      <c r="C155" s="44">
        <v>6.486601285E-3</v>
      </c>
      <c r="D155" s="10" t="s">
        <v>330</v>
      </c>
      <c r="E155" s="10">
        <v>27831.18</v>
      </c>
      <c r="F155" s="10">
        <v>0</v>
      </c>
      <c r="G155" s="10">
        <v>0</v>
      </c>
      <c r="H155" s="10">
        <v>27831.18</v>
      </c>
      <c r="I155" s="10" t="s">
        <v>330</v>
      </c>
      <c r="J155" s="24" t="s">
        <v>331</v>
      </c>
      <c r="K155" s="24" t="s">
        <v>331</v>
      </c>
      <c r="L155" s="10" t="s">
        <v>331</v>
      </c>
    </row>
    <row r="156" spans="1:12" x14ac:dyDescent="0.25">
      <c r="A156" s="8">
        <v>130</v>
      </c>
      <c r="B156" s="22" t="s">
        <v>142</v>
      </c>
      <c r="C156" s="44">
        <v>3.1086096499999998E-4</v>
      </c>
      <c r="D156" s="10" t="s">
        <v>330</v>
      </c>
      <c r="E156" s="10">
        <v>1333.77</v>
      </c>
      <c r="F156" s="10">
        <v>0</v>
      </c>
      <c r="G156" s="10">
        <v>0</v>
      </c>
      <c r="H156" s="10">
        <v>1333.77</v>
      </c>
      <c r="I156" s="10" t="s">
        <v>330</v>
      </c>
      <c r="J156" s="24" t="s">
        <v>331</v>
      </c>
      <c r="K156" s="24" t="s">
        <v>331</v>
      </c>
      <c r="L156" s="10" t="s">
        <v>331</v>
      </c>
    </row>
    <row r="157" spans="1:12" x14ac:dyDescent="0.25">
      <c r="A157" s="8">
        <v>131</v>
      </c>
      <c r="B157" s="22" t="s">
        <v>143</v>
      </c>
      <c r="C157" s="44">
        <v>2.2630631960000001E-3</v>
      </c>
      <c r="D157" s="10" t="s">
        <v>330</v>
      </c>
      <c r="E157" s="10">
        <v>9709.82</v>
      </c>
      <c r="F157" s="10">
        <v>0</v>
      </c>
      <c r="G157" s="10">
        <v>0</v>
      </c>
      <c r="H157" s="10">
        <v>9709.82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132</v>
      </c>
      <c r="B158" s="22" t="s">
        <v>144</v>
      </c>
      <c r="C158" s="44">
        <v>2.2227072398000002E-2</v>
      </c>
      <c r="D158" s="10" t="s">
        <v>330</v>
      </c>
      <c r="E158" s="10">
        <v>95366.67</v>
      </c>
      <c r="F158" s="10">
        <v>0</v>
      </c>
      <c r="G158" s="10">
        <v>0</v>
      </c>
      <c r="H158" s="10">
        <v>95366.67</v>
      </c>
      <c r="I158" s="10" t="s">
        <v>332</v>
      </c>
      <c r="J158" s="24" t="s">
        <v>333</v>
      </c>
      <c r="K158" s="24" t="s">
        <v>464</v>
      </c>
      <c r="L158" s="10" t="s">
        <v>335</v>
      </c>
    </row>
    <row r="159" spans="1:12" x14ac:dyDescent="0.25">
      <c r="A159" s="8">
        <v>133</v>
      </c>
      <c r="B159" s="22" t="s">
        <v>145</v>
      </c>
      <c r="C159" s="44">
        <v>9.8379769200000007E-4</v>
      </c>
      <c r="D159" s="10" t="s">
        <v>330</v>
      </c>
      <c r="E159" s="10">
        <v>4221.05</v>
      </c>
      <c r="F159" s="10">
        <v>0</v>
      </c>
      <c r="G159" s="10">
        <v>0</v>
      </c>
      <c r="H159" s="10">
        <v>4221.05</v>
      </c>
      <c r="I159" s="10" t="s">
        <v>330</v>
      </c>
      <c r="J159" s="24" t="s">
        <v>331</v>
      </c>
      <c r="K159" s="24" t="s">
        <v>331</v>
      </c>
      <c r="L159" s="10" t="s">
        <v>331</v>
      </c>
    </row>
    <row r="160" spans="1:12" x14ac:dyDescent="0.25">
      <c r="A160" s="8">
        <v>134</v>
      </c>
      <c r="B160" s="22" t="s">
        <v>146</v>
      </c>
      <c r="C160" s="44">
        <v>3.1145250536999999E-2</v>
      </c>
      <c r="D160" s="10" t="s">
        <v>330</v>
      </c>
      <c r="E160" s="10">
        <v>133630.69</v>
      </c>
      <c r="F160" s="10">
        <v>0</v>
      </c>
      <c r="G160" s="10">
        <v>2206.4</v>
      </c>
      <c r="H160" s="10">
        <v>135837.09</v>
      </c>
      <c r="I160" s="10" t="s">
        <v>332</v>
      </c>
      <c r="J160" s="24" t="s">
        <v>333</v>
      </c>
      <c r="K160" s="24" t="s">
        <v>465</v>
      </c>
      <c r="L160" s="10" t="s">
        <v>335</v>
      </c>
    </row>
    <row r="161" spans="1:12" x14ac:dyDescent="0.25">
      <c r="A161" s="8">
        <v>135</v>
      </c>
      <c r="B161" s="22" t="s">
        <v>147</v>
      </c>
      <c r="C161" s="44">
        <v>8.5048985999999999E-4</v>
      </c>
      <c r="D161" s="10" t="s">
        <v>330</v>
      </c>
      <c r="E161" s="10">
        <v>3649.08</v>
      </c>
      <c r="F161" s="10">
        <v>0</v>
      </c>
      <c r="G161" s="10">
        <v>0</v>
      </c>
      <c r="H161" s="10">
        <v>3649.08</v>
      </c>
      <c r="I161" s="10" t="s">
        <v>330</v>
      </c>
      <c r="J161" s="24" t="s">
        <v>331</v>
      </c>
      <c r="K161" s="24" t="s">
        <v>331</v>
      </c>
      <c r="L161" s="10" t="s">
        <v>331</v>
      </c>
    </row>
    <row r="162" spans="1:12" x14ac:dyDescent="0.25">
      <c r="A162" s="8">
        <v>136</v>
      </c>
      <c r="B162" s="22" t="s">
        <v>148</v>
      </c>
      <c r="C162" s="44">
        <v>4.043991E-5</v>
      </c>
      <c r="D162" s="10" t="s">
        <v>332</v>
      </c>
      <c r="E162" s="10">
        <v>173.50794686193922</v>
      </c>
      <c r="F162" s="10">
        <v>1039.2820531380607</v>
      </c>
      <c r="G162" s="10">
        <v>0</v>
      </c>
      <c r="H162" s="10">
        <v>1212.79</v>
      </c>
      <c r="I162" s="10" t="s">
        <v>330</v>
      </c>
      <c r="J162" s="24" t="s">
        <v>331</v>
      </c>
      <c r="K162" s="24" t="s">
        <v>331</v>
      </c>
      <c r="L162" s="10" t="s">
        <v>331</v>
      </c>
    </row>
    <row r="163" spans="1:12" x14ac:dyDescent="0.25">
      <c r="A163" s="8">
        <v>137</v>
      </c>
      <c r="B163" s="22" t="s">
        <v>149</v>
      </c>
      <c r="C163" s="44">
        <v>8.1575084800000004E-4</v>
      </c>
      <c r="D163" s="10" t="s">
        <v>330</v>
      </c>
      <c r="E163" s="10">
        <v>3500.03</v>
      </c>
      <c r="F163" s="10">
        <v>0</v>
      </c>
      <c r="G163" s="10">
        <v>0</v>
      </c>
      <c r="H163" s="10">
        <v>3500.03</v>
      </c>
      <c r="I163" s="10" t="s">
        <v>332</v>
      </c>
      <c r="J163" s="24" t="s">
        <v>333</v>
      </c>
      <c r="K163" s="24" t="s">
        <v>466</v>
      </c>
      <c r="L163" s="10" t="s">
        <v>335</v>
      </c>
    </row>
    <row r="164" spans="1:12" x14ac:dyDescent="0.25">
      <c r="A164" s="8">
        <v>138</v>
      </c>
      <c r="B164" s="22" t="s">
        <v>150</v>
      </c>
      <c r="C164" s="44">
        <v>5.9449414359999996E-3</v>
      </c>
      <c r="D164" s="10" t="s">
        <v>330</v>
      </c>
      <c r="E164" s="10">
        <v>25507.15</v>
      </c>
      <c r="F164" s="10">
        <v>0</v>
      </c>
      <c r="G164" s="10">
        <v>0</v>
      </c>
      <c r="H164" s="10">
        <v>25507.15</v>
      </c>
      <c r="I164" s="10" t="s">
        <v>332</v>
      </c>
      <c r="J164" s="24" t="s">
        <v>333</v>
      </c>
      <c r="K164" s="24" t="s">
        <v>467</v>
      </c>
      <c r="L164" s="10" t="s">
        <v>335</v>
      </c>
    </row>
    <row r="165" spans="1:12" x14ac:dyDescent="0.25">
      <c r="A165" s="8">
        <v>139</v>
      </c>
      <c r="B165" s="22" t="s">
        <v>151</v>
      </c>
      <c r="C165" s="44">
        <v>4.7307352989999999E-3</v>
      </c>
      <c r="D165" s="10" t="s">
        <v>330</v>
      </c>
      <c r="E165" s="10">
        <v>20297.52</v>
      </c>
      <c r="F165" s="10">
        <v>0</v>
      </c>
      <c r="G165" s="10">
        <v>0</v>
      </c>
      <c r="H165" s="10">
        <v>20297.52</v>
      </c>
      <c r="I165" s="10" t="s">
        <v>330</v>
      </c>
      <c r="J165" s="24" t="s">
        <v>331</v>
      </c>
      <c r="K165" s="24" t="s">
        <v>331</v>
      </c>
      <c r="L165" s="10" t="s">
        <v>331</v>
      </c>
    </row>
    <row r="166" spans="1:12" x14ac:dyDescent="0.25">
      <c r="A166" s="8">
        <v>140</v>
      </c>
      <c r="B166" s="22" t="s">
        <v>152</v>
      </c>
      <c r="C166" s="44">
        <v>1.3858695E-3</v>
      </c>
      <c r="D166" s="10" t="s">
        <v>330</v>
      </c>
      <c r="E166" s="10">
        <v>5946.16</v>
      </c>
      <c r="F166" s="10">
        <v>0</v>
      </c>
      <c r="G166" s="10">
        <v>0</v>
      </c>
      <c r="H166" s="10">
        <v>5946.16</v>
      </c>
      <c r="I166" s="10" t="s">
        <v>332</v>
      </c>
      <c r="J166" s="24" t="s">
        <v>333</v>
      </c>
      <c r="K166" s="24" t="s">
        <v>468</v>
      </c>
      <c r="L166" s="10" t="s">
        <v>335</v>
      </c>
    </row>
    <row r="167" spans="1:12" x14ac:dyDescent="0.25">
      <c r="A167" s="8">
        <v>141</v>
      </c>
      <c r="B167" s="22" t="s">
        <v>153</v>
      </c>
      <c r="C167" s="44">
        <v>8.8237929539999992E-3</v>
      </c>
      <c r="D167" s="10" t="s">
        <v>330</v>
      </c>
      <c r="E167" s="10">
        <v>37859.050000000003</v>
      </c>
      <c r="F167" s="10">
        <v>0</v>
      </c>
      <c r="G167" s="10">
        <v>0</v>
      </c>
      <c r="H167" s="10">
        <v>37859.050000000003</v>
      </c>
      <c r="I167" s="10" t="s">
        <v>332</v>
      </c>
      <c r="J167" s="24" t="s">
        <v>333</v>
      </c>
      <c r="K167" s="24" t="s">
        <v>469</v>
      </c>
      <c r="L167" s="10" t="s">
        <v>335</v>
      </c>
    </row>
    <row r="168" spans="1:12" x14ac:dyDescent="0.25">
      <c r="A168" s="8">
        <v>142</v>
      </c>
      <c r="B168" s="22" t="s">
        <v>154</v>
      </c>
      <c r="C168" s="44">
        <v>6.6875918000000004E-5</v>
      </c>
      <c r="D168" s="10" t="s">
        <v>332</v>
      </c>
      <c r="E168" s="10">
        <v>286.9379909739514</v>
      </c>
      <c r="F168" s="10">
        <v>1718.6720090260485</v>
      </c>
      <c r="G168" s="10">
        <v>-2005.61</v>
      </c>
      <c r="H168" s="10">
        <v>0</v>
      </c>
      <c r="I168" s="10" t="s">
        <v>330</v>
      </c>
      <c r="J168" s="24" t="s">
        <v>331</v>
      </c>
      <c r="K168" s="24" t="s">
        <v>331</v>
      </c>
      <c r="L168" s="10" t="s">
        <v>331</v>
      </c>
    </row>
    <row r="169" spans="1:12" x14ac:dyDescent="0.25">
      <c r="A169" s="8">
        <v>143</v>
      </c>
      <c r="B169" s="22" t="s">
        <v>155</v>
      </c>
      <c r="C169" s="44">
        <v>5.4332410000000002E-5</v>
      </c>
      <c r="D169" s="10" t="s">
        <v>332</v>
      </c>
      <c r="E169" s="10">
        <v>233.11881590639291</v>
      </c>
      <c r="F169" s="10">
        <v>1396.3111840936072</v>
      </c>
      <c r="G169" s="10">
        <v>0</v>
      </c>
      <c r="H169" s="10">
        <v>1629.43</v>
      </c>
      <c r="I169" s="10" t="s">
        <v>330</v>
      </c>
      <c r="J169" s="24" t="s">
        <v>331</v>
      </c>
      <c r="K169" s="24" t="s">
        <v>331</v>
      </c>
      <c r="L169" s="10" t="s">
        <v>331</v>
      </c>
    </row>
    <row r="170" spans="1:12" x14ac:dyDescent="0.25">
      <c r="A170" s="8">
        <v>144</v>
      </c>
      <c r="B170" s="22" t="s">
        <v>156</v>
      </c>
      <c r="C170" s="44">
        <v>1.06649534E-4</v>
      </c>
      <c r="D170" s="10" t="s">
        <v>330</v>
      </c>
      <c r="E170" s="10">
        <v>457.59</v>
      </c>
      <c r="F170" s="10">
        <v>0</v>
      </c>
      <c r="G170" s="10">
        <v>0</v>
      </c>
      <c r="H170" s="10">
        <v>457.59</v>
      </c>
      <c r="I170" s="10" t="s">
        <v>330</v>
      </c>
      <c r="J170" s="24" t="s">
        <v>331</v>
      </c>
      <c r="K170" s="24" t="s">
        <v>331</v>
      </c>
      <c r="L170" s="10" t="s">
        <v>331</v>
      </c>
    </row>
    <row r="171" spans="1:12" x14ac:dyDescent="0.25">
      <c r="A171" s="8">
        <v>145</v>
      </c>
      <c r="B171" s="22" t="s">
        <v>157</v>
      </c>
      <c r="C171" s="44">
        <v>9.49381273E-4</v>
      </c>
      <c r="D171" s="10" t="s">
        <v>330</v>
      </c>
      <c r="E171" s="10">
        <v>4073.38</v>
      </c>
      <c r="F171" s="10">
        <v>0</v>
      </c>
      <c r="G171" s="10">
        <v>0</v>
      </c>
      <c r="H171" s="10">
        <v>4073.38</v>
      </c>
      <c r="I171" s="10" t="s">
        <v>330</v>
      </c>
      <c r="J171" s="24" t="s">
        <v>331</v>
      </c>
      <c r="K171" s="24" t="s">
        <v>331</v>
      </c>
      <c r="L171" s="10" t="s">
        <v>331</v>
      </c>
    </row>
    <row r="172" spans="1:12" x14ac:dyDescent="0.25">
      <c r="A172" s="8">
        <v>146</v>
      </c>
      <c r="B172" s="22" t="s">
        <v>158</v>
      </c>
      <c r="C172" s="44">
        <v>1.4976536818E-2</v>
      </c>
      <c r="D172" s="10" t="s">
        <v>330</v>
      </c>
      <c r="E172" s="10">
        <v>64257.79</v>
      </c>
      <c r="F172" s="10">
        <v>0</v>
      </c>
      <c r="G172" s="10">
        <v>22.68</v>
      </c>
      <c r="H172" s="10">
        <v>64280.47</v>
      </c>
      <c r="I172" s="10" t="s">
        <v>332</v>
      </c>
      <c r="J172" s="24" t="s">
        <v>333</v>
      </c>
      <c r="K172" s="24" t="s">
        <v>470</v>
      </c>
      <c r="L172" s="10" t="s">
        <v>335</v>
      </c>
    </row>
    <row r="173" spans="1:12" x14ac:dyDescent="0.25">
      <c r="A173" s="8">
        <v>147</v>
      </c>
      <c r="B173" s="22" t="s">
        <v>159</v>
      </c>
      <c r="C173" s="44">
        <v>4.4797409659999999E-3</v>
      </c>
      <c r="D173" s="10" t="s">
        <v>330</v>
      </c>
      <c r="E173" s="10">
        <v>19220.61</v>
      </c>
      <c r="F173" s="10">
        <v>0</v>
      </c>
      <c r="G173" s="10">
        <v>0</v>
      </c>
      <c r="H173" s="10">
        <v>19220.61</v>
      </c>
      <c r="I173" s="10" t="s">
        <v>332</v>
      </c>
      <c r="J173" s="24" t="s">
        <v>333</v>
      </c>
      <c r="K173" s="24" t="s">
        <v>439</v>
      </c>
      <c r="L173" s="10" t="s">
        <v>335</v>
      </c>
    </row>
    <row r="174" spans="1:12" x14ac:dyDescent="0.25">
      <c r="A174" s="8">
        <v>148</v>
      </c>
      <c r="B174" s="22" t="s">
        <v>160</v>
      </c>
      <c r="C174" s="44">
        <v>7.1513735200000002E-4</v>
      </c>
      <c r="D174" s="10" t="s">
        <v>330</v>
      </c>
      <c r="E174" s="10">
        <v>3068.34</v>
      </c>
      <c r="F174" s="10">
        <v>0</v>
      </c>
      <c r="G174" s="10">
        <v>0</v>
      </c>
      <c r="H174" s="10">
        <v>3068.34</v>
      </c>
      <c r="I174" s="10" t="s">
        <v>332</v>
      </c>
      <c r="J174" s="24" t="s">
        <v>333</v>
      </c>
      <c r="K174" s="24" t="s">
        <v>471</v>
      </c>
      <c r="L174" s="10" t="s">
        <v>335</v>
      </c>
    </row>
    <row r="175" spans="1:12" x14ac:dyDescent="0.25">
      <c r="A175" s="8">
        <v>149</v>
      </c>
      <c r="B175" s="22" t="s">
        <v>161</v>
      </c>
      <c r="C175" s="44">
        <v>3.6024340999999999E-5</v>
      </c>
      <c r="D175" s="10" t="s">
        <v>332</v>
      </c>
      <c r="E175" s="10">
        <v>154.56548961840872</v>
      </c>
      <c r="F175" s="10">
        <v>925.80451038159117</v>
      </c>
      <c r="G175" s="10">
        <v>0</v>
      </c>
      <c r="H175" s="10">
        <v>1080.3699999999999</v>
      </c>
      <c r="I175" s="10" t="s">
        <v>330</v>
      </c>
      <c r="J175" s="24" t="s">
        <v>331</v>
      </c>
      <c r="K175" s="24" t="s">
        <v>331</v>
      </c>
      <c r="L175" s="10" t="s">
        <v>331</v>
      </c>
    </row>
    <row r="176" spans="1:12" x14ac:dyDescent="0.25">
      <c r="A176" s="8">
        <v>150</v>
      </c>
      <c r="B176" s="22" t="s">
        <v>162</v>
      </c>
      <c r="C176" s="44">
        <v>5.4349003299999997E-4</v>
      </c>
      <c r="D176" s="10" t="s">
        <v>330</v>
      </c>
      <c r="E176" s="10">
        <v>2331.88</v>
      </c>
      <c r="F176" s="10">
        <v>0</v>
      </c>
      <c r="G176" s="10">
        <v>0</v>
      </c>
      <c r="H176" s="10">
        <v>2331.88</v>
      </c>
      <c r="I176" s="10" t="s">
        <v>330</v>
      </c>
      <c r="J176" s="24" t="s">
        <v>331</v>
      </c>
      <c r="K176" s="24" t="s">
        <v>331</v>
      </c>
      <c r="L176" s="10" t="s">
        <v>331</v>
      </c>
    </row>
    <row r="177" spans="1:12" x14ac:dyDescent="0.25">
      <c r="A177" s="8">
        <v>151</v>
      </c>
      <c r="B177" s="22" t="s">
        <v>163</v>
      </c>
      <c r="C177" s="44">
        <v>8.6511046551000004E-2</v>
      </c>
      <c r="D177" s="10" t="s">
        <v>330</v>
      </c>
      <c r="E177" s="10">
        <v>371181.17</v>
      </c>
      <c r="F177" s="10">
        <v>0</v>
      </c>
      <c r="G177" s="10">
        <v>2005.61</v>
      </c>
      <c r="H177" s="10">
        <v>373186.77999999997</v>
      </c>
      <c r="I177" s="10" t="s">
        <v>332</v>
      </c>
      <c r="J177" s="24" t="s">
        <v>333</v>
      </c>
      <c r="K177" s="24" t="s">
        <v>472</v>
      </c>
      <c r="L177" s="10" t="s">
        <v>335</v>
      </c>
    </row>
    <row r="178" spans="1:12" x14ac:dyDescent="0.25">
      <c r="A178" s="8">
        <v>152</v>
      </c>
      <c r="B178" s="22" t="s">
        <v>164</v>
      </c>
      <c r="C178" s="44">
        <v>6.4650348899999998E-4</v>
      </c>
      <c r="D178" s="10" t="s">
        <v>330</v>
      </c>
      <c r="E178" s="10">
        <v>2773.86</v>
      </c>
      <c r="F178" s="10">
        <v>0</v>
      </c>
      <c r="G178" s="10">
        <v>0</v>
      </c>
      <c r="H178" s="10">
        <v>2773.86</v>
      </c>
      <c r="I178" s="10" t="s">
        <v>330</v>
      </c>
      <c r="J178" s="24" t="s">
        <v>331</v>
      </c>
      <c r="K178" s="24" t="s">
        <v>331</v>
      </c>
      <c r="L178" s="10" t="s">
        <v>331</v>
      </c>
    </row>
    <row r="179" spans="1:12" x14ac:dyDescent="0.25">
      <c r="A179" s="8">
        <v>153</v>
      </c>
      <c r="B179" s="22" t="s">
        <v>165</v>
      </c>
      <c r="C179" s="44">
        <v>8.6236729899999995E-4</v>
      </c>
      <c r="D179" s="10" t="s">
        <v>330</v>
      </c>
      <c r="E179" s="10">
        <v>3700.04</v>
      </c>
      <c r="F179" s="10">
        <v>0</v>
      </c>
      <c r="G179" s="10">
        <v>0</v>
      </c>
      <c r="H179" s="10">
        <v>3700.04</v>
      </c>
      <c r="I179" s="10" t="s">
        <v>330</v>
      </c>
      <c r="J179" s="24" t="s">
        <v>331</v>
      </c>
      <c r="K179" s="24" t="s">
        <v>331</v>
      </c>
      <c r="L179" s="10" t="s">
        <v>331</v>
      </c>
    </row>
    <row r="180" spans="1:12" x14ac:dyDescent="0.25">
      <c r="A180" s="8">
        <v>154</v>
      </c>
      <c r="B180" s="22" t="s">
        <v>166</v>
      </c>
      <c r="C180" s="44">
        <v>3.4954682540000001E-3</v>
      </c>
      <c r="D180" s="10" t="s">
        <v>330</v>
      </c>
      <c r="E180" s="10">
        <v>14997.53</v>
      </c>
      <c r="F180" s="10">
        <v>0</v>
      </c>
      <c r="G180" s="10">
        <v>0</v>
      </c>
      <c r="H180" s="10">
        <v>14997.53</v>
      </c>
      <c r="I180" s="10" t="s">
        <v>332</v>
      </c>
      <c r="J180" s="24" t="s">
        <v>333</v>
      </c>
      <c r="K180" s="24" t="s">
        <v>473</v>
      </c>
      <c r="L180" s="10" t="s">
        <v>335</v>
      </c>
    </row>
    <row r="181" spans="1:12" x14ac:dyDescent="0.25">
      <c r="A181" s="8">
        <v>155</v>
      </c>
      <c r="B181" s="22" t="s">
        <v>167</v>
      </c>
      <c r="C181" s="44">
        <v>1.188263E-6</v>
      </c>
      <c r="D181" s="10" t="s">
        <v>332</v>
      </c>
      <c r="E181" s="10">
        <v>5.1023353437732375</v>
      </c>
      <c r="F181" s="10">
        <v>30.537664656226763</v>
      </c>
      <c r="G181" s="10">
        <v>0</v>
      </c>
      <c r="H181" s="10">
        <v>35.64</v>
      </c>
      <c r="I181" s="10" t="s">
        <v>330</v>
      </c>
      <c r="J181" s="24" t="s">
        <v>331</v>
      </c>
      <c r="K181" s="24" t="s">
        <v>331</v>
      </c>
      <c r="L181" s="10" t="s">
        <v>331</v>
      </c>
    </row>
    <row r="182" spans="1:12" x14ac:dyDescent="0.25">
      <c r="A182" s="8">
        <v>156</v>
      </c>
      <c r="B182" s="22" t="s">
        <v>168</v>
      </c>
      <c r="C182" s="44">
        <v>1.8731634500000001E-4</v>
      </c>
      <c r="D182" s="10" t="s">
        <v>330</v>
      </c>
      <c r="E182" s="10">
        <v>803.69</v>
      </c>
      <c r="F182" s="10">
        <v>0</v>
      </c>
      <c r="G182" s="10">
        <v>0</v>
      </c>
      <c r="H182" s="10">
        <v>803.69</v>
      </c>
      <c r="I182" s="10" t="s">
        <v>330</v>
      </c>
      <c r="J182" s="24" t="s">
        <v>331</v>
      </c>
      <c r="K182" s="24" t="s">
        <v>331</v>
      </c>
      <c r="L182" s="10" t="s">
        <v>331</v>
      </c>
    </row>
    <row r="183" spans="1:12" x14ac:dyDescent="0.25">
      <c r="A183" s="8">
        <v>157</v>
      </c>
      <c r="B183" s="22" t="s">
        <v>169</v>
      </c>
      <c r="C183" s="44">
        <v>6.0352741929999999E-3</v>
      </c>
      <c r="D183" s="10" t="s">
        <v>330</v>
      </c>
      <c r="E183" s="10">
        <v>25894.73</v>
      </c>
      <c r="F183" s="10">
        <v>0</v>
      </c>
      <c r="G183" s="10">
        <v>0</v>
      </c>
      <c r="H183" s="10">
        <v>25894.73</v>
      </c>
      <c r="I183" s="10" t="s">
        <v>332</v>
      </c>
      <c r="J183" s="24" t="s">
        <v>333</v>
      </c>
      <c r="K183" s="24" t="s">
        <v>474</v>
      </c>
      <c r="L183" s="10" t="s">
        <v>335</v>
      </c>
    </row>
    <row r="184" spans="1:12" x14ac:dyDescent="0.25">
      <c r="A184" s="8">
        <v>158</v>
      </c>
      <c r="B184" s="22" t="s">
        <v>170</v>
      </c>
      <c r="C184" s="44">
        <v>2.785770312E-3</v>
      </c>
      <c r="D184" s="10" t="s">
        <v>330</v>
      </c>
      <c r="E184" s="10">
        <v>11952.53</v>
      </c>
      <c r="F184" s="10">
        <v>0</v>
      </c>
      <c r="G184" s="10">
        <v>0</v>
      </c>
      <c r="H184" s="10">
        <v>11952.53</v>
      </c>
      <c r="I184" s="10" t="s">
        <v>332</v>
      </c>
      <c r="J184" s="24" t="s">
        <v>333</v>
      </c>
      <c r="K184" s="24" t="s">
        <v>475</v>
      </c>
      <c r="L184" s="10" t="s">
        <v>335</v>
      </c>
    </row>
    <row r="185" spans="1:12" x14ac:dyDescent="0.25">
      <c r="A185" s="8">
        <v>159</v>
      </c>
      <c r="B185" s="22" t="s">
        <v>171</v>
      </c>
      <c r="C185" s="44">
        <v>1.9846587479999999E-3</v>
      </c>
      <c r="D185" s="10" t="s">
        <v>330</v>
      </c>
      <c r="E185" s="10">
        <v>8515.31</v>
      </c>
      <c r="F185" s="10">
        <v>0</v>
      </c>
      <c r="G185" s="10">
        <v>0</v>
      </c>
      <c r="H185" s="10">
        <v>8515.31</v>
      </c>
      <c r="I185" s="10" t="s">
        <v>330</v>
      </c>
      <c r="J185" s="24" t="s">
        <v>331</v>
      </c>
      <c r="K185" s="24" t="s">
        <v>331</v>
      </c>
      <c r="L185" s="10" t="s">
        <v>331</v>
      </c>
    </row>
    <row r="186" spans="1:12" x14ac:dyDescent="0.25">
      <c r="A186" s="8">
        <v>160</v>
      </c>
      <c r="B186" s="22" t="s">
        <v>172</v>
      </c>
      <c r="C186" s="44">
        <v>3.10542941E-4</v>
      </c>
      <c r="D186" s="10" t="s">
        <v>330</v>
      </c>
      <c r="E186" s="10">
        <v>1332.4</v>
      </c>
      <c r="F186" s="10">
        <v>0</v>
      </c>
      <c r="G186" s="10">
        <v>0</v>
      </c>
      <c r="H186" s="10">
        <v>1332.4</v>
      </c>
      <c r="I186" s="10" t="s">
        <v>330</v>
      </c>
      <c r="J186" s="24" t="s">
        <v>331</v>
      </c>
      <c r="K186" s="24" t="s">
        <v>331</v>
      </c>
      <c r="L186" s="10" t="s">
        <v>331</v>
      </c>
    </row>
    <row r="187" spans="1:12" x14ac:dyDescent="0.25">
      <c r="A187" s="8">
        <v>161</v>
      </c>
      <c r="B187" s="22" t="s">
        <v>173</v>
      </c>
      <c r="C187" s="44">
        <v>9.4422835299999997E-4</v>
      </c>
      <c r="D187" s="10" t="s">
        <v>330</v>
      </c>
      <c r="E187" s="10">
        <v>4051.27</v>
      </c>
      <c r="F187" s="10">
        <v>0</v>
      </c>
      <c r="G187" s="10">
        <v>0</v>
      </c>
      <c r="H187" s="10">
        <v>4051.27</v>
      </c>
      <c r="I187" s="10" t="s">
        <v>330</v>
      </c>
      <c r="J187" s="24" t="s">
        <v>331</v>
      </c>
      <c r="K187" s="24" t="s">
        <v>331</v>
      </c>
      <c r="L187" s="10" t="s">
        <v>331</v>
      </c>
    </row>
    <row r="188" spans="1:12" x14ac:dyDescent="0.25">
      <c r="A188" s="8">
        <v>162</v>
      </c>
      <c r="B188" s="22" t="s">
        <v>174</v>
      </c>
      <c r="C188" s="44">
        <v>4.2307814900000002E-4</v>
      </c>
      <c r="D188" s="10" t="s">
        <v>330</v>
      </c>
      <c r="E188" s="10">
        <v>1815.24</v>
      </c>
      <c r="F188" s="10">
        <v>0</v>
      </c>
      <c r="G188" s="10">
        <v>0</v>
      </c>
      <c r="H188" s="10">
        <v>1815.24</v>
      </c>
      <c r="I188" s="10" t="s">
        <v>330</v>
      </c>
      <c r="J188" s="24" t="s">
        <v>331</v>
      </c>
      <c r="K188" s="24" t="s">
        <v>331</v>
      </c>
      <c r="L188" s="10" t="s">
        <v>331</v>
      </c>
    </row>
    <row r="189" spans="1:12" x14ac:dyDescent="0.25">
      <c r="A189" s="8">
        <v>163</v>
      </c>
      <c r="B189" s="22" t="s">
        <v>175</v>
      </c>
      <c r="C189" s="44">
        <v>1.8064208799999999E-3</v>
      </c>
      <c r="D189" s="10" t="s">
        <v>330</v>
      </c>
      <c r="E189" s="10">
        <v>7750.56</v>
      </c>
      <c r="F189" s="10">
        <v>0</v>
      </c>
      <c r="G189" s="10">
        <v>0</v>
      </c>
      <c r="H189" s="10">
        <v>7750.56</v>
      </c>
      <c r="I189" s="10" t="s">
        <v>330</v>
      </c>
      <c r="J189" s="24" t="s">
        <v>331</v>
      </c>
      <c r="K189" s="24" t="s">
        <v>331</v>
      </c>
      <c r="L189" s="10" t="s">
        <v>331</v>
      </c>
    </row>
    <row r="190" spans="1:12" x14ac:dyDescent="0.25">
      <c r="A190" s="8">
        <v>164</v>
      </c>
      <c r="B190" s="22" t="s">
        <v>176</v>
      </c>
      <c r="C190" s="44">
        <v>3.2176018620000001E-3</v>
      </c>
      <c r="D190" s="10" t="s">
        <v>330</v>
      </c>
      <c r="E190" s="10">
        <v>13805.33</v>
      </c>
      <c r="F190" s="10">
        <v>0</v>
      </c>
      <c r="G190" s="10">
        <v>0</v>
      </c>
      <c r="H190" s="10">
        <v>13805.33</v>
      </c>
      <c r="I190" s="10" t="s">
        <v>330</v>
      </c>
      <c r="J190" s="24" t="s">
        <v>331</v>
      </c>
      <c r="K190" s="24" t="s">
        <v>331</v>
      </c>
      <c r="L190" s="10" t="s">
        <v>331</v>
      </c>
    </row>
    <row r="191" spans="1:12" x14ac:dyDescent="0.25">
      <c r="A191" s="8">
        <v>165</v>
      </c>
      <c r="B191" s="22" t="s">
        <v>177</v>
      </c>
      <c r="C191" s="44">
        <v>3.8407488999999998E-5</v>
      </c>
      <c r="D191" s="10" t="s">
        <v>332</v>
      </c>
      <c r="E191" s="10">
        <v>164.78997877597931</v>
      </c>
      <c r="F191" s="10">
        <v>987.05002122402061</v>
      </c>
      <c r="G191" s="10">
        <v>0</v>
      </c>
      <c r="H191" s="10">
        <v>1151.8399999999999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166</v>
      </c>
      <c r="B192" s="22" t="s">
        <v>178</v>
      </c>
      <c r="C192" s="44">
        <v>5.9922724300000003E-4</v>
      </c>
      <c r="D192" s="10" t="s">
        <v>330</v>
      </c>
      <c r="E192" s="10">
        <v>2571.02</v>
      </c>
      <c r="F192" s="10">
        <v>0</v>
      </c>
      <c r="G192" s="10">
        <v>0</v>
      </c>
      <c r="H192" s="10">
        <v>2571.02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167</v>
      </c>
      <c r="B193" s="22" t="s">
        <v>179</v>
      </c>
      <c r="C193" s="44">
        <v>2.6396387000000001E-5</v>
      </c>
      <c r="D193" s="10" t="s">
        <v>332</v>
      </c>
      <c r="E193" s="10">
        <v>113.25828065673716</v>
      </c>
      <c r="F193" s="10">
        <v>678.37171934326284</v>
      </c>
      <c r="G193" s="10">
        <v>-791.63</v>
      </c>
      <c r="H193" s="10">
        <v>0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168</v>
      </c>
      <c r="B194" s="22" t="s">
        <v>180</v>
      </c>
      <c r="C194" s="44">
        <v>7.1543601999999996E-5</v>
      </c>
      <c r="D194" s="10" t="s">
        <v>332</v>
      </c>
      <c r="E194" s="10">
        <v>306.96124005834236</v>
      </c>
      <c r="F194" s="10">
        <v>1838.6287599416578</v>
      </c>
      <c r="G194" s="10">
        <v>0</v>
      </c>
      <c r="H194" s="10">
        <v>2145.59</v>
      </c>
      <c r="I194" s="10" t="s">
        <v>330</v>
      </c>
      <c r="J194" s="24" t="s">
        <v>331</v>
      </c>
      <c r="K194" s="24" t="s">
        <v>331</v>
      </c>
      <c r="L194" s="10" t="s">
        <v>331</v>
      </c>
    </row>
    <row r="195" spans="1:12" x14ac:dyDescent="0.25">
      <c r="A195" s="8">
        <v>169</v>
      </c>
      <c r="B195" s="22" t="s">
        <v>181</v>
      </c>
      <c r="C195" s="44">
        <v>1.256002278E-3</v>
      </c>
      <c r="D195" s="10" t="s">
        <v>330</v>
      </c>
      <c r="E195" s="10">
        <v>5388.96</v>
      </c>
      <c r="F195" s="10">
        <v>0</v>
      </c>
      <c r="G195" s="10">
        <v>0</v>
      </c>
      <c r="H195" s="10">
        <v>5388.96</v>
      </c>
      <c r="I195" s="10" t="s">
        <v>330</v>
      </c>
      <c r="J195" s="24" t="s">
        <v>331</v>
      </c>
      <c r="K195" s="24" t="s">
        <v>331</v>
      </c>
      <c r="L195" s="10" t="s">
        <v>331</v>
      </c>
    </row>
    <row r="196" spans="1:12" x14ac:dyDescent="0.25">
      <c r="A196" s="8">
        <v>170</v>
      </c>
      <c r="B196" s="22" t="s">
        <v>182</v>
      </c>
      <c r="C196" s="44">
        <v>1.7154393930000001E-2</v>
      </c>
      <c r="D196" s="10" t="s">
        <v>330</v>
      </c>
      <c r="E196" s="10">
        <v>73602.02</v>
      </c>
      <c r="F196" s="10">
        <v>0</v>
      </c>
      <c r="G196" s="10">
        <v>0</v>
      </c>
      <c r="H196" s="10">
        <v>73602.02</v>
      </c>
      <c r="I196" s="10" t="s">
        <v>332</v>
      </c>
      <c r="J196" s="24" t="s">
        <v>333</v>
      </c>
      <c r="K196" s="24" t="s">
        <v>476</v>
      </c>
      <c r="L196" s="10" t="s">
        <v>335</v>
      </c>
    </row>
    <row r="197" spans="1:12" x14ac:dyDescent="0.25">
      <c r="A197" s="8">
        <v>171</v>
      </c>
      <c r="B197" s="22" t="s">
        <v>183</v>
      </c>
      <c r="C197" s="44">
        <v>6.9578341279999999E-3</v>
      </c>
      <c r="D197" s="10" t="s">
        <v>330</v>
      </c>
      <c r="E197" s="10">
        <v>29853.03</v>
      </c>
      <c r="F197" s="10">
        <v>0</v>
      </c>
      <c r="G197" s="10">
        <v>0</v>
      </c>
      <c r="H197" s="10">
        <v>29853.03</v>
      </c>
      <c r="I197" s="10" t="s">
        <v>332</v>
      </c>
      <c r="J197" s="24" t="s">
        <v>333</v>
      </c>
      <c r="K197" s="24" t="s">
        <v>477</v>
      </c>
      <c r="L197" s="10" t="s">
        <v>335</v>
      </c>
    </row>
    <row r="198" spans="1:12" x14ac:dyDescent="0.25">
      <c r="A198" s="8">
        <v>172</v>
      </c>
      <c r="B198" s="22" t="s">
        <v>184</v>
      </c>
      <c r="C198" s="44">
        <v>9.858481609999999E-4</v>
      </c>
      <c r="D198" s="10" t="s">
        <v>330</v>
      </c>
      <c r="E198" s="10">
        <v>4229.84</v>
      </c>
      <c r="F198" s="10">
        <v>0</v>
      </c>
      <c r="G198" s="10">
        <v>0</v>
      </c>
      <c r="H198" s="10">
        <v>4229.84</v>
      </c>
      <c r="I198" s="10" t="s">
        <v>332</v>
      </c>
      <c r="J198" s="24" t="s">
        <v>333</v>
      </c>
      <c r="K198" s="24" t="s">
        <v>478</v>
      </c>
      <c r="L198" s="10" t="s">
        <v>335</v>
      </c>
    </row>
    <row r="199" spans="1:12" x14ac:dyDescent="0.25">
      <c r="A199" s="8">
        <v>173</v>
      </c>
      <c r="B199" s="22" t="s">
        <v>185</v>
      </c>
      <c r="C199" s="44">
        <v>3.0056747899999999E-4</v>
      </c>
      <c r="D199" s="10" t="s">
        <v>330</v>
      </c>
      <c r="E199" s="10">
        <v>1289.5999999999999</v>
      </c>
      <c r="F199" s="10">
        <v>0</v>
      </c>
      <c r="G199" s="10">
        <v>0</v>
      </c>
      <c r="H199" s="10">
        <v>1289.5999999999999</v>
      </c>
      <c r="I199" s="10" t="s">
        <v>330</v>
      </c>
      <c r="J199" s="24" t="s">
        <v>331</v>
      </c>
      <c r="K199" s="24" t="s">
        <v>331</v>
      </c>
      <c r="L199" s="10" t="s">
        <v>331</v>
      </c>
    </row>
    <row r="200" spans="1:12" x14ac:dyDescent="0.25">
      <c r="A200" s="8">
        <v>174</v>
      </c>
      <c r="B200" s="22" t="s">
        <v>186</v>
      </c>
      <c r="C200" s="44">
        <v>1.48781594E-4</v>
      </c>
      <c r="D200" s="10" t="s">
        <v>330</v>
      </c>
      <c r="E200" s="10">
        <v>638.36</v>
      </c>
      <c r="F200" s="10">
        <v>0</v>
      </c>
      <c r="G200" s="10">
        <v>0</v>
      </c>
      <c r="H200" s="10">
        <v>638.36</v>
      </c>
      <c r="I200" s="10" t="s">
        <v>330</v>
      </c>
      <c r="J200" s="24" t="s">
        <v>331</v>
      </c>
      <c r="K200" s="24" t="s">
        <v>331</v>
      </c>
      <c r="L200" s="10" t="s">
        <v>331</v>
      </c>
    </row>
    <row r="201" spans="1:12" x14ac:dyDescent="0.25">
      <c r="A201" s="8">
        <v>175</v>
      </c>
      <c r="B201" s="22" t="s">
        <v>187</v>
      </c>
      <c r="C201" s="44">
        <v>2.1378856399999999E-4</v>
      </c>
      <c r="D201" s="10" t="s">
        <v>330</v>
      </c>
      <c r="E201" s="10">
        <v>917.27</v>
      </c>
      <c r="F201" s="10">
        <v>0</v>
      </c>
      <c r="G201" s="10">
        <v>0</v>
      </c>
      <c r="H201" s="10">
        <v>917.27</v>
      </c>
      <c r="I201" s="10" t="s">
        <v>330</v>
      </c>
      <c r="J201" s="24" t="s">
        <v>331</v>
      </c>
      <c r="K201" s="24" t="s">
        <v>331</v>
      </c>
      <c r="L201" s="10" t="s">
        <v>331</v>
      </c>
    </row>
    <row r="202" spans="1:12" x14ac:dyDescent="0.25">
      <c r="A202" s="8">
        <v>176</v>
      </c>
      <c r="B202" s="22" t="s">
        <v>188</v>
      </c>
      <c r="C202" s="44">
        <v>9.0106554000000003E-5</v>
      </c>
      <c r="D202" s="10" t="s">
        <v>330</v>
      </c>
      <c r="E202" s="10">
        <v>386.61</v>
      </c>
      <c r="F202" s="10">
        <v>0</v>
      </c>
      <c r="G202" s="10">
        <v>0</v>
      </c>
      <c r="H202" s="10">
        <v>386.61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177</v>
      </c>
      <c r="B203" s="22" t="s">
        <v>189</v>
      </c>
      <c r="C203" s="44">
        <v>2.1563493299999999E-4</v>
      </c>
      <c r="D203" s="10" t="s">
        <v>330</v>
      </c>
      <c r="E203" s="10">
        <v>925.2</v>
      </c>
      <c r="F203" s="10">
        <v>0</v>
      </c>
      <c r="G203" s="10">
        <v>0</v>
      </c>
      <c r="H203" s="10">
        <v>925.2</v>
      </c>
      <c r="I203" s="10" t="s">
        <v>330</v>
      </c>
      <c r="J203" s="24" t="s">
        <v>331</v>
      </c>
      <c r="K203" s="24" t="s">
        <v>331</v>
      </c>
      <c r="L203" s="10" t="s">
        <v>331</v>
      </c>
    </row>
    <row r="204" spans="1:12" x14ac:dyDescent="0.25">
      <c r="A204" s="8">
        <v>178</v>
      </c>
      <c r="B204" s="22" t="s">
        <v>190</v>
      </c>
      <c r="C204" s="44">
        <v>1.044619233E-3</v>
      </c>
      <c r="D204" s="10" t="s">
        <v>330</v>
      </c>
      <c r="E204" s="10">
        <v>4482.01</v>
      </c>
      <c r="F204" s="10">
        <v>0</v>
      </c>
      <c r="G204" s="10">
        <v>0</v>
      </c>
      <c r="H204" s="10">
        <v>4482.01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179</v>
      </c>
      <c r="B205" s="22" t="s">
        <v>191</v>
      </c>
      <c r="C205" s="44">
        <v>1.9100374032E-2</v>
      </c>
      <c r="D205" s="10" t="s">
        <v>330</v>
      </c>
      <c r="E205" s="10">
        <v>81951.37</v>
      </c>
      <c r="F205" s="10">
        <v>0</v>
      </c>
      <c r="G205" s="10">
        <v>0</v>
      </c>
      <c r="H205" s="10">
        <v>81951.37</v>
      </c>
      <c r="I205" s="10" t="s">
        <v>332</v>
      </c>
      <c r="J205" s="24" t="s">
        <v>333</v>
      </c>
      <c r="K205" s="24" t="s">
        <v>479</v>
      </c>
      <c r="L205" s="10" t="s">
        <v>335</v>
      </c>
    </row>
    <row r="206" spans="1:12" x14ac:dyDescent="0.25">
      <c r="A206" s="8">
        <v>180</v>
      </c>
      <c r="B206" s="22" t="s">
        <v>192</v>
      </c>
      <c r="C206" s="44">
        <v>2.9904211599999998E-4</v>
      </c>
      <c r="D206" s="10" t="s">
        <v>330</v>
      </c>
      <c r="E206" s="10">
        <v>1283.06</v>
      </c>
      <c r="F206" s="10">
        <v>0</v>
      </c>
      <c r="G206" s="10">
        <v>0</v>
      </c>
      <c r="H206" s="10">
        <v>1283.06</v>
      </c>
      <c r="I206" s="10" t="s">
        <v>330</v>
      </c>
      <c r="J206" s="24" t="s">
        <v>331</v>
      </c>
      <c r="K206" s="24" t="s">
        <v>331</v>
      </c>
      <c r="L206" s="10" t="s">
        <v>331</v>
      </c>
    </row>
    <row r="207" spans="1:12" x14ac:dyDescent="0.25">
      <c r="A207" s="8">
        <v>181</v>
      </c>
      <c r="B207" s="22" t="s">
        <v>193</v>
      </c>
      <c r="C207" s="44">
        <v>2.8708523699999999E-4</v>
      </c>
      <c r="D207" s="10" t="s">
        <v>330</v>
      </c>
      <c r="E207" s="10">
        <v>1231.76</v>
      </c>
      <c r="F207" s="10">
        <v>0</v>
      </c>
      <c r="G207" s="10">
        <v>0</v>
      </c>
      <c r="H207" s="10">
        <v>1231.76</v>
      </c>
      <c r="I207" s="10" t="s">
        <v>330</v>
      </c>
      <c r="J207" s="24" t="s">
        <v>331</v>
      </c>
      <c r="K207" s="24" t="s">
        <v>331</v>
      </c>
      <c r="L207" s="10" t="s">
        <v>331</v>
      </c>
    </row>
    <row r="208" spans="1:12" x14ac:dyDescent="0.25">
      <c r="A208" s="8">
        <v>182</v>
      </c>
      <c r="B208" s="22" t="s">
        <v>194</v>
      </c>
      <c r="C208" s="44">
        <v>5.2318127209999999E-3</v>
      </c>
      <c r="D208" s="10" t="s">
        <v>330</v>
      </c>
      <c r="E208" s="10">
        <v>22447.43</v>
      </c>
      <c r="F208" s="10">
        <v>0</v>
      </c>
      <c r="G208" s="10">
        <v>0</v>
      </c>
      <c r="H208" s="10">
        <v>22447.43</v>
      </c>
      <c r="I208" s="10" t="s">
        <v>332</v>
      </c>
      <c r="J208" s="24" t="s">
        <v>333</v>
      </c>
      <c r="K208" s="24" t="s">
        <v>480</v>
      </c>
      <c r="L208" s="10" t="s">
        <v>335</v>
      </c>
    </row>
    <row r="209" spans="1:12" x14ac:dyDescent="0.25">
      <c r="A209" s="8">
        <v>183</v>
      </c>
      <c r="B209" s="22" t="s">
        <v>195</v>
      </c>
      <c r="C209" s="44">
        <v>3.4855560499999998E-4</v>
      </c>
      <c r="D209" s="10" t="s">
        <v>330</v>
      </c>
      <c r="E209" s="10">
        <v>1495.5</v>
      </c>
      <c r="F209" s="10">
        <v>0</v>
      </c>
      <c r="G209" s="10">
        <v>0</v>
      </c>
      <c r="H209" s="10">
        <v>1495.5</v>
      </c>
      <c r="I209" s="10" t="s">
        <v>330</v>
      </c>
      <c r="J209" s="24" t="s">
        <v>331</v>
      </c>
      <c r="K209" s="24" t="s">
        <v>331</v>
      </c>
      <c r="L209" s="10" t="s">
        <v>331</v>
      </c>
    </row>
    <row r="210" spans="1:12" x14ac:dyDescent="0.25">
      <c r="A210" s="8">
        <v>184</v>
      </c>
      <c r="B210" s="22" t="s">
        <v>196</v>
      </c>
      <c r="C210" s="44">
        <v>1.2868028499999999E-4</v>
      </c>
      <c r="D210" s="10" t="s">
        <v>330</v>
      </c>
      <c r="E210" s="10">
        <v>552.11</v>
      </c>
      <c r="F210" s="10">
        <v>0</v>
      </c>
      <c r="G210" s="10">
        <v>-552.11</v>
      </c>
      <c r="H210" s="10">
        <v>0</v>
      </c>
      <c r="I210" s="10" t="s">
        <v>330</v>
      </c>
      <c r="J210" s="24" t="s">
        <v>331</v>
      </c>
      <c r="K210" s="24" t="s">
        <v>331</v>
      </c>
      <c r="L210" s="10" t="s">
        <v>331</v>
      </c>
    </row>
    <row r="211" spans="1:12" x14ac:dyDescent="0.25">
      <c r="A211" s="8">
        <v>185</v>
      </c>
      <c r="B211" s="22" t="s">
        <v>197</v>
      </c>
      <c r="C211" s="44">
        <v>9.3741051199999997E-4</v>
      </c>
      <c r="D211" s="10" t="s">
        <v>330</v>
      </c>
      <c r="E211" s="10">
        <v>4022.02</v>
      </c>
      <c r="F211" s="10">
        <v>0</v>
      </c>
      <c r="G211" s="10">
        <v>0</v>
      </c>
      <c r="H211" s="10">
        <v>4022.02</v>
      </c>
      <c r="I211" s="10" t="s">
        <v>332</v>
      </c>
      <c r="J211" s="24" t="s">
        <v>333</v>
      </c>
      <c r="K211" s="24" t="s">
        <v>439</v>
      </c>
      <c r="L211" s="10" t="s">
        <v>335</v>
      </c>
    </row>
    <row r="212" spans="1:12" x14ac:dyDescent="0.25">
      <c r="A212" s="8">
        <v>186</v>
      </c>
      <c r="B212" s="22" t="s">
        <v>198</v>
      </c>
      <c r="C212" s="44">
        <v>4.1937412099999998E-4</v>
      </c>
      <c r="D212" s="10" t="s">
        <v>330</v>
      </c>
      <c r="E212" s="10">
        <v>1799.35</v>
      </c>
      <c r="F212" s="10">
        <v>0</v>
      </c>
      <c r="G212" s="10">
        <v>0</v>
      </c>
      <c r="H212" s="10">
        <v>1799.35</v>
      </c>
      <c r="I212" s="10" t="s">
        <v>330</v>
      </c>
      <c r="J212" s="24" t="s">
        <v>331</v>
      </c>
      <c r="K212" s="24" t="s">
        <v>331</v>
      </c>
      <c r="L212" s="10" t="s">
        <v>331</v>
      </c>
    </row>
    <row r="213" spans="1:12" x14ac:dyDescent="0.25">
      <c r="A213" s="8">
        <v>187</v>
      </c>
      <c r="B213" s="22" t="s">
        <v>199</v>
      </c>
      <c r="C213" s="44">
        <v>8.75890282E-4</v>
      </c>
      <c r="D213" s="10" t="s">
        <v>330</v>
      </c>
      <c r="E213" s="10">
        <v>3758.06</v>
      </c>
      <c r="F213" s="10">
        <v>0</v>
      </c>
      <c r="G213" s="10">
        <v>0</v>
      </c>
      <c r="H213" s="10">
        <v>3758.06</v>
      </c>
      <c r="I213" s="10" t="s">
        <v>330</v>
      </c>
      <c r="J213" s="24" t="s">
        <v>331</v>
      </c>
      <c r="K213" s="24" t="s">
        <v>331</v>
      </c>
      <c r="L213" s="10" t="s">
        <v>331</v>
      </c>
    </row>
    <row r="214" spans="1:12" x14ac:dyDescent="0.25">
      <c r="A214" s="8">
        <v>188</v>
      </c>
      <c r="B214" s="22" t="s">
        <v>200</v>
      </c>
      <c r="C214" s="44">
        <v>6.20117462E-4</v>
      </c>
      <c r="D214" s="10" t="s">
        <v>330</v>
      </c>
      <c r="E214" s="10">
        <v>2660.65</v>
      </c>
      <c r="F214" s="10">
        <v>0</v>
      </c>
      <c r="G214" s="10">
        <v>0</v>
      </c>
      <c r="H214" s="10">
        <v>2660.65</v>
      </c>
      <c r="I214" s="10" t="s">
        <v>330</v>
      </c>
      <c r="J214" s="24" t="s">
        <v>331</v>
      </c>
      <c r="K214" s="24" t="s">
        <v>331</v>
      </c>
      <c r="L214" s="10" t="s">
        <v>331</v>
      </c>
    </row>
    <row r="215" spans="1:12" x14ac:dyDescent="0.25">
      <c r="A215" s="8">
        <v>189</v>
      </c>
      <c r="B215" s="22" t="s">
        <v>201</v>
      </c>
      <c r="C215" s="44">
        <v>1.63938462E-4</v>
      </c>
      <c r="D215" s="10" t="s">
        <v>330</v>
      </c>
      <c r="E215" s="10">
        <v>703.39</v>
      </c>
      <c r="F215" s="10">
        <v>0</v>
      </c>
      <c r="G215" s="10">
        <v>0</v>
      </c>
      <c r="H215" s="10">
        <v>703.39</v>
      </c>
      <c r="I215" s="10" t="s">
        <v>330</v>
      </c>
      <c r="J215" s="24" t="s">
        <v>331</v>
      </c>
      <c r="K215" s="24" t="s">
        <v>331</v>
      </c>
      <c r="L215" s="10" t="s">
        <v>331</v>
      </c>
    </row>
    <row r="216" spans="1:12" x14ac:dyDescent="0.25">
      <c r="A216" s="8">
        <v>190</v>
      </c>
      <c r="B216" s="22" t="s">
        <v>202</v>
      </c>
      <c r="C216" s="44">
        <v>5.8535727114E-2</v>
      </c>
      <c r="D216" s="10" t="s">
        <v>330</v>
      </c>
      <c r="E216" s="10">
        <v>251151.27</v>
      </c>
      <c r="F216" s="10">
        <v>0</v>
      </c>
      <c r="G216" s="10">
        <v>853.2</v>
      </c>
      <c r="H216" s="10">
        <v>252004.47</v>
      </c>
      <c r="I216" s="10" t="s">
        <v>332</v>
      </c>
      <c r="J216" s="24" t="s">
        <v>333</v>
      </c>
      <c r="K216" s="24" t="s">
        <v>481</v>
      </c>
      <c r="L216" s="10" t="s">
        <v>335</v>
      </c>
    </row>
    <row r="217" spans="1:12" x14ac:dyDescent="0.25">
      <c r="A217" s="8">
        <v>191</v>
      </c>
      <c r="B217" s="22" t="s">
        <v>203</v>
      </c>
      <c r="C217" s="44">
        <v>2.4376421470000001E-3</v>
      </c>
      <c r="D217" s="10" t="s">
        <v>330</v>
      </c>
      <c r="E217" s="10">
        <v>10458.86</v>
      </c>
      <c r="F217" s="10">
        <v>0</v>
      </c>
      <c r="G217" s="10">
        <v>0</v>
      </c>
      <c r="H217" s="10">
        <v>10458.86</v>
      </c>
      <c r="I217" s="10" t="s">
        <v>332</v>
      </c>
      <c r="J217" s="24" t="s">
        <v>333</v>
      </c>
      <c r="K217" s="24" t="s">
        <v>482</v>
      </c>
      <c r="L217" s="10" t="s">
        <v>335</v>
      </c>
    </row>
    <row r="218" spans="1:12" x14ac:dyDescent="0.25">
      <c r="A218" s="8">
        <v>192</v>
      </c>
      <c r="B218" s="22" t="s">
        <v>204</v>
      </c>
      <c r="C218" s="44">
        <v>2.160479E-6</v>
      </c>
      <c r="D218" s="10" t="s">
        <v>332</v>
      </c>
      <c r="E218" s="10">
        <v>9.266952325520414</v>
      </c>
      <c r="F218" s="10">
        <v>55.523047674479592</v>
      </c>
      <c r="G218" s="10">
        <v>0</v>
      </c>
      <c r="H218" s="10">
        <v>64.790000000000006</v>
      </c>
      <c r="I218" s="10" t="s">
        <v>330</v>
      </c>
      <c r="J218" s="24" t="s">
        <v>331</v>
      </c>
      <c r="K218" s="24" t="s">
        <v>331</v>
      </c>
      <c r="L218" s="10" t="s">
        <v>331</v>
      </c>
    </row>
    <row r="219" spans="1:12" x14ac:dyDescent="0.25">
      <c r="A219" s="8">
        <v>193</v>
      </c>
      <c r="B219" s="22" t="s">
        <v>205</v>
      </c>
      <c r="C219" s="44">
        <v>6.2312530159999999E-3</v>
      </c>
      <c r="D219" s="10" t="s">
        <v>330</v>
      </c>
      <c r="E219" s="10">
        <v>26735.59</v>
      </c>
      <c r="F219" s="10">
        <v>0</v>
      </c>
      <c r="G219" s="10">
        <v>0</v>
      </c>
      <c r="H219" s="10">
        <v>26735.59</v>
      </c>
      <c r="I219" s="10" t="s">
        <v>332</v>
      </c>
      <c r="J219" s="24" t="s">
        <v>333</v>
      </c>
      <c r="K219" s="24" t="s">
        <v>483</v>
      </c>
      <c r="L219" s="10" t="s">
        <v>335</v>
      </c>
    </row>
    <row r="220" spans="1:12" x14ac:dyDescent="0.25">
      <c r="A220" s="8">
        <v>194</v>
      </c>
      <c r="B220" s="22" t="s">
        <v>206</v>
      </c>
      <c r="C220" s="44">
        <v>5.6487088400000002E-4</v>
      </c>
      <c r="D220" s="10" t="s">
        <v>330</v>
      </c>
      <c r="E220" s="10">
        <v>2423.61</v>
      </c>
      <c r="F220" s="10">
        <v>0</v>
      </c>
      <c r="G220" s="10">
        <v>0</v>
      </c>
      <c r="H220" s="10">
        <v>2423.61</v>
      </c>
      <c r="I220" s="10" t="s">
        <v>332</v>
      </c>
      <c r="J220" s="24" t="s">
        <v>333</v>
      </c>
      <c r="K220" s="24" t="s">
        <v>393</v>
      </c>
      <c r="L220" s="10" t="s">
        <v>335</v>
      </c>
    </row>
    <row r="221" spans="1:12" x14ac:dyDescent="0.25">
      <c r="A221" s="8">
        <v>195</v>
      </c>
      <c r="B221" s="22" t="s">
        <v>207</v>
      </c>
      <c r="C221" s="44">
        <v>2.8958027900000003E-4</v>
      </c>
      <c r="D221" s="10" t="s">
        <v>330</v>
      </c>
      <c r="E221" s="10">
        <v>1242.46</v>
      </c>
      <c r="F221" s="10">
        <v>0</v>
      </c>
      <c r="G221" s="10">
        <v>0</v>
      </c>
      <c r="H221" s="10">
        <v>1242.46</v>
      </c>
      <c r="I221" s="10" t="s">
        <v>330</v>
      </c>
      <c r="J221" s="24" t="s">
        <v>331</v>
      </c>
      <c r="K221" s="24" t="s">
        <v>331</v>
      </c>
      <c r="L221" s="10" t="s">
        <v>331</v>
      </c>
    </row>
    <row r="222" spans="1:12" x14ac:dyDescent="0.25">
      <c r="A222" s="8">
        <v>196</v>
      </c>
      <c r="B222" s="22" t="s">
        <v>208</v>
      </c>
      <c r="C222" s="44">
        <v>2.1551218639999999E-3</v>
      </c>
      <c r="D222" s="10" t="s">
        <v>330</v>
      </c>
      <c r="E222" s="10">
        <v>9246.69</v>
      </c>
      <c r="F222" s="10">
        <v>0</v>
      </c>
      <c r="G222" s="10">
        <v>0</v>
      </c>
      <c r="H222" s="10">
        <v>9246.69</v>
      </c>
      <c r="I222" s="10" t="s">
        <v>332</v>
      </c>
      <c r="J222" s="24" t="s">
        <v>333</v>
      </c>
      <c r="K222" s="24" t="s">
        <v>484</v>
      </c>
      <c r="L222" s="10" t="s">
        <v>335</v>
      </c>
    </row>
    <row r="223" spans="1:12" x14ac:dyDescent="0.25">
      <c r="A223" s="8">
        <v>197</v>
      </c>
      <c r="B223" s="22" t="s">
        <v>209</v>
      </c>
      <c r="C223" s="44">
        <v>5.8661152399999998E-4</v>
      </c>
      <c r="D223" s="10" t="s">
        <v>330</v>
      </c>
      <c r="E223" s="10">
        <v>2516.89</v>
      </c>
      <c r="F223" s="10">
        <v>0</v>
      </c>
      <c r="G223" s="10">
        <v>0</v>
      </c>
      <c r="H223" s="10">
        <v>2516.89</v>
      </c>
      <c r="I223" s="10" t="s">
        <v>330</v>
      </c>
      <c r="J223" s="24" t="s">
        <v>331</v>
      </c>
      <c r="K223" s="24" t="s">
        <v>331</v>
      </c>
      <c r="L223" s="10" t="s">
        <v>331</v>
      </c>
    </row>
    <row r="224" spans="1:12" x14ac:dyDescent="0.25">
      <c r="A224" s="8">
        <v>198</v>
      </c>
      <c r="B224" s="22" t="s">
        <v>210</v>
      </c>
      <c r="C224" s="44">
        <v>7.4328491999999996E-5</v>
      </c>
      <c r="D224" s="10" t="s">
        <v>332</v>
      </c>
      <c r="E224" s="10">
        <v>318.91119460167238</v>
      </c>
      <c r="F224" s="10">
        <v>1910.1988053983277</v>
      </c>
      <c r="G224" s="10">
        <v>0</v>
      </c>
      <c r="H224" s="10">
        <v>2229.11</v>
      </c>
      <c r="I224" s="10" t="s">
        <v>330</v>
      </c>
      <c r="J224" s="24" t="s">
        <v>331</v>
      </c>
      <c r="K224" s="24" t="s">
        <v>331</v>
      </c>
      <c r="L224" s="10" t="s">
        <v>331</v>
      </c>
    </row>
    <row r="225" spans="1:12" x14ac:dyDescent="0.25">
      <c r="A225" s="8">
        <v>199</v>
      </c>
      <c r="B225" s="22" t="s">
        <v>211</v>
      </c>
      <c r="C225" s="44">
        <v>3.179205988E-3</v>
      </c>
      <c r="D225" s="10" t="s">
        <v>330</v>
      </c>
      <c r="E225" s="10">
        <v>13640.59</v>
      </c>
      <c r="F225" s="10">
        <v>0</v>
      </c>
      <c r="G225" s="10">
        <v>0</v>
      </c>
      <c r="H225" s="10">
        <v>13640.59</v>
      </c>
      <c r="I225" s="10" t="s">
        <v>332</v>
      </c>
      <c r="J225" s="24" t="s">
        <v>333</v>
      </c>
      <c r="K225" s="24" t="s">
        <v>485</v>
      </c>
      <c r="L225" s="10" t="s">
        <v>335</v>
      </c>
    </row>
    <row r="226" spans="1:12" x14ac:dyDescent="0.25">
      <c r="A226" s="8">
        <v>200</v>
      </c>
      <c r="B226" s="22" t="s">
        <v>212</v>
      </c>
      <c r="C226" s="44">
        <v>8.8613450940000001E-3</v>
      </c>
      <c r="D226" s="10" t="s">
        <v>330</v>
      </c>
      <c r="E226" s="10">
        <v>38020.17</v>
      </c>
      <c r="F226" s="10">
        <v>0</v>
      </c>
      <c r="G226" s="10">
        <v>1393.78</v>
      </c>
      <c r="H226" s="10">
        <v>39413.949999999997</v>
      </c>
      <c r="I226" s="10" t="s">
        <v>330</v>
      </c>
      <c r="J226" s="24" t="s">
        <v>331</v>
      </c>
      <c r="K226" s="24" t="s">
        <v>331</v>
      </c>
      <c r="L226" s="10" t="s">
        <v>331</v>
      </c>
    </row>
    <row r="227" spans="1:12" x14ac:dyDescent="0.25">
      <c r="A227" s="8">
        <v>201</v>
      </c>
      <c r="B227" s="22" t="s">
        <v>213</v>
      </c>
      <c r="C227" s="44">
        <v>3.5876111799999999E-4</v>
      </c>
      <c r="D227" s="10" t="s">
        <v>330</v>
      </c>
      <c r="E227" s="10">
        <v>1539.29</v>
      </c>
      <c r="F227" s="10">
        <v>0</v>
      </c>
      <c r="G227" s="10">
        <v>0</v>
      </c>
      <c r="H227" s="10">
        <v>1539.29</v>
      </c>
      <c r="I227" s="10" t="s">
        <v>330</v>
      </c>
      <c r="J227" s="24" t="s">
        <v>331</v>
      </c>
      <c r="K227" s="24" t="s">
        <v>331</v>
      </c>
      <c r="L227" s="10" t="s">
        <v>331</v>
      </c>
    </row>
    <row r="228" spans="1:12" x14ac:dyDescent="0.25">
      <c r="A228" s="8">
        <v>202</v>
      </c>
      <c r="B228" s="22" t="s">
        <v>214</v>
      </c>
      <c r="C228" s="44">
        <v>1.31849087E-4</v>
      </c>
      <c r="D228" s="10" t="s">
        <v>330</v>
      </c>
      <c r="E228" s="10">
        <v>565.71</v>
      </c>
      <c r="F228" s="10">
        <v>0</v>
      </c>
      <c r="G228" s="10">
        <v>0</v>
      </c>
      <c r="H228" s="10">
        <v>565.71</v>
      </c>
      <c r="I228" s="10" t="s">
        <v>330</v>
      </c>
      <c r="J228" s="24" t="s">
        <v>331</v>
      </c>
      <c r="K228" s="24" t="s">
        <v>331</v>
      </c>
      <c r="L228" s="10" t="s">
        <v>331</v>
      </c>
    </row>
    <row r="229" spans="1:12" x14ac:dyDescent="0.25">
      <c r="A229" s="8">
        <v>203</v>
      </c>
      <c r="B229" s="22" t="s">
        <v>215</v>
      </c>
      <c r="C229" s="44">
        <v>4.1475564000000001E-5</v>
      </c>
      <c r="D229" s="10" t="s">
        <v>332</v>
      </c>
      <c r="E229" s="10">
        <v>177.95224431807492</v>
      </c>
      <c r="F229" s="10">
        <v>1065.897755681925</v>
      </c>
      <c r="G229" s="10">
        <v>0</v>
      </c>
      <c r="H229" s="10">
        <v>1243.8499999999999</v>
      </c>
      <c r="I229" s="10" t="s">
        <v>330</v>
      </c>
      <c r="J229" s="24" t="s">
        <v>331</v>
      </c>
      <c r="K229" s="24" t="s">
        <v>331</v>
      </c>
      <c r="L229" s="10" t="s">
        <v>331</v>
      </c>
    </row>
    <row r="230" spans="1:12" x14ac:dyDescent="0.25">
      <c r="A230" s="8">
        <v>204</v>
      </c>
      <c r="B230" s="22" t="s">
        <v>216</v>
      </c>
      <c r="C230" s="44">
        <v>2.84820374E-4</v>
      </c>
      <c r="D230" s="10" t="s">
        <v>330</v>
      </c>
      <c r="E230" s="10">
        <v>1222.04</v>
      </c>
      <c r="F230" s="10">
        <v>0</v>
      </c>
      <c r="G230" s="10">
        <v>0</v>
      </c>
      <c r="H230" s="10">
        <v>1222.04</v>
      </c>
      <c r="I230" s="10" t="s">
        <v>332</v>
      </c>
      <c r="J230" s="24" t="s">
        <v>333</v>
      </c>
      <c r="K230" s="24" t="s">
        <v>486</v>
      </c>
      <c r="L230" s="10" t="s">
        <v>335</v>
      </c>
    </row>
    <row r="231" spans="1:12" x14ac:dyDescent="0.25">
      <c r="A231" s="8">
        <v>205</v>
      </c>
      <c r="B231" s="22" t="s">
        <v>217</v>
      </c>
      <c r="C231" s="44">
        <v>8.7988887000000005E-5</v>
      </c>
      <c r="D231" s="10" t="s">
        <v>330</v>
      </c>
      <c r="E231" s="10">
        <v>377.52</v>
      </c>
      <c r="F231" s="10">
        <v>0</v>
      </c>
      <c r="G231" s="10">
        <v>0</v>
      </c>
      <c r="H231" s="10">
        <v>377.52</v>
      </c>
      <c r="I231" s="10" t="s">
        <v>330</v>
      </c>
      <c r="J231" s="24" t="s">
        <v>331</v>
      </c>
      <c r="K231" s="24" t="s">
        <v>331</v>
      </c>
      <c r="L231" s="10" t="s">
        <v>331</v>
      </c>
    </row>
    <row r="232" spans="1:12" x14ac:dyDescent="0.25">
      <c r="A232" s="8">
        <v>206</v>
      </c>
      <c r="B232" s="22" t="s">
        <v>218</v>
      </c>
      <c r="C232" s="44">
        <v>3.6990834599999998E-4</v>
      </c>
      <c r="D232" s="10" t="s">
        <v>330</v>
      </c>
      <c r="E232" s="10">
        <v>1587.12</v>
      </c>
      <c r="F232" s="10">
        <v>0</v>
      </c>
      <c r="G232" s="10">
        <v>0</v>
      </c>
      <c r="H232" s="10">
        <v>1587.12</v>
      </c>
      <c r="I232" s="10" t="s">
        <v>330</v>
      </c>
      <c r="J232" s="24" t="s">
        <v>331</v>
      </c>
      <c r="K232" s="24" t="s">
        <v>331</v>
      </c>
      <c r="L232" s="10" t="s">
        <v>331</v>
      </c>
    </row>
    <row r="233" spans="1:12" x14ac:dyDescent="0.25">
      <c r="A233" s="8">
        <v>207</v>
      </c>
      <c r="B233" s="22" t="s">
        <v>219</v>
      </c>
      <c r="C233" s="44">
        <v>3.368814739E-3</v>
      </c>
      <c r="D233" s="10" t="s">
        <v>330</v>
      </c>
      <c r="E233" s="10">
        <v>14454.11</v>
      </c>
      <c r="F233" s="10">
        <v>0</v>
      </c>
      <c r="G233" s="10">
        <v>0</v>
      </c>
      <c r="H233" s="10">
        <v>14454.11</v>
      </c>
      <c r="I233" s="10" t="s">
        <v>332</v>
      </c>
      <c r="J233" s="24" t="s">
        <v>333</v>
      </c>
      <c r="K233" s="24" t="s">
        <v>487</v>
      </c>
      <c r="L233" s="10" t="s">
        <v>335</v>
      </c>
    </row>
    <row r="234" spans="1:12" x14ac:dyDescent="0.25">
      <c r="A234" s="8">
        <v>208</v>
      </c>
      <c r="B234" s="22" t="s">
        <v>220</v>
      </c>
      <c r="C234" s="44">
        <v>8.6247881000000006E-5</v>
      </c>
      <c r="D234" s="10" t="s">
        <v>330</v>
      </c>
      <c r="E234" s="10">
        <v>370.05</v>
      </c>
      <c r="F234" s="10">
        <v>0</v>
      </c>
      <c r="G234" s="10">
        <v>0</v>
      </c>
      <c r="H234" s="10">
        <v>370.05</v>
      </c>
      <c r="I234" s="10" t="s">
        <v>330</v>
      </c>
      <c r="J234" s="24" t="s">
        <v>331</v>
      </c>
      <c r="K234" s="24" t="s">
        <v>331</v>
      </c>
      <c r="L234" s="10" t="s">
        <v>331</v>
      </c>
    </row>
    <row r="235" spans="1:12" x14ac:dyDescent="0.25">
      <c r="A235" s="8">
        <v>209</v>
      </c>
      <c r="B235" s="22" t="s">
        <v>221</v>
      </c>
      <c r="C235" s="44">
        <v>1.55709802E-3</v>
      </c>
      <c r="D235" s="10" t="s">
        <v>330</v>
      </c>
      <c r="E235" s="10">
        <v>6680.83</v>
      </c>
      <c r="F235" s="10">
        <v>0</v>
      </c>
      <c r="G235" s="10">
        <v>0</v>
      </c>
      <c r="H235" s="10">
        <v>6680.83</v>
      </c>
      <c r="I235" s="10" t="s">
        <v>330</v>
      </c>
      <c r="J235" s="24" t="s">
        <v>331</v>
      </c>
      <c r="K235" s="24" t="s">
        <v>331</v>
      </c>
      <c r="L235" s="10" t="s">
        <v>331</v>
      </c>
    </row>
    <row r="236" spans="1:12" x14ac:dyDescent="0.25">
      <c r="A236" s="8">
        <v>210</v>
      </c>
      <c r="B236" s="22" t="s">
        <v>222</v>
      </c>
      <c r="C236" s="44">
        <v>5.8689546600000002E-4</v>
      </c>
      <c r="D236" s="10" t="s">
        <v>330</v>
      </c>
      <c r="E236" s="10">
        <v>2518.11</v>
      </c>
      <c r="F236" s="10">
        <v>0</v>
      </c>
      <c r="G236" s="10">
        <v>0</v>
      </c>
      <c r="H236" s="10">
        <v>2518.11</v>
      </c>
      <c r="I236" s="10" t="s">
        <v>330</v>
      </c>
      <c r="J236" s="24" t="s">
        <v>331</v>
      </c>
      <c r="K236" s="24" t="s">
        <v>331</v>
      </c>
      <c r="L236" s="10" t="s">
        <v>331</v>
      </c>
    </row>
    <row r="237" spans="1:12" x14ac:dyDescent="0.25">
      <c r="A237" s="8">
        <v>211</v>
      </c>
      <c r="B237" s="22" t="s">
        <v>223</v>
      </c>
      <c r="C237" s="44">
        <v>1.629846795E-3</v>
      </c>
      <c r="D237" s="10" t="s">
        <v>330</v>
      </c>
      <c r="E237" s="10">
        <v>6992.96</v>
      </c>
      <c r="F237" s="10">
        <v>0</v>
      </c>
      <c r="G237" s="10">
        <v>0</v>
      </c>
      <c r="H237" s="10">
        <v>6992.96</v>
      </c>
      <c r="I237" s="10" t="s">
        <v>332</v>
      </c>
      <c r="J237" s="24" t="s">
        <v>333</v>
      </c>
      <c r="K237" s="24" t="s">
        <v>488</v>
      </c>
      <c r="L237" s="10" t="s">
        <v>335</v>
      </c>
    </row>
    <row r="238" spans="1:12" x14ac:dyDescent="0.25">
      <c r="A238" s="8">
        <v>212</v>
      </c>
      <c r="B238" s="22" t="s">
        <v>224</v>
      </c>
      <c r="C238" s="44">
        <v>1.266652554E-3</v>
      </c>
      <c r="D238" s="10" t="s">
        <v>330</v>
      </c>
      <c r="E238" s="10">
        <v>5434.65</v>
      </c>
      <c r="F238" s="10">
        <v>0</v>
      </c>
      <c r="G238" s="10">
        <v>0</v>
      </c>
      <c r="H238" s="10">
        <v>5434.65</v>
      </c>
      <c r="I238" s="10" t="s">
        <v>330</v>
      </c>
      <c r="J238" s="24" t="s">
        <v>331</v>
      </c>
      <c r="K238" s="24" t="s">
        <v>331</v>
      </c>
      <c r="L238" s="10" t="s">
        <v>331</v>
      </c>
    </row>
    <row r="239" spans="1:12" x14ac:dyDescent="0.25">
      <c r="A239" s="8">
        <v>213</v>
      </c>
      <c r="B239" s="22" t="s">
        <v>225</v>
      </c>
      <c r="C239" s="44">
        <v>2.8839077400000002E-4</v>
      </c>
      <c r="D239" s="10" t="s">
        <v>330</v>
      </c>
      <c r="E239" s="10">
        <v>1237.3599999999999</v>
      </c>
      <c r="F239" s="10">
        <v>0</v>
      </c>
      <c r="G239" s="10">
        <v>0</v>
      </c>
      <c r="H239" s="10">
        <v>1237.3599999999999</v>
      </c>
      <c r="I239" s="10" t="s">
        <v>330</v>
      </c>
      <c r="J239" s="24" t="s">
        <v>331</v>
      </c>
      <c r="K239" s="24" t="s">
        <v>331</v>
      </c>
      <c r="L239" s="10" t="s">
        <v>331</v>
      </c>
    </row>
    <row r="240" spans="1:12" x14ac:dyDescent="0.25">
      <c r="A240" s="8">
        <v>214</v>
      </c>
      <c r="B240" s="22" t="s">
        <v>226</v>
      </c>
      <c r="C240" s="44">
        <v>2.3853655900000001E-4</v>
      </c>
      <c r="D240" s="10" t="s">
        <v>330</v>
      </c>
      <c r="E240" s="10">
        <v>1023.46</v>
      </c>
      <c r="F240" s="10">
        <v>0</v>
      </c>
      <c r="G240" s="10">
        <v>0</v>
      </c>
      <c r="H240" s="10">
        <v>1023.46</v>
      </c>
      <c r="I240" s="10" t="s">
        <v>330</v>
      </c>
      <c r="J240" s="24" t="s">
        <v>331</v>
      </c>
      <c r="K240" s="24" t="s">
        <v>331</v>
      </c>
      <c r="L240" s="10" t="s">
        <v>331</v>
      </c>
    </row>
    <row r="241" spans="1:12" x14ac:dyDescent="0.25">
      <c r="A241" s="8">
        <v>215</v>
      </c>
      <c r="B241" s="22" t="s">
        <v>227</v>
      </c>
      <c r="C241" s="44">
        <v>4.0386057200000002E-4</v>
      </c>
      <c r="D241" s="10" t="s">
        <v>330</v>
      </c>
      <c r="E241" s="10">
        <v>1732.79</v>
      </c>
      <c r="F241" s="10">
        <v>0</v>
      </c>
      <c r="G241" s="10">
        <v>0</v>
      </c>
      <c r="H241" s="10">
        <v>1732.79</v>
      </c>
      <c r="I241" s="10" t="s">
        <v>330</v>
      </c>
      <c r="J241" s="24" t="s">
        <v>331</v>
      </c>
      <c r="K241" s="24" t="s">
        <v>331</v>
      </c>
      <c r="L241" s="10" t="s">
        <v>331</v>
      </c>
    </row>
    <row r="242" spans="1:12" x14ac:dyDescent="0.25">
      <c r="A242" s="8">
        <v>216</v>
      </c>
      <c r="B242" s="22" t="s">
        <v>228</v>
      </c>
      <c r="C242" s="44">
        <v>1.0430545819999999E-3</v>
      </c>
      <c r="D242" s="10" t="s">
        <v>330</v>
      </c>
      <c r="E242" s="10">
        <v>4475.29</v>
      </c>
      <c r="F242" s="10">
        <v>0</v>
      </c>
      <c r="G242" s="10">
        <v>0</v>
      </c>
      <c r="H242" s="10">
        <v>4475.29</v>
      </c>
      <c r="I242" s="10" t="s">
        <v>332</v>
      </c>
      <c r="J242" s="24" t="s">
        <v>333</v>
      </c>
      <c r="K242" s="24" t="s">
        <v>439</v>
      </c>
      <c r="L242" s="10" t="s">
        <v>335</v>
      </c>
    </row>
    <row r="243" spans="1:12" x14ac:dyDescent="0.25">
      <c r="A243" s="8">
        <v>217</v>
      </c>
      <c r="B243" s="22" t="s">
        <v>229</v>
      </c>
      <c r="C243" s="44">
        <v>4.3018366799999997E-3</v>
      </c>
      <c r="D243" s="10" t="s">
        <v>330</v>
      </c>
      <c r="E243" s="10">
        <v>18457.3</v>
      </c>
      <c r="F243" s="10">
        <v>0</v>
      </c>
      <c r="G243" s="10">
        <v>0</v>
      </c>
      <c r="H243" s="10">
        <v>18457.3</v>
      </c>
      <c r="I243" s="10" t="s">
        <v>332</v>
      </c>
      <c r="J243" s="24" t="s">
        <v>333</v>
      </c>
      <c r="K243" s="24" t="s">
        <v>489</v>
      </c>
      <c r="L243" s="10" t="s">
        <v>335</v>
      </c>
    </row>
    <row r="244" spans="1:12" x14ac:dyDescent="0.25">
      <c r="A244" s="8">
        <v>218</v>
      </c>
      <c r="B244" s="22" t="s">
        <v>230</v>
      </c>
      <c r="C244" s="44">
        <v>2.5535928020000002E-3</v>
      </c>
      <c r="D244" s="10" t="s">
        <v>330</v>
      </c>
      <c r="E244" s="10">
        <v>10956.35</v>
      </c>
      <c r="F244" s="10">
        <v>0</v>
      </c>
      <c r="G244" s="10">
        <v>0</v>
      </c>
      <c r="H244" s="10">
        <v>10956.35</v>
      </c>
      <c r="I244" s="10" t="s">
        <v>330</v>
      </c>
      <c r="J244" s="24" t="s">
        <v>331</v>
      </c>
      <c r="K244" s="24" t="s">
        <v>331</v>
      </c>
      <c r="L244" s="10" t="s">
        <v>331</v>
      </c>
    </row>
    <row r="245" spans="1:12" x14ac:dyDescent="0.25">
      <c r="A245" s="8">
        <v>219</v>
      </c>
      <c r="B245" s="22" t="s">
        <v>231</v>
      </c>
      <c r="C245" s="44">
        <v>1.55126354E-3</v>
      </c>
      <c r="D245" s="10" t="s">
        <v>330</v>
      </c>
      <c r="E245" s="10">
        <v>6655.8</v>
      </c>
      <c r="F245" s="10">
        <v>0</v>
      </c>
      <c r="G245" s="10">
        <v>0</v>
      </c>
      <c r="H245" s="10">
        <v>6655.8</v>
      </c>
      <c r="I245" s="10" t="s">
        <v>330</v>
      </c>
      <c r="J245" s="24" t="s">
        <v>331</v>
      </c>
      <c r="K245" s="24" t="s">
        <v>331</v>
      </c>
      <c r="L245" s="10" t="s">
        <v>331</v>
      </c>
    </row>
    <row r="246" spans="1:12" x14ac:dyDescent="0.25">
      <c r="A246" s="8">
        <v>220</v>
      </c>
      <c r="B246" s="22" t="s">
        <v>232</v>
      </c>
      <c r="C246" s="44">
        <v>4.1352700200000001E-4</v>
      </c>
      <c r="D246" s="10" t="s">
        <v>330</v>
      </c>
      <c r="E246" s="10">
        <v>1774.26</v>
      </c>
      <c r="F246" s="10">
        <v>0</v>
      </c>
      <c r="G246" s="10">
        <v>0</v>
      </c>
      <c r="H246" s="10">
        <v>1774.26</v>
      </c>
      <c r="I246" s="10" t="s">
        <v>330</v>
      </c>
      <c r="J246" s="24" t="s">
        <v>331</v>
      </c>
      <c r="K246" s="24" t="s">
        <v>331</v>
      </c>
      <c r="L246" s="10" t="s">
        <v>331</v>
      </c>
    </row>
    <row r="247" spans="1:12" x14ac:dyDescent="0.25">
      <c r="A247" s="8">
        <v>221</v>
      </c>
      <c r="B247" s="22" t="s">
        <v>233</v>
      </c>
      <c r="C247" s="44">
        <v>2.5740509009999999E-3</v>
      </c>
      <c r="D247" s="10" t="s">
        <v>330</v>
      </c>
      <c r="E247" s="10">
        <v>11044.13</v>
      </c>
      <c r="F247" s="10">
        <v>0</v>
      </c>
      <c r="G247" s="10">
        <v>0</v>
      </c>
      <c r="H247" s="10">
        <v>11044.13</v>
      </c>
      <c r="I247" s="10" t="s">
        <v>330</v>
      </c>
      <c r="J247" s="24" t="s">
        <v>331</v>
      </c>
      <c r="K247" s="24" t="s">
        <v>331</v>
      </c>
      <c r="L247" s="10" t="s">
        <v>331</v>
      </c>
    </row>
    <row r="248" spans="1:12" x14ac:dyDescent="0.25">
      <c r="A248" s="8">
        <v>222</v>
      </c>
      <c r="B248" s="22" t="s">
        <v>234</v>
      </c>
      <c r="C248" s="44">
        <v>1.8052764386000002E-2</v>
      </c>
      <c r="D248" s="10" t="s">
        <v>330</v>
      </c>
      <c r="E248" s="10">
        <v>77456.539999999994</v>
      </c>
      <c r="F248" s="10">
        <v>0</v>
      </c>
      <c r="G248" s="10">
        <v>0</v>
      </c>
      <c r="H248" s="10">
        <v>77456.539999999994</v>
      </c>
      <c r="I248" s="10" t="s">
        <v>332</v>
      </c>
      <c r="J248" s="24" t="s">
        <v>333</v>
      </c>
      <c r="K248" s="24" t="s">
        <v>490</v>
      </c>
      <c r="L248" s="10" t="s">
        <v>335</v>
      </c>
    </row>
    <row r="249" spans="1:12" x14ac:dyDescent="0.25">
      <c r="A249" s="8">
        <v>223</v>
      </c>
      <c r="B249" s="22" t="s">
        <v>235</v>
      </c>
      <c r="C249" s="44">
        <v>3.8845852229999998E-3</v>
      </c>
      <c r="D249" s="10" t="s">
        <v>330</v>
      </c>
      <c r="E249" s="10">
        <v>16667.060000000001</v>
      </c>
      <c r="F249" s="10">
        <v>0</v>
      </c>
      <c r="G249" s="10">
        <v>0</v>
      </c>
      <c r="H249" s="10">
        <v>16667.060000000001</v>
      </c>
      <c r="I249" s="10" t="s">
        <v>332</v>
      </c>
      <c r="J249" s="24" t="s">
        <v>333</v>
      </c>
      <c r="K249" s="24" t="s">
        <v>491</v>
      </c>
      <c r="L249" s="10" t="s">
        <v>335</v>
      </c>
    </row>
    <row r="250" spans="1:12" x14ac:dyDescent="0.25">
      <c r="A250" s="8">
        <v>224</v>
      </c>
      <c r="B250" s="22" t="s">
        <v>236</v>
      </c>
      <c r="C250" s="44">
        <v>1.10286173E-3</v>
      </c>
      <c r="D250" s="10" t="s">
        <v>330</v>
      </c>
      <c r="E250" s="10">
        <v>4731.8999999999996</v>
      </c>
      <c r="F250" s="10">
        <v>0</v>
      </c>
      <c r="G250" s="10">
        <v>0</v>
      </c>
      <c r="H250" s="10">
        <v>4731.8999999999996</v>
      </c>
      <c r="I250" s="10" t="s">
        <v>332</v>
      </c>
      <c r="J250" s="24" t="s">
        <v>333</v>
      </c>
      <c r="K250" s="24" t="s">
        <v>492</v>
      </c>
      <c r="L250" s="10" t="s">
        <v>335</v>
      </c>
    </row>
    <row r="251" spans="1:12" x14ac:dyDescent="0.25">
      <c r="A251" s="8">
        <v>225</v>
      </c>
      <c r="B251" s="22" t="s">
        <v>237</v>
      </c>
      <c r="C251" s="44">
        <v>4.7180115800000001E-4</v>
      </c>
      <c r="D251" s="10" t="s">
        <v>330</v>
      </c>
      <c r="E251" s="10">
        <v>2024.29</v>
      </c>
      <c r="F251" s="10">
        <v>0</v>
      </c>
      <c r="G251" s="10">
        <v>0</v>
      </c>
      <c r="H251" s="10">
        <v>2024.29</v>
      </c>
      <c r="I251" s="10" t="s">
        <v>330</v>
      </c>
      <c r="J251" s="24" t="s">
        <v>331</v>
      </c>
      <c r="K251" s="24" t="s">
        <v>331</v>
      </c>
      <c r="L251" s="10" t="s">
        <v>331</v>
      </c>
    </row>
    <row r="252" spans="1:12" x14ac:dyDescent="0.25">
      <c r="A252" s="8">
        <v>226</v>
      </c>
      <c r="B252" s="22" t="s">
        <v>238</v>
      </c>
      <c r="C252" s="44">
        <v>3.0790141000000001E-5</v>
      </c>
      <c r="D252" s="10" t="s">
        <v>332</v>
      </c>
      <c r="E252" s="10">
        <v>132.11137065116179</v>
      </c>
      <c r="F252" s="10">
        <v>791.28862934883819</v>
      </c>
      <c r="G252" s="10">
        <v>0</v>
      </c>
      <c r="H252" s="10">
        <v>923.4</v>
      </c>
      <c r="I252" s="10" t="s">
        <v>330</v>
      </c>
      <c r="J252" s="24" t="s">
        <v>331</v>
      </c>
      <c r="K252" s="24" t="s">
        <v>331</v>
      </c>
      <c r="L252" s="10" t="s">
        <v>331</v>
      </c>
    </row>
    <row r="253" spans="1:12" x14ac:dyDescent="0.25">
      <c r="A253" s="8">
        <v>227</v>
      </c>
      <c r="B253" s="22" t="s">
        <v>239</v>
      </c>
      <c r="C253" s="44">
        <v>3.0268607450000002E-3</v>
      </c>
      <c r="D253" s="10" t="s">
        <v>330</v>
      </c>
      <c r="E253" s="10">
        <v>12986.94</v>
      </c>
      <c r="F253" s="10">
        <v>0</v>
      </c>
      <c r="G253" s="10">
        <v>0</v>
      </c>
      <c r="H253" s="10">
        <v>12986.94</v>
      </c>
      <c r="I253" s="10" t="s">
        <v>330</v>
      </c>
      <c r="J253" s="24" t="s">
        <v>331</v>
      </c>
      <c r="K253" s="24" t="s">
        <v>331</v>
      </c>
      <c r="L253" s="10" t="s">
        <v>331</v>
      </c>
    </row>
    <row r="254" spans="1:12" x14ac:dyDescent="0.25">
      <c r="A254" s="8">
        <v>228</v>
      </c>
      <c r="B254" s="22" t="s">
        <v>240</v>
      </c>
      <c r="C254" s="44">
        <v>8.1260410299999995E-3</v>
      </c>
      <c r="D254" s="10" t="s">
        <v>330</v>
      </c>
      <c r="E254" s="10">
        <v>34865.300000000003</v>
      </c>
      <c r="F254" s="10">
        <v>0</v>
      </c>
      <c r="G254" s="10">
        <v>0</v>
      </c>
      <c r="H254" s="10">
        <v>34865.300000000003</v>
      </c>
      <c r="I254" s="10" t="s">
        <v>332</v>
      </c>
      <c r="J254" s="24" t="s">
        <v>333</v>
      </c>
      <c r="K254" s="24" t="s">
        <v>493</v>
      </c>
      <c r="L254" s="10" t="s">
        <v>335</v>
      </c>
    </row>
    <row r="255" spans="1:12" x14ac:dyDescent="0.25">
      <c r="A255" s="8">
        <v>229</v>
      </c>
      <c r="B255" s="22" t="s">
        <v>241</v>
      </c>
      <c r="C255" s="44">
        <v>1.547384E-4</v>
      </c>
      <c r="D255" s="10" t="s">
        <v>330</v>
      </c>
      <c r="E255" s="10">
        <v>663.91</v>
      </c>
      <c r="F255" s="10">
        <v>0</v>
      </c>
      <c r="G255" s="10">
        <v>0</v>
      </c>
      <c r="H255" s="10">
        <v>663.91</v>
      </c>
      <c r="I255" s="10" t="s">
        <v>330</v>
      </c>
      <c r="J255" s="24" t="s">
        <v>331</v>
      </c>
      <c r="K255" s="24" t="s">
        <v>331</v>
      </c>
      <c r="L255" s="10" t="s">
        <v>331</v>
      </c>
    </row>
    <row r="256" spans="1:12" x14ac:dyDescent="0.25">
      <c r="A256" s="8">
        <v>230</v>
      </c>
      <c r="B256" s="22" t="s">
        <v>242</v>
      </c>
      <c r="C256" s="44">
        <v>2.3508376420000002E-3</v>
      </c>
      <c r="D256" s="10" t="s">
        <v>330</v>
      </c>
      <c r="E256" s="10">
        <v>10086.42</v>
      </c>
      <c r="F256" s="10">
        <v>0</v>
      </c>
      <c r="G256" s="10">
        <v>0</v>
      </c>
      <c r="H256" s="10">
        <v>10086.42</v>
      </c>
      <c r="I256" s="10" t="s">
        <v>330</v>
      </c>
      <c r="J256" s="24" t="s">
        <v>331</v>
      </c>
      <c r="K256" s="24" t="s">
        <v>331</v>
      </c>
      <c r="L256" s="10" t="s">
        <v>331</v>
      </c>
    </row>
    <row r="257" spans="1:12" x14ac:dyDescent="0.25">
      <c r="A257" s="8">
        <v>231</v>
      </c>
      <c r="B257" s="22" t="s">
        <v>243</v>
      </c>
      <c r="C257" s="44">
        <v>6.6506399999999995E-7</v>
      </c>
      <c r="D257" s="10" t="s">
        <v>332</v>
      </c>
      <c r="E257" s="10">
        <v>2.8582438762051865</v>
      </c>
      <c r="F257" s="10">
        <v>17.091756123794813</v>
      </c>
      <c r="G257" s="10">
        <v>0</v>
      </c>
      <c r="H257" s="10">
        <v>19.95</v>
      </c>
      <c r="I257" s="10" t="s">
        <v>330</v>
      </c>
      <c r="J257" s="24" t="s">
        <v>331</v>
      </c>
      <c r="K257" s="24" t="s">
        <v>331</v>
      </c>
      <c r="L257" s="10" t="s">
        <v>331</v>
      </c>
    </row>
    <row r="258" spans="1:12" x14ac:dyDescent="0.25">
      <c r="A258" s="8">
        <v>232</v>
      </c>
      <c r="B258" s="22" t="s">
        <v>244</v>
      </c>
      <c r="C258" s="44">
        <v>5.3087303600000003E-4</v>
      </c>
      <c r="D258" s="10" t="s">
        <v>330</v>
      </c>
      <c r="E258" s="10">
        <v>2277.7399999999998</v>
      </c>
      <c r="F258" s="10">
        <v>0</v>
      </c>
      <c r="G258" s="10">
        <v>0</v>
      </c>
      <c r="H258" s="10">
        <v>2277.7399999999998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233</v>
      </c>
      <c r="B259" s="22" t="s">
        <v>245</v>
      </c>
      <c r="C259" s="44">
        <v>6.2120900000000004E-5</v>
      </c>
      <c r="D259" s="10" t="s">
        <v>332</v>
      </c>
      <c r="E259" s="10">
        <v>266.52917464989036</v>
      </c>
      <c r="F259" s="10">
        <v>1596.4708253501096</v>
      </c>
      <c r="G259" s="10">
        <v>0</v>
      </c>
      <c r="H259" s="10">
        <v>1863</v>
      </c>
      <c r="I259" s="10" t="s">
        <v>330</v>
      </c>
      <c r="J259" s="24" t="s">
        <v>331</v>
      </c>
      <c r="K259" s="24" t="s">
        <v>331</v>
      </c>
      <c r="L259" s="10" t="s">
        <v>331</v>
      </c>
    </row>
    <row r="260" spans="1:12" x14ac:dyDescent="0.25">
      <c r="A260" s="8">
        <v>234</v>
      </c>
      <c r="B260" s="22" t="s">
        <v>246</v>
      </c>
      <c r="C260" s="44">
        <v>2.6713434E-5</v>
      </c>
      <c r="D260" s="10" t="s">
        <v>332</v>
      </c>
      <c r="E260" s="10">
        <v>114.62035804510754</v>
      </c>
      <c r="F260" s="10">
        <v>686.51964195489245</v>
      </c>
      <c r="G260" s="10">
        <v>0</v>
      </c>
      <c r="H260" s="10">
        <v>801.14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235</v>
      </c>
      <c r="B261" s="22" t="s">
        <v>247</v>
      </c>
      <c r="C261" s="44">
        <v>2.235527101E-2</v>
      </c>
      <c r="D261" s="10" t="s">
        <v>330</v>
      </c>
      <c r="E261" s="10">
        <v>95916.72</v>
      </c>
      <c r="F261" s="10">
        <v>0</v>
      </c>
      <c r="G261" s="10">
        <v>0</v>
      </c>
      <c r="H261" s="10">
        <v>95916.72</v>
      </c>
      <c r="I261" s="10" t="s">
        <v>332</v>
      </c>
      <c r="J261" s="24" t="s">
        <v>333</v>
      </c>
      <c r="K261" s="24" t="s">
        <v>494</v>
      </c>
      <c r="L261" s="10" t="s">
        <v>335</v>
      </c>
    </row>
    <row r="262" spans="1:12" x14ac:dyDescent="0.25">
      <c r="A262" s="8">
        <v>236</v>
      </c>
      <c r="B262" s="22" t="s">
        <v>248</v>
      </c>
      <c r="C262" s="44">
        <v>2.548942158E-3</v>
      </c>
      <c r="D262" s="10" t="s">
        <v>330</v>
      </c>
      <c r="E262" s="10">
        <v>10936.4</v>
      </c>
      <c r="F262" s="10">
        <v>0</v>
      </c>
      <c r="G262" s="10">
        <v>0</v>
      </c>
      <c r="H262" s="10">
        <v>10936.4</v>
      </c>
      <c r="I262" s="10" t="s">
        <v>330</v>
      </c>
      <c r="J262" s="24" t="s">
        <v>331</v>
      </c>
      <c r="K262" s="24" t="s">
        <v>331</v>
      </c>
      <c r="L262" s="10" t="s">
        <v>331</v>
      </c>
    </row>
    <row r="263" spans="1:12" x14ac:dyDescent="0.25">
      <c r="A263" s="8">
        <v>237</v>
      </c>
      <c r="B263" s="22" t="s">
        <v>249</v>
      </c>
      <c r="C263" s="44">
        <v>2.031104044E-3</v>
      </c>
      <c r="D263" s="10" t="s">
        <v>330</v>
      </c>
      <c r="E263" s="10">
        <v>8714.58</v>
      </c>
      <c r="F263" s="10">
        <v>0</v>
      </c>
      <c r="G263" s="10">
        <v>0</v>
      </c>
      <c r="H263" s="10">
        <v>8714.58</v>
      </c>
      <c r="I263" s="10" t="s">
        <v>330</v>
      </c>
      <c r="J263" s="24" t="s">
        <v>331</v>
      </c>
      <c r="K263" s="24" t="s">
        <v>331</v>
      </c>
      <c r="L263" s="10" t="s">
        <v>331</v>
      </c>
    </row>
    <row r="264" spans="1:12" x14ac:dyDescent="0.25">
      <c r="A264" s="8">
        <v>238</v>
      </c>
      <c r="B264" s="22" t="s">
        <v>250</v>
      </c>
      <c r="C264" s="44">
        <v>1.0536459781999999E-2</v>
      </c>
      <c r="D264" s="10" t="s">
        <v>330</v>
      </c>
      <c r="E264" s="10">
        <v>45207.35</v>
      </c>
      <c r="F264" s="10">
        <v>0</v>
      </c>
      <c r="G264" s="10">
        <v>0</v>
      </c>
      <c r="H264" s="10">
        <v>45207.35</v>
      </c>
      <c r="I264" s="10" t="s">
        <v>332</v>
      </c>
      <c r="J264" s="24" t="s">
        <v>333</v>
      </c>
      <c r="K264" s="24" t="s">
        <v>521</v>
      </c>
      <c r="L264" s="10" t="s">
        <v>335</v>
      </c>
    </row>
    <row r="265" spans="1:12" x14ac:dyDescent="0.25">
      <c r="A265" s="8">
        <v>239</v>
      </c>
      <c r="B265" s="22" t="s">
        <v>251</v>
      </c>
      <c r="C265" s="44">
        <v>3.5811995800000003E-4</v>
      </c>
      <c r="D265" s="10" t="s">
        <v>330</v>
      </c>
      <c r="E265" s="10">
        <v>1536.54</v>
      </c>
      <c r="F265" s="10">
        <v>0</v>
      </c>
      <c r="G265" s="10">
        <v>0</v>
      </c>
      <c r="H265" s="10">
        <v>1536.54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240</v>
      </c>
      <c r="B266" s="22" t="s">
        <v>252</v>
      </c>
      <c r="C266" s="44">
        <v>8.7972621999999999E-5</v>
      </c>
      <c r="D266" s="10" t="s">
        <v>330</v>
      </c>
      <c r="E266" s="10">
        <v>377.45</v>
      </c>
      <c r="F266" s="10">
        <v>0</v>
      </c>
      <c r="G266" s="10">
        <v>0</v>
      </c>
      <c r="H266" s="10">
        <v>377.45</v>
      </c>
      <c r="I266" s="10" t="s">
        <v>330</v>
      </c>
      <c r="J266" s="24" t="s">
        <v>331</v>
      </c>
      <c r="K266" s="24" t="s">
        <v>331</v>
      </c>
      <c r="L266" s="10" t="s">
        <v>331</v>
      </c>
    </row>
    <row r="267" spans="1:12" x14ac:dyDescent="0.25">
      <c r="A267" s="8">
        <v>241</v>
      </c>
      <c r="B267" s="22" t="s">
        <v>253</v>
      </c>
      <c r="C267" s="44">
        <v>7.2444420000000002E-5</v>
      </c>
      <c r="D267" s="10" t="s">
        <v>332</v>
      </c>
      <c r="E267" s="10">
        <v>310.83074391372338</v>
      </c>
      <c r="F267" s="10">
        <v>1861.7792560862767</v>
      </c>
      <c r="G267" s="10">
        <v>0</v>
      </c>
      <c r="H267" s="10">
        <v>2172.61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242</v>
      </c>
      <c r="B268" s="22" t="s">
        <v>254</v>
      </c>
      <c r="C268" s="44">
        <v>2.2496241950000001E-3</v>
      </c>
      <c r="D268" s="10" t="s">
        <v>330</v>
      </c>
      <c r="E268" s="10">
        <v>9652.16</v>
      </c>
      <c r="F268" s="10">
        <v>0</v>
      </c>
      <c r="G268" s="10">
        <v>0</v>
      </c>
      <c r="H268" s="10">
        <v>9652.16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243</v>
      </c>
      <c r="B269" s="22" t="s">
        <v>255</v>
      </c>
      <c r="C269" s="44">
        <v>3.1110081E-5</v>
      </c>
      <c r="D269" s="10" t="s">
        <v>332</v>
      </c>
      <c r="E269" s="10">
        <v>133.47909963025745</v>
      </c>
      <c r="F269" s="10">
        <v>799.51090036974256</v>
      </c>
      <c r="G269" s="10">
        <v>0</v>
      </c>
      <c r="H269" s="10">
        <v>932.99</v>
      </c>
      <c r="I269" s="10" t="s">
        <v>330</v>
      </c>
      <c r="J269" s="24" t="s">
        <v>331</v>
      </c>
      <c r="K269" s="24" t="s">
        <v>331</v>
      </c>
      <c r="L269" s="10" t="s">
        <v>331</v>
      </c>
    </row>
    <row r="270" spans="1:12" x14ac:dyDescent="0.25">
      <c r="A270" s="8">
        <v>244</v>
      </c>
      <c r="B270" s="22" t="s">
        <v>256</v>
      </c>
      <c r="C270" s="44">
        <v>7.5956312999999999E-5</v>
      </c>
      <c r="D270" s="10" t="s">
        <v>332</v>
      </c>
      <c r="E270" s="10">
        <v>325.89714623160216</v>
      </c>
      <c r="F270" s="10">
        <v>1952.0328537683977</v>
      </c>
      <c r="G270" s="10">
        <v>0</v>
      </c>
      <c r="H270" s="10">
        <v>2277.9299999999998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245</v>
      </c>
      <c r="B271" s="22" t="s">
        <v>257</v>
      </c>
      <c r="C271" s="44">
        <v>6.9474875099999995E-4</v>
      </c>
      <c r="D271" s="10" t="s">
        <v>330</v>
      </c>
      <c r="E271" s="10">
        <v>2980.86</v>
      </c>
      <c r="F271" s="10">
        <v>0</v>
      </c>
      <c r="G271" s="10">
        <v>0</v>
      </c>
      <c r="H271" s="10">
        <v>2980.86</v>
      </c>
      <c r="I271" s="10" t="s">
        <v>332</v>
      </c>
      <c r="J271" s="24" t="s">
        <v>333</v>
      </c>
      <c r="K271" s="24" t="s">
        <v>495</v>
      </c>
      <c r="L271" s="10" t="s">
        <v>335</v>
      </c>
    </row>
    <row r="272" spans="1:12" x14ac:dyDescent="0.25">
      <c r="A272" s="8">
        <v>246</v>
      </c>
      <c r="B272" s="22" t="s">
        <v>258</v>
      </c>
      <c r="C272" s="44">
        <v>2.8792492200000001E-4</v>
      </c>
      <c r="D272" s="10" t="s">
        <v>330</v>
      </c>
      <c r="E272" s="10">
        <v>1235.3599999999999</v>
      </c>
      <c r="F272" s="10">
        <v>0</v>
      </c>
      <c r="G272" s="10">
        <v>0</v>
      </c>
      <c r="H272" s="10">
        <v>1235.3599999999999</v>
      </c>
      <c r="I272" s="10" t="s">
        <v>330</v>
      </c>
      <c r="J272" s="24" t="s">
        <v>331</v>
      </c>
      <c r="K272" s="24" t="s">
        <v>331</v>
      </c>
      <c r="L272" s="10" t="s">
        <v>331</v>
      </c>
    </row>
    <row r="273" spans="1:12" x14ac:dyDescent="0.25">
      <c r="A273" s="8">
        <v>247</v>
      </c>
      <c r="B273" s="22" t="s">
        <v>259</v>
      </c>
      <c r="C273" s="44">
        <v>1.410325234E-3</v>
      </c>
      <c r="D273" s="10" t="s">
        <v>330</v>
      </c>
      <c r="E273" s="10">
        <v>6051.09</v>
      </c>
      <c r="F273" s="10">
        <v>0</v>
      </c>
      <c r="G273" s="10">
        <v>0</v>
      </c>
      <c r="H273" s="10">
        <v>6051.09</v>
      </c>
      <c r="I273" s="10" t="s">
        <v>330</v>
      </c>
      <c r="J273" s="24" t="s">
        <v>331</v>
      </c>
      <c r="K273" s="24" t="s">
        <v>331</v>
      </c>
      <c r="L273" s="10" t="s">
        <v>331</v>
      </c>
    </row>
    <row r="274" spans="1:12" x14ac:dyDescent="0.25">
      <c r="A274" s="8">
        <v>248</v>
      </c>
      <c r="B274" s="22" t="s">
        <v>260</v>
      </c>
      <c r="C274" s="44">
        <v>4.9641098760000004E-3</v>
      </c>
      <c r="D274" s="10" t="s">
        <v>330</v>
      </c>
      <c r="E274" s="10">
        <v>21298.83</v>
      </c>
      <c r="F274" s="10">
        <v>0</v>
      </c>
      <c r="G274" s="10">
        <v>0</v>
      </c>
      <c r="H274" s="10">
        <v>21298.83</v>
      </c>
      <c r="I274" s="10" t="s">
        <v>332</v>
      </c>
      <c r="J274" s="24" t="s">
        <v>333</v>
      </c>
      <c r="K274" s="24" t="s">
        <v>496</v>
      </c>
      <c r="L274" s="10" t="s">
        <v>335</v>
      </c>
    </row>
    <row r="275" spans="1:12" x14ac:dyDescent="0.25">
      <c r="A275" s="8">
        <v>249</v>
      </c>
      <c r="B275" s="22" t="s">
        <v>261</v>
      </c>
      <c r="C275" s="44">
        <v>5.7576761999999997E-5</v>
      </c>
      <c r="D275" s="10" t="s">
        <v>332</v>
      </c>
      <c r="E275" s="10">
        <v>247.04086556816128</v>
      </c>
      <c r="F275" s="10">
        <v>1479.6891344318387</v>
      </c>
      <c r="G275" s="10">
        <v>0</v>
      </c>
      <c r="H275" s="10">
        <v>1726.73</v>
      </c>
      <c r="I275" s="10" t="s">
        <v>330</v>
      </c>
      <c r="J275" s="24" t="s">
        <v>331</v>
      </c>
      <c r="K275" s="24" t="s">
        <v>331</v>
      </c>
      <c r="L275" s="10" t="s">
        <v>331</v>
      </c>
    </row>
    <row r="276" spans="1:12" x14ac:dyDescent="0.25">
      <c r="A276" s="8">
        <v>250</v>
      </c>
      <c r="B276" s="22" t="s">
        <v>262</v>
      </c>
      <c r="C276" s="44">
        <v>3.0609499999999999E-7</v>
      </c>
      <c r="D276" s="10" t="s">
        <v>332</v>
      </c>
      <c r="E276" s="10">
        <v>1.3135373878108361</v>
      </c>
      <c r="F276" s="10">
        <v>7.8664626121891637</v>
      </c>
      <c r="G276" s="10">
        <v>0</v>
      </c>
      <c r="H276" s="10">
        <v>9.18</v>
      </c>
      <c r="I276" s="10" t="s">
        <v>330</v>
      </c>
      <c r="J276" s="24" t="s">
        <v>331</v>
      </c>
      <c r="K276" s="24" t="s">
        <v>331</v>
      </c>
      <c r="L276" s="10" t="s">
        <v>331</v>
      </c>
    </row>
    <row r="277" spans="1:12" x14ac:dyDescent="0.25">
      <c r="A277" s="8">
        <v>251</v>
      </c>
      <c r="B277" s="22" t="s">
        <v>263</v>
      </c>
      <c r="C277" s="44">
        <v>7.6929149099999995E-4</v>
      </c>
      <c r="D277" s="10" t="s">
        <v>330</v>
      </c>
      <c r="E277" s="10">
        <v>3300.69</v>
      </c>
      <c r="F277" s="10">
        <v>0</v>
      </c>
      <c r="G277" s="10">
        <v>0</v>
      </c>
      <c r="H277" s="10">
        <v>3300.69</v>
      </c>
      <c r="I277" s="10" t="s">
        <v>332</v>
      </c>
      <c r="J277" s="24" t="s">
        <v>333</v>
      </c>
      <c r="K277" s="24" t="s">
        <v>439</v>
      </c>
      <c r="L277" s="10" t="s">
        <v>335</v>
      </c>
    </row>
    <row r="278" spans="1:12" x14ac:dyDescent="0.25">
      <c r="A278" s="8">
        <v>252</v>
      </c>
      <c r="B278" s="22" t="s">
        <v>264</v>
      </c>
      <c r="C278" s="44">
        <v>4.5586529889999998E-3</v>
      </c>
      <c r="D278" s="10" t="s">
        <v>330</v>
      </c>
      <c r="E278" s="10">
        <v>19559.189999999999</v>
      </c>
      <c r="F278" s="10">
        <v>0</v>
      </c>
      <c r="G278" s="10">
        <v>235.35</v>
      </c>
      <c r="H278" s="10">
        <v>19794.539999999997</v>
      </c>
      <c r="I278" s="10" t="s">
        <v>330</v>
      </c>
      <c r="J278" s="24" t="s">
        <v>331</v>
      </c>
      <c r="K278" s="24" t="s">
        <v>331</v>
      </c>
      <c r="L278" s="10" t="s">
        <v>331</v>
      </c>
    </row>
    <row r="279" spans="1:12" x14ac:dyDescent="0.25">
      <c r="A279" s="8"/>
      <c r="B279" s="22"/>
      <c r="C279" s="44"/>
      <c r="D279" s="10"/>
      <c r="E279" s="10"/>
      <c r="F279" s="10"/>
      <c r="G279" s="10"/>
      <c r="H279" s="10">
        <v>0</v>
      </c>
      <c r="I279" s="10"/>
      <c r="J279" s="24"/>
      <c r="K279" s="24"/>
      <c r="L279" s="10"/>
    </row>
    <row r="280" spans="1:12" x14ac:dyDescent="0.25">
      <c r="A280" s="8">
        <v>253</v>
      </c>
      <c r="B280" s="22" t="s">
        <v>265</v>
      </c>
      <c r="C280" s="44">
        <v>3.4487897099999998E-4</v>
      </c>
      <c r="D280" s="10" t="s">
        <v>330</v>
      </c>
      <c r="E280" s="10">
        <v>1479.73</v>
      </c>
      <c r="F280" s="10">
        <v>0</v>
      </c>
      <c r="G280" s="10">
        <v>0</v>
      </c>
      <c r="H280" s="10">
        <v>1479.73</v>
      </c>
      <c r="I280" s="10" t="s">
        <v>330</v>
      </c>
      <c r="J280" s="24" t="s">
        <v>331</v>
      </c>
      <c r="K280" s="24" t="s">
        <v>331</v>
      </c>
      <c r="L280" s="10" t="s">
        <v>331</v>
      </c>
    </row>
    <row r="281" spans="1:12" x14ac:dyDescent="0.25">
      <c r="A281" s="8">
        <v>254</v>
      </c>
      <c r="B281" s="22" t="s">
        <v>266</v>
      </c>
      <c r="C281" s="44">
        <v>1.315412904E-2</v>
      </c>
      <c r="D281" s="10" t="s">
        <v>330</v>
      </c>
      <c r="E281" s="10">
        <v>56438.63</v>
      </c>
      <c r="F281" s="10">
        <v>0</v>
      </c>
      <c r="G281" s="10">
        <v>0</v>
      </c>
      <c r="H281" s="10">
        <v>56438.63</v>
      </c>
      <c r="I281" s="10" t="s">
        <v>332</v>
      </c>
      <c r="J281" s="24" t="s">
        <v>333</v>
      </c>
      <c r="K281" s="24" t="s">
        <v>522</v>
      </c>
      <c r="L281" s="10" t="s">
        <v>335</v>
      </c>
    </row>
    <row r="282" spans="1:12" x14ac:dyDescent="0.25">
      <c r="A282" s="8">
        <v>255</v>
      </c>
      <c r="B282" s="22" t="s">
        <v>267</v>
      </c>
      <c r="C282" s="44">
        <v>4.8332605400000001E-4</v>
      </c>
      <c r="D282" s="10" t="s">
        <v>330</v>
      </c>
      <c r="E282" s="10">
        <v>2073.7399999999998</v>
      </c>
      <c r="F282" s="10">
        <v>0</v>
      </c>
      <c r="G282" s="10">
        <v>0</v>
      </c>
      <c r="H282" s="10">
        <v>2073.7399999999998</v>
      </c>
      <c r="I282" s="10" t="s">
        <v>330</v>
      </c>
      <c r="J282" s="24" t="s">
        <v>331</v>
      </c>
      <c r="K282" s="24" t="s">
        <v>331</v>
      </c>
      <c r="L282" s="10" t="s">
        <v>331</v>
      </c>
    </row>
    <row r="283" spans="1:12" x14ac:dyDescent="0.25">
      <c r="A283" s="8">
        <v>256</v>
      </c>
      <c r="B283" s="22" t="s">
        <v>268</v>
      </c>
      <c r="C283" s="44">
        <v>2.6615292033999999E-2</v>
      </c>
      <c r="D283" s="10" t="s">
        <v>330</v>
      </c>
      <c r="E283" s="10">
        <v>114194.61</v>
      </c>
      <c r="F283" s="10">
        <v>0</v>
      </c>
      <c r="G283" s="10">
        <v>0</v>
      </c>
      <c r="H283" s="10">
        <v>114194.61</v>
      </c>
      <c r="I283" s="10" t="s">
        <v>332</v>
      </c>
      <c r="J283" s="24" t="s">
        <v>333</v>
      </c>
      <c r="K283" s="24" t="s">
        <v>497</v>
      </c>
      <c r="L283" s="10" t="s">
        <v>335</v>
      </c>
    </row>
    <row r="284" spans="1:12" x14ac:dyDescent="0.25">
      <c r="A284" s="8">
        <v>257</v>
      </c>
      <c r="B284" s="22" t="s">
        <v>269</v>
      </c>
      <c r="C284" s="44">
        <v>1.3063534440000001E-3</v>
      </c>
      <c r="D284" s="10" t="s">
        <v>330</v>
      </c>
      <c r="E284" s="10">
        <v>5604.99</v>
      </c>
      <c r="F284" s="10">
        <v>0</v>
      </c>
      <c r="G284" s="10">
        <v>0</v>
      </c>
      <c r="H284" s="10">
        <v>5604.99</v>
      </c>
      <c r="I284" s="10" t="s">
        <v>330</v>
      </c>
      <c r="J284" s="24" t="s">
        <v>331</v>
      </c>
      <c r="K284" s="24" t="s">
        <v>331</v>
      </c>
      <c r="L284" s="10" t="s">
        <v>331</v>
      </c>
    </row>
    <row r="285" spans="1:12" x14ac:dyDescent="0.25">
      <c r="A285" s="8">
        <v>258</v>
      </c>
      <c r="B285" s="22" t="s">
        <v>270</v>
      </c>
      <c r="C285" s="44">
        <v>9.3847771200000004E-4</v>
      </c>
      <c r="D285" s="10" t="s">
        <v>330</v>
      </c>
      <c r="E285" s="10">
        <v>4026.6</v>
      </c>
      <c r="F285" s="10">
        <v>0</v>
      </c>
      <c r="G285" s="10">
        <v>0</v>
      </c>
      <c r="H285" s="10">
        <v>4026.6</v>
      </c>
      <c r="I285" s="10" t="s">
        <v>332</v>
      </c>
      <c r="J285" s="24" t="s">
        <v>333</v>
      </c>
      <c r="K285" s="24" t="s">
        <v>439</v>
      </c>
      <c r="L285" s="10" t="s">
        <v>335</v>
      </c>
    </row>
    <row r="286" spans="1:12" x14ac:dyDescent="0.25">
      <c r="A286" s="8">
        <v>259</v>
      </c>
      <c r="B286" s="22" t="s">
        <v>271</v>
      </c>
      <c r="C286" s="44">
        <v>0.114087527346</v>
      </c>
      <c r="D286" s="10" t="s">
        <v>330</v>
      </c>
      <c r="E286" s="10">
        <v>489499.82</v>
      </c>
      <c r="F286" s="10">
        <v>0</v>
      </c>
      <c r="G286" s="10">
        <v>0</v>
      </c>
      <c r="H286" s="10">
        <v>489499.82</v>
      </c>
      <c r="I286" s="10" t="s">
        <v>332</v>
      </c>
      <c r="J286" s="24" t="s">
        <v>333</v>
      </c>
      <c r="K286" s="24" t="s">
        <v>481</v>
      </c>
      <c r="L286" s="10" t="s">
        <v>335</v>
      </c>
    </row>
    <row r="287" spans="1:12" x14ac:dyDescent="0.25">
      <c r="A287" s="8">
        <v>260</v>
      </c>
      <c r="B287" s="22" t="s">
        <v>272</v>
      </c>
      <c r="C287" s="44">
        <v>1.5671696719999999E-3</v>
      </c>
      <c r="D287" s="10" t="s">
        <v>330</v>
      </c>
      <c r="E287" s="10">
        <v>6724.04</v>
      </c>
      <c r="F287" s="10">
        <v>0</v>
      </c>
      <c r="G287" s="10">
        <v>0</v>
      </c>
      <c r="H287" s="10">
        <v>6724.04</v>
      </c>
      <c r="I287" s="10" t="s">
        <v>330</v>
      </c>
      <c r="J287" s="24" t="s">
        <v>331</v>
      </c>
      <c r="K287" s="24" t="s">
        <v>331</v>
      </c>
      <c r="L287" s="10" t="s">
        <v>331</v>
      </c>
    </row>
    <row r="288" spans="1:12" x14ac:dyDescent="0.25">
      <c r="A288" s="8">
        <v>261</v>
      </c>
      <c r="B288" s="22" t="s">
        <v>273</v>
      </c>
      <c r="C288" s="44">
        <v>3.6531164909999999E-3</v>
      </c>
      <c r="D288" s="10" t="s">
        <v>330</v>
      </c>
      <c r="E288" s="10">
        <v>15673.93</v>
      </c>
      <c r="F288" s="10">
        <v>0</v>
      </c>
      <c r="G288" s="10">
        <v>0</v>
      </c>
      <c r="H288" s="10">
        <v>15673.93</v>
      </c>
      <c r="I288" s="10" t="s">
        <v>332</v>
      </c>
      <c r="J288" s="24" t="s">
        <v>333</v>
      </c>
      <c r="K288" s="24" t="s">
        <v>498</v>
      </c>
      <c r="L288" s="10" t="s">
        <v>335</v>
      </c>
    </row>
    <row r="289" spans="1:12" x14ac:dyDescent="0.25">
      <c r="A289" s="8">
        <v>262</v>
      </c>
      <c r="B289" s="22" t="s">
        <v>274</v>
      </c>
      <c r="C289" s="44">
        <v>3.3453814500000001E-3</v>
      </c>
      <c r="D289" s="10" t="s">
        <v>330</v>
      </c>
      <c r="E289" s="10">
        <v>14353.57</v>
      </c>
      <c r="F289" s="10">
        <v>0</v>
      </c>
      <c r="G289" s="10">
        <v>0</v>
      </c>
      <c r="H289" s="10">
        <v>14353.57</v>
      </c>
      <c r="I289" s="10" t="s">
        <v>332</v>
      </c>
      <c r="J289" s="24" t="s">
        <v>333</v>
      </c>
      <c r="K289" s="24" t="s">
        <v>499</v>
      </c>
      <c r="L289" s="10" t="s">
        <v>335</v>
      </c>
    </row>
    <row r="290" spans="1:12" x14ac:dyDescent="0.25">
      <c r="A290" s="8">
        <v>263</v>
      </c>
      <c r="B290" s="22" t="s">
        <v>275</v>
      </c>
      <c r="C290" s="44">
        <v>3.4982406100000002E-4</v>
      </c>
      <c r="D290" s="10" t="s">
        <v>330</v>
      </c>
      <c r="E290" s="10">
        <v>1500.94</v>
      </c>
      <c r="F290" s="10">
        <v>0</v>
      </c>
      <c r="G290" s="10">
        <v>0</v>
      </c>
      <c r="H290" s="10">
        <v>1500.94</v>
      </c>
      <c r="I290" s="10" t="s">
        <v>330</v>
      </c>
      <c r="J290" s="24" t="s">
        <v>331</v>
      </c>
      <c r="K290" s="24" t="s">
        <v>331</v>
      </c>
      <c r="L290" s="10" t="s">
        <v>331</v>
      </c>
    </row>
    <row r="291" spans="1:12" x14ac:dyDescent="0.25">
      <c r="A291" s="8">
        <v>264</v>
      </c>
      <c r="B291" s="22" t="s">
        <v>276</v>
      </c>
      <c r="C291" s="44">
        <v>2.2074607600000001E-4</v>
      </c>
      <c r="D291" s="10" t="s">
        <v>330</v>
      </c>
      <c r="E291" s="10">
        <v>947.13</v>
      </c>
      <c r="F291" s="10">
        <v>0</v>
      </c>
      <c r="G291" s="10">
        <v>0</v>
      </c>
      <c r="H291" s="10">
        <v>947.13</v>
      </c>
      <c r="I291" s="10" t="s">
        <v>330</v>
      </c>
      <c r="J291" s="24" t="s">
        <v>331</v>
      </c>
      <c r="K291" s="24" t="s">
        <v>331</v>
      </c>
      <c r="L291" s="10" t="s">
        <v>331</v>
      </c>
    </row>
    <row r="292" spans="1:12" x14ac:dyDescent="0.25">
      <c r="A292" s="8">
        <v>265</v>
      </c>
      <c r="B292" s="22" t="s">
        <v>277</v>
      </c>
      <c r="C292" s="44">
        <v>3.4175249799999998E-4</v>
      </c>
      <c r="D292" s="10" t="s">
        <v>330</v>
      </c>
      <c r="E292" s="10">
        <v>1466.31</v>
      </c>
      <c r="F292" s="10">
        <v>0</v>
      </c>
      <c r="G292" s="10">
        <v>0</v>
      </c>
      <c r="H292" s="10">
        <v>1466.31</v>
      </c>
      <c r="I292" s="10" t="s">
        <v>330</v>
      </c>
      <c r="J292" s="24" t="s">
        <v>331</v>
      </c>
      <c r="K292" s="24" t="s">
        <v>331</v>
      </c>
      <c r="L292" s="10" t="s">
        <v>331</v>
      </c>
    </row>
    <row r="293" spans="1:12" x14ac:dyDescent="0.25">
      <c r="A293" s="8">
        <v>266</v>
      </c>
      <c r="B293" s="22" t="s">
        <v>278</v>
      </c>
      <c r="C293" s="44">
        <v>5.8366538500000001E-4</v>
      </c>
      <c r="D293" s="10" t="s">
        <v>330</v>
      </c>
      <c r="E293" s="10">
        <v>2504.25</v>
      </c>
      <c r="F293" s="10">
        <v>0</v>
      </c>
      <c r="G293" s="10">
        <v>0</v>
      </c>
      <c r="H293" s="10">
        <v>2504.25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267</v>
      </c>
      <c r="B294" s="22" t="s">
        <v>279</v>
      </c>
      <c r="C294" s="44">
        <v>1.526406854E-3</v>
      </c>
      <c r="D294" s="10" t="s">
        <v>330</v>
      </c>
      <c r="E294" s="10">
        <v>6549.15</v>
      </c>
      <c r="F294" s="10">
        <v>0</v>
      </c>
      <c r="G294" s="10">
        <v>0</v>
      </c>
      <c r="H294" s="10">
        <v>6549.15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>
        <v>268</v>
      </c>
      <c r="B295" s="22" t="s">
        <v>280</v>
      </c>
      <c r="C295" s="44">
        <v>3.4585485399999999E-4</v>
      </c>
      <c r="D295" s="10" t="s">
        <v>330</v>
      </c>
      <c r="E295" s="10">
        <v>1483.91</v>
      </c>
      <c r="F295" s="10">
        <v>0</v>
      </c>
      <c r="G295" s="10">
        <v>0</v>
      </c>
      <c r="H295" s="10">
        <v>1483.91</v>
      </c>
      <c r="I295" s="10" t="s">
        <v>330</v>
      </c>
      <c r="J295" s="24" t="s">
        <v>331</v>
      </c>
      <c r="K295" s="24" t="s">
        <v>331</v>
      </c>
      <c r="L295" s="10" t="s">
        <v>331</v>
      </c>
    </row>
    <row r="296" spans="1:12" x14ac:dyDescent="0.25">
      <c r="A296" s="8">
        <v>269</v>
      </c>
      <c r="B296" s="22" t="s">
        <v>281</v>
      </c>
      <c r="C296" s="44">
        <v>5.3695276200000004E-4</v>
      </c>
      <c r="D296" s="10" t="s">
        <v>330</v>
      </c>
      <c r="E296" s="10">
        <v>2303.83</v>
      </c>
      <c r="F296" s="10">
        <v>0</v>
      </c>
      <c r="G296" s="10">
        <v>0</v>
      </c>
      <c r="H296" s="10">
        <v>2303.83</v>
      </c>
      <c r="I296" s="10" t="s">
        <v>330</v>
      </c>
      <c r="J296" s="24" t="s">
        <v>331</v>
      </c>
      <c r="K296" s="24" t="s">
        <v>331</v>
      </c>
      <c r="L296" s="10" t="s">
        <v>331</v>
      </c>
    </row>
    <row r="297" spans="1:12" x14ac:dyDescent="0.25">
      <c r="A297" s="8">
        <v>270</v>
      </c>
      <c r="B297" s="22" t="s">
        <v>282</v>
      </c>
      <c r="C297" s="44">
        <v>3.6753988999999997E-5</v>
      </c>
      <c r="D297" s="10" t="s">
        <v>332</v>
      </c>
      <c r="E297" s="10">
        <v>157.69396243874678</v>
      </c>
      <c r="F297" s="10">
        <v>944.55603756125322</v>
      </c>
      <c r="G297" s="10">
        <v>0</v>
      </c>
      <c r="H297" s="10">
        <v>1102.25</v>
      </c>
      <c r="I297" s="10" t="s">
        <v>330</v>
      </c>
      <c r="J297" s="24" t="s">
        <v>331</v>
      </c>
      <c r="K297" s="24" t="s">
        <v>331</v>
      </c>
      <c r="L297" s="10" t="s">
        <v>331</v>
      </c>
    </row>
    <row r="298" spans="1:12" x14ac:dyDescent="0.25">
      <c r="A298" s="25">
        <v>271</v>
      </c>
      <c r="B298" s="26" t="s">
        <v>410</v>
      </c>
      <c r="C298" s="47">
        <f>SUM(C20:C297)</f>
        <v>0.99954731139000053</v>
      </c>
      <c r="D298" s="38"/>
      <c r="E298" s="28">
        <f>SUM(E20:E297)</f>
        <v>4288621.5313412528</v>
      </c>
      <c r="F298" s="28">
        <f t="shared" ref="F298:H298" si="0">SUM(F20:F297)</f>
        <v>36851.798658746855</v>
      </c>
      <c r="G298" s="28">
        <f t="shared" si="0"/>
        <v>6260.59</v>
      </c>
      <c r="H298" s="28">
        <f t="shared" si="0"/>
        <v>4331733.9200000009</v>
      </c>
      <c r="I298" s="38"/>
      <c r="J298" s="38"/>
      <c r="K298" s="38"/>
      <c r="L298" s="38"/>
    </row>
    <row r="299" spans="1:12" x14ac:dyDescent="0.25">
      <c r="A299" s="58" t="s">
        <v>500</v>
      </c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</row>
    <row r="300" spans="1:12" x14ac:dyDescent="0.25">
      <c r="A300" s="8">
        <v>1</v>
      </c>
      <c r="B300" s="22" t="s">
        <v>283</v>
      </c>
      <c r="C300" s="44">
        <v>4.3760292E-5</v>
      </c>
      <c r="D300" s="10" t="s">
        <v>332</v>
      </c>
      <c r="E300" s="10">
        <v>187.75606995710291</v>
      </c>
      <c r="F300" s="10">
        <v>1124.613930042897</v>
      </c>
      <c r="G300" s="10">
        <v>-1312.37</v>
      </c>
      <c r="H300" s="10">
        <v>0</v>
      </c>
      <c r="I300" s="10" t="s">
        <v>330</v>
      </c>
      <c r="J300" s="24" t="s">
        <v>331</v>
      </c>
      <c r="K300" s="24" t="s">
        <v>331</v>
      </c>
      <c r="L300" s="10" t="s">
        <v>331</v>
      </c>
    </row>
    <row r="301" spans="1:12" x14ac:dyDescent="0.25">
      <c r="A301" s="8">
        <v>2</v>
      </c>
      <c r="B301" s="22" t="s">
        <v>284</v>
      </c>
      <c r="C301" s="44">
        <v>1.7535336999999999E-5</v>
      </c>
      <c r="D301" s="10" t="s">
        <v>332</v>
      </c>
      <c r="E301" s="10">
        <v>75.232087088527237</v>
      </c>
      <c r="F301" s="10">
        <v>450.64791291147276</v>
      </c>
      <c r="G301" s="10">
        <v>-525.88</v>
      </c>
      <c r="H301" s="10">
        <v>0</v>
      </c>
      <c r="I301" s="10" t="s">
        <v>330</v>
      </c>
      <c r="J301" s="24" t="s">
        <v>331</v>
      </c>
      <c r="K301" s="24" t="s">
        <v>331</v>
      </c>
      <c r="L301" s="10" t="s">
        <v>331</v>
      </c>
    </row>
    <row r="302" spans="1:12" x14ac:dyDescent="0.25">
      <c r="A302" s="8">
        <v>3</v>
      </c>
      <c r="B302" s="22" t="s">
        <v>285</v>
      </c>
      <c r="C302" s="44">
        <v>4.6474904999999998E-5</v>
      </c>
      <c r="D302" s="10" t="s">
        <v>332</v>
      </c>
      <c r="E302" s="10">
        <v>199.40210232920094</v>
      </c>
      <c r="F302" s="10">
        <v>1194.377897670799</v>
      </c>
      <c r="G302" s="10">
        <v>-1393.78</v>
      </c>
      <c r="H302" s="10">
        <v>0</v>
      </c>
      <c r="I302" s="10" t="s">
        <v>330</v>
      </c>
      <c r="J302" s="24" t="s">
        <v>331</v>
      </c>
      <c r="K302" s="24" t="s">
        <v>331</v>
      </c>
      <c r="L302" s="10" t="s">
        <v>331</v>
      </c>
    </row>
    <row r="303" spans="1:12" x14ac:dyDescent="0.25">
      <c r="A303" s="8">
        <v>4</v>
      </c>
      <c r="B303" s="22" t="s">
        <v>286</v>
      </c>
      <c r="C303" s="44">
        <v>7.8474939999999992E-6</v>
      </c>
      <c r="D303" s="10" t="s">
        <v>332</v>
      </c>
      <c r="E303" s="10">
        <v>33.673990426570896</v>
      </c>
      <c r="F303" s="10">
        <v>201.6760095734291</v>
      </c>
      <c r="G303" s="10">
        <v>-235.35</v>
      </c>
      <c r="H303" s="10">
        <v>0</v>
      </c>
      <c r="I303" s="10" t="s">
        <v>330</v>
      </c>
      <c r="J303" s="24" t="s">
        <v>331</v>
      </c>
      <c r="K303" s="24" t="s">
        <v>331</v>
      </c>
      <c r="L303" s="10" t="s">
        <v>331</v>
      </c>
    </row>
    <row r="304" spans="1:12" x14ac:dyDescent="0.25">
      <c r="A304" s="8">
        <v>5</v>
      </c>
      <c r="B304" s="22" t="s">
        <v>287</v>
      </c>
      <c r="C304" s="44">
        <v>8.5803472999999999E-5</v>
      </c>
      <c r="D304" s="10" t="s">
        <v>330</v>
      </c>
      <c r="E304" s="10">
        <v>368.15</v>
      </c>
      <c r="F304" s="10">
        <v>0</v>
      </c>
      <c r="G304" s="10">
        <v>-368.15</v>
      </c>
      <c r="H304" s="10">
        <v>0</v>
      </c>
      <c r="I304" s="10" t="s">
        <v>330</v>
      </c>
      <c r="J304" s="24" t="s">
        <v>331</v>
      </c>
      <c r="K304" s="24" t="s">
        <v>331</v>
      </c>
      <c r="L304" s="10" t="s">
        <v>331</v>
      </c>
    </row>
    <row r="305" spans="1:12" x14ac:dyDescent="0.25">
      <c r="A305" s="8">
        <v>6</v>
      </c>
      <c r="B305" s="22" t="s">
        <v>288</v>
      </c>
      <c r="C305" s="44">
        <v>1.9885436200000001E-4</v>
      </c>
      <c r="D305" s="10" t="s">
        <v>330</v>
      </c>
      <c r="E305" s="10">
        <v>853.2</v>
      </c>
      <c r="F305" s="10">
        <v>0</v>
      </c>
      <c r="G305" s="10">
        <v>-853.2</v>
      </c>
      <c r="H305" s="10">
        <v>0</v>
      </c>
      <c r="I305" s="10" t="s">
        <v>330</v>
      </c>
      <c r="J305" s="24" t="s">
        <v>331</v>
      </c>
      <c r="K305" s="24" t="s">
        <v>331</v>
      </c>
      <c r="L305" s="10" t="s">
        <v>331</v>
      </c>
    </row>
    <row r="306" spans="1:12" x14ac:dyDescent="0.25">
      <c r="A306" s="8">
        <v>7</v>
      </c>
      <c r="B306" s="22" t="s">
        <v>289</v>
      </c>
      <c r="C306" s="44">
        <v>7.56167E-7</v>
      </c>
      <c r="D306" s="10" t="s">
        <v>332</v>
      </c>
      <c r="E306" s="10">
        <v>3.2469500185522691</v>
      </c>
      <c r="F306" s="10">
        <v>19.433049981447731</v>
      </c>
      <c r="G306" s="10">
        <v>-22.68</v>
      </c>
      <c r="H306" s="10">
        <v>0</v>
      </c>
      <c r="I306" s="10" t="s">
        <v>330</v>
      </c>
      <c r="J306" s="24" t="s">
        <v>331</v>
      </c>
      <c r="K306" s="24" t="s">
        <v>331</v>
      </c>
      <c r="L306" s="10" t="s">
        <v>331</v>
      </c>
    </row>
    <row r="307" spans="1:12" x14ac:dyDescent="0.25">
      <c r="A307" s="8">
        <v>8</v>
      </c>
      <c r="B307" s="22" t="s">
        <v>290</v>
      </c>
      <c r="C307" s="44">
        <v>5.1656580999999997E-5</v>
      </c>
      <c r="D307" s="10" t="s">
        <v>332</v>
      </c>
      <c r="E307" s="10">
        <v>221.63605740041112</v>
      </c>
      <c r="F307" s="10">
        <v>1327.5439425995889</v>
      </c>
      <c r="G307" s="10">
        <v>-1549.18</v>
      </c>
      <c r="H307" s="10">
        <v>0</v>
      </c>
      <c r="I307" s="10" t="s">
        <v>330</v>
      </c>
      <c r="J307" s="24" t="s">
        <v>331</v>
      </c>
      <c r="K307" s="24" t="s">
        <v>331</v>
      </c>
      <c r="L307" s="10" t="s">
        <v>331</v>
      </c>
    </row>
    <row r="308" spans="1:12" x14ac:dyDescent="0.25">
      <c r="A308" s="25">
        <v>9</v>
      </c>
      <c r="B308" s="26" t="s">
        <v>410</v>
      </c>
      <c r="C308" s="47">
        <f>SUM(C300:C307)</f>
        <v>4.5268861099999997E-4</v>
      </c>
      <c r="D308" s="38"/>
      <c r="E308" s="28">
        <f>SUM(E300:E307)</f>
        <v>1942.2972572203655</v>
      </c>
      <c r="F308" s="28">
        <f>SUM(F300:F307)</f>
        <v>4318.2927427796349</v>
      </c>
      <c r="G308" s="28">
        <f>SUM(G300:G307)</f>
        <v>-6260.59</v>
      </c>
      <c r="H308" s="28">
        <f t="shared" ref="H308" si="1">SUM(H300:H307)</f>
        <v>0</v>
      </c>
      <c r="I308" s="38"/>
      <c r="J308" s="38"/>
      <c r="K308" s="38"/>
      <c r="L308" s="38"/>
    </row>
    <row r="309" spans="1:12" x14ac:dyDescent="0.25">
      <c r="A309" s="58" t="s">
        <v>523</v>
      </c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</row>
    <row r="310" spans="1:12" x14ac:dyDescent="0.25">
      <c r="A310" s="25">
        <v>1</v>
      </c>
      <c r="B310" s="26" t="s">
        <v>292</v>
      </c>
      <c r="C310" s="46">
        <v>1.0000000000010005</v>
      </c>
      <c r="D310" s="38"/>
      <c r="E310" s="28">
        <v>4290563.8285984732</v>
      </c>
      <c r="F310" s="28">
        <v>41170.091401526486</v>
      </c>
      <c r="G310" s="28">
        <v>0</v>
      </c>
      <c r="H310" s="28">
        <v>4331733.9200000009</v>
      </c>
      <c r="I310" s="38"/>
      <c r="J310" s="38"/>
      <c r="K310" s="38"/>
      <c r="L310" s="38"/>
    </row>
    <row r="311" spans="1:12" x14ac:dyDescent="0.25">
      <c r="A311" s="58" t="s">
        <v>532</v>
      </c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</row>
    <row r="312" spans="1:12" x14ac:dyDescent="0.25">
      <c r="A312" s="8">
        <v>1</v>
      </c>
      <c r="B312" s="22" t="s">
        <v>36</v>
      </c>
      <c r="C312" s="23">
        <v>0</v>
      </c>
      <c r="D312" s="38"/>
      <c r="E312" s="45">
        <v>0</v>
      </c>
      <c r="F312" s="38"/>
      <c r="G312" s="45">
        <v>0</v>
      </c>
      <c r="H312" s="7">
        <f>ROUND(SUM(E312:G312),2)</f>
        <v>0</v>
      </c>
      <c r="I312" s="10" t="s">
        <v>330</v>
      </c>
      <c r="J312" s="24"/>
      <c r="K312" s="24"/>
      <c r="L312" s="10"/>
    </row>
    <row r="313" spans="1:12" x14ac:dyDescent="0.25">
      <c r="A313" s="8">
        <v>2</v>
      </c>
      <c r="B313" s="22" t="s">
        <v>59</v>
      </c>
      <c r="C313" s="23">
        <v>4.3150000000000001E-2</v>
      </c>
      <c r="D313" s="38"/>
      <c r="E313" s="45">
        <v>11319.94</v>
      </c>
      <c r="F313" s="38"/>
      <c r="G313" s="45">
        <v>0</v>
      </c>
      <c r="H313" s="7">
        <f t="shared" ref="H313:H320" si="2">ROUND(SUM(E313:G313),2)</f>
        <v>11319.94</v>
      </c>
      <c r="I313" s="10" t="s">
        <v>332</v>
      </c>
      <c r="J313" s="24" t="s">
        <v>333</v>
      </c>
      <c r="K313" s="24" t="s">
        <v>443</v>
      </c>
      <c r="L313" s="10" t="s">
        <v>335</v>
      </c>
    </row>
    <row r="314" spans="1:12" x14ac:dyDescent="0.25">
      <c r="A314" s="8">
        <v>3</v>
      </c>
      <c r="B314" s="22" t="s">
        <v>533</v>
      </c>
      <c r="C314" s="23">
        <v>0.23499999999999999</v>
      </c>
      <c r="D314" s="38"/>
      <c r="E314" s="45">
        <v>61649.75</v>
      </c>
      <c r="F314" s="38"/>
      <c r="G314" s="10">
        <f>ROUND(-E314*0.15,2)</f>
        <v>-9247.4599999999991</v>
      </c>
      <c r="H314" s="7">
        <f t="shared" si="2"/>
        <v>52402.29</v>
      </c>
      <c r="I314" s="10" t="s">
        <v>332</v>
      </c>
      <c r="J314" s="24" t="s">
        <v>333</v>
      </c>
      <c r="K314" s="24" t="s">
        <v>447</v>
      </c>
      <c r="L314" s="10" t="s">
        <v>335</v>
      </c>
    </row>
    <row r="315" spans="1:12" x14ac:dyDescent="0.25">
      <c r="A315" s="8">
        <v>4</v>
      </c>
      <c r="B315" s="22" t="s">
        <v>534</v>
      </c>
      <c r="C315" s="23">
        <v>0.23519000000000001</v>
      </c>
      <c r="D315" s="38"/>
      <c r="E315" s="45">
        <v>61699.6</v>
      </c>
      <c r="F315" s="38"/>
      <c r="G315" s="10">
        <f>ROUND(-E315*0.15,2)</f>
        <v>-9254.94</v>
      </c>
      <c r="H315" s="7">
        <f t="shared" si="2"/>
        <v>52444.66</v>
      </c>
      <c r="I315" s="10" t="s">
        <v>332</v>
      </c>
      <c r="J315" s="24" t="s">
        <v>333</v>
      </c>
      <c r="K315" s="24" t="s">
        <v>508</v>
      </c>
      <c r="L315" s="10" t="s">
        <v>335</v>
      </c>
    </row>
    <row r="316" spans="1:12" x14ac:dyDescent="0.25">
      <c r="A316" s="8">
        <v>5</v>
      </c>
      <c r="B316" s="22" t="s">
        <v>84</v>
      </c>
      <c r="C316" s="23">
        <v>0.08</v>
      </c>
      <c r="D316" s="38"/>
      <c r="E316" s="45">
        <v>20987.15</v>
      </c>
      <c r="F316" s="38"/>
      <c r="G316" s="10">
        <v>0</v>
      </c>
      <c r="H316" s="7">
        <f t="shared" si="2"/>
        <v>20987.15</v>
      </c>
      <c r="I316" s="10" t="s">
        <v>330</v>
      </c>
      <c r="J316" s="24"/>
      <c r="K316" s="24"/>
      <c r="L316" s="10"/>
    </row>
    <row r="317" spans="1:12" x14ac:dyDescent="0.25">
      <c r="A317" s="8">
        <v>6</v>
      </c>
      <c r="B317" s="22" t="s">
        <v>89</v>
      </c>
      <c r="C317" s="23">
        <v>1.166E-2</v>
      </c>
      <c r="D317" s="38"/>
      <c r="E317" s="45">
        <v>3058.88</v>
      </c>
      <c r="F317" s="38"/>
      <c r="G317" s="10">
        <v>0</v>
      </c>
      <c r="H317" s="7">
        <f t="shared" si="2"/>
        <v>3058.88</v>
      </c>
      <c r="I317" s="10" t="s">
        <v>330</v>
      </c>
      <c r="J317" s="24"/>
      <c r="K317" s="24"/>
      <c r="L317" s="10"/>
    </row>
    <row r="318" spans="1:12" x14ac:dyDescent="0.25">
      <c r="A318" s="8">
        <v>7</v>
      </c>
      <c r="B318" s="22" t="s">
        <v>90</v>
      </c>
      <c r="C318" s="23">
        <v>0.16</v>
      </c>
      <c r="D318" s="38"/>
      <c r="E318" s="45">
        <v>41974.3</v>
      </c>
      <c r="F318" s="38"/>
      <c r="G318" s="10">
        <v>0</v>
      </c>
      <c r="H318" s="7">
        <f t="shared" si="2"/>
        <v>41974.3</v>
      </c>
      <c r="I318" s="10" t="s">
        <v>332</v>
      </c>
      <c r="J318" s="24" t="s">
        <v>333</v>
      </c>
      <c r="K318" s="24" t="s">
        <v>519</v>
      </c>
      <c r="L318" s="10" t="s">
        <v>335</v>
      </c>
    </row>
    <row r="319" spans="1:12" x14ac:dyDescent="0.25">
      <c r="A319" s="8">
        <v>8</v>
      </c>
      <c r="B319" s="22" t="s">
        <v>535</v>
      </c>
      <c r="C319" s="23">
        <v>0.23499999999999999</v>
      </c>
      <c r="D319" s="38"/>
      <c r="E319" s="45">
        <v>61649.75</v>
      </c>
      <c r="F319" s="38"/>
      <c r="G319" s="10">
        <f>ROUND(-E319*0.15,2)</f>
        <v>-9247.4599999999991</v>
      </c>
      <c r="H319" s="7">
        <f t="shared" si="2"/>
        <v>52402.29</v>
      </c>
      <c r="I319" s="10" t="s">
        <v>332</v>
      </c>
      <c r="J319" s="24" t="s">
        <v>333</v>
      </c>
      <c r="K319" s="24" t="s">
        <v>359</v>
      </c>
      <c r="L319" s="10" t="s">
        <v>335</v>
      </c>
    </row>
    <row r="320" spans="1:12" x14ac:dyDescent="0.25">
      <c r="A320" s="5">
        <v>9</v>
      </c>
      <c r="B320" s="35" t="s">
        <v>292</v>
      </c>
      <c r="C320" s="39">
        <v>1</v>
      </c>
      <c r="D320" s="38"/>
      <c r="E320" s="7">
        <v>262339.37</v>
      </c>
      <c r="F320" s="38"/>
      <c r="G320" s="7">
        <f>SUM(G312:G319)</f>
        <v>-27749.86</v>
      </c>
      <c r="H320" s="7">
        <f t="shared" si="2"/>
        <v>234589.51</v>
      </c>
      <c r="I320" s="10" t="s">
        <v>330</v>
      </c>
      <c r="J320" s="24"/>
      <c r="K320" s="24"/>
      <c r="L320" s="10"/>
    </row>
  </sheetData>
  <autoFilter ref="A17:L320" xr:uid="{0C9C774B-46CF-4608-8125-E9E2D1B5DDA5}"/>
  <mergeCells count="9">
    <mergeCell ref="A311:L311"/>
    <mergeCell ref="A2:G2"/>
    <mergeCell ref="A3:G3"/>
    <mergeCell ref="A299:L299"/>
    <mergeCell ref="A309:L309"/>
    <mergeCell ref="D5:G8"/>
    <mergeCell ref="C9:G9"/>
    <mergeCell ref="A16:L16"/>
    <mergeCell ref="A18:L18"/>
  </mergeCells>
  <conditionalFormatting sqref="J20:L297">
    <cfRule type="expression" dxfId="5" priority="3">
      <formula>$I20="No"</formula>
    </cfRule>
  </conditionalFormatting>
  <conditionalFormatting sqref="J300:L307">
    <cfRule type="expression" dxfId="4" priority="4">
      <formula>$I300="No"</formula>
    </cfRule>
  </conditionalFormatting>
  <conditionalFormatting sqref="J312:L320">
    <cfRule type="expression" dxfId="3" priority="1">
      <formula>$I312="No"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D407-5203-46E8-8493-B505B01EF856}">
  <sheetPr>
    <pageSetUpPr fitToPage="1"/>
  </sheetPr>
  <dimension ref="A1:L311"/>
  <sheetViews>
    <sheetView tabSelected="1" zoomScaleNormal="100" zoomScaleSheetLayoutView="80" workbookViewId="0"/>
  </sheetViews>
  <sheetFormatPr defaultColWidth="9" defaultRowHeight="15.75" x14ac:dyDescent="0.25"/>
  <cols>
    <col min="1" max="1" width="5.875" style="1" bestFit="1" customWidth="1"/>
    <col min="2" max="2" width="69.625" style="1" customWidth="1"/>
    <col min="3" max="9" width="16.5" style="1" customWidth="1"/>
    <col min="10" max="10" width="17.625" style="1" bestFit="1" customWidth="1"/>
    <col min="11" max="11" width="15.25" style="1" customWidth="1"/>
    <col min="12" max="12" width="13.5" style="1" customWidth="1"/>
    <col min="13" max="16384" width="9" style="1"/>
  </cols>
  <sheetData>
    <row r="1" spans="1:12" ht="61.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2" ht="36.75" customHeight="1" x14ac:dyDescent="0.25">
      <c r="A2" s="56" t="s">
        <v>526</v>
      </c>
      <c r="B2" s="56"/>
      <c r="C2" s="56"/>
      <c r="D2" s="56"/>
      <c r="E2" s="56"/>
      <c r="F2" s="56"/>
      <c r="G2" s="56"/>
    </row>
    <row r="3" spans="1:12" ht="15.6" customHeight="1" x14ac:dyDescent="0.25">
      <c r="A3" s="57" t="s">
        <v>423</v>
      </c>
      <c r="B3" s="57"/>
      <c r="C3" s="57"/>
      <c r="D3" s="57"/>
      <c r="E3" s="57"/>
      <c r="F3" s="57"/>
      <c r="G3" s="57"/>
    </row>
    <row r="4" spans="1:12" ht="31.5" x14ac:dyDescent="0.25">
      <c r="A4" s="3"/>
      <c r="B4" s="4"/>
      <c r="C4" s="4" t="s">
        <v>424</v>
      </c>
      <c r="D4" s="4" t="s">
        <v>295</v>
      </c>
      <c r="E4" s="4" t="s">
        <v>296</v>
      </c>
      <c r="F4" s="4" t="s">
        <v>297</v>
      </c>
      <c r="G4" s="4" t="s">
        <v>298</v>
      </c>
    </row>
    <row r="5" spans="1:12" ht="16.5" customHeight="1" x14ac:dyDescent="0.25">
      <c r="A5" s="5" t="s">
        <v>299</v>
      </c>
      <c r="B5" s="6" t="s">
        <v>300</v>
      </c>
      <c r="C5" s="7">
        <v>9469395.3532553241</v>
      </c>
      <c r="D5" s="60"/>
      <c r="E5" s="60"/>
      <c r="F5" s="60"/>
      <c r="G5" s="60"/>
    </row>
    <row r="6" spans="1:12" x14ac:dyDescent="0.25">
      <c r="A6" s="8">
        <v>1</v>
      </c>
      <c r="B6" s="9" t="s">
        <v>515</v>
      </c>
      <c r="C6" s="10">
        <v>9369789.6577544529</v>
      </c>
      <c r="D6" s="60"/>
      <c r="E6" s="60"/>
      <c r="F6" s="60"/>
      <c r="G6" s="60"/>
    </row>
    <row r="7" spans="1:12" x14ac:dyDescent="0.25">
      <c r="A7" s="8">
        <v>2</v>
      </c>
      <c r="B7" s="15" t="s">
        <v>516</v>
      </c>
      <c r="C7" s="10">
        <v>-6985.6258518930099</v>
      </c>
      <c r="D7" s="60"/>
      <c r="E7" s="60"/>
      <c r="F7" s="60"/>
      <c r="G7" s="60"/>
    </row>
    <row r="8" spans="1:12" x14ac:dyDescent="0.25">
      <c r="A8" s="8">
        <v>3</v>
      </c>
      <c r="B8" s="15" t="s">
        <v>517</v>
      </c>
      <c r="C8" s="10">
        <v>106591.32135276409</v>
      </c>
      <c r="D8" s="60"/>
      <c r="E8" s="60"/>
      <c r="F8" s="60"/>
      <c r="G8" s="60"/>
    </row>
    <row r="9" spans="1:12" ht="15.75" customHeight="1" x14ac:dyDescent="0.25">
      <c r="A9" s="5" t="s">
        <v>306</v>
      </c>
      <c r="B9" s="12" t="s">
        <v>307</v>
      </c>
      <c r="C9" s="61" t="s">
        <v>308</v>
      </c>
      <c r="D9" s="61"/>
      <c r="E9" s="61"/>
      <c r="F9" s="61"/>
      <c r="G9" s="61"/>
    </row>
    <row r="10" spans="1:12" ht="15.75" customHeight="1" x14ac:dyDescent="0.25">
      <c r="A10" s="8">
        <v>1</v>
      </c>
      <c r="B10" s="14" t="s">
        <v>309</v>
      </c>
      <c r="C10" s="10">
        <v>4734697.6119589694</v>
      </c>
      <c r="D10" s="16"/>
      <c r="E10" s="16"/>
      <c r="F10" s="16"/>
      <c r="G10" s="16"/>
      <c r="J10" s="18"/>
      <c r="K10" s="18"/>
      <c r="L10" s="18"/>
    </row>
    <row r="11" spans="1:12" ht="15.75" customHeight="1" x14ac:dyDescent="0.25">
      <c r="A11" s="8" t="s">
        <v>310</v>
      </c>
      <c r="B11" s="14" t="s">
        <v>311</v>
      </c>
      <c r="C11" s="10">
        <v>-14204.09</v>
      </c>
      <c r="D11" s="16"/>
      <c r="E11" s="16"/>
      <c r="F11" s="16"/>
      <c r="G11" s="17">
        <v>14204.09</v>
      </c>
      <c r="J11" s="18"/>
      <c r="K11" s="18"/>
      <c r="L11" s="18"/>
    </row>
    <row r="12" spans="1:12" ht="15.75" customHeight="1" x14ac:dyDescent="0.25">
      <c r="A12" s="8" t="s">
        <v>312</v>
      </c>
      <c r="B12" s="14" t="s">
        <v>313</v>
      </c>
      <c r="C12" s="10">
        <v>-1139196.5</v>
      </c>
      <c r="D12" s="16"/>
      <c r="E12" s="16"/>
      <c r="F12" s="16"/>
      <c r="G12" s="17">
        <v>1139196.5</v>
      </c>
      <c r="H12" s="51"/>
      <c r="J12" s="18"/>
      <c r="K12" s="18"/>
      <c r="L12" s="18"/>
    </row>
    <row r="13" spans="1:12" ht="18" customHeight="1" x14ac:dyDescent="0.25">
      <c r="A13" s="8" t="s">
        <v>314</v>
      </c>
      <c r="B13" s="14" t="s">
        <v>315</v>
      </c>
      <c r="C13" s="10">
        <v>-236734.89</v>
      </c>
      <c r="D13" s="16"/>
      <c r="E13" s="16"/>
      <c r="F13" s="17">
        <f>H311</f>
        <v>211693.42</v>
      </c>
      <c r="G13" s="17">
        <f>-G311</f>
        <v>25041.469999999998</v>
      </c>
      <c r="J13" s="18"/>
      <c r="K13" s="18"/>
      <c r="L13" s="18"/>
    </row>
    <row r="14" spans="1:12" ht="15.75" customHeight="1" x14ac:dyDescent="0.25">
      <c r="A14" s="8" t="s">
        <v>316</v>
      </c>
      <c r="B14" s="14" t="s">
        <v>317</v>
      </c>
      <c r="C14" s="10">
        <v>3344562.1319589694</v>
      </c>
      <c r="D14" s="20">
        <v>75349.118041028836</v>
      </c>
      <c r="E14" s="16"/>
      <c r="F14" s="17">
        <v>3419911.2499999981</v>
      </c>
      <c r="G14" s="16"/>
      <c r="J14" s="18"/>
      <c r="K14" s="18"/>
      <c r="L14" s="18"/>
    </row>
    <row r="15" spans="1:12" ht="15.75" customHeight="1" x14ac:dyDescent="0.25">
      <c r="A15" s="8">
        <v>2</v>
      </c>
      <c r="B15" s="14" t="s">
        <v>318</v>
      </c>
      <c r="C15" s="10">
        <v>4734697.7380410284</v>
      </c>
      <c r="D15" s="20">
        <v>-75349.118041028836</v>
      </c>
      <c r="E15" s="17">
        <v>4659348.6199999992</v>
      </c>
      <c r="F15" s="16"/>
      <c r="G15" s="16"/>
      <c r="J15" s="18"/>
      <c r="K15" s="18"/>
      <c r="L15" s="18"/>
    </row>
    <row r="16" spans="1:12" x14ac:dyDescent="0.25">
      <c r="A16" s="57" t="s">
        <v>319</v>
      </c>
      <c r="B16" s="57">
        <v>0</v>
      </c>
      <c r="C16" s="57" t="e">
        <v>#REF!</v>
      </c>
      <c r="D16" s="57"/>
      <c r="E16" s="57"/>
      <c r="F16" s="57"/>
      <c r="G16" s="57"/>
      <c r="H16" s="57"/>
      <c r="I16" s="57"/>
      <c r="J16" s="57"/>
      <c r="K16" s="57"/>
      <c r="L16" s="57"/>
    </row>
    <row r="17" spans="1:12" ht="47.25" x14ac:dyDescent="0.25">
      <c r="A17" s="3"/>
      <c r="B17" s="21" t="s">
        <v>320</v>
      </c>
      <c r="C17" s="4" t="s">
        <v>321</v>
      </c>
      <c r="D17" s="4" t="s">
        <v>322</v>
      </c>
      <c r="E17" s="4" t="s">
        <v>323</v>
      </c>
      <c r="F17" s="4" t="s">
        <v>295</v>
      </c>
      <c r="G17" s="4" t="s">
        <v>324</v>
      </c>
      <c r="H17" s="4" t="s">
        <v>424</v>
      </c>
      <c r="I17" s="4" t="s">
        <v>325</v>
      </c>
      <c r="J17" s="4" t="s">
        <v>326</v>
      </c>
      <c r="K17" s="4" t="s">
        <v>327</v>
      </c>
      <c r="L17" s="4" t="s">
        <v>328</v>
      </c>
    </row>
    <row r="18" spans="1:12" x14ac:dyDescent="0.25">
      <c r="A18" s="58" t="s">
        <v>329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9"/>
    </row>
    <row r="19" spans="1:12" x14ac:dyDescent="0.25">
      <c r="A19" s="8">
        <v>1</v>
      </c>
      <c r="B19" s="22" t="s">
        <v>13</v>
      </c>
      <c r="C19" s="44">
        <v>3.3962666000000001E-4</v>
      </c>
      <c r="D19" s="10" t="s">
        <v>330</v>
      </c>
      <c r="E19" s="10">
        <v>1135.9000000000001</v>
      </c>
      <c r="F19" s="10">
        <v>0</v>
      </c>
      <c r="G19" s="10">
        <v>0</v>
      </c>
      <c r="H19" s="10">
        <v>1135.9000000000001</v>
      </c>
      <c r="I19" s="10" t="s">
        <v>330</v>
      </c>
      <c r="J19" s="24" t="s">
        <v>331</v>
      </c>
      <c r="K19" s="24" t="s">
        <v>331</v>
      </c>
      <c r="L19" s="10" t="s">
        <v>331</v>
      </c>
    </row>
    <row r="20" spans="1:12" x14ac:dyDescent="0.25">
      <c r="A20" s="8">
        <v>2</v>
      </c>
      <c r="B20" s="22" t="s">
        <v>14</v>
      </c>
      <c r="C20" s="44">
        <v>9.3463012000000005E-4</v>
      </c>
      <c r="D20" s="10" t="s">
        <v>330</v>
      </c>
      <c r="E20" s="10">
        <v>3125.93</v>
      </c>
      <c r="F20" s="10">
        <v>0</v>
      </c>
      <c r="G20" s="10">
        <v>0</v>
      </c>
      <c r="H20" s="10">
        <v>3125.93</v>
      </c>
      <c r="I20" s="10" t="s">
        <v>332</v>
      </c>
      <c r="J20" s="24" t="s">
        <v>333</v>
      </c>
      <c r="K20" s="24" t="s">
        <v>429</v>
      </c>
      <c r="L20" s="10" t="s">
        <v>335</v>
      </c>
    </row>
    <row r="21" spans="1:12" x14ac:dyDescent="0.25">
      <c r="A21" s="8">
        <v>3</v>
      </c>
      <c r="B21" s="22" t="s">
        <v>15</v>
      </c>
      <c r="C21" s="44">
        <v>8.7952616099999995E-4</v>
      </c>
      <c r="D21" s="10" t="s">
        <v>330</v>
      </c>
      <c r="E21" s="10">
        <v>2941.63</v>
      </c>
      <c r="F21" s="10">
        <v>0</v>
      </c>
      <c r="G21" s="10">
        <v>0</v>
      </c>
      <c r="H21" s="10">
        <v>2941.63</v>
      </c>
      <c r="I21" s="10" t="s">
        <v>332</v>
      </c>
      <c r="J21" s="24" t="s">
        <v>333</v>
      </c>
      <c r="K21" s="24" t="s">
        <v>430</v>
      </c>
      <c r="L21" s="10" t="s">
        <v>335</v>
      </c>
    </row>
    <row r="22" spans="1:12" x14ac:dyDescent="0.25">
      <c r="A22" s="8">
        <v>4</v>
      </c>
      <c r="B22" s="22" t="s">
        <v>16</v>
      </c>
      <c r="C22" s="44">
        <v>4.616561194E-3</v>
      </c>
      <c r="D22" s="10" t="s">
        <v>330</v>
      </c>
      <c r="E22" s="10">
        <v>15440.38</v>
      </c>
      <c r="F22" s="10">
        <v>0</v>
      </c>
      <c r="G22" s="10">
        <v>0</v>
      </c>
      <c r="H22" s="10">
        <v>15440.38</v>
      </c>
      <c r="I22" s="10" t="s">
        <v>330</v>
      </c>
      <c r="J22" s="24" t="s">
        <v>331</v>
      </c>
      <c r="K22" s="24" t="s">
        <v>331</v>
      </c>
      <c r="L22" s="10" t="s">
        <v>331</v>
      </c>
    </row>
    <row r="23" spans="1:12" x14ac:dyDescent="0.25">
      <c r="A23" s="8">
        <v>5</v>
      </c>
      <c r="B23" s="22" t="s">
        <v>17</v>
      </c>
      <c r="C23" s="44">
        <v>6.4220260899999998E-4</v>
      </c>
      <c r="D23" s="10" t="s">
        <v>330</v>
      </c>
      <c r="E23" s="10">
        <v>2147.89</v>
      </c>
      <c r="F23" s="10">
        <v>0</v>
      </c>
      <c r="G23" s="10">
        <v>0</v>
      </c>
      <c r="H23" s="10">
        <v>2147.89</v>
      </c>
      <c r="I23" s="10" t="s">
        <v>330</v>
      </c>
      <c r="J23" s="24" t="s">
        <v>331</v>
      </c>
      <c r="K23" s="24" t="s">
        <v>331</v>
      </c>
      <c r="L23" s="10" t="s">
        <v>331</v>
      </c>
    </row>
    <row r="24" spans="1:12" x14ac:dyDescent="0.25">
      <c r="A24" s="8">
        <v>6</v>
      </c>
      <c r="B24" s="22" t="s">
        <v>18</v>
      </c>
      <c r="C24" s="44">
        <v>3.552568075E-3</v>
      </c>
      <c r="D24" s="10" t="s">
        <v>330</v>
      </c>
      <c r="E24" s="10">
        <v>11881.78</v>
      </c>
      <c r="F24" s="10">
        <v>0</v>
      </c>
      <c r="G24" s="10">
        <v>0</v>
      </c>
      <c r="H24" s="10">
        <v>11881.78</v>
      </c>
      <c r="I24" s="10" t="s">
        <v>332</v>
      </c>
      <c r="J24" s="24" t="s">
        <v>333</v>
      </c>
      <c r="K24" s="24" t="s">
        <v>431</v>
      </c>
      <c r="L24" s="10" t="s">
        <v>335</v>
      </c>
    </row>
    <row r="25" spans="1:12" x14ac:dyDescent="0.25">
      <c r="A25" s="8">
        <v>7</v>
      </c>
      <c r="B25" s="22" t="s">
        <v>19</v>
      </c>
      <c r="C25" s="44">
        <v>1.5193823E-5</v>
      </c>
      <c r="D25" s="10" t="s">
        <v>332</v>
      </c>
      <c r="E25" s="10">
        <v>50.821100421651295</v>
      </c>
      <c r="F25" s="10">
        <v>714.63889957834874</v>
      </c>
      <c r="G25" s="10">
        <v>0</v>
      </c>
      <c r="H25" s="10">
        <v>765.46</v>
      </c>
      <c r="I25" s="10" t="s">
        <v>330</v>
      </c>
      <c r="J25" s="24" t="s">
        <v>331</v>
      </c>
      <c r="K25" s="24" t="s">
        <v>331</v>
      </c>
      <c r="L25" s="10" t="s">
        <v>331</v>
      </c>
    </row>
    <row r="26" spans="1:12" x14ac:dyDescent="0.25">
      <c r="A26" s="8">
        <v>8</v>
      </c>
      <c r="B26" s="22" t="s">
        <v>20</v>
      </c>
      <c r="C26" s="44">
        <v>2.7679777929999999E-3</v>
      </c>
      <c r="D26" s="10" t="s">
        <v>330</v>
      </c>
      <c r="E26" s="10">
        <v>9257.67</v>
      </c>
      <c r="F26" s="10">
        <v>0</v>
      </c>
      <c r="G26" s="10">
        <v>0</v>
      </c>
      <c r="H26" s="10">
        <v>9257.67</v>
      </c>
      <c r="I26" s="10" t="s">
        <v>330</v>
      </c>
      <c r="J26" s="24" t="s">
        <v>331</v>
      </c>
      <c r="K26" s="24" t="s">
        <v>331</v>
      </c>
      <c r="L26" s="10" t="s">
        <v>331</v>
      </c>
    </row>
    <row r="27" spans="1:12" x14ac:dyDescent="0.25">
      <c r="A27" s="8">
        <v>9</v>
      </c>
      <c r="B27" s="22" t="s">
        <v>21</v>
      </c>
      <c r="C27" s="44">
        <v>2.6667265459999999E-3</v>
      </c>
      <c r="D27" s="10" t="s">
        <v>330</v>
      </c>
      <c r="E27" s="10">
        <v>8919.0300000000007</v>
      </c>
      <c r="F27" s="10">
        <v>0</v>
      </c>
      <c r="G27" s="10">
        <v>0</v>
      </c>
      <c r="H27" s="10">
        <v>8919.0300000000007</v>
      </c>
      <c r="I27" s="10" t="s">
        <v>332</v>
      </c>
      <c r="J27" s="24" t="s">
        <v>333</v>
      </c>
      <c r="K27" s="24" t="s">
        <v>338</v>
      </c>
      <c r="L27" s="10" t="s">
        <v>335</v>
      </c>
    </row>
    <row r="28" spans="1:12" x14ac:dyDescent="0.25">
      <c r="A28" s="8">
        <v>10</v>
      </c>
      <c r="B28" s="22" t="s">
        <v>22</v>
      </c>
      <c r="C28" s="44">
        <v>1.805504891E-3</v>
      </c>
      <c r="D28" s="10" t="s">
        <v>330</v>
      </c>
      <c r="E28" s="10">
        <v>6038.62</v>
      </c>
      <c r="F28" s="10">
        <v>0</v>
      </c>
      <c r="G28" s="10">
        <v>0</v>
      </c>
      <c r="H28" s="10">
        <v>6038.62</v>
      </c>
      <c r="I28" s="10" t="s">
        <v>332</v>
      </c>
      <c r="J28" s="24" t="s">
        <v>333</v>
      </c>
      <c r="K28" s="24" t="s">
        <v>432</v>
      </c>
      <c r="L28" s="10" t="s">
        <v>335</v>
      </c>
    </row>
    <row r="29" spans="1:12" x14ac:dyDescent="0.25">
      <c r="A29" s="8">
        <v>11</v>
      </c>
      <c r="B29" s="22" t="s">
        <v>23</v>
      </c>
      <c r="C29" s="44">
        <v>7.0325055600000005E-4</v>
      </c>
      <c r="D29" s="10" t="s">
        <v>330</v>
      </c>
      <c r="E29" s="10">
        <v>2352.0700000000002</v>
      </c>
      <c r="F29" s="10">
        <v>0</v>
      </c>
      <c r="G29" s="10">
        <v>0</v>
      </c>
      <c r="H29" s="10">
        <v>2352.0700000000002</v>
      </c>
      <c r="I29" s="10" t="s">
        <v>330</v>
      </c>
      <c r="J29" s="24" t="s">
        <v>331</v>
      </c>
      <c r="K29" s="24" t="s">
        <v>331</v>
      </c>
      <c r="L29" s="10" t="s">
        <v>331</v>
      </c>
    </row>
    <row r="30" spans="1:12" x14ac:dyDescent="0.25">
      <c r="A30" s="8">
        <v>12</v>
      </c>
      <c r="B30" s="22" t="s">
        <v>24</v>
      </c>
      <c r="C30" s="44">
        <v>6.5282391999999995E-5</v>
      </c>
      <c r="D30" s="10" t="s">
        <v>332</v>
      </c>
      <c r="E30" s="10">
        <v>218.34371413617237</v>
      </c>
      <c r="F30" s="10">
        <v>3070.5462858638275</v>
      </c>
      <c r="G30" s="10">
        <v>-3288.89</v>
      </c>
      <c r="H30" s="10">
        <v>0</v>
      </c>
      <c r="I30" s="10" t="s">
        <v>330</v>
      </c>
      <c r="J30" s="24" t="s">
        <v>331</v>
      </c>
      <c r="K30" s="24" t="s">
        <v>331</v>
      </c>
      <c r="L30" s="10" t="s">
        <v>331</v>
      </c>
    </row>
    <row r="31" spans="1:12" x14ac:dyDescent="0.25">
      <c r="A31" s="8">
        <v>13</v>
      </c>
      <c r="B31" s="22" t="s">
        <v>25</v>
      </c>
      <c r="C31" s="44">
        <v>8.3004606500000004E-4</v>
      </c>
      <c r="D31" s="10" t="s">
        <v>330</v>
      </c>
      <c r="E31" s="10">
        <v>2776.14</v>
      </c>
      <c r="F31" s="10">
        <v>0</v>
      </c>
      <c r="G31" s="10">
        <v>0</v>
      </c>
      <c r="H31" s="10">
        <v>2776.14</v>
      </c>
      <c r="I31" s="10" t="s">
        <v>332</v>
      </c>
      <c r="J31" s="24" t="s">
        <v>333</v>
      </c>
      <c r="K31" s="24" t="s">
        <v>433</v>
      </c>
      <c r="L31" s="10" t="s">
        <v>335</v>
      </c>
    </row>
    <row r="32" spans="1:12" x14ac:dyDescent="0.25">
      <c r="A32" s="8">
        <v>14</v>
      </c>
      <c r="B32" s="22" t="s">
        <v>26</v>
      </c>
      <c r="C32" s="44">
        <v>2.5871914759999998E-3</v>
      </c>
      <c r="D32" s="10" t="s">
        <v>330</v>
      </c>
      <c r="E32" s="10">
        <v>8653.02</v>
      </c>
      <c r="F32" s="10">
        <v>0</v>
      </c>
      <c r="G32" s="10">
        <v>0</v>
      </c>
      <c r="H32" s="10">
        <v>8653.02</v>
      </c>
      <c r="I32" s="10" t="s">
        <v>330</v>
      </c>
      <c r="J32" s="24" t="s">
        <v>331</v>
      </c>
      <c r="K32" s="24" t="s">
        <v>331</v>
      </c>
      <c r="L32" s="10" t="s">
        <v>331</v>
      </c>
    </row>
    <row r="33" spans="1:12" x14ac:dyDescent="0.25">
      <c r="A33" s="8">
        <v>15</v>
      </c>
      <c r="B33" s="22" t="s">
        <v>27</v>
      </c>
      <c r="C33" s="44">
        <v>3.21460332E-4</v>
      </c>
      <c r="D33" s="10" t="s">
        <v>330</v>
      </c>
      <c r="E33" s="10">
        <v>1075.1400000000001</v>
      </c>
      <c r="F33" s="10">
        <v>0</v>
      </c>
      <c r="G33" s="10">
        <v>0</v>
      </c>
      <c r="H33" s="10">
        <v>1075.1400000000001</v>
      </c>
      <c r="I33" s="10" t="s">
        <v>330</v>
      </c>
      <c r="J33" s="24" t="s">
        <v>331</v>
      </c>
      <c r="K33" s="24" t="s">
        <v>331</v>
      </c>
      <c r="L33" s="10" t="s">
        <v>331</v>
      </c>
    </row>
    <row r="34" spans="1:12" x14ac:dyDescent="0.25">
      <c r="A34" s="8">
        <v>16</v>
      </c>
      <c r="B34" s="22" t="s">
        <v>28</v>
      </c>
      <c r="C34" s="44">
        <v>2.0458170569999999E-3</v>
      </c>
      <c r="D34" s="10" t="s">
        <v>330</v>
      </c>
      <c r="E34" s="10">
        <v>6842.36</v>
      </c>
      <c r="F34" s="10">
        <v>0</v>
      </c>
      <c r="G34" s="10">
        <v>0</v>
      </c>
      <c r="H34" s="10">
        <v>6842.36</v>
      </c>
      <c r="I34" s="10" t="s">
        <v>330</v>
      </c>
      <c r="J34" s="24" t="s">
        <v>331</v>
      </c>
      <c r="K34" s="24" t="s">
        <v>331</v>
      </c>
      <c r="L34" s="10" t="s">
        <v>331</v>
      </c>
    </row>
    <row r="35" spans="1:12" x14ac:dyDescent="0.25">
      <c r="A35" s="8">
        <v>17</v>
      </c>
      <c r="B35" s="22" t="s">
        <v>29</v>
      </c>
      <c r="C35" s="44">
        <v>6.8586365399999998E-4</v>
      </c>
      <c r="D35" s="10" t="s">
        <v>330</v>
      </c>
      <c r="E35" s="10">
        <v>2293.91</v>
      </c>
      <c r="F35" s="10">
        <v>0</v>
      </c>
      <c r="G35" s="10">
        <v>0</v>
      </c>
      <c r="H35" s="10">
        <v>2293.91</v>
      </c>
      <c r="I35" s="10" t="s">
        <v>330</v>
      </c>
      <c r="J35" s="24" t="s">
        <v>331</v>
      </c>
      <c r="K35" s="24" t="s">
        <v>331</v>
      </c>
      <c r="L35" s="10" t="s">
        <v>331</v>
      </c>
    </row>
    <row r="36" spans="1:12" x14ac:dyDescent="0.25">
      <c r="A36" s="8">
        <v>18</v>
      </c>
      <c r="B36" s="22" t="s">
        <v>30</v>
      </c>
      <c r="C36" s="44">
        <v>1.2330105690999999E-2</v>
      </c>
      <c r="D36" s="10" t="s">
        <v>330</v>
      </c>
      <c r="E36" s="10">
        <v>41238.81</v>
      </c>
      <c r="F36" s="10">
        <v>0</v>
      </c>
      <c r="G36" s="10">
        <v>4618.7199999999993</v>
      </c>
      <c r="H36" s="10">
        <v>45857.53</v>
      </c>
      <c r="I36" s="10" t="s">
        <v>332</v>
      </c>
      <c r="J36" s="24" t="s">
        <v>333</v>
      </c>
      <c r="K36" s="24" t="s">
        <v>434</v>
      </c>
      <c r="L36" s="10" t="s">
        <v>335</v>
      </c>
    </row>
    <row r="37" spans="1:12" x14ac:dyDescent="0.25">
      <c r="A37" s="8">
        <v>19</v>
      </c>
      <c r="B37" s="22" t="s">
        <v>31</v>
      </c>
      <c r="C37" s="44">
        <v>2.4654244200000001E-4</v>
      </c>
      <c r="D37" s="10" t="s">
        <v>330</v>
      </c>
      <c r="E37" s="10">
        <v>824.58</v>
      </c>
      <c r="F37" s="10">
        <v>0</v>
      </c>
      <c r="G37" s="10">
        <v>0</v>
      </c>
      <c r="H37" s="10">
        <v>824.58</v>
      </c>
      <c r="I37" s="10" t="s">
        <v>330</v>
      </c>
      <c r="J37" s="24" t="s">
        <v>331</v>
      </c>
      <c r="K37" s="24" t="s">
        <v>331</v>
      </c>
      <c r="L37" s="10" t="s">
        <v>331</v>
      </c>
    </row>
    <row r="38" spans="1:12" x14ac:dyDescent="0.25">
      <c r="A38" s="8">
        <v>20</v>
      </c>
      <c r="B38" s="22" t="s">
        <v>32</v>
      </c>
      <c r="C38" s="44">
        <v>5.4211718499999997E-4</v>
      </c>
      <c r="D38" s="10" t="s">
        <v>330</v>
      </c>
      <c r="E38" s="10">
        <v>1813.14</v>
      </c>
      <c r="F38" s="10">
        <v>0</v>
      </c>
      <c r="G38" s="10">
        <v>0</v>
      </c>
      <c r="H38" s="10">
        <v>1813.14</v>
      </c>
      <c r="I38" s="10" t="s">
        <v>330</v>
      </c>
      <c r="J38" s="24" t="s">
        <v>331</v>
      </c>
      <c r="K38" s="24" t="s">
        <v>331</v>
      </c>
      <c r="L38" s="10" t="s">
        <v>331</v>
      </c>
    </row>
    <row r="39" spans="1:12" x14ac:dyDescent="0.25">
      <c r="A39" s="8">
        <v>21</v>
      </c>
      <c r="B39" s="22" t="s">
        <v>33</v>
      </c>
      <c r="C39" s="44">
        <v>1.559709002E-3</v>
      </c>
      <c r="D39" s="10" t="s">
        <v>330</v>
      </c>
      <c r="E39" s="10">
        <v>5216.54</v>
      </c>
      <c r="F39" s="10">
        <v>0</v>
      </c>
      <c r="G39" s="10">
        <v>0</v>
      </c>
      <c r="H39" s="10">
        <v>5216.54</v>
      </c>
      <c r="I39" s="10" t="s">
        <v>332</v>
      </c>
      <c r="J39" s="24" t="s">
        <v>333</v>
      </c>
      <c r="K39" s="24" t="s">
        <v>435</v>
      </c>
      <c r="L39" s="10" t="s">
        <v>335</v>
      </c>
    </row>
    <row r="40" spans="1:12" x14ac:dyDescent="0.25">
      <c r="A40" s="8">
        <v>22</v>
      </c>
      <c r="B40" s="22" t="s">
        <v>34</v>
      </c>
      <c r="C40" s="44">
        <v>2.14483383E-4</v>
      </c>
      <c r="D40" s="10" t="s">
        <v>330</v>
      </c>
      <c r="E40" s="10">
        <v>717.35</v>
      </c>
      <c r="F40" s="10">
        <v>0</v>
      </c>
      <c r="G40" s="10">
        <v>0</v>
      </c>
      <c r="H40" s="10">
        <v>717.35</v>
      </c>
      <c r="I40" s="10" t="s">
        <v>330</v>
      </c>
      <c r="J40" s="24" t="s">
        <v>331</v>
      </c>
      <c r="K40" s="24" t="s">
        <v>331</v>
      </c>
      <c r="L40" s="10" t="s">
        <v>331</v>
      </c>
    </row>
    <row r="41" spans="1:12" x14ac:dyDescent="0.25">
      <c r="A41" s="8">
        <v>23</v>
      </c>
      <c r="B41" s="22" t="s">
        <v>35</v>
      </c>
      <c r="C41" s="44">
        <v>1.4353012865999999E-2</v>
      </c>
      <c r="D41" s="10" t="s">
        <v>330</v>
      </c>
      <c r="E41" s="10">
        <v>48004.54</v>
      </c>
      <c r="F41" s="10">
        <v>0</v>
      </c>
      <c r="G41" s="10">
        <v>430.38</v>
      </c>
      <c r="H41" s="10">
        <v>48434.92</v>
      </c>
      <c r="I41" s="10" t="s">
        <v>332</v>
      </c>
      <c r="J41" s="24" t="s">
        <v>333</v>
      </c>
      <c r="K41" s="24" t="s">
        <v>436</v>
      </c>
      <c r="L41" s="10" t="s">
        <v>335</v>
      </c>
    </row>
    <row r="42" spans="1:12" x14ac:dyDescent="0.25">
      <c r="A42" s="8">
        <v>24</v>
      </c>
      <c r="B42" s="22" t="s">
        <v>36</v>
      </c>
      <c r="C42" s="44">
        <v>2.7489343200000002E-4</v>
      </c>
      <c r="D42" s="10" t="s">
        <v>330</v>
      </c>
      <c r="E42" s="10">
        <v>919.4</v>
      </c>
      <c r="F42" s="10">
        <v>0</v>
      </c>
      <c r="G42" s="10">
        <v>0</v>
      </c>
      <c r="H42" s="10">
        <v>919.4</v>
      </c>
      <c r="I42" s="10" t="s">
        <v>330</v>
      </c>
      <c r="J42" s="24" t="s">
        <v>331</v>
      </c>
      <c r="K42" s="24" t="s">
        <v>331</v>
      </c>
      <c r="L42" s="10" t="s">
        <v>331</v>
      </c>
    </row>
    <row r="43" spans="1:12" x14ac:dyDescent="0.25">
      <c r="A43" s="8">
        <v>25</v>
      </c>
      <c r="B43" s="22" t="s">
        <v>37</v>
      </c>
      <c r="C43" s="44">
        <v>1.4644445100000001E-4</v>
      </c>
      <c r="D43" s="10" t="s">
        <v>330</v>
      </c>
      <c r="E43" s="10">
        <v>489.79</v>
      </c>
      <c r="F43" s="10">
        <v>0</v>
      </c>
      <c r="G43" s="10">
        <v>0</v>
      </c>
      <c r="H43" s="10">
        <v>489.79</v>
      </c>
      <c r="I43" s="10" t="s">
        <v>330</v>
      </c>
      <c r="J43" s="24" t="s">
        <v>331</v>
      </c>
      <c r="K43" s="24" t="s">
        <v>331</v>
      </c>
      <c r="L43" s="10" t="s">
        <v>331</v>
      </c>
    </row>
    <row r="44" spans="1:12" x14ac:dyDescent="0.25">
      <c r="A44" s="8">
        <v>26</v>
      </c>
      <c r="B44" s="22" t="s">
        <v>38</v>
      </c>
      <c r="C44" s="44">
        <v>6.1607165100000005E-4</v>
      </c>
      <c r="D44" s="10" t="s">
        <v>330</v>
      </c>
      <c r="E44" s="10">
        <v>2060.4899999999998</v>
      </c>
      <c r="F44" s="10">
        <v>0</v>
      </c>
      <c r="G44" s="10">
        <v>0</v>
      </c>
      <c r="H44" s="10">
        <v>2060.4899999999998</v>
      </c>
      <c r="I44" s="10" t="s">
        <v>330</v>
      </c>
      <c r="J44" s="24" t="s">
        <v>331</v>
      </c>
      <c r="K44" s="24" t="s">
        <v>331</v>
      </c>
      <c r="L44" s="10" t="s">
        <v>331</v>
      </c>
    </row>
    <row r="45" spans="1:12" x14ac:dyDescent="0.25">
      <c r="A45" s="8">
        <v>27</v>
      </c>
      <c r="B45" s="22" t="s">
        <v>39</v>
      </c>
      <c r="C45" s="44">
        <v>0</v>
      </c>
      <c r="D45" s="10" t="s">
        <v>332</v>
      </c>
      <c r="E45" s="10">
        <v>0</v>
      </c>
      <c r="F45" s="10">
        <v>0</v>
      </c>
      <c r="G45" s="10">
        <v>0</v>
      </c>
      <c r="H45" s="10">
        <v>0</v>
      </c>
      <c r="I45" s="10" t="s">
        <v>330</v>
      </c>
      <c r="J45" s="24" t="s">
        <v>331</v>
      </c>
      <c r="K45" s="24" t="s">
        <v>331</v>
      </c>
      <c r="L45" s="10" t="s">
        <v>331</v>
      </c>
    </row>
    <row r="46" spans="1:12" x14ac:dyDescent="0.25">
      <c r="A46" s="8">
        <v>28</v>
      </c>
      <c r="B46" s="22" t="s">
        <v>40</v>
      </c>
      <c r="C46" s="44">
        <v>1.4314410399999999E-3</v>
      </c>
      <c r="D46" s="10" t="s">
        <v>330</v>
      </c>
      <c r="E46" s="10">
        <v>4787.54</v>
      </c>
      <c r="F46" s="10">
        <v>0</v>
      </c>
      <c r="G46" s="10">
        <v>0</v>
      </c>
      <c r="H46" s="10">
        <v>4787.54</v>
      </c>
      <c r="I46" s="10" t="s">
        <v>330</v>
      </c>
      <c r="J46" s="24" t="s">
        <v>331</v>
      </c>
      <c r="K46" s="24" t="s">
        <v>331</v>
      </c>
      <c r="L46" s="10" t="s">
        <v>331</v>
      </c>
    </row>
    <row r="47" spans="1:12" x14ac:dyDescent="0.25">
      <c r="A47" s="8">
        <v>29</v>
      </c>
      <c r="B47" s="22" t="s">
        <v>41</v>
      </c>
      <c r="C47" s="44">
        <v>3.8230209659999999E-3</v>
      </c>
      <c r="D47" s="10" t="s">
        <v>330</v>
      </c>
      <c r="E47" s="10">
        <v>12786.33</v>
      </c>
      <c r="F47" s="10">
        <v>0</v>
      </c>
      <c r="G47" s="10">
        <v>0</v>
      </c>
      <c r="H47" s="10">
        <v>12786.33</v>
      </c>
      <c r="I47" s="10" t="s">
        <v>332</v>
      </c>
      <c r="J47" s="24" t="s">
        <v>333</v>
      </c>
      <c r="K47" s="24" t="s">
        <v>437</v>
      </c>
      <c r="L47" s="10" t="s">
        <v>335</v>
      </c>
    </row>
    <row r="48" spans="1:12" x14ac:dyDescent="0.25">
      <c r="A48" s="8">
        <v>30</v>
      </c>
      <c r="B48" s="22" t="s">
        <v>42</v>
      </c>
      <c r="C48" s="44">
        <v>1.7834819900000001E-4</v>
      </c>
      <c r="D48" s="10" t="s">
        <v>330</v>
      </c>
      <c r="E48" s="10">
        <v>596.5</v>
      </c>
      <c r="F48" s="10">
        <v>0</v>
      </c>
      <c r="G48" s="10">
        <v>0</v>
      </c>
      <c r="H48" s="10">
        <v>596.5</v>
      </c>
      <c r="I48" s="10" t="s">
        <v>330</v>
      </c>
      <c r="J48" s="24" t="s">
        <v>331</v>
      </c>
      <c r="K48" s="24" t="s">
        <v>331</v>
      </c>
      <c r="L48" s="10" t="s">
        <v>331</v>
      </c>
    </row>
    <row r="49" spans="1:12" x14ac:dyDescent="0.25">
      <c r="A49" s="8">
        <v>31</v>
      </c>
      <c r="B49" s="22" t="s">
        <v>43</v>
      </c>
      <c r="C49" s="44">
        <v>6.0493410000000003E-6</v>
      </c>
      <c r="D49" s="10" t="s">
        <v>332</v>
      </c>
      <c r="E49" s="10">
        <v>20.230267396547276</v>
      </c>
      <c r="F49" s="10">
        <v>284.52973260345271</v>
      </c>
      <c r="G49" s="10">
        <v>0</v>
      </c>
      <c r="H49" s="10">
        <v>304.76</v>
      </c>
      <c r="I49" s="10" t="s">
        <v>330</v>
      </c>
      <c r="J49" s="24" t="s">
        <v>331</v>
      </c>
      <c r="K49" s="24" t="s">
        <v>331</v>
      </c>
      <c r="L49" s="10" t="s">
        <v>331</v>
      </c>
    </row>
    <row r="50" spans="1:12" x14ac:dyDescent="0.25">
      <c r="A50" s="8">
        <v>32</v>
      </c>
      <c r="B50" s="22" t="s">
        <v>44</v>
      </c>
      <c r="C50" s="44">
        <v>6.1860133600000005E-4</v>
      </c>
      <c r="D50" s="10" t="s">
        <v>330</v>
      </c>
      <c r="E50" s="10">
        <v>2068.9499999999998</v>
      </c>
      <c r="F50" s="10">
        <v>0</v>
      </c>
      <c r="G50" s="10">
        <v>0</v>
      </c>
      <c r="H50" s="10">
        <v>2068.9499999999998</v>
      </c>
      <c r="I50" s="10" t="s">
        <v>330</v>
      </c>
      <c r="J50" s="24" t="s">
        <v>331</v>
      </c>
      <c r="K50" s="24" t="s">
        <v>331</v>
      </c>
      <c r="L50" s="10" t="s">
        <v>331</v>
      </c>
    </row>
    <row r="51" spans="1:12" x14ac:dyDescent="0.25">
      <c r="A51" s="8">
        <v>33</v>
      </c>
      <c r="B51" s="22" t="s">
        <v>45</v>
      </c>
      <c r="C51" s="44">
        <v>1.98287415E-4</v>
      </c>
      <c r="D51" s="10" t="s">
        <v>330</v>
      </c>
      <c r="E51" s="10">
        <v>663.18</v>
      </c>
      <c r="F51" s="10">
        <v>0</v>
      </c>
      <c r="G51" s="10">
        <v>0</v>
      </c>
      <c r="H51" s="10">
        <v>663.18</v>
      </c>
      <c r="I51" s="10" t="s">
        <v>330</v>
      </c>
      <c r="J51" s="24" t="s">
        <v>331</v>
      </c>
      <c r="K51" s="24" t="s">
        <v>331</v>
      </c>
      <c r="L51" s="10" t="s">
        <v>331</v>
      </c>
    </row>
    <row r="52" spans="1:12" x14ac:dyDescent="0.25">
      <c r="A52" s="8">
        <v>34</v>
      </c>
      <c r="B52" s="22" t="s">
        <v>46</v>
      </c>
      <c r="C52" s="44">
        <v>5.9285718400000004E-4</v>
      </c>
      <c r="D52" s="10" t="s">
        <v>330</v>
      </c>
      <c r="E52" s="10">
        <v>1982.85</v>
      </c>
      <c r="F52" s="10">
        <v>0</v>
      </c>
      <c r="G52" s="10">
        <v>0</v>
      </c>
      <c r="H52" s="10">
        <v>1982.85</v>
      </c>
      <c r="I52" s="10" t="s">
        <v>330</v>
      </c>
      <c r="J52" s="24" t="s">
        <v>331</v>
      </c>
      <c r="K52" s="24" t="s">
        <v>331</v>
      </c>
      <c r="L52" s="10" t="s">
        <v>331</v>
      </c>
    </row>
    <row r="53" spans="1:12" x14ac:dyDescent="0.25">
      <c r="A53" s="8">
        <v>35</v>
      </c>
      <c r="B53" s="22" t="s">
        <v>47</v>
      </c>
      <c r="C53" s="44">
        <v>2.7577830000000001E-5</v>
      </c>
      <c r="D53" s="10" t="s">
        <v>332</v>
      </c>
      <c r="E53" s="10">
        <v>92.231422012170015</v>
      </c>
      <c r="F53" s="10">
        <v>1297.1185779878299</v>
      </c>
      <c r="G53" s="10">
        <v>0</v>
      </c>
      <c r="H53" s="10">
        <v>1389.35</v>
      </c>
      <c r="I53" s="10" t="s">
        <v>330</v>
      </c>
      <c r="J53" s="24" t="s">
        <v>331</v>
      </c>
      <c r="K53" s="24" t="s">
        <v>331</v>
      </c>
      <c r="L53" s="10" t="s">
        <v>331</v>
      </c>
    </row>
    <row r="54" spans="1:12" x14ac:dyDescent="0.25">
      <c r="A54" s="8">
        <v>36</v>
      </c>
      <c r="B54" s="22" t="s">
        <v>48</v>
      </c>
      <c r="C54" s="44">
        <v>1.8505476605000001E-2</v>
      </c>
      <c r="D54" s="10" t="s">
        <v>330</v>
      </c>
      <c r="E54" s="10">
        <v>61892.72</v>
      </c>
      <c r="F54" s="10">
        <v>0</v>
      </c>
      <c r="G54" s="10">
        <v>0</v>
      </c>
      <c r="H54" s="10">
        <v>61892.72</v>
      </c>
      <c r="I54" s="10" t="s">
        <v>332</v>
      </c>
      <c r="J54" s="24" t="s">
        <v>333</v>
      </c>
      <c r="K54" s="24" t="s">
        <v>438</v>
      </c>
      <c r="L54" s="10" t="s">
        <v>335</v>
      </c>
    </row>
    <row r="55" spans="1:12" x14ac:dyDescent="0.25">
      <c r="A55" s="8">
        <v>37</v>
      </c>
      <c r="B55" s="22" t="s">
        <v>49</v>
      </c>
      <c r="C55" s="44">
        <v>3.3093394999999997E-5</v>
      </c>
      <c r="D55" s="10" t="s">
        <v>332</v>
      </c>
      <c r="E55" s="10">
        <v>110.68775344943606</v>
      </c>
      <c r="F55" s="10">
        <v>1556.542246550564</v>
      </c>
      <c r="G55" s="10">
        <v>0</v>
      </c>
      <c r="H55" s="10">
        <v>1667.23</v>
      </c>
      <c r="I55" s="10" t="s">
        <v>330</v>
      </c>
      <c r="J55" s="24" t="s">
        <v>331</v>
      </c>
      <c r="K55" s="24" t="s">
        <v>331</v>
      </c>
      <c r="L55" s="10" t="s">
        <v>331</v>
      </c>
    </row>
    <row r="56" spans="1:12" x14ac:dyDescent="0.25">
      <c r="A56" s="8">
        <v>38</v>
      </c>
      <c r="B56" s="22" t="s">
        <v>50</v>
      </c>
      <c r="C56" s="44">
        <v>2.6353816719999999E-3</v>
      </c>
      <c r="D56" s="10" t="s">
        <v>330</v>
      </c>
      <c r="E56" s="10">
        <v>8814.2000000000007</v>
      </c>
      <c r="F56" s="10">
        <v>0</v>
      </c>
      <c r="G56" s="10">
        <v>0</v>
      </c>
      <c r="H56" s="10">
        <v>8814.2000000000007</v>
      </c>
      <c r="I56" s="10" t="s">
        <v>332</v>
      </c>
      <c r="J56" s="24" t="s">
        <v>333</v>
      </c>
      <c r="K56" s="24" t="s">
        <v>439</v>
      </c>
      <c r="L56" s="10" t="s">
        <v>335</v>
      </c>
    </row>
    <row r="57" spans="1:12" x14ac:dyDescent="0.25">
      <c r="A57" s="8">
        <v>39</v>
      </c>
      <c r="B57" s="22" t="s">
        <v>51</v>
      </c>
      <c r="C57" s="44">
        <v>1.2118635E-4</v>
      </c>
      <c r="D57" s="10" t="s">
        <v>330</v>
      </c>
      <c r="E57" s="10">
        <v>405.32</v>
      </c>
      <c r="F57" s="10">
        <v>0</v>
      </c>
      <c r="G57" s="10">
        <v>0</v>
      </c>
      <c r="H57" s="10">
        <v>405.32</v>
      </c>
      <c r="I57" s="10" t="s">
        <v>330</v>
      </c>
      <c r="J57" s="24" t="s">
        <v>331</v>
      </c>
      <c r="K57" s="24" t="s">
        <v>331</v>
      </c>
      <c r="L57" s="10" t="s">
        <v>331</v>
      </c>
    </row>
    <row r="58" spans="1:12" x14ac:dyDescent="0.25">
      <c r="A58" s="8">
        <v>40</v>
      </c>
      <c r="B58" s="22" t="s">
        <v>52</v>
      </c>
      <c r="C58" s="44">
        <v>4.1274553919999997E-3</v>
      </c>
      <c r="D58" s="10" t="s">
        <v>330</v>
      </c>
      <c r="E58" s="10">
        <v>13804.53</v>
      </c>
      <c r="F58" s="10">
        <v>0</v>
      </c>
      <c r="G58" s="10">
        <v>0</v>
      </c>
      <c r="H58" s="10">
        <v>13804.53</v>
      </c>
      <c r="I58" s="10" t="s">
        <v>332</v>
      </c>
      <c r="J58" s="24" t="s">
        <v>333</v>
      </c>
      <c r="K58" s="24" t="s">
        <v>440</v>
      </c>
      <c r="L58" s="10" t="s">
        <v>335</v>
      </c>
    </row>
    <row r="59" spans="1:12" x14ac:dyDescent="0.25">
      <c r="A59" s="8">
        <v>41</v>
      </c>
      <c r="B59" s="22" t="s">
        <v>53</v>
      </c>
      <c r="C59" s="44">
        <v>2.1428580409999999E-3</v>
      </c>
      <c r="D59" s="10" t="s">
        <v>330</v>
      </c>
      <c r="E59" s="10">
        <v>7166.92</v>
      </c>
      <c r="F59" s="10">
        <v>0</v>
      </c>
      <c r="G59" s="10">
        <v>0</v>
      </c>
      <c r="H59" s="10">
        <v>7166.92</v>
      </c>
      <c r="I59" s="10" t="s">
        <v>332</v>
      </c>
      <c r="J59" s="24" t="s">
        <v>333</v>
      </c>
      <c r="K59" s="24" t="s">
        <v>441</v>
      </c>
      <c r="L59" s="10" t="s">
        <v>335</v>
      </c>
    </row>
    <row r="60" spans="1:12" x14ac:dyDescent="0.25">
      <c r="A60" s="8">
        <v>42</v>
      </c>
      <c r="B60" s="22" t="s">
        <v>54</v>
      </c>
      <c r="C60" s="44">
        <v>3.167238809E-3</v>
      </c>
      <c r="D60" s="10" t="s">
        <v>330</v>
      </c>
      <c r="E60" s="10">
        <v>10593.03</v>
      </c>
      <c r="F60" s="10">
        <v>0</v>
      </c>
      <c r="G60" s="10">
        <v>0</v>
      </c>
      <c r="H60" s="10">
        <v>10593.03</v>
      </c>
      <c r="I60" s="10" t="s">
        <v>332</v>
      </c>
      <c r="J60" s="24" t="s">
        <v>333</v>
      </c>
      <c r="K60" s="24" t="s">
        <v>518</v>
      </c>
      <c r="L60" s="10" t="s">
        <v>335</v>
      </c>
    </row>
    <row r="61" spans="1:12" x14ac:dyDescent="0.25">
      <c r="A61" s="8">
        <v>43</v>
      </c>
      <c r="B61" s="22" t="s">
        <v>55</v>
      </c>
      <c r="C61" s="44">
        <v>1.262511644E-3</v>
      </c>
      <c r="D61" s="10" t="s">
        <v>330</v>
      </c>
      <c r="E61" s="10">
        <v>4222.55</v>
      </c>
      <c r="F61" s="10">
        <v>0</v>
      </c>
      <c r="G61" s="10">
        <v>0</v>
      </c>
      <c r="H61" s="10">
        <v>4222.55</v>
      </c>
      <c r="I61" s="10" t="s">
        <v>330</v>
      </c>
      <c r="J61" s="24" t="s">
        <v>331</v>
      </c>
      <c r="K61" s="24" t="s">
        <v>331</v>
      </c>
      <c r="L61" s="10" t="s">
        <v>331</v>
      </c>
    </row>
    <row r="62" spans="1:12" x14ac:dyDescent="0.25">
      <c r="A62" s="8">
        <v>44</v>
      </c>
      <c r="B62" s="22" t="s">
        <v>56</v>
      </c>
      <c r="C62" s="44">
        <v>2.680205692E-3</v>
      </c>
      <c r="D62" s="10" t="s">
        <v>330</v>
      </c>
      <c r="E62" s="10">
        <v>8964.11</v>
      </c>
      <c r="F62" s="10">
        <v>0</v>
      </c>
      <c r="G62" s="10">
        <v>0</v>
      </c>
      <c r="H62" s="10">
        <v>8964.11</v>
      </c>
      <c r="I62" s="10" t="s">
        <v>332</v>
      </c>
      <c r="J62" s="24" t="s">
        <v>333</v>
      </c>
      <c r="K62" s="24" t="s">
        <v>442</v>
      </c>
      <c r="L62" s="10" t="s">
        <v>335</v>
      </c>
    </row>
    <row r="63" spans="1:12" x14ac:dyDescent="0.25">
      <c r="A63" s="8">
        <v>45</v>
      </c>
      <c r="B63" s="22" t="s">
        <v>57</v>
      </c>
      <c r="C63" s="44">
        <v>2.799817433E-3</v>
      </c>
      <c r="D63" s="10" t="s">
        <v>330</v>
      </c>
      <c r="E63" s="10">
        <v>9364.16</v>
      </c>
      <c r="F63" s="10">
        <v>0</v>
      </c>
      <c r="G63" s="10">
        <v>0</v>
      </c>
      <c r="H63" s="10">
        <v>9364.16</v>
      </c>
      <c r="I63" s="10" t="s">
        <v>330</v>
      </c>
      <c r="J63" s="24" t="s">
        <v>331</v>
      </c>
      <c r="K63" s="24" t="s">
        <v>331</v>
      </c>
      <c r="L63" s="10" t="s">
        <v>331</v>
      </c>
    </row>
    <row r="64" spans="1:12" x14ac:dyDescent="0.25">
      <c r="A64" s="8">
        <v>46</v>
      </c>
      <c r="B64" s="22" t="s">
        <v>58</v>
      </c>
      <c r="C64" s="44">
        <v>1.3949733200000001E-4</v>
      </c>
      <c r="D64" s="10" t="s">
        <v>330</v>
      </c>
      <c r="E64" s="10">
        <v>466.56</v>
      </c>
      <c r="F64" s="10">
        <v>0</v>
      </c>
      <c r="G64" s="10">
        <v>0</v>
      </c>
      <c r="H64" s="10">
        <v>466.56</v>
      </c>
      <c r="I64" s="10" t="s">
        <v>330</v>
      </c>
      <c r="J64" s="24" t="s">
        <v>331</v>
      </c>
      <c r="K64" s="24" t="s">
        <v>331</v>
      </c>
      <c r="L64" s="10" t="s">
        <v>331</v>
      </c>
    </row>
    <row r="65" spans="1:12" x14ac:dyDescent="0.25">
      <c r="A65" s="8">
        <v>47</v>
      </c>
      <c r="B65" s="22" t="s">
        <v>59</v>
      </c>
      <c r="C65" s="44">
        <v>6.5243179430000001E-3</v>
      </c>
      <c r="D65" s="10" t="s">
        <v>330</v>
      </c>
      <c r="E65" s="10">
        <v>21820.99</v>
      </c>
      <c r="F65" s="10">
        <v>0</v>
      </c>
      <c r="G65" s="10">
        <v>0</v>
      </c>
      <c r="H65" s="10">
        <v>21820.99</v>
      </c>
      <c r="I65" s="10" t="s">
        <v>332</v>
      </c>
      <c r="J65" s="24" t="s">
        <v>333</v>
      </c>
      <c r="K65" s="24" t="s">
        <v>443</v>
      </c>
      <c r="L65" s="10" t="s">
        <v>335</v>
      </c>
    </row>
    <row r="66" spans="1:12" x14ac:dyDescent="0.25">
      <c r="A66" s="8">
        <v>48</v>
      </c>
      <c r="B66" s="22" t="s">
        <v>60</v>
      </c>
      <c r="C66" s="44">
        <v>5.4026690119999997E-3</v>
      </c>
      <c r="D66" s="10" t="s">
        <v>330</v>
      </c>
      <c r="E66" s="10">
        <v>18069.560000000001</v>
      </c>
      <c r="F66" s="10">
        <v>0</v>
      </c>
      <c r="G66" s="10">
        <v>0</v>
      </c>
      <c r="H66" s="10">
        <v>18069.560000000001</v>
      </c>
      <c r="I66" s="10" t="s">
        <v>332</v>
      </c>
      <c r="J66" s="24" t="s">
        <v>333</v>
      </c>
      <c r="K66" s="24" t="s">
        <v>444</v>
      </c>
      <c r="L66" s="10" t="s">
        <v>335</v>
      </c>
    </row>
    <row r="67" spans="1:12" x14ac:dyDescent="0.25">
      <c r="A67" s="8">
        <v>49</v>
      </c>
      <c r="B67" s="22" t="s">
        <v>61</v>
      </c>
      <c r="C67" s="44">
        <v>7.7283576999999997E-5</v>
      </c>
      <c r="D67" s="10" t="s">
        <v>332</v>
      </c>
      <c r="E67" s="10">
        <v>258.48000386350532</v>
      </c>
      <c r="F67" s="10">
        <v>3635.0199961364947</v>
      </c>
      <c r="G67" s="10">
        <v>0</v>
      </c>
      <c r="H67" s="10">
        <v>3893.5</v>
      </c>
      <c r="I67" s="10" t="s">
        <v>330</v>
      </c>
      <c r="J67" s="24" t="s">
        <v>331</v>
      </c>
      <c r="K67" s="24" t="s">
        <v>331</v>
      </c>
      <c r="L67" s="10" t="s">
        <v>331</v>
      </c>
    </row>
    <row r="68" spans="1:12" x14ac:dyDescent="0.25">
      <c r="A68" s="8">
        <v>50</v>
      </c>
      <c r="B68" s="22" t="s">
        <v>62</v>
      </c>
      <c r="C68" s="44">
        <v>8.4518667999999993E-5</v>
      </c>
      <c r="D68" s="10" t="s">
        <v>330</v>
      </c>
      <c r="E68" s="10">
        <v>282.68</v>
      </c>
      <c r="F68" s="10">
        <v>0</v>
      </c>
      <c r="G68" s="10">
        <v>0</v>
      </c>
      <c r="H68" s="10">
        <v>282.68</v>
      </c>
      <c r="I68" s="10" t="s">
        <v>330</v>
      </c>
      <c r="J68" s="24" t="s">
        <v>331</v>
      </c>
      <c r="K68" s="24" t="s">
        <v>331</v>
      </c>
      <c r="L68" s="10" t="s">
        <v>331</v>
      </c>
    </row>
    <row r="69" spans="1:12" x14ac:dyDescent="0.25">
      <c r="A69" s="8">
        <v>51</v>
      </c>
      <c r="B69" s="22" t="s">
        <v>63</v>
      </c>
      <c r="C69" s="44">
        <v>9.5907660000000001E-6</v>
      </c>
      <c r="D69" s="10" t="s">
        <v>332</v>
      </c>
      <c r="E69" s="10">
        <v>32.079940432803255</v>
      </c>
      <c r="F69" s="10">
        <v>451.10005956719675</v>
      </c>
      <c r="G69" s="10">
        <v>0</v>
      </c>
      <c r="H69" s="10">
        <v>483.18</v>
      </c>
      <c r="I69" s="10" t="s">
        <v>330</v>
      </c>
      <c r="J69" s="24" t="s">
        <v>331</v>
      </c>
      <c r="K69" s="24" t="s">
        <v>331</v>
      </c>
      <c r="L69" s="10" t="s">
        <v>331</v>
      </c>
    </row>
    <row r="70" spans="1:12" x14ac:dyDescent="0.25">
      <c r="A70" s="8">
        <v>52</v>
      </c>
      <c r="B70" s="22" t="s">
        <v>64</v>
      </c>
      <c r="C70" s="44">
        <v>2.8862532509999999E-3</v>
      </c>
      <c r="D70" s="10" t="s">
        <v>330</v>
      </c>
      <c r="E70" s="10">
        <v>9653.25</v>
      </c>
      <c r="F70" s="10">
        <v>0</v>
      </c>
      <c r="G70" s="10">
        <v>0</v>
      </c>
      <c r="H70" s="10">
        <v>9653.25</v>
      </c>
      <c r="I70" s="10" t="s">
        <v>332</v>
      </c>
      <c r="J70" s="24" t="s">
        <v>333</v>
      </c>
      <c r="K70" s="24" t="s">
        <v>445</v>
      </c>
      <c r="L70" s="10" t="s">
        <v>335</v>
      </c>
    </row>
    <row r="71" spans="1:12" x14ac:dyDescent="0.25">
      <c r="A71" s="8">
        <v>53</v>
      </c>
      <c r="B71" s="22" t="s">
        <v>65</v>
      </c>
      <c r="C71" s="44">
        <v>8.8446355000000004E-5</v>
      </c>
      <c r="D71" s="10" t="s">
        <v>330</v>
      </c>
      <c r="E71" s="10">
        <v>295.81</v>
      </c>
      <c r="F71" s="10">
        <v>0</v>
      </c>
      <c r="G71" s="10">
        <v>0</v>
      </c>
      <c r="H71" s="10">
        <v>295.81</v>
      </c>
      <c r="I71" s="10" t="s">
        <v>330</v>
      </c>
      <c r="J71" s="24" t="s">
        <v>331</v>
      </c>
      <c r="K71" s="24" t="s">
        <v>331</v>
      </c>
      <c r="L71" s="10" t="s">
        <v>331</v>
      </c>
    </row>
    <row r="72" spans="1:12" x14ac:dyDescent="0.25">
      <c r="A72" s="8">
        <v>54</v>
      </c>
      <c r="B72" s="22" t="s">
        <v>66</v>
      </c>
      <c r="C72" s="44">
        <v>2.9965833190000002E-3</v>
      </c>
      <c r="D72" s="10" t="s">
        <v>330</v>
      </c>
      <c r="E72" s="10">
        <v>10022.26</v>
      </c>
      <c r="F72" s="10">
        <v>0</v>
      </c>
      <c r="G72" s="10">
        <v>0</v>
      </c>
      <c r="H72" s="10">
        <v>10022.26</v>
      </c>
      <c r="I72" s="10" t="s">
        <v>330</v>
      </c>
      <c r="J72" s="24" t="s">
        <v>331</v>
      </c>
      <c r="K72" s="24" t="s">
        <v>331</v>
      </c>
      <c r="L72" s="10" t="s">
        <v>331</v>
      </c>
    </row>
    <row r="73" spans="1:12" x14ac:dyDescent="0.25">
      <c r="A73" s="8">
        <v>55</v>
      </c>
      <c r="B73" s="22" t="s">
        <v>67</v>
      </c>
      <c r="C73" s="44">
        <v>1.0536201750000001E-3</v>
      </c>
      <c r="D73" s="10" t="s">
        <v>330</v>
      </c>
      <c r="E73" s="10">
        <v>3523.9</v>
      </c>
      <c r="F73" s="10">
        <v>0</v>
      </c>
      <c r="G73" s="10">
        <v>0</v>
      </c>
      <c r="H73" s="10">
        <v>3523.9</v>
      </c>
      <c r="I73" s="10" t="s">
        <v>330</v>
      </c>
      <c r="J73" s="24" t="s">
        <v>331</v>
      </c>
      <c r="K73" s="24" t="s">
        <v>331</v>
      </c>
      <c r="L73" s="10" t="s">
        <v>331</v>
      </c>
    </row>
    <row r="74" spans="1:12" x14ac:dyDescent="0.25">
      <c r="A74" s="8">
        <v>56</v>
      </c>
      <c r="B74" s="22" t="s">
        <v>68</v>
      </c>
      <c r="C74" s="44">
        <v>1.9675310499999999E-4</v>
      </c>
      <c r="D74" s="10" t="s">
        <v>330</v>
      </c>
      <c r="E74" s="10">
        <v>658.05</v>
      </c>
      <c r="F74" s="10">
        <v>0</v>
      </c>
      <c r="G74" s="10">
        <v>0</v>
      </c>
      <c r="H74" s="10">
        <v>658.05</v>
      </c>
      <c r="I74" s="10" t="s">
        <v>330</v>
      </c>
      <c r="J74" s="24" t="s">
        <v>331</v>
      </c>
      <c r="K74" s="24" t="s">
        <v>331</v>
      </c>
      <c r="L74" s="10" t="s">
        <v>331</v>
      </c>
    </row>
    <row r="75" spans="1:12" x14ac:dyDescent="0.25">
      <c r="A75" s="8">
        <v>57</v>
      </c>
      <c r="B75" s="22" t="s">
        <v>69</v>
      </c>
      <c r="C75" s="44">
        <v>4.0553892199999999E-4</v>
      </c>
      <c r="D75" s="10" t="s">
        <v>330</v>
      </c>
      <c r="E75" s="10">
        <v>1356.35</v>
      </c>
      <c r="F75" s="10">
        <v>0</v>
      </c>
      <c r="G75" s="10">
        <v>0</v>
      </c>
      <c r="H75" s="10">
        <v>1356.35</v>
      </c>
      <c r="I75" s="10" t="s">
        <v>330</v>
      </c>
      <c r="J75" s="24" t="s">
        <v>331</v>
      </c>
      <c r="K75" s="24" t="s">
        <v>331</v>
      </c>
      <c r="L75" s="10" t="s">
        <v>331</v>
      </c>
    </row>
    <row r="76" spans="1:12" x14ac:dyDescent="0.25">
      <c r="A76" s="8">
        <v>58</v>
      </c>
      <c r="B76" s="22" t="s">
        <v>70</v>
      </c>
      <c r="C76" s="44">
        <v>2.6044851579999999E-3</v>
      </c>
      <c r="D76" s="10" t="s">
        <v>330</v>
      </c>
      <c r="E76" s="10">
        <v>8710.86</v>
      </c>
      <c r="F76" s="10">
        <v>0</v>
      </c>
      <c r="G76" s="10">
        <v>0</v>
      </c>
      <c r="H76" s="10">
        <v>8710.86</v>
      </c>
      <c r="I76" s="10" t="s">
        <v>332</v>
      </c>
      <c r="J76" s="24" t="s">
        <v>333</v>
      </c>
      <c r="K76" s="24" t="s">
        <v>446</v>
      </c>
      <c r="L76" s="10" t="s">
        <v>335</v>
      </c>
    </row>
    <row r="77" spans="1:12" x14ac:dyDescent="0.25">
      <c r="A77" s="8">
        <v>59</v>
      </c>
      <c r="B77" s="22" t="s">
        <v>71</v>
      </c>
      <c r="C77" s="44">
        <v>7.1316532281999995E-2</v>
      </c>
      <c r="D77" s="10" t="s">
        <v>330</v>
      </c>
      <c r="E77" s="10">
        <v>238522.58</v>
      </c>
      <c r="F77" s="10">
        <v>0</v>
      </c>
      <c r="G77" s="10">
        <v>0</v>
      </c>
      <c r="H77" s="10">
        <v>238522.58</v>
      </c>
      <c r="I77" s="10" t="s">
        <v>332</v>
      </c>
      <c r="J77" s="24" t="s">
        <v>333</v>
      </c>
      <c r="K77" s="24" t="s">
        <v>447</v>
      </c>
      <c r="L77" s="10" t="s">
        <v>335</v>
      </c>
    </row>
    <row r="78" spans="1:12" x14ac:dyDescent="0.25">
      <c r="A78" s="8">
        <v>60</v>
      </c>
      <c r="B78" s="22" t="s">
        <v>72</v>
      </c>
      <c r="C78" s="44">
        <v>3.6770177799999999E-4</v>
      </c>
      <c r="D78" s="10" t="s">
        <v>330</v>
      </c>
      <c r="E78" s="10">
        <v>1229.8</v>
      </c>
      <c r="F78" s="10">
        <v>0</v>
      </c>
      <c r="G78" s="10">
        <v>0</v>
      </c>
      <c r="H78" s="10">
        <v>1229.8</v>
      </c>
      <c r="I78" s="10" t="s">
        <v>330</v>
      </c>
      <c r="J78" s="24" t="s">
        <v>331</v>
      </c>
      <c r="K78" s="24" t="s">
        <v>331</v>
      </c>
      <c r="L78" s="10" t="s">
        <v>331</v>
      </c>
    </row>
    <row r="79" spans="1:12" x14ac:dyDescent="0.25">
      <c r="A79" s="8">
        <v>61</v>
      </c>
      <c r="B79" s="22" t="s">
        <v>73</v>
      </c>
      <c r="C79" s="44">
        <v>2.7729291700000001E-3</v>
      </c>
      <c r="D79" s="10" t="s">
        <v>330</v>
      </c>
      <c r="E79" s="10">
        <v>9274.23</v>
      </c>
      <c r="F79" s="10">
        <v>0</v>
      </c>
      <c r="G79" s="10">
        <v>0</v>
      </c>
      <c r="H79" s="10">
        <v>9274.23</v>
      </c>
      <c r="I79" s="10" t="s">
        <v>332</v>
      </c>
      <c r="J79" s="24" t="s">
        <v>333</v>
      </c>
      <c r="K79" s="24" t="s">
        <v>448</v>
      </c>
      <c r="L79" s="10" t="s">
        <v>335</v>
      </c>
    </row>
    <row r="80" spans="1:12" x14ac:dyDescent="0.25">
      <c r="A80" s="8">
        <v>62</v>
      </c>
      <c r="B80" s="22" t="s">
        <v>74</v>
      </c>
      <c r="C80" s="44">
        <v>1.4646767E-5</v>
      </c>
      <c r="D80" s="10" t="s">
        <v>332</v>
      </c>
      <c r="E80" s="10">
        <v>48.991787020259608</v>
      </c>
      <c r="F80" s="10">
        <v>688.90821297974037</v>
      </c>
      <c r="G80" s="10">
        <v>0</v>
      </c>
      <c r="H80" s="10">
        <v>737.9</v>
      </c>
      <c r="I80" s="10" t="s">
        <v>330</v>
      </c>
      <c r="J80" s="24" t="s">
        <v>331</v>
      </c>
      <c r="K80" s="24" t="s">
        <v>331</v>
      </c>
      <c r="L80" s="10" t="s">
        <v>331</v>
      </c>
    </row>
    <row r="81" spans="1:12" x14ac:dyDescent="0.25">
      <c r="A81" s="8">
        <v>63</v>
      </c>
      <c r="B81" s="22" t="s">
        <v>75</v>
      </c>
      <c r="C81" s="44">
        <v>2.0735405899999999E-4</v>
      </c>
      <c r="D81" s="10" t="s">
        <v>330</v>
      </c>
      <c r="E81" s="10">
        <v>693.51</v>
      </c>
      <c r="F81" s="10">
        <v>0</v>
      </c>
      <c r="G81" s="10">
        <v>0</v>
      </c>
      <c r="H81" s="10">
        <v>693.51</v>
      </c>
      <c r="I81" s="10" t="s">
        <v>330</v>
      </c>
      <c r="J81" s="24" t="s">
        <v>331</v>
      </c>
      <c r="K81" s="24" t="s">
        <v>331</v>
      </c>
      <c r="L81" s="10" t="s">
        <v>331</v>
      </c>
    </row>
    <row r="82" spans="1:12" x14ac:dyDescent="0.25">
      <c r="A82" s="8">
        <v>64</v>
      </c>
      <c r="B82" s="22" t="s">
        <v>76</v>
      </c>
      <c r="C82" s="44">
        <v>1.928773141E-3</v>
      </c>
      <c r="D82" s="10" t="s">
        <v>330</v>
      </c>
      <c r="E82" s="10">
        <v>6450.9</v>
      </c>
      <c r="F82" s="10">
        <v>0</v>
      </c>
      <c r="G82" s="10">
        <v>0</v>
      </c>
      <c r="H82" s="10">
        <v>6450.9</v>
      </c>
      <c r="I82" s="10" t="s">
        <v>332</v>
      </c>
      <c r="J82" s="24" t="s">
        <v>333</v>
      </c>
      <c r="K82" s="24" t="s">
        <v>449</v>
      </c>
      <c r="L82" s="10" t="s">
        <v>335</v>
      </c>
    </row>
    <row r="83" spans="1:12" x14ac:dyDescent="0.25">
      <c r="A83" s="8">
        <v>65</v>
      </c>
      <c r="B83" s="22" t="s">
        <v>77</v>
      </c>
      <c r="C83" s="44">
        <v>1.67724982E-3</v>
      </c>
      <c r="D83" s="10" t="s">
        <v>330</v>
      </c>
      <c r="E83" s="10">
        <v>5609.67</v>
      </c>
      <c r="F83" s="10">
        <v>0</v>
      </c>
      <c r="G83" s="10">
        <v>0</v>
      </c>
      <c r="H83" s="10">
        <v>5609.67</v>
      </c>
      <c r="I83" s="10" t="s">
        <v>330</v>
      </c>
      <c r="J83" s="24" t="s">
        <v>331</v>
      </c>
      <c r="K83" s="24" t="s">
        <v>331</v>
      </c>
      <c r="L83" s="10" t="s">
        <v>331</v>
      </c>
    </row>
    <row r="84" spans="1:12" x14ac:dyDescent="0.25">
      <c r="A84" s="8">
        <v>66</v>
      </c>
      <c r="B84" s="22" t="s">
        <v>78</v>
      </c>
      <c r="C84" s="44">
        <v>1.0040382408999999E-2</v>
      </c>
      <c r="D84" s="10" t="s">
        <v>330</v>
      </c>
      <c r="E84" s="10">
        <v>33580.68</v>
      </c>
      <c r="F84" s="10">
        <v>0</v>
      </c>
      <c r="G84" s="10">
        <v>0</v>
      </c>
      <c r="H84" s="10">
        <v>33580.68</v>
      </c>
      <c r="I84" s="10" t="s">
        <v>332</v>
      </c>
      <c r="J84" s="24" t="s">
        <v>333</v>
      </c>
      <c r="K84" s="24" t="s">
        <v>450</v>
      </c>
      <c r="L84" s="10" t="s">
        <v>335</v>
      </c>
    </row>
    <row r="85" spans="1:12" x14ac:dyDescent="0.25">
      <c r="A85" s="8">
        <v>67</v>
      </c>
      <c r="B85" s="22" t="s">
        <v>79</v>
      </c>
      <c r="C85" s="44">
        <v>5.9203305000000003E-5</v>
      </c>
      <c r="D85" s="10" t="s">
        <v>332</v>
      </c>
      <c r="E85" s="10">
        <v>198.0125448275021</v>
      </c>
      <c r="F85" s="10">
        <v>2784.617455172498</v>
      </c>
      <c r="G85" s="10">
        <v>0</v>
      </c>
      <c r="H85" s="10">
        <v>2982.63</v>
      </c>
      <c r="I85" s="10" t="s">
        <v>330</v>
      </c>
      <c r="J85" s="24" t="s">
        <v>331</v>
      </c>
      <c r="K85" s="24" t="s">
        <v>331</v>
      </c>
      <c r="L85" s="10" t="s">
        <v>331</v>
      </c>
    </row>
    <row r="86" spans="1:12" x14ac:dyDescent="0.25">
      <c r="A86" s="8">
        <v>68</v>
      </c>
      <c r="B86" s="22" t="s">
        <v>80</v>
      </c>
      <c r="C86" s="44">
        <v>1.8132565779999999E-3</v>
      </c>
      <c r="D86" s="10" t="s">
        <v>330</v>
      </c>
      <c r="E86" s="10">
        <v>6064.55</v>
      </c>
      <c r="F86" s="10">
        <v>0</v>
      </c>
      <c r="G86" s="10">
        <v>0</v>
      </c>
      <c r="H86" s="10">
        <v>6064.55</v>
      </c>
      <c r="I86" s="10" t="s">
        <v>330</v>
      </c>
      <c r="J86" s="24" t="s">
        <v>331</v>
      </c>
      <c r="K86" s="24" t="s">
        <v>331</v>
      </c>
      <c r="L86" s="10" t="s">
        <v>331</v>
      </c>
    </row>
    <row r="87" spans="1:12" x14ac:dyDescent="0.25">
      <c r="A87" s="8">
        <v>69</v>
      </c>
      <c r="B87" s="22" t="s">
        <v>81</v>
      </c>
      <c r="C87" s="44">
        <v>8.1390405999999996E-5</v>
      </c>
      <c r="D87" s="10" t="s">
        <v>332</v>
      </c>
      <c r="E87" s="10">
        <v>272.21599521890994</v>
      </c>
      <c r="F87" s="10">
        <v>3828.1840047810897</v>
      </c>
      <c r="G87" s="10">
        <v>0</v>
      </c>
      <c r="H87" s="10">
        <v>4100.3999999999996</v>
      </c>
      <c r="I87" s="10" t="s">
        <v>330</v>
      </c>
      <c r="J87" s="24" t="s">
        <v>331</v>
      </c>
      <c r="K87" s="24" t="s">
        <v>331</v>
      </c>
      <c r="L87" s="10" t="s">
        <v>331</v>
      </c>
    </row>
    <row r="88" spans="1:12" x14ac:dyDescent="0.25">
      <c r="A88" s="8">
        <v>70</v>
      </c>
      <c r="B88" s="22" t="s">
        <v>82</v>
      </c>
      <c r="C88" s="44">
        <v>1.81020848E-4</v>
      </c>
      <c r="D88" s="10" t="s">
        <v>330</v>
      </c>
      <c r="E88" s="10">
        <v>605.44000000000005</v>
      </c>
      <c r="F88" s="10">
        <v>0</v>
      </c>
      <c r="G88" s="10">
        <v>0</v>
      </c>
      <c r="H88" s="10">
        <v>605.44000000000005</v>
      </c>
      <c r="I88" s="10" t="s">
        <v>332</v>
      </c>
      <c r="J88" s="24" t="s">
        <v>333</v>
      </c>
      <c r="K88" s="24" t="s">
        <v>451</v>
      </c>
      <c r="L88" s="10" t="s">
        <v>335</v>
      </c>
    </row>
    <row r="89" spans="1:12" x14ac:dyDescent="0.25">
      <c r="A89" s="8">
        <v>71</v>
      </c>
      <c r="B89" s="22" t="s">
        <v>83</v>
      </c>
      <c r="C89" s="44">
        <v>2.2024727799999999E-4</v>
      </c>
      <c r="D89" s="10" t="s">
        <v>330</v>
      </c>
      <c r="E89" s="10">
        <v>736.63</v>
      </c>
      <c r="F89" s="10">
        <v>0</v>
      </c>
      <c r="G89" s="10">
        <v>0</v>
      </c>
      <c r="H89" s="10">
        <v>736.63</v>
      </c>
      <c r="I89" s="10" t="s">
        <v>330</v>
      </c>
      <c r="J89" s="24" t="s">
        <v>331</v>
      </c>
      <c r="K89" s="24" t="s">
        <v>331</v>
      </c>
      <c r="L89" s="10" t="s">
        <v>331</v>
      </c>
    </row>
    <row r="90" spans="1:12" x14ac:dyDescent="0.25">
      <c r="A90" s="8">
        <v>72</v>
      </c>
      <c r="B90" s="22" t="s">
        <v>84</v>
      </c>
      <c r="C90" s="44">
        <v>1.65118952E-3</v>
      </c>
      <c r="D90" s="10" t="s">
        <v>330</v>
      </c>
      <c r="E90" s="10">
        <v>5522.51</v>
      </c>
      <c r="F90" s="10">
        <v>0</v>
      </c>
      <c r="G90" s="10">
        <v>0</v>
      </c>
      <c r="H90" s="10">
        <v>5522.51</v>
      </c>
      <c r="I90" s="10" t="s">
        <v>330</v>
      </c>
      <c r="J90" s="24" t="s">
        <v>331</v>
      </c>
      <c r="K90" s="24" t="s">
        <v>331</v>
      </c>
      <c r="L90" s="10" t="s">
        <v>331</v>
      </c>
    </row>
    <row r="91" spans="1:12" x14ac:dyDescent="0.25">
      <c r="A91" s="8">
        <v>73</v>
      </c>
      <c r="B91" s="22" t="s">
        <v>85</v>
      </c>
      <c r="C91" s="44">
        <v>1.8526954000000002E-5</v>
      </c>
      <c r="D91" s="10" t="s">
        <v>332</v>
      </c>
      <c r="E91" s="10">
        <v>61.967846580897231</v>
      </c>
      <c r="F91" s="10">
        <v>871.41215341910276</v>
      </c>
      <c r="G91" s="10">
        <v>0</v>
      </c>
      <c r="H91" s="10">
        <v>933.38</v>
      </c>
      <c r="I91" s="10" t="s">
        <v>330</v>
      </c>
      <c r="J91" s="24" t="s">
        <v>331</v>
      </c>
      <c r="K91" s="24" t="s">
        <v>331</v>
      </c>
      <c r="L91" s="10" t="s">
        <v>331</v>
      </c>
    </row>
    <row r="92" spans="1:12" x14ac:dyDescent="0.25">
      <c r="A92" s="8">
        <v>74</v>
      </c>
      <c r="B92" s="22" t="s">
        <v>86</v>
      </c>
      <c r="C92" s="44">
        <v>4.7960718900000001E-4</v>
      </c>
      <c r="D92" s="10" t="s">
        <v>330</v>
      </c>
      <c r="E92" s="10">
        <v>1604.08</v>
      </c>
      <c r="F92" s="10">
        <v>0</v>
      </c>
      <c r="G92" s="10">
        <v>0</v>
      </c>
      <c r="H92" s="10">
        <v>1604.08</v>
      </c>
      <c r="I92" s="10" t="s">
        <v>330</v>
      </c>
      <c r="J92" s="24" t="s">
        <v>331</v>
      </c>
      <c r="K92" s="24" t="s">
        <v>331</v>
      </c>
      <c r="L92" s="10" t="s">
        <v>331</v>
      </c>
    </row>
    <row r="93" spans="1:12" x14ac:dyDescent="0.25">
      <c r="A93" s="8">
        <v>75</v>
      </c>
      <c r="B93" s="22" t="s">
        <v>87</v>
      </c>
      <c r="C93" s="44">
        <v>8.9113134899999999E-4</v>
      </c>
      <c r="D93" s="10" t="s">
        <v>330</v>
      </c>
      <c r="E93" s="10">
        <v>2980.44</v>
      </c>
      <c r="F93" s="10">
        <v>0</v>
      </c>
      <c r="G93" s="10">
        <v>0</v>
      </c>
      <c r="H93" s="10">
        <v>2980.44</v>
      </c>
      <c r="I93" s="10" t="s">
        <v>330</v>
      </c>
      <c r="J93" s="24" t="s">
        <v>331</v>
      </c>
      <c r="K93" s="24" t="s">
        <v>331</v>
      </c>
      <c r="L93" s="10" t="s">
        <v>331</v>
      </c>
    </row>
    <row r="94" spans="1:12" x14ac:dyDescent="0.25">
      <c r="A94" s="8">
        <v>76</v>
      </c>
      <c r="B94" s="22" t="s">
        <v>88</v>
      </c>
      <c r="C94" s="44">
        <v>1.7178196700000001E-4</v>
      </c>
      <c r="D94" s="10" t="s">
        <v>330</v>
      </c>
      <c r="E94" s="10">
        <v>574.54</v>
      </c>
      <c r="F94" s="10">
        <v>0</v>
      </c>
      <c r="G94" s="10">
        <v>0</v>
      </c>
      <c r="H94" s="10">
        <v>574.54</v>
      </c>
      <c r="I94" s="10" t="s">
        <v>330</v>
      </c>
      <c r="J94" s="24" t="s">
        <v>331</v>
      </c>
      <c r="K94" s="24" t="s">
        <v>331</v>
      </c>
      <c r="L94" s="10" t="s">
        <v>331</v>
      </c>
    </row>
    <row r="95" spans="1:12" x14ac:dyDescent="0.25">
      <c r="A95" s="8">
        <v>77</v>
      </c>
      <c r="B95" s="22" t="s">
        <v>89</v>
      </c>
      <c r="C95" s="44">
        <v>2.5575490299999999E-4</v>
      </c>
      <c r="D95" s="10" t="s">
        <v>330</v>
      </c>
      <c r="E95" s="10">
        <v>855.39</v>
      </c>
      <c r="F95" s="10">
        <v>0</v>
      </c>
      <c r="G95" s="10">
        <v>0</v>
      </c>
      <c r="H95" s="10">
        <v>855.39</v>
      </c>
      <c r="I95" s="10" t="s">
        <v>330</v>
      </c>
      <c r="J95" s="24" t="s">
        <v>331</v>
      </c>
      <c r="K95" s="24" t="s">
        <v>331</v>
      </c>
      <c r="L95" s="10" t="s">
        <v>331</v>
      </c>
    </row>
    <row r="96" spans="1:12" x14ac:dyDescent="0.25">
      <c r="A96" s="8">
        <v>78</v>
      </c>
      <c r="B96" s="22" t="s">
        <v>90</v>
      </c>
      <c r="C96" s="44">
        <v>2.9548125615E-2</v>
      </c>
      <c r="D96" s="10" t="s">
        <v>330</v>
      </c>
      <c r="E96" s="10">
        <v>98825.54</v>
      </c>
      <c r="F96" s="10">
        <v>0</v>
      </c>
      <c r="G96" s="10">
        <v>0</v>
      </c>
      <c r="H96" s="10">
        <v>98825.54</v>
      </c>
      <c r="I96" s="10" t="s">
        <v>332</v>
      </c>
      <c r="J96" s="24" t="s">
        <v>333</v>
      </c>
      <c r="K96" s="24" t="s">
        <v>519</v>
      </c>
      <c r="L96" s="10" t="s">
        <v>335</v>
      </c>
    </row>
    <row r="97" spans="1:12" x14ac:dyDescent="0.25">
      <c r="A97" s="8">
        <v>79</v>
      </c>
      <c r="B97" s="22" t="s">
        <v>91</v>
      </c>
      <c r="C97" s="44">
        <v>3.7431146999999997E-5</v>
      </c>
      <c r="D97" s="10" t="s">
        <v>332</v>
      </c>
      <c r="E97" s="10">
        <v>125.19232048738445</v>
      </c>
      <c r="F97" s="10">
        <v>1760.5676795126155</v>
      </c>
      <c r="G97" s="10">
        <v>0</v>
      </c>
      <c r="H97" s="10">
        <v>1885.76</v>
      </c>
      <c r="I97" s="10" t="s">
        <v>330</v>
      </c>
      <c r="J97" s="24" t="s">
        <v>331</v>
      </c>
      <c r="K97" s="24" t="s">
        <v>331</v>
      </c>
      <c r="L97" s="10" t="s">
        <v>331</v>
      </c>
    </row>
    <row r="98" spans="1:12" x14ac:dyDescent="0.25">
      <c r="A98" s="8">
        <v>80</v>
      </c>
      <c r="B98" s="22" t="s">
        <v>92</v>
      </c>
      <c r="C98" s="44">
        <v>9.4416380999999994E-5</v>
      </c>
      <c r="D98" s="10" t="s">
        <v>330</v>
      </c>
      <c r="E98" s="10">
        <v>315.77999999999997</v>
      </c>
      <c r="F98" s="10">
        <v>0</v>
      </c>
      <c r="G98" s="10">
        <v>0</v>
      </c>
      <c r="H98" s="10">
        <v>315.77999999999997</v>
      </c>
      <c r="I98" s="10" t="s">
        <v>330</v>
      </c>
      <c r="J98" s="24" t="s">
        <v>331</v>
      </c>
      <c r="K98" s="24" t="s">
        <v>331</v>
      </c>
      <c r="L98" s="10" t="s">
        <v>331</v>
      </c>
    </row>
    <row r="99" spans="1:12" x14ac:dyDescent="0.25">
      <c r="A99" s="8">
        <v>81</v>
      </c>
      <c r="B99" s="22" t="s">
        <v>93</v>
      </c>
      <c r="C99" s="44">
        <v>8.00906838E-4</v>
      </c>
      <c r="D99" s="10" t="s">
        <v>330</v>
      </c>
      <c r="E99" s="10">
        <v>2678.68</v>
      </c>
      <c r="F99" s="10">
        <v>0</v>
      </c>
      <c r="G99" s="10">
        <v>0</v>
      </c>
      <c r="H99" s="10">
        <v>2678.68</v>
      </c>
      <c r="I99" s="10" t="s">
        <v>330</v>
      </c>
      <c r="J99" s="24" t="s">
        <v>331</v>
      </c>
      <c r="K99" s="24" t="s">
        <v>331</v>
      </c>
      <c r="L99" s="10" t="s">
        <v>331</v>
      </c>
    </row>
    <row r="100" spans="1:12" x14ac:dyDescent="0.25">
      <c r="A100" s="8">
        <v>82</v>
      </c>
      <c r="B100" s="22" t="s">
        <v>94</v>
      </c>
      <c r="C100" s="44">
        <v>4.8883853400000005E-4</v>
      </c>
      <c r="D100" s="10" t="s">
        <v>330</v>
      </c>
      <c r="E100" s="10">
        <v>1634.95</v>
      </c>
      <c r="F100" s="10">
        <v>0</v>
      </c>
      <c r="G100" s="10">
        <v>0</v>
      </c>
      <c r="H100" s="10">
        <v>1634.95</v>
      </c>
      <c r="I100" s="10" t="s">
        <v>330</v>
      </c>
      <c r="J100" s="24" t="s">
        <v>331</v>
      </c>
      <c r="K100" s="24" t="s">
        <v>331</v>
      </c>
      <c r="L100" s="10" t="s">
        <v>331</v>
      </c>
    </row>
    <row r="101" spans="1:12" x14ac:dyDescent="0.25">
      <c r="A101" s="8">
        <v>83</v>
      </c>
      <c r="B101" s="22" t="s">
        <v>95</v>
      </c>
      <c r="C101" s="44">
        <v>1.2927096199999999E-4</v>
      </c>
      <c r="D101" s="10" t="s">
        <v>330</v>
      </c>
      <c r="E101" s="10">
        <v>432.35</v>
      </c>
      <c r="F101" s="10">
        <v>0</v>
      </c>
      <c r="G101" s="10">
        <v>0</v>
      </c>
      <c r="H101" s="10">
        <v>432.35</v>
      </c>
      <c r="I101" s="10" t="s">
        <v>330</v>
      </c>
      <c r="J101" s="24" t="s">
        <v>331</v>
      </c>
      <c r="K101" s="24" t="s">
        <v>331</v>
      </c>
      <c r="L101" s="10" t="s">
        <v>331</v>
      </c>
    </row>
    <row r="102" spans="1:12" x14ac:dyDescent="0.25">
      <c r="A102" s="8">
        <v>84</v>
      </c>
      <c r="B102" s="22" t="s">
        <v>96</v>
      </c>
      <c r="C102" s="44">
        <v>8.9914130999999998E-5</v>
      </c>
      <c r="D102" s="10" t="s">
        <v>330</v>
      </c>
      <c r="E102" s="10">
        <v>300.72000000000003</v>
      </c>
      <c r="F102" s="10">
        <v>0</v>
      </c>
      <c r="G102" s="10">
        <v>0</v>
      </c>
      <c r="H102" s="10">
        <v>300.72000000000003</v>
      </c>
      <c r="I102" s="10" t="s">
        <v>330</v>
      </c>
      <c r="J102" s="24" t="s">
        <v>331</v>
      </c>
      <c r="K102" s="24" t="s">
        <v>331</v>
      </c>
      <c r="L102" s="10" t="s">
        <v>331</v>
      </c>
    </row>
    <row r="103" spans="1:12" x14ac:dyDescent="0.25">
      <c r="A103" s="8">
        <v>85</v>
      </c>
      <c r="B103" s="22" t="s">
        <v>97</v>
      </c>
      <c r="C103" s="44">
        <v>3.6022982000000003E-4</v>
      </c>
      <c r="D103" s="10" t="s">
        <v>330</v>
      </c>
      <c r="E103" s="10">
        <v>1204.81</v>
      </c>
      <c r="F103" s="10">
        <v>0</v>
      </c>
      <c r="G103" s="10">
        <v>0</v>
      </c>
      <c r="H103" s="10">
        <v>1204.81</v>
      </c>
      <c r="I103" s="10" t="s">
        <v>330</v>
      </c>
      <c r="J103" s="24" t="s">
        <v>331</v>
      </c>
      <c r="K103" s="24" t="s">
        <v>331</v>
      </c>
      <c r="L103" s="10" t="s">
        <v>331</v>
      </c>
    </row>
    <row r="104" spans="1:12" x14ac:dyDescent="0.25">
      <c r="A104" s="8">
        <v>86</v>
      </c>
      <c r="B104" s="22" t="s">
        <v>98</v>
      </c>
      <c r="C104" s="44">
        <v>4.0665699999999998E-6</v>
      </c>
      <c r="D104" s="10" t="s">
        <v>332</v>
      </c>
      <c r="E104" s="10">
        <v>13.599566623335875</v>
      </c>
      <c r="F104" s="10">
        <v>191.27043337666413</v>
      </c>
      <c r="G104" s="10">
        <v>-204.87</v>
      </c>
      <c r="H104" s="10">
        <v>0</v>
      </c>
      <c r="I104" s="10" t="s">
        <v>330</v>
      </c>
      <c r="J104" s="24" t="s">
        <v>331</v>
      </c>
      <c r="K104" s="24" t="s">
        <v>331</v>
      </c>
      <c r="L104" s="10" t="s">
        <v>331</v>
      </c>
    </row>
    <row r="105" spans="1:12" x14ac:dyDescent="0.25">
      <c r="A105" s="8">
        <v>87</v>
      </c>
      <c r="B105" s="22" t="s">
        <v>99</v>
      </c>
      <c r="C105" s="44">
        <v>1.29462245E-4</v>
      </c>
      <c r="D105" s="10" t="s">
        <v>330</v>
      </c>
      <c r="E105" s="10">
        <v>432.99</v>
      </c>
      <c r="F105" s="10">
        <v>0</v>
      </c>
      <c r="G105" s="10">
        <v>-432.99</v>
      </c>
      <c r="H105" s="10">
        <v>0</v>
      </c>
      <c r="I105" s="10" t="s">
        <v>330</v>
      </c>
      <c r="J105" s="24" t="s">
        <v>331</v>
      </c>
      <c r="K105" s="24" t="s">
        <v>331</v>
      </c>
      <c r="L105" s="10" t="s">
        <v>331</v>
      </c>
    </row>
    <row r="106" spans="1:12" x14ac:dyDescent="0.25">
      <c r="A106" s="8">
        <v>88</v>
      </c>
      <c r="B106" s="22" t="s">
        <v>100</v>
      </c>
      <c r="C106" s="44">
        <v>2.0590679067999999E-2</v>
      </c>
      <c r="D106" s="10" t="s">
        <v>330</v>
      </c>
      <c r="E106" s="10">
        <v>68866.81</v>
      </c>
      <c r="F106" s="10">
        <v>0</v>
      </c>
      <c r="G106" s="10">
        <v>3035.42</v>
      </c>
      <c r="H106" s="10">
        <v>71902.23</v>
      </c>
      <c r="I106" s="10" t="s">
        <v>332</v>
      </c>
      <c r="J106" s="24" t="s">
        <v>333</v>
      </c>
      <c r="K106" s="24" t="s">
        <v>359</v>
      </c>
      <c r="L106" s="10" t="s">
        <v>335</v>
      </c>
    </row>
    <row r="107" spans="1:12" x14ac:dyDescent="0.25">
      <c r="A107" s="8">
        <v>89</v>
      </c>
      <c r="B107" s="22" t="s">
        <v>101</v>
      </c>
      <c r="C107" s="44">
        <v>7.2026920999999997E-5</v>
      </c>
      <c r="D107" s="10" t="s">
        <v>332</v>
      </c>
      <c r="E107" s="10">
        <v>240.8959313237574</v>
      </c>
      <c r="F107" s="10">
        <v>3387.7740686762427</v>
      </c>
      <c r="G107" s="10">
        <v>0</v>
      </c>
      <c r="H107" s="10">
        <v>3628.67</v>
      </c>
      <c r="I107" s="10" t="s">
        <v>330</v>
      </c>
      <c r="J107" s="24" t="s">
        <v>331</v>
      </c>
      <c r="K107" s="24" t="s">
        <v>331</v>
      </c>
      <c r="L107" s="10" t="s">
        <v>331</v>
      </c>
    </row>
    <row r="108" spans="1:12" x14ac:dyDescent="0.25">
      <c r="A108" s="8">
        <v>90</v>
      </c>
      <c r="B108" s="22" t="s">
        <v>102</v>
      </c>
      <c r="C108" s="44">
        <v>2.1503077359999998E-3</v>
      </c>
      <c r="D108" s="10" t="s">
        <v>330</v>
      </c>
      <c r="E108" s="10">
        <v>7191.84</v>
      </c>
      <c r="F108" s="10">
        <v>0</v>
      </c>
      <c r="G108" s="10">
        <v>0</v>
      </c>
      <c r="H108" s="10">
        <v>7191.84</v>
      </c>
      <c r="I108" s="10" t="s">
        <v>330</v>
      </c>
      <c r="J108" s="24" t="s">
        <v>331</v>
      </c>
      <c r="K108" s="24" t="s">
        <v>331</v>
      </c>
      <c r="L108" s="10" t="s">
        <v>331</v>
      </c>
    </row>
    <row r="109" spans="1:12" x14ac:dyDescent="0.25">
      <c r="A109" s="8">
        <v>91</v>
      </c>
      <c r="B109" s="22" t="s">
        <v>103</v>
      </c>
      <c r="C109" s="44">
        <v>7.4672268399999999E-4</v>
      </c>
      <c r="D109" s="10" t="s">
        <v>330</v>
      </c>
      <c r="E109" s="10">
        <v>2497.46</v>
      </c>
      <c r="F109" s="10">
        <v>0</v>
      </c>
      <c r="G109" s="10">
        <v>0</v>
      </c>
      <c r="H109" s="10">
        <v>2497.46</v>
      </c>
      <c r="I109" s="10" t="s">
        <v>330</v>
      </c>
      <c r="J109" s="24" t="s">
        <v>331</v>
      </c>
      <c r="K109" s="24" t="s">
        <v>331</v>
      </c>
      <c r="L109" s="10" t="s">
        <v>331</v>
      </c>
    </row>
    <row r="110" spans="1:12" x14ac:dyDescent="0.25">
      <c r="A110" s="8">
        <v>92</v>
      </c>
      <c r="B110" s="22" t="s">
        <v>104</v>
      </c>
      <c r="C110" s="44">
        <v>2.0983361100000001E-4</v>
      </c>
      <c r="D110" s="10" t="s">
        <v>330</v>
      </c>
      <c r="E110" s="10">
        <v>701.8</v>
      </c>
      <c r="F110" s="10">
        <v>0</v>
      </c>
      <c r="G110" s="10">
        <v>0</v>
      </c>
      <c r="H110" s="10">
        <v>701.8</v>
      </c>
      <c r="I110" s="10" t="s">
        <v>330</v>
      </c>
      <c r="J110" s="24" t="s">
        <v>331</v>
      </c>
      <c r="K110" s="24" t="s">
        <v>331</v>
      </c>
      <c r="L110" s="10" t="s">
        <v>331</v>
      </c>
    </row>
    <row r="111" spans="1:12" x14ac:dyDescent="0.25">
      <c r="A111" s="8">
        <v>93</v>
      </c>
      <c r="B111" s="22" t="s">
        <v>105</v>
      </c>
      <c r="C111" s="44">
        <v>1.1276185000000001E-4</v>
      </c>
      <c r="D111" s="10" t="s">
        <v>330</v>
      </c>
      <c r="E111" s="10">
        <v>377.14</v>
      </c>
      <c r="F111" s="10">
        <v>0</v>
      </c>
      <c r="G111" s="10">
        <v>0</v>
      </c>
      <c r="H111" s="10">
        <v>377.14</v>
      </c>
      <c r="I111" s="10" t="s">
        <v>330</v>
      </c>
      <c r="J111" s="24" t="s">
        <v>331</v>
      </c>
      <c r="K111" s="24" t="s">
        <v>331</v>
      </c>
      <c r="L111" s="10" t="s">
        <v>331</v>
      </c>
    </row>
    <row r="112" spans="1:12" x14ac:dyDescent="0.25">
      <c r="A112" s="8">
        <v>94</v>
      </c>
      <c r="B112" s="22" t="s">
        <v>106</v>
      </c>
      <c r="C112" s="44">
        <v>3.4772891399999998E-4</v>
      </c>
      <c r="D112" s="10" t="s">
        <v>330</v>
      </c>
      <c r="E112" s="10">
        <v>1163</v>
      </c>
      <c r="F112" s="10">
        <v>0</v>
      </c>
      <c r="G112" s="10">
        <v>0</v>
      </c>
      <c r="H112" s="10">
        <v>1163</v>
      </c>
      <c r="I112" s="10" t="s">
        <v>330</v>
      </c>
      <c r="J112" s="24" t="s">
        <v>331</v>
      </c>
      <c r="K112" s="24" t="s">
        <v>331</v>
      </c>
      <c r="L112" s="10" t="s">
        <v>331</v>
      </c>
    </row>
    <row r="113" spans="1:12" x14ac:dyDescent="0.25">
      <c r="A113" s="8">
        <v>95</v>
      </c>
      <c r="B113" s="22" t="s">
        <v>107</v>
      </c>
      <c r="C113" s="44">
        <v>3.7568289000000001E-5</v>
      </c>
      <c r="D113" s="10" t="s">
        <v>332</v>
      </c>
      <c r="E113" s="10">
        <v>125.65186967155046</v>
      </c>
      <c r="F113" s="10">
        <v>1767.0181303284496</v>
      </c>
      <c r="G113" s="10">
        <v>0</v>
      </c>
      <c r="H113" s="10">
        <v>1892.67</v>
      </c>
      <c r="I113" s="10" t="s">
        <v>330</v>
      </c>
      <c r="J113" s="24" t="s">
        <v>331</v>
      </c>
      <c r="K113" s="24" t="s">
        <v>331</v>
      </c>
      <c r="L113" s="10" t="s">
        <v>331</v>
      </c>
    </row>
    <row r="114" spans="1:12" x14ac:dyDescent="0.25">
      <c r="A114" s="8">
        <v>96</v>
      </c>
      <c r="B114" s="22" t="s">
        <v>108</v>
      </c>
      <c r="C114" s="44">
        <v>1.3440310108E-2</v>
      </c>
      <c r="D114" s="10" t="s">
        <v>330</v>
      </c>
      <c r="E114" s="10">
        <v>44951.95</v>
      </c>
      <c r="F114" s="10">
        <v>0</v>
      </c>
      <c r="G114" s="10">
        <v>0</v>
      </c>
      <c r="H114" s="10">
        <v>44951.95</v>
      </c>
      <c r="I114" s="10" t="s">
        <v>332</v>
      </c>
      <c r="J114" s="24" t="s">
        <v>333</v>
      </c>
      <c r="K114" s="24" t="s">
        <v>452</v>
      </c>
      <c r="L114" s="10" t="s">
        <v>335</v>
      </c>
    </row>
    <row r="115" spans="1:12" x14ac:dyDescent="0.25">
      <c r="A115" s="8">
        <v>97</v>
      </c>
      <c r="B115" s="22" t="s">
        <v>109</v>
      </c>
      <c r="C115" s="44">
        <v>9.2338019799999994E-3</v>
      </c>
      <c r="D115" s="10" t="s">
        <v>330</v>
      </c>
      <c r="E115" s="10">
        <v>30883.03</v>
      </c>
      <c r="F115" s="10">
        <v>0</v>
      </c>
      <c r="G115" s="10">
        <v>204.87</v>
      </c>
      <c r="H115" s="10">
        <v>31087.899999999998</v>
      </c>
      <c r="I115" s="10" t="s">
        <v>332</v>
      </c>
      <c r="J115" s="24" t="s">
        <v>333</v>
      </c>
      <c r="K115" s="24" t="s">
        <v>453</v>
      </c>
      <c r="L115" s="10" t="s">
        <v>335</v>
      </c>
    </row>
    <row r="116" spans="1:12" x14ac:dyDescent="0.25">
      <c r="A116" s="8">
        <v>98</v>
      </c>
      <c r="B116" s="22" t="s">
        <v>110</v>
      </c>
      <c r="C116" s="44">
        <v>2.7801574300000001E-4</v>
      </c>
      <c r="D116" s="10" t="s">
        <v>330</v>
      </c>
      <c r="E116" s="10">
        <v>929.84</v>
      </c>
      <c r="F116" s="10">
        <v>0</v>
      </c>
      <c r="G116" s="10">
        <v>0</v>
      </c>
      <c r="H116" s="10">
        <v>929.84</v>
      </c>
      <c r="I116" s="10" t="s">
        <v>330</v>
      </c>
      <c r="J116" s="24" t="s">
        <v>331</v>
      </c>
      <c r="K116" s="24" t="s">
        <v>331</v>
      </c>
      <c r="L116" s="10" t="s">
        <v>331</v>
      </c>
    </row>
    <row r="117" spans="1:12" x14ac:dyDescent="0.25">
      <c r="A117" s="8">
        <v>99</v>
      </c>
      <c r="B117" s="22" t="s">
        <v>111</v>
      </c>
      <c r="C117" s="44">
        <v>3.5251722030000001E-3</v>
      </c>
      <c r="D117" s="10" t="s">
        <v>330</v>
      </c>
      <c r="E117" s="10">
        <v>11790.16</v>
      </c>
      <c r="F117" s="10">
        <v>0</v>
      </c>
      <c r="G117" s="10">
        <v>0</v>
      </c>
      <c r="H117" s="10">
        <v>11790.16</v>
      </c>
      <c r="I117" s="10" t="s">
        <v>332</v>
      </c>
      <c r="J117" s="24" t="s">
        <v>333</v>
      </c>
      <c r="K117" s="24" t="s">
        <v>454</v>
      </c>
      <c r="L117" s="10" t="s">
        <v>335</v>
      </c>
    </row>
    <row r="118" spans="1:12" x14ac:dyDescent="0.25">
      <c r="A118" s="8">
        <v>100</v>
      </c>
      <c r="B118" s="22" t="s">
        <v>112</v>
      </c>
      <c r="C118" s="44">
        <v>3.2169530500000002E-4</v>
      </c>
      <c r="D118" s="10" t="s">
        <v>330</v>
      </c>
      <c r="E118" s="10">
        <v>1075.93</v>
      </c>
      <c r="F118" s="10">
        <v>0</v>
      </c>
      <c r="G118" s="10">
        <v>0</v>
      </c>
      <c r="H118" s="10">
        <v>1075.93</v>
      </c>
      <c r="I118" s="10" t="s">
        <v>330</v>
      </c>
      <c r="J118" s="24" t="s">
        <v>331</v>
      </c>
      <c r="K118" s="24" t="s">
        <v>331</v>
      </c>
      <c r="L118" s="10" t="s">
        <v>331</v>
      </c>
    </row>
    <row r="119" spans="1:12" x14ac:dyDescent="0.25">
      <c r="A119" s="8">
        <v>101</v>
      </c>
      <c r="B119" s="22" t="s">
        <v>113</v>
      </c>
      <c r="C119" s="44">
        <v>2.1422289099999999E-4</v>
      </c>
      <c r="D119" s="10" t="s">
        <v>330</v>
      </c>
      <c r="E119" s="10">
        <v>716.48</v>
      </c>
      <c r="F119" s="10">
        <v>0</v>
      </c>
      <c r="G119" s="10">
        <v>0</v>
      </c>
      <c r="H119" s="10">
        <v>716.48</v>
      </c>
      <c r="I119" s="10" t="s">
        <v>330</v>
      </c>
      <c r="J119" s="24" t="s">
        <v>331</v>
      </c>
      <c r="K119" s="24" t="s">
        <v>331</v>
      </c>
      <c r="L119" s="10" t="s">
        <v>331</v>
      </c>
    </row>
    <row r="120" spans="1:12" x14ac:dyDescent="0.25">
      <c r="A120" s="8">
        <v>102</v>
      </c>
      <c r="B120" s="22" t="s">
        <v>114</v>
      </c>
      <c r="C120" s="44">
        <v>2.8311153900000002E-4</v>
      </c>
      <c r="D120" s="10" t="s">
        <v>330</v>
      </c>
      <c r="E120" s="10">
        <v>946.88</v>
      </c>
      <c r="F120" s="10">
        <v>0</v>
      </c>
      <c r="G120" s="10">
        <v>0</v>
      </c>
      <c r="H120" s="10">
        <v>946.88</v>
      </c>
      <c r="I120" s="10" t="s">
        <v>330</v>
      </c>
      <c r="J120" s="24" t="s">
        <v>331</v>
      </c>
      <c r="K120" s="24" t="s">
        <v>331</v>
      </c>
      <c r="L120" s="10" t="s">
        <v>331</v>
      </c>
    </row>
    <row r="121" spans="1:12" x14ac:dyDescent="0.25">
      <c r="A121" s="8">
        <v>103</v>
      </c>
      <c r="B121" s="22" t="s">
        <v>115</v>
      </c>
      <c r="C121" s="44">
        <v>2.0174925100000001E-4</v>
      </c>
      <c r="D121" s="10" t="s">
        <v>330</v>
      </c>
      <c r="E121" s="10">
        <v>674.76</v>
      </c>
      <c r="F121" s="10">
        <v>0</v>
      </c>
      <c r="G121" s="10">
        <v>0</v>
      </c>
      <c r="H121" s="10">
        <v>674.76</v>
      </c>
      <c r="I121" s="10" t="s">
        <v>330</v>
      </c>
      <c r="J121" s="24" t="s">
        <v>331</v>
      </c>
      <c r="K121" s="24" t="s">
        <v>331</v>
      </c>
      <c r="L121" s="10" t="s">
        <v>331</v>
      </c>
    </row>
    <row r="122" spans="1:12" x14ac:dyDescent="0.25">
      <c r="A122" s="8">
        <v>104</v>
      </c>
      <c r="B122" s="22" t="s">
        <v>116</v>
      </c>
      <c r="C122" s="44">
        <v>3.3930320799999998E-4</v>
      </c>
      <c r="D122" s="10" t="s">
        <v>330</v>
      </c>
      <c r="E122" s="10">
        <v>1134.82</v>
      </c>
      <c r="F122" s="10">
        <v>0</v>
      </c>
      <c r="G122" s="10">
        <v>0</v>
      </c>
      <c r="H122" s="10">
        <v>1134.82</v>
      </c>
      <c r="I122" s="10" t="s">
        <v>330</v>
      </c>
      <c r="J122" s="24" t="s">
        <v>331</v>
      </c>
      <c r="K122" s="24" t="s">
        <v>331</v>
      </c>
      <c r="L122" s="10" t="s">
        <v>331</v>
      </c>
    </row>
    <row r="123" spans="1:12" x14ac:dyDescent="0.25">
      <c r="A123" s="8">
        <v>105</v>
      </c>
      <c r="B123" s="22" t="s">
        <v>117</v>
      </c>
      <c r="C123" s="44">
        <v>1.0823453979999999E-3</v>
      </c>
      <c r="D123" s="10" t="s">
        <v>330</v>
      </c>
      <c r="E123" s="10">
        <v>3619.97</v>
      </c>
      <c r="F123" s="10">
        <v>0</v>
      </c>
      <c r="G123" s="10">
        <v>0</v>
      </c>
      <c r="H123" s="10">
        <v>3619.97</v>
      </c>
      <c r="I123" s="10" t="s">
        <v>330</v>
      </c>
      <c r="J123" s="24" t="s">
        <v>331</v>
      </c>
      <c r="K123" s="24" t="s">
        <v>331</v>
      </c>
      <c r="L123" s="10" t="s">
        <v>331</v>
      </c>
    </row>
    <row r="124" spans="1:12" x14ac:dyDescent="0.25">
      <c r="A124" s="8">
        <v>106</v>
      </c>
      <c r="B124" s="22" t="s">
        <v>118</v>
      </c>
      <c r="C124" s="44">
        <v>3.0210647500000001E-4</v>
      </c>
      <c r="D124" s="10" t="s">
        <v>330</v>
      </c>
      <c r="E124" s="10">
        <v>1010.41</v>
      </c>
      <c r="F124" s="10">
        <v>0</v>
      </c>
      <c r="G124" s="10">
        <v>0</v>
      </c>
      <c r="H124" s="10">
        <v>1010.41</v>
      </c>
      <c r="I124" s="10" t="s">
        <v>330</v>
      </c>
      <c r="J124" s="24" t="s">
        <v>331</v>
      </c>
      <c r="K124" s="24" t="s">
        <v>331</v>
      </c>
      <c r="L124" s="10" t="s">
        <v>331</v>
      </c>
    </row>
    <row r="125" spans="1:12" x14ac:dyDescent="0.25">
      <c r="A125" s="8">
        <v>107</v>
      </c>
      <c r="B125" s="22" t="s">
        <v>119</v>
      </c>
      <c r="C125" s="44">
        <v>1.2420493549999999E-3</v>
      </c>
      <c r="D125" s="10" t="s">
        <v>330</v>
      </c>
      <c r="E125" s="10">
        <v>4154.1099999999997</v>
      </c>
      <c r="F125" s="10">
        <v>0</v>
      </c>
      <c r="G125" s="10">
        <v>0</v>
      </c>
      <c r="H125" s="10">
        <v>4154.1099999999997</v>
      </c>
      <c r="I125" s="10" t="s">
        <v>332</v>
      </c>
      <c r="J125" s="24" t="s">
        <v>333</v>
      </c>
      <c r="K125" s="24" t="s">
        <v>520</v>
      </c>
      <c r="L125" s="10" t="s">
        <v>335</v>
      </c>
    </row>
    <row r="126" spans="1:12" x14ac:dyDescent="0.25">
      <c r="A126" s="8">
        <v>108</v>
      </c>
      <c r="B126" s="22" t="s">
        <v>120</v>
      </c>
      <c r="C126" s="44">
        <v>2.9166460000000002E-6</v>
      </c>
      <c r="D126" s="10" t="s">
        <v>332</v>
      </c>
      <c r="E126" s="10">
        <v>9.7560478176168601</v>
      </c>
      <c r="F126" s="10">
        <v>137.18395218238314</v>
      </c>
      <c r="G126" s="10">
        <v>0</v>
      </c>
      <c r="H126" s="10">
        <v>146.94</v>
      </c>
      <c r="I126" s="10" t="s">
        <v>330</v>
      </c>
      <c r="J126" s="24" t="s">
        <v>331</v>
      </c>
      <c r="K126" s="24" t="s">
        <v>331</v>
      </c>
      <c r="L126" s="10" t="s">
        <v>331</v>
      </c>
    </row>
    <row r="127" spans="1:12" x14ac:dyDescent="0.25">
      <c r="A127" s="8">
        <v>109</v>
      </c>
      <c r="B127" s="22" t="s">
        <v>121</v>
      </c>
      <c r="C127" s="44">
        <v>4.39995757E-4</v>
      </c>
      <c r="D127" s="10" t="s">
        <v>330</v>
      </c>
      <c r="E127" s="10">
        <v>1471.59</v>
      </c>
      <c r="F127" s="10">
        <v>0</v>
      </c>
      <c r="G127" s="10">
        <v>0</v>
      </c>
      <c r="H127" s="10">
        <v>1471.59</v>
      </c>
      <c r="I127" s="10" t="s">
        <v>330</v>
      </c>
      <c r="J127" s="24" t="s">
        <v>331</v>
      </c>
      <c r="K127" s="24" t="s">
        <v>331</v>
      </c>
      <c r="L127" s="10" t="s">
        <v>331</v>
      </c>
    </row>
    <row r="128" spans="1:12" x14ac:dyDescent="0.25">
      <c r="A128" s="8">
        <v>110</v>
      </c>
      <c r="B128" s="22" t="s">
        <v>122</v>
      </c>
      <c r="C128" s="44">
        <v>1.7590962699999999E-4</v>
      </c>
      <c r="D128" s="10" t="s">
        <v>330</v>
      </c>
      <c r="E128" s="10">
        <v>588.34</v>
      </c>
      <c r="F128" s="10">
        <v>0</v>
      </c>
      <c r="G128" s="10">
        <v>0</v>
      </c>
      <c r="H128" s="10">
        <v>588.34</v>
      </c>
      <c r="I128" s="10" t="s">
        <v>330</v>
      </c>
      <c r="J128" s="24" t="s">
        <v>331</v>
      </c>
      <c r="K128" s="24" t="s">
        <v>331</v>
      </c>
      <c r="L128" s="10" t="s">
        <v>331</v>
      </c>
    </row>
    <row r="129" spans="1:12" x14ac:dyDescent="0.25">
      <c r="A129" s="8">
        <v>111</v>
      </c>
      <c r="B129" s="22" t="s">
        <v>123</v>
      </c>
      <c r="C129" s="44">
        <v>2.3394227399999999E-4</v>
      </c>
      <c r="D129" s="10" t="s">
        <v>330</v>
      </c>
      <c r="E129" s="10">
        <v>782.43</v>
      </c>
      <c r="F129" s="10">
        <v>0</v>
      </c>
      <c r="G129" s="10">
        <v>0</v>
      </c>
      <c r="H129" s="10">
        <v>782.43</v>
      </c>
      <c r="I129" s="10" t="s">
        <v>330</v>
      </c>
      <c r="J129" s="24" t="s">
        <v>331</v>
      </c>
      <c r="K129" s="24" t="s">
        <v>331</v>
      </c>
      <c r="L129" s="10" t="s">
        <v>331</v>
      </c>
    </row>
    <row r="130" spans="1:12" x14ac:dyDescent="0.25">
      <c r="A130" s="8">
        <v>112</v>
      </c>
      <c r="B130" s="22" t="s">
        <v>124</v>
      </c>
      <c r="C130" s="44">
        <v>4.1796783500000004E-3</v>
      </c>
      <c r="D130" s="10" t="s">
        <v>330</v>
      </c>
      <c r="E130" s="10">
        <v>13979.19</v>
      </c>
      <c r="F130" s="10">
        <v>0</v>
      </c>
      <c r="G130" s="10">
        <v>0</v>
      </c>
      <c r="H130" s="10">
        <v>13979.19</v>
      </c>
      <c r="I130" s="10" t="s">
        <v>332</v>
      </c>
      <c r="J130" s="24" t="s">
        <v>333</v>
      </c>
      <c r="K130" s="24" t="s">
        <v>455</v>
      </c>
      <c r="L130" s="10" t="s">
        <v>335</v>
      </c>
    </row>
    <row r="131" spans="1:12" x14ac:dyDescent="0.25">
      <c r="A131" s="8">
        <v>113</v>
      </c>
      <c r="B131" s="22" t="s">
        <v>125</v>
      </c>
      <c r="C131" s="44">
        <v>1.7432722100000001E-4</v>
      </c>
      <c r="D131" s="10" t="s">
        <v>330</v>
      </c>
      <c r="E131" s="10">
        <v>583.04999999999995</v>
      </c>
      <c r="F131" s="10">
        <v>0</v>
      </c>
      <c r="G131" s="10">
        <v>0</v>
      </c>
      <c r="H131" s="10">
        <v>583.04999999999995</v>
      </c>
      <c r="I131" s="10" t="s">
        <v>330</v>
      </c>
      <c r="J131" s="24" t="s">
        <v>331</v>
      </c>
      <c r="K131" s="24" t="s">
        <v>331</v>
      </c>
      <c r="L131" s="10" t="s">
        <v>331</v>
      </c>
    </row>
    <row r="132" spans="1:12" x14ac:dyDescent="0.25">
      <c r="A132" s="8">
        <v>114</v>
      </c>
      <c r="B132" s="22" t="s">
        <v>126</v>
      </c>
      <c r="C132" s="44">
        <v>9.8946865200000007E-4</v>
      </c>
      <c r="D132" s="10" t="s">
        <v>330</v>
      </c>
      <c r="E132" s="10">
        <v>3309.34</v>
      </c>
      <c r="F132" s="10">
        <v>0</v>
      </c>
      <c r="G132" s="10">
        <v>0</v>
      </c>
      <c r="H132" s="10">
        <v>3309.34</v>
      </c>
      <c r="I132" s="10" t="s">
        <v>330</v>
      </c>
      <c r="J132" s="24" t="s">
        <v>331</v>
      </c>
      <c r="K132" s="24" t="s">
        <v>331</v>
      </c>
      <c r="L132" s="10" t="s">
        <v>331</v>
      </c>
    </row>
    <row r="133" spans="1:12" x14ac:dyDescent="0.25">
      <c r="A133" s="8">
        <v>115</v>
      </c>
      <c r="B133" s="22" t="s">
        <v>127</v>
      </c>
      <c r="C133" s="44">
        <v>2.4496552000000001E-5</v>
      </c>
      <c r="D133" s="10" t="s">
        <v>332</v>
      </c>
      <c r="E133" s="10">
        <v>81.928812519153325</v>
      </c>
      <c r="F133" s="10">
        <v>1152.1911874808466</v>
      </c>
      <c r="G133" s="10">
        <v>0</v>
      </c>
      <c r="H133" s="10">
        <v>1234.1199999999999</v>
      </c>
      <c r="I133" s="10" t="s">
        <v>330</v>
      </c>
      <c r="J133" s="24" t="s">
        <v>331</v>
      </c>
      <c r="K133" s="24" t="s">
        <v>331</v>
      </c>
      <c r="L133" s="10" t="s">
        <v>331</v>
      </c>
    </row>
    <row r="134" spans="1:12" x14ac:dyDescent="0.25">
      <c r="A134" s="8">
        <v>116</v>
      </c>
      <c r="B134" s="22" t="s">
        <v>128</v>
      </c>
      <c r="C134" s="44">
        <v>2.4927201570000002E-3</v>
      </c>
      <c r="D134" s="10" t="s">
        <v>330</v>
      </c>
      <c r="E134" s="10">
        <v>8337.06</v>
      </c>
      <c r="F134" s="10">
        <v>0</v>
      </c>
      <c r="G134" s="10">
        <v>0</v>
      </c>
      <c r="H134" s="10">
        <v>8337.06</v>
      </c>
      <c r="I134" s="10" t="s">
        <v>332</v>
      </c>
      <c r="J134" s="24" t="s">
        <v>333</v>
      </c>
      <c r="K134" s="24" t="s">
        <v>456</v>
      </c>
      <c r="L134" s="10" t="s">
        <v>335</v>
      </c>
    </row>
    <row r="135" spans="1:12" x14ac:dyDescent="0.25">
      <c r="A135" s="8">
        <v>117</v>
      </c>
      <c r="B135" s="22" t="s">
        <v>129</v>
      </c>
      <c r="C135" s="44">
        <v>4.04726923E-4</v>
      </c>
      <c r="D135" s="10" t="s">
        <v>330</v>
      </c>
      <c r="E135" s="10">
        <v>1353.63</v>
      </c>
      <c r="F135" s="10">
        <v>0</v>
      </c>
      <c r="G135" s="10">
        <v>0</v>
      </c>
      <c r="H135" s="10">
        <v>1353.63</v>
      </c>
      <c r="I135" s="10" t="s">
        <v>332</v>
      </c>
      <c r="J135" s="24" t="s">
        <v>333</v>
      </c>
      <c r="K135" s="24" t="s">
        <v>439</v>
      </c>
      <c r="L135" s="10" t="s">
        <v>335</v>
      </c>
    </row>
    <row r="136" spans="1:12" x14ac:dyDescent="0.25">
      <c r="A136" s="8">
        <v>118</v>
      </c>
      <c r="B136" s="22" t="s">
        <v>130</v>
      </c>
      <c r="C136" s="44">
        <v>1.750661517E-3</v>
      </c>
      <c r="D136" s="10" t="s">
        <v>330</v>
      </c>
      <c r="E136" s="10">
        <v>5855.2</v>
      </c>
      <c r="F136" s="10">
        <v>0</v>
      </c>
      <c r="G136" s="10">
        <v>0</v>
      </c>
      <c r="H136" s="10">
        <v>5855.2</v>
      </c>
      <c r="I136" s="10" t="s">
        <v>330</v>
      </c>
      <c r="J136" s="24" t="s">
        <v>331</v>
      </c>
      <c r="K136" s="24" t="s">
        <v>331</v>
      </c>
      <c r="L136" s="10" t="s">
        <v>331</v>
      </c>
    </row>
    <row r="137" spans="1:12" x14ac:dyDescent="0.25">
      <c r="A137" s="8">
        <v>119</v>
      </c>
      <c r="B137" s="22" t="s">
        <v>131</v>
      </c>
      <c r="C137" s="44">
        <v>4.93200938E-4</v>
      </c>
      <c r="D137" s="10" t="s">
        <v>330</v>
      </c>
      <c r="E137" s="10">
        <v>1649.54</v>
      </c>
      <c r="F137" s="10">
        <v>0</v>
      </c>
      <c r="G137" s="10">
        <v>0</v>
      </c>
      <c r="H137" s="10">
        <v>1649.54</v>
      </c>
      <c r="I137" s="10" t="s">
        <v>330</v>
      </c>
      <c r="J137" s="24" t="s">
        <v>331</v>
      </c>
      <c r="K137" s="24" t="s">
        <v>331</v>
      </c>
      <c r="L137" s="10" t="s">
        <v>331</v>
      </c>
    </row>
    <row r="138" spans="1:12" x14ac:dyDescent="0.25">
      <c r="A138" s="8">
        <v>120</v>
      </c>
      <c r="B138" s="22" t="s">
        <v>132</v>
      </c>
      <c r="C138" s="44">
        <v>2.391080743E-2</v>
      </c>
      <c r="D138" s="10" t="s">
        <v>330</v>
      </c>
      <c r="E138" s="10">
        <v>79971.179999999993</v>
      </c>
      <c r="F138" s="10">
        <v>0</v>
      </c>
      <c r="G138" s="10">
        <v>0</v>
      </c>
      <c r="H138" s="10">
        <v>79971.179999999993</v>
      </c>
      <c r="I138" s="10" t="s">
        <v>332</v>
      </c>
      <c r="J138" s="24" t="s">
        <v>333</v>
      </c>
      <c r="K138" s="24" t="s">
        <v>457</v>
      </c>
      <c r="L138" s="10" t="s">
        <v>335</v>
      </c>
    </row>
    <row r="139" spans="1:12" x14ac:dyDescent="0.25">
      <c r="A139" s="8">
        <v>121</v>
      </c>
      <c r="B139" s="22" t="s">
        <v>133</v>
      </c>
      <c r="C139" s="44">
        <v>9.9756728499999993E-4</v>
      </c>
      <c r="D139" s="10" t="s">
        <v>330</v>
      </c>
      <c r="E139" s="10">
        <v>3336.43</v>
      </c>
      <c r="F139" s="10">
        <v>0</v>
      </c>
      <c r="G139" s="10">
        <v>0</v>
      </c>
      <c r="H139" s="10">
        <v>3336.43</v>
      </c>
      <c r="I139" s="10" t="s">
        <v>330</v>
      </c>
      <c r="J139" s="24" t="s">
        <v>331</v>
      </c>
      <c r="K139" s="24" t="s">
        <v>331</v>
      </c>
      <c r="L139" s="10" t="s">
        <v>331</v>
      </c>
    </row>
    <row r="140" spans="1:12" x14ac:dyDescent="0.25">
      <c r="A140" s="8">
        <v>122</v>
      </c>
      <c r="B140" s="22" t="s">
        <v>134</v>
      </c>
      <c r="C140" s="44">
        <v>2.6846285500000002E-4</v>
      </c>
      <c r="D140" s="10" t="s">
        <v>330</v>
      </c>
      <c r="E140" s="10">
        <v>897.89</v>
      </c>
      <c r="F140" s="10">
        <v>0</v>
      </c>
      <c r="G140" s="10">
        <v>0</v>
      </c>
      <c r="H140" s="10">
        <v>897.89</v>
      </c>
      <c r="I140" s="10" t="s">
        <v>330</v>
      </c>
      <c r="J140" s="24" t="s">
        <v>331</v>
      </c>
      <c r="K140" s="24" t="s">
        <v>331</v>
      </c>
      <c r="L140" s="10" t="s">
        <v>331</v>
      </c>
    </row>
    <row r="141" spans="1:12" x14ac:dyDescent="0.25">
      <c r="A141" s="8">
        <v>123</v>
      </c>
      <c r="B141" s="22" t="s">
        <v>135</v>
      </c>
      <c r="C141" s="44">
        <v>5.4943125129999996E-3</v>
      </c>
      <c r="D141" s="10" t="s">
        <v>330</v>
      </c>
      <c r="E141" s="10">
        <v>18376.07</v>
      </c>
      <c r="F141" s="10">
        <v>0</v>
      </c>
      <c r="G141" s="10">
        <v>0</v>
      </c>
      <c r="H141" s="10">
        <v>18376.07</v>
      </c>
      <c r="I141" s="10" t="s">
        <v>332</v>
      </c>
      <c r="J141" s="24" t="s">
        <v>333</v>
      </c>
      <c r="K141" s="24" t="s">
        <v>458</v>
      </c>
      <c r="L141" s="10" t="s">
        <v>335</v>
      </c>
    </row>
    <row r="142" spans="1:12" x14ac:dyDescent="0.25">
      <c r="A142" s="8">
        <v>124</v>
      </c>
      <c r="B142" s="22" t="s">
        <v>136</v>
      </c>
      <c r="C142" s="44">
        <v>3.5979730059999999E-3</v>
      </c>
      <c r="D142" s="10" t="s">
        <v>330</v>
      </c>
      <c r="E142" s="10">
        <v>12033.64</v>
      </c>
      <c r="F142" s="10">
        <v>0</v>
      </c>
      <c r="G142" s="10">
        <v>0</v>
      </c>
      <c r="H142" s="10">
        <v>12033.64</v>
      </c>
      <c r="I142" s="10" t="s">
        <v>332</v>
      </c>
      <c r="J142" s="24" t="s">
        <v>333</v>
      </c>
      <c r="K142" s="24" t="s">
        <v>459</v>
      </c>
      <c r="L142" s="10" t="s">
        <v>335</v>
      </c>
    </row>
    <row r="143" spans="1:12" x14ac:dyDescent="0.25">
      <c r="A143" s="8">
        <v>125</v>
      </c>
      <c r="B143" s="22" t="s">
        <v>137</v>
      </c>
      <c r="C143" s="44">
        <v>1.234778975E-3</v>
      </c>
      <c r="D143" s="10" t="s">
        <v>330</v>
      </c>
      <c r="E143" s="10">
        <v>4129.8</v>
      </c>
      <c r="F143" s="10">
        <v>0</v>
      </c>
      <c r="G143" s="10">
        <v>0</v>
      </c>
      <c r="H143" s="10">
        <v>4129.8</v>
      </c>
      <c r="I143" s="10" t="s">
        <v>332</v>
      </c>
      <c r="J143" s="24" t="s">
        <v>333</v>
      </c>
      <c r="K143" s="24" t="s">
        <v>460</v>
      </c>
      <c r="L143" s="10" t="s">
        <v>335</v>
      </c>
    </row>
    <row r="144" spans="1:12" x14ac:dyDescent="0.25">
      <c r="A144" s="8">
        <v>126</v>
      </c>
      <c r="B144" s="22" t="s">
        <v>138</v>
      </c>
      <c r="C144" s="44">
        <v>1.0289043E-4</v>
      </c>
      <c r="D144" s="10" t="s">
        <v>330</v>
      </c>
      <c r="E144" s="10">
        <v>344.12</v>
      </c>
      <c r="F144" s="10">
        <v>0</v>
      </c>
      <c r="G144" s="10">
        <v>0</v>
      </c>
      <c r="H144" s="10">
        <v>344.12</v>
      </c>
      <c r="I144" s="10" t="s">
        <v>332</v>
      </c>
      <c r="J144" s="24" t="s">
        <v>333</v>
      </c>
      <c r="K144" s="24" t="s">
        <v>461</v>
      </c>
      <c r="L144" s="10" t="s">
        <v>335</v>
      </c>
    </row>
    <row r="145" spans="1:12" x14ac:dyDescent="0.25">
      <c r="A145" s="8">
        <v>127</v>
      </c>
      <c r="B145" s="22" t="s">
        <v>139</v>
      </c>
      <c r="C145" s="44">
        <v>6.406629239E-3</v>
      </c>
      <c r="D145" s="10" t="s">
        <v>330</v>
      </c>
      <c r="E145" s="10">
        <v>21427.37</v>
      </c>
      <c r="F145" s="10">
        <v>0</v>
      </c>
      <c r="G145" s="10">
        <v>0</v>
      </c>
      <c r="H145" s="10">
        <v>21427.37</v>
      </c>
      <c r="I145" s="10" t="s">
        <v>332</v>
      </c>
      <c r="J145" s="24" t="s">
        <v>333</v>
      </c>
      <c r="K145" s="24" t="s">
        <v>462</v>
      </c>
      <c r="L145" s="10" t="s">
        <v>335</v>
      </c>
    </row>
    <row r="146" spans="1:12" x14ac:dyDescent="0.25">
      <c r="A146" s="8">
        <v>128</v>
      </c>
      <c r="B146" s="22" t="s">
        <v>140</v>
      </c>
      <c r="C146" s="44">
        <v>1.9759611309999999E-3</v>
      </c>
      <c r="D146" s="10" t="s">
        <v>330</v>
      </c>
      <c r="E146" s="10">
        <v>6608.72</v>
      </c>
      <c r="F146" s="10">
        <v>0</v>
      </c>
      <c r="G146" s="10">
        <v>0</v>
      </c>
      <c r="H146" s="10">
        <v>6608.72</v>
      </c>
      <c r="I146" s="10" t="s">
        <v>332</v>
      </c>
      <c r="J146" s="24" t="s">
        <v>333</v>
      </c>
      <c r="K146" s="24" t="s">
        <v>463</v>
      </c>
      <c r="L146" s="10" t="s">
        <v>335</v>
      </c>
    </row>
    <row r="147" spans="1:12" x14ac:dyDescent="0.25">
      <c r="A147" s="8">
        <v>129</v>
      </c>
      <c r="B147" s="22" t="s">
        <v>141</v>
      </c>
      <c r="C147" s="44">
        <v>6.486601285E-3</v>
      </c>
      <c r="D147" s="10" t="s">
        <v>330</v>
      </c>
      <c r="E147" s="10">
        <v>21694.84</v>
      </c>
      <c r="F147" s="10">
        <v>0</v>
      </c>
      <c r="G147" s="10">
        <v>0</v>
      </c>
      <c r="H147" s="10">
        <v>21694.84</v>
      </c>
      <c r="I147" s="10" t="s">
        <v>330</v>
      </c>
      <c r="J147" s="24" t="s">
        <v>331</v>
      </c>
      <c r="K147" s="24" t="s">
        <v>331</v>
      </c>
      <c r="L147" s="10" t="s">
        <v>331</v>
      </c>
    </row>
    <row r="148" spans="1:12" x14ac:dyDescent="0.25">
      <c r="A148" s="8">
        <v>130</v>
      </c>
      <c r="B148" s="22" t="s">
        <v>142</v>
      </c>
      <c r="C148" s="44">
        <v>3.1086096499999998E-4</v>
      </c>
      <c r="D148" s="10" t="s">
        <v>330</v>
      </c>
      <c r="E148" s="10">
        <v>1039.69</v>
      </c>
      <c r="F148" s="10">
        <v>0</v>
      </c>
      <c r="G148" s="10">
        <v>0</v>
      </c>
      <c r="H148" s="10">
        <v>1039.69</v>
      </c>
      <c r="I148" s="10" t="s">
        <v>330</v>
      </c>
      <c r="J148" s="24" t="s">
        <v>331</v>
      </c>
      <c r="K148" s="24" t="s">
        <v>331</v>
      </c>
      <c r="L148" s="10" t="s">
        <v>331</v>
      </c>
    </row>
    <row r="149" spans="1:12" x14ac:dyDescent="0.25">
      <c r="A149" s="8">
        <v>131</v>
      </c>
      <c r="B149" s="22" t="s">
        <v>143</v>
      </c>
      <c r="C149" s="44">
        <v>2.2630631960000001E-3</v>
      </c>
      <c r="D149" s="10" t="s">
        <v>330</v>
      </c>
      <c r="E149" s="10">
        <v>7568.96</v>
      </c>
      <c r="F149" s="10">
        <v>0</v>
      </c>
      <c r="G149" s="10">
        <v>0</v>
      </c>
      <c r="H149" s="10">
        <v>7568.96</v>
      </c>
      <c r="I149" s="10" t="s">
        <v>330</v>
      </c>
      <c r="J149" s="24" t="s">
        <v>331</v>
      </c>
      <c r="K149" s="24" t="s">
        <v>331</v>
      </c>
      <c r="L149" s="10" t="s">
        <v>331</v>
      </c>
    </row>
    <row r="150" spans="1:12" x14ac:dyDescent="0.25">
      <c r="A150" s="8">
        <v>132</v>
      </c>
      <c r="B150" s="22" t="s">
        <v>144</v>
      </c>
      <c r="C150" s="44">
        <v>2.2227072398000002E-2</v>
      </c>
      <c r="D150" s="10" t="s">
        <v>330</v>
      </c>
      <c r="E150" s="10">
        <v>74339.83</v>
      </c>
      <c r="F150" s="10">
        <v>0</v>
      </c>
      <c r="G150" s="10">
        <v>0</v>
      </c>
      <c r="H150" s="10">
        <v>74339.83</v>
      </c>
      <c r="I150" s="10" t="s">
        <v>332</v>
      </c>
      <c r="J150" s="24" t="s">
        <v>333</v>
      </c>
      <c r="K150" s="24" t="s">
        <v>464</v>
      </c>
      <c r="L150" s="10" t="s">
        <v>335</v>
      </c>
    </row>
    <row r="151" spans="1:12" x14ac:dyDescent="0.25">
      <c r="A151" s="8">
        <v>133</v>
      </c>
      <c r="B151" s="22" t="s">
        <v>145</v>
      </c>
      <c r="C151" s="44">
        <v>9.8379769200000007E-4</v>
      </c>
      <c r="D151" s="10" t="s">
        <v>330</v>
      </c>
      <c r="E151" s="10">
        <v>3290.37</v>
      </c>
      <c r="F151" s="10">
        <v>0</v>
      </c>
      <c r="G151" s="10">
        <v>0</v>
      </c>
      <c r="H151" s="10">
        <v>3290.37</v>
      </c>
      <c r="I151" s="10" t="s">
        <v>330</v>
      </c>
      <c r="J151" s="24" t="s">
        <v>331</v>
      </c>
      <c r="K151" s="24" t="s">
        <v>331</v>
      </c>
      <c r="L151" s="10" t="s">
        <v>331</v>
      </c>
    </row>
    <row r="152" spans="1:12" x14ac:dyDescent="0.25">
      <c r="A152" s="8">
        <v>134</v>
      </c>
      <c r="B152" s="22" t="s">
        <v>146</v>
      </c>
      <c r="C152" s="44">
        <v>3.1145250536999999E-2</v>
      </c>
      <c r="D152" s="10" t="s">
        <v>330</v>
      </c>
      <c r="E152" s="10">
        <v>104167.23</v>
      </c>
      <c r="F152" s="10">
        <v>0</v>
      </c>
      <c r="G152" s="10">
        <v>3375.02</v>
      </c>
      <c r="H152" s="10">
        <v>107542.25</v>
      </c>
      <c r="I152" s="10" t="s">
        <v>332</v>
      </c>
      <c r="J152" s="24" t="s">
        <v>333</v>
      </c>
      <c r="K152" s="24" t="s">
        <v>465</v>
      </c>
      <c r="L152" s="10" t="s">
        <v>335</v>
      </c>
    </row>
    <row r="153" spans="1:12" x14ac:dyDescent="0.25">
      <c r="A153" s="8">
        <v>135</v>
      </c>
      <c r="B153" s="22" t="s">
        <v>147</v>
      </c>
      <c r="C153" s="44">
        <v>8.5048985999999999E-4</v>
      </c>
      <c r="D153" s="10" t="s">
        <v>330</v>
      </c>
      <c r="E153" s="10">
        <v>2844.52</v>
      </c>
      <c r="F153" s="10">
        <v>0</v>
      </c>
      <c r="G153" s="10">
        <v>0</v>
      </c>
      <c r="H153" s="10">
        <v>2844.52</v>
      </c>
      <c r="I153" s="10" t="s">
        <v>330</v>
      </c>
      <c r="J153" s="24" t="s">
        <v>331</v>
      </c>
      <c r="K153" s="24" t="s">
        <v>331</v>
      </c>
      <c r="L153" s="10" t="s">
        <v>331</v>
      </c>
    </row>
    <row r="154" spans="1:12" x14ac:dyDescent="0.25">
      <c r="A154" s="8">
        <v>136</v>
      </c>
      <c r="B154" s="22" t="s">
        <v>148</v>
      </c>
      <c r="C154" s="44">
        <v>4.043991E-5</v>
      </c>
      <c r="D154" s="10" t="s">
        <v>332</v>
      </c>
      <c r="E154" s="10">
        <v>135.25566076243786</v>
      </c>
      <c r="F154" s="10">
        <v>1902.0843392375621</v>
      </c>
      <c r="G154" s="10">
        <v>0</v>
      </c>
      <c r="H154" s="10">
        <v>2037.34</v>
      </c>
      <c r="I154" s="10" t="s">
        <v>330</v>
      </c>
      <c r="J154" s="24" t="s">
        <v>331</v>
      </c>
      <c r="K154" s="24" t="s">
        <v>331</v>
      </c>
      <c r="L154" s="10" t="s">
        <v>331</v>
      </c>
    </row>
    <row r="155" spans="1:12" x14ac:dyDescent="0.25">
      <c r="A155" s="8">
        <v>137</v>
      </c>
      <c r="B155" s="22" t="s">
        <v>149</v>
      </c>
      <c r="C155" s="44">
        <v>8.1575084800000004E-4</v>
      </c>
      <c r="D155" s="10" t="s">
        <v>330</v>
      </c>
      <c r="E155" s="10">
        <v>2728.33</v>
      </c>
      <c r="F155" s="10">
        <v>0</v>
      </c>
      <c r="G155" s="10">
        <v>0</v>
      </c>
      <c r="H155" s="10">
        <v>2728.33</v>
      </c>
      <c r="I155" s="10" t="s">
        <v>332</v>
      </c>
      <c r="J155" s="24" t="s">
        <v>333</v>
      </c>
      <c r="K155" s="24" t="s">
        <v>466</v>
      </c>
      <c r="L155" s="10" t="s">
        <v>335</v>
      </c>
    </row>
    <row r="156" spans="1:12" x14ac:dyDescent="0.25">
      <c r="A156" s="8">
        <v>138</v>
      </c>
      <c r="B156" s="22" t="s">
        <v>150</v>
      </c>
      <c r="C156" s="44">
        <v>5.9449414359999996E-3</v>
      </c>
      <c r="D156" s="10" t="s">
        <v>330</v>
      </c>
      <c r="E156" s="10">
        <v>19883.23</v>
      </c>
      <c r="F156" s="10">
        <v>0</v>
      </c>
      <c r="G156" s="10">
        <v>0</v>
      </c>
      <c r="H156" s="10">
        <v>19883.23</v>
      </c>
      <c r="I156" s="10" t="s">
        <v>332</v>
      </c>
      <c r="J156" s="24" t="s">
        <v>333</v>
      </c>
      <c r="K156" s="24" t="s">
        <v>467</v>
      </c>
      <c r="L156" s="10" t="s">
        <v>335</v>
      </c>
    </row>
    <row r="157" spans="1:12" x14ac:dyDescent="0.25">
      <c r="A157" s="8">
        <v>139</v>
      </c>
      <c r="B157" s="22" t="s">
        <v>151</v>
      </c>
      <c r="C157" s="44">
        <v>4.7307352989999999E-3</v>
      </c>
      <c r="D157" s="10" t="s">
        <v>330</v>
      </c>
      <c r="E157" s="10">
        <v>15822.24</v>
      </c>
      <c r="F157" s="10">
        <v>0</v>
      </c>
      <c r="G157" s="10">
        <v>0</v>
      </c>
      <c r="H157" s="10">
        <v>15822.24</v>
      </c>
      <c r="I157" s="10" t="s">
        <v>330</v>
      </c>
      <c r="J157" s="24" t="s">
        <v>331</v>
      </c>
      <c r="K157" s="24" t="s">
        <v>331</v>
      </c>
      <c r="L157" s="10" t="s">
        <v>331</v>
      </c>
    </row>
    <row r="158" spans="1:12" x14ac:dyDescent="0.25">
      <c r="A158" s="8">
        <v>140</v>
      </c>
      <c r="B158" s="22" t="s">
        <v>152</v>
      </c>
      <c r="C158" s="44">
        <v>1.3858695E-3</v>
      </c>
      <c r="D158" s="10" t="s">
        <v>330</v>
      </c>
      <c r="E158" s="10">
        <v>4635.13</v>
      </c>
      <c r="F158" s="10">
        <v>0</v>
      </c>
      <c r="G158" s="10">
        <v>0</v>
      </c>
      <c r="H158" s="10">
        <v>4635.13</v>
      </c>
      <c r="I158" s="10" t="s">
        <v>332</v>
      </c>
      <c r="J158" s="24" t="s">
        <v>333</v>
      </c>
      <c r="K158" s="24" t="s">
        <v>468</v>
      </c>
      <c r="L158" s="10" t="s">
        <v>335</v>
      </c>
    </row>
    <row r="159" spans="1:12" x14ac:dyDescent="0.25">
      <c r="A159" s="8">
        <v>141</v>
      </c>
      <c r="B159" s="22" t="s">
        <v>153</v>
      </c>
      <c r="C159" s="44">
        <v>8.8237929539999992E-3</v>
      </c>
      <c r="D159" s="10" t="s">
        <v>330</v>
      </c>
      <c r="E159" s="10">
        <v>29511.72</v>
      </c>
      <c r="F159" s="10">
        <v>0</v>
      </c>
      <c r="G159" s="10">
        <v>0</v>
      </c>
      <c r="H159" s="10">
        <v>29511.72</v>
      </c>
      <c r="I159" s="10" t="s">
        <v>332</v>
      </c>
      <c r="J159" s="24" t="s">
        <v>333</v>
      </c>
      <c r="K159" s="24" t="s">
        <v>469</v>
      </c>
      <c r="L159" s="10" t="s">
        <v>335</v>
      </c>
    </row>
    <row r="160" spans="1:12" x14ac:dyDescent="0.25">
      <c r="A160" s="8">
        <v>142</v>
      </c>
      <c r="B160" s="22" t="s">
        <v>154</v>
      </c>
      <c r="C160" s="44">
        <v>6.6875918000000004E-5</v>
      </c>
      <c r="D160" s="10" t="s">
        <v>332</v>
      </c>
      <c r="E160" s="10">
        <v>223.67248776677798</v>
      </c>
      <c r="F160" s="10">
        <v>3145.4975122332221</v>
      </c>
      <c r="G160" s="10">
        <v>-3369.17</v>
      </c>
      <c r="H160" s="10">
        <v>0</v>
      </c>
      <c r="I160" s="10" t="s">
        <v>330</v>
      </c>
      <c r="J160" s="24" t="s">
        <v>331</v>
      </c>
      <c r="K160" s="24" t="s">
        <v>331</v>
      </c>
      <c r="L160" s="10" t="s">
        <v>331</v>
      </c>
    </row>
    <row r="161" spans="1:12" x14ac:dyDescent="0.25">
      <c r="A161" s="8">
        <v>143</v>
      </c>
      <c r="B161" s="22" t="s">
        <v>155</v>
      </c>
      <c r="C161" s="44">
        <v>5.4332410000000002E-5</v>
      </c>
      <c r="D161" s="10" t="s">
        <v>332</v>
      </c>
      <c r="E161" s="10">
        <v>181.71426878214334</v>
      </c>
      <c r="F161" s="10">
        <v>2555.5157312178567</v>
      </c>
      <c r="G161" s="10">
        <v>0</v>
      </c>
      <c r="H161" s="10">
        <v>2737.23</v>
      </c>
      <c r="I161" s="10" t="s">
        <v>330</v>
      </c>
      <c r="J161" s="24" t="s">
        <v>331</v>
      </c>
      <c r="K161" s="24" t="s">
        <v>331</v>
      </c>
      <c r="L161" s="10" t="s">
        <v>331</v>
      </c>
    </row>
    <row r="162" spans="1:12" x14ac:dyDescent="0.25">
      <c r="A162" s="8">
        <v>144</v>
      </c>
      <c r="B162" s="22" t="s">
        <v>156</v>
      </c>
      <c r="C162" s="44">
        <v>1.06649534E-4</v>
      </c>
      <c r="D162" s="10" t="s">
        <v>330</v>
      </c>
      <c r="E162" s="10">
        <v>356.7</v>
      </c>
      <c r="F162" s="10">
        <v>0</v>
      </c>
      <c r="G162" s="10">
        <v>0</v>
      </c>
      <c r="H162" s="10">
        <v>356.7</v>
      </c>
      <c r="I162" s="10" t="s">
        <v>330</v>
      </c>
      <c r="J162" s="24" t="s">
        <v>331</v>
      </c>
      <c r="K162" s="24" t="s">
        <v>331</v>
      </c>
      <c r="L162" s="10" t="s">
        <v>331</v>
      </c>
    </row>
    <row r="163" spans="1:12" x14ac:dyDescent="0.25">
      <c r="A163" s="8">
        <v>145</v>
      </c>
      <c r="B163" s="22" t="s">
        <v>157</v>
      </c>
      <c r="C163" s="44">
        <v>9.49381273E-4</v>
      </c>
      <c r="D163" s="10" t="s">
        <v>330</v>
      </c>
      <c r="E163" s="10">
        <v>3175.26</v>
      </c>
      <c r="F163" s="10">
        <v>0</v>
      </c>
      <c r="G163" s="10">
        <v>0</v>
      </c>
      <c r="H163" s="10">
        <v>3175.26</v>
      </c>
      <c r="I163" s="10" t="s">
        <v>330</v>
      </c>
      <c r="J163" s="24" t="s">
        <v>331</v>
      </c>
      <c r="K163" s="24" t="s">
        <v>331</v>
      </c>
      <c r="L163" s="10" t="s">
        <v>331</v>
      </c>
    </row>
    <row r="164" spans="1:12" x14ac:dyDescent="0.25">
      <c r="A164" s="8">
        <v>146</v>
      </c>
      <c r="B164" s="22" t="s">
        <v>158</v>
      </c>
      <c r="C164" s="44">
        <v>1.4976536818E-2</v>
      </c>
      <c r="D164" s="10" t="s">
        <v>330</v>
      </c>
      <c r="E164" s="10">
        <v>50089.96</v>
      </c>
      <c r="F164" s="10">
        <v>0</v>
      </c>
      <c r="G164" s="10">
        <v>38.1</v>
      </c>
      <c r="H164" s="10">
        <v>50128.06</v>
      </c>
      <c r="I164" s="10" t="s">
        <v>332</v>
      </c>
      <c r="J164" s="24" t="s">
        <v>333</v>
      </c>
      <c r="K164" s="24" t="s">
        <v>470</v>
      </c>
      <c r="L164" s="10" t="s">
        <v>335</v>
      </c>
    </row>
    <row r="165" spans="1:12" x14ac:dyDescent="0.25">
      <c r="A165" s="8">
        <v>147</v>
      </c>
      <c r="B165" s="22" t="s">
        <v>159</v>
      </c>
      <c r="C165" s="44">
        <v>4.4797409659999999E-3</v>
      </c>
      <c r="D165" s="10" t="s">
        <v>330</v>
      </c>
      <c r="E165" s="10">
        <v>14982.77</v>
      </c>
      <c r="F165" s="10">
        <v>0</v>
      </c>
      <c r="G165" s="10">
        <v>0</v>
      </c>
      <c r="H165" s="10">
        <v>14982.77</v>
      </c>
      <c r="I165" s="10" t="s">
        <v>332</v>
      </c>
      <c r="J165" s="24" t="s">
        <v>333</v>
      </c>
      <c r="K165" s="24" t="s">
        <v>439</v>
      </c>
      <c r="L165" s="10" t="s">
        <v>335</v>
      </c>
    </row>
    <row r="166" spans="1:12" x14ac:dyDescent="0.25">
      <c r="A166" s="8">
        <v>148</v>
      </c>
      <c r="B166" s="22" t="s">
        <v>160</v>
      </c>
      <c r="C166" s="44">
        <v>7.1513735200000002E-4</v>
      </c>
      <c r="D166" s="10" t="s">
        <v>330</v>
      </c>
      <c r="E166" s="10">
        <v>2391.8200000000002</v>
      </c>
      <c r="F166" s="10">
        <v>0</v>
      </c>
      <c r="G166" s="10">
        <v>0</v>
      </c>
      <c r="H166" s="10">
        <v>2391.8200000000002</v>
      </c>
      <c r="I166" s="10" t="s">
        <v>332</v>
      </c>
      <c r="J166" s="24" t="s">
        <v>333</v>
      </c>
      <c r="K166" s="24" t="s">
        <v>471</v>
      </c>
      <c r="L166" s="10" t="s">
        <v>335</v>
      </c>
    </row>
    <row r="167" spans="1:12" x14ac:dyDescent="0.25">
      <c r="A167" s="8">
        <v>149</v>
      </c>
      <c r="B167" s="22" t="s">
        <v>161</v>
      </c>
      <c r="C167" s="44">
        <v>3.6024340999999999E-5</v>
      </c>
      <c r="D167" s="10" t="s">
        <v>332</v>
      </c>
      <c r="E167" s="10">
        <v>120.48120318137217</v>
      </c>
      <c r="F167" s="10">
        <v>1694.3987968186279</v>
      </c>
      <c r="G167" s="10">
        <v>0</v>
      </c>
      <c r="H167" s="10">
        <v>1814.88</v>
      </c>
      <c r="I167" s="10" t="s">
        <v>330</v>
      </c>
      <c r="J167" s="24" t="s">
        <v>331</v>
      </c>
      <c r="K167" s="24" t="s">
        <v>331</v>
      </c>
      <c r="L167" s="10" t="s">
        <v>331</v>
      </c>
    </row>
    <row r="168" spans="1:12" x14ac:dyDescent="0.25">
      <c r="A168" s="8">
        <v>150</v>
      </c>
      <c r="B168" s="22" t="s">
        <v>162</v>
      </c>
      <c r="C168" s="44">
        <v>5.4349003299999997E-4</v>
      </c>
      <c r="D168" s="10" t="s">
        <v>330</v>
      </c>
      <c r="E168" s="10">
        <v>1817.74</v>
      </c>
      <c r="F168" s="10">
        <v>0</v>
      </c>
      <c r="G168" s="10">
        <v>0</v>
      </c>
      <c r="H168" s="10">
        <v>1817.74</v>
      </c>
      <c r="I168" s="10" t="s">
        <v>330</v>
      </c>
      <c r="J168" s="24" t="s">
        <v>331</v>
      </c>
      <c r="K168" s="24" t="s">
        <v>331</v>
      </c>
      <c r="L168" s="10" t="s">
        <v>331</v>
      </c>
    </row>
    <row r="169" spans="1:12" x14ac:dyDescent="0.25">
      <c r="A169" s="8">
        <v>151</v>
      </c>
      <c r="B169" s="22" t="s">
        <v>163</v>
      </c>
      <c r="C169" s="44">
        <v>8.6511046551000004E-2</v>
      </c>
      <c r="D169" s="10" t="s">
        <v>330</v>
      </c>
      <c r="E169" s="10">
        <v>289341.58</v>
      </c>
      <c r="F169" s="10">
        <v>0</v>
      </c>
      <c r="G169" s="10">
        <v>3369.17</v>
      </c>
      <c r="H169" s="10">
        <v>292710.75</v>
      </c>
      <c r="I169" s="10" t="s">
        <v>332</v>
      </c>
      <c r="J169" s="24" t="s">
        <v>333</v>
      </c>
      <c r="K169" s="24" t="s">
        <v>472</v>
      </c>
      <c r="L169" s="10" t="s">
        <v>335</v>
      </c>
    </row>
    <row r="170" spans="1:12" x14ac:dyDescent="0.25">
      <c r="A170" s="8">
        <v>152</v>
      </c>
      <c r="B170" s="22" t="s">
        <v>164</v>
      </c>
      <c r="C170" s="44">
        <v>6.4650348899999998E-4</v>
      </c>
      <c r="D170" s="10" t="s">
        <v>330</v>
      </c>
      <c r="E170" s="10">
        <v>2162.27</v>
      </c>
      <c r="F170" s="10">
        <v>0</v>
      </c>
      <c r="G170" s="10">
        <v>0</v>
      </c>
      <c r="H170" s="10">
        <v>2162.27</v>
      </c>
      <c r="I170" s="10" t="s">
        <v>330</v>
      </c>
      <c r="J170" s="24" t="s">
        <v>331</v>
      </c>
      <c r="K170" s="24" t="s">
        <v>331</v>
      </c>
      <c r="L170" s="10" t="s">
        <v>331</v>
      </c>
    </row>
    <row r="171" spans="1:12" x14ac:dyDescent="0.25">
      <c r="A171" s="8">
        <v>153</v>
      </c>
      <c r="B171" s="22" t="s">
        <v>165</v>
      </c>
      <c r="C171" s="44">
        <v>8.6236729899999995E-4</v>
      </c>
      <c r="D171" s="10" t="s">
        <v>330</v>
      </c>
      <c r="E171" s="10">
        <v>2884.24</v>
      </c>
      <c r="F171" s="10">
        <v>0</v>
      </c>
      <c r="G171" s="10">
        <v>0</v>
      </c>
      <c r="H171" s="10">
        <v>2884.24</v>
      </c>
      <c r="I171" s="10" t="s">
        <v>330</v>
      </c>
      <c r="J171" s="24" t="s">
        <v>331</v>
      </c>
      <c r="K171" s="24" t="s">
        <v>331</v>
      </c>
      <c r="L171" s="10" t="s">
        <v>331</v>
      </c>
    </row>
    <row r="172" spans="1:12" x14ac:dyDescent="0.25">
      <c r="A172" s="8">
        <v>154</v>
      </c>
      <c r="B172" s="22" t="s">
        <v>166</v>
      </c>
      <c r="C172" s="44">
        <v>3.4954682540000001E-3</v>
      </c>
      <c r="D172" s="10" t="s">
        <v>330</v>
      </c>
      <c r="E172" s="10">
        <v>11690.81</v>
      </c>
      <c r="F172" s="10">
        <v>0</v>
      </c>
      <c r="G172" s="10">
        <v>0</v>
      </c>
      <c r="H172" s="10">
        <v>11690.81</v>
      </c>
      <c r="I172" s="10" t="s">
        <v>332</v>
      </c>
      <c r="J172" s="24" t="s">
        <v>333</v>
      </c>
      <c r="K172" s="24" t="s">
        <v>473</v>
      </c>
      <c r="L172" s="10" t="s">
        <v>335</v>
      </c>
    </row>
    <row r="173" spans="1:12" x14ac:dyDescent="0.25">
      <c r="A173" s="8">
        <v>155</v>
      </c>
      <c r="B173" s="22" t="s">
        <v>167</v>
      </c>
      <c r="C173" s="44">
        <v>1.188263E-6</v>
      </c>
      <c r="D173" s="10" t="s">
        <v>332</v>
      </c>
      <c r="E173" s="10">
        <v>3.970250413627447</v>
      </c>
      <c r="F173" s="10">
        <v>55.889749586372552</v>
      </c>
      <c r="G173" s="10">
        <v>0</v>
      </c>
      <c r="H173" s="10">
        <v>59.86</v>
      </c>
      <c r="I173" s="10" t="s">
        <v>330</v>
      </c>
      <c r="J173" s="24" t="s">
        <v>331</v>
      </c>
      <c r="K173" s="24" t="s">
        <v>331</v>
      </c>
      <c r="L173" s="10" t="s">
        <v>331</v>
      </c>
    </row>
    <row r="174" spans="1:12" x14ac:dyDescent="0.25">
      <c r="A174" s="8">
        <v>156</v>
      </c>
      <c r="B174" s="22" t="s">
        <v>168</v>
      </c>
      <c r="C174" s="44">
        <v>1.8731634500000001E-4</v>
      </c>
      <c r="D174" s="10" t="s">
        <v>330</v>
      </c>
      <c r="E174" s="10">
        <v>626.49</v>
      </c>
      <c r="F174" s="10">
        <v>0</v>
      </c>
      <c r="G174" s="10">
        <v>0</v>
      </c>
      <c r="H174" s="10">
        <v>626.49</v>
      </c>
      <c r="I174" s="10" t="s">
        <v>330</v>
      </c>
      <c r="J174" s="24" t="s">
        <v>331</v>
      </c>
      <c r="K174" s="24" t="s">
        <v>331</v>
      </c>
      <c r="L174" s="10" t="s">
        <v>331</v>
      </c>
    </row>
    <row r="175" spans="1:12" x14ac:dyDescent="0.25">
      <c r="A175" s="8">
        <v>157</v>
      </c>
      <c r="B175" s="22" t="s">
        <v>169</v>
      </c>
      <c r="C175" s="44">
        <v>6.0352741929999999E-3</v>
      </c>
      <c r="D175" s="10" t="s">
        <v>330</v>
      </c>
      <c r="E175" s="10">
        <v>20185.349999999999</v>
      </c>
      <c r="F175" s="10">
        <v>0</v>
      </c>
      <c r="G175" s="10">
        <v>0</v>
      </c>
      <c r="H175" s="10">
        <v>20185.349999999999</v>
      </c>
      <c r="I175" s="10" t="s">
        <v>332</v>
      </c>
      <c r="J175" s="24" t="s">
        <v>333</v>
      </c>
      <c r="K175" s="24" t="s">
        <v>474</v>
      </c>
      <c r="L175" s="10" t="s">
        <v>335</v>
      </c>
    </row>
    <row r="176" spans="1:12" x14ac:dyDescent="0.25">
      <c r="A176" s="8">
        <v>158</v>
      </c>
      <c r="B176" s="22" t="s">
        <v>170</v>
      </c>
      <c r="C176" s="44">
        <v>2.785770312E-3</v>
      </c>
      <c r="D176" s="10" t="s">
        <v>330</v>
      </c>
      <c r="E176" s="10">
        <v>9317.18</v>
      </c>
      <c r="F176" s="10">
        <v>0</v>
      </c>
      <c r="G176" s="10">
        <v>0</v>
      </c>
      <c r="H176" s="10">
        <v>9317.18</v>
      </c>
      <c r="I176" s="10" t="s">
        <v>332</v>
      </c>
      <c r="J176" s="24" t="s">
        <v>333</v>
      </c>
      <c r="K176" s="24" t="s">
        <v>475</v>
      </c>
      <c r="L176" s="10" t="s">
        <v>335</v>
      </c>
    </row>
    <row r="177" spans="1:12" x14ac:dyDescent="0.25">
      <c r="A177" s="8">
        <v>159</v>
      </c>
      <c r="B177" s="22" t="s">
        <v>171</v>
      </c>
      <c r="C177" s="44">
        <v>1.9846587479999999E-3</v>
      </c>
      <c r="D177" s="10" t="s">
        <v>330</v>
      </c>
      <c r="E177" s="10">
        <v>6637.81</v>
      </c>
      <c r="F177" s="10">
        <v>0</v>
      </c>
      <c r="G177" s="10">
        <v>0</v>
      </c>
      <c r="H177" s="10">
        <v>6637.81</v>
      </c>
      <c r="I177" s="10" t="s">
        <v>330</v>
      </c>
      <c r="J177" s="24" t="s">
        <v>331</v>
      </c>
      <c r="K177" s="24" t="s">
        <v>331</v>
      </c>
      <c r="L177" s="10" t="s">
        <v>331</v>
      </c>
    </row>
    <row r="178" spans="1:12" x14ac:dyDescent="0.25">
      <c r="A178" s="8">
        <v>160</v>
      </c>
      <c r="B178" s="22" t="s">
        <v>172</v>
      </c>
      <c r="C178" s="44">
        <v>3.10542941E-4</v>
      </c>
      <c r="D178" s="10" t="s">
        <v>330</v>
      </c>
      <c r="E178" s="10">
        <v>1038.6300000000001</v>
      </c>
      <c r="F178" s="10">
        <v>0</v>
      </c>
      <c r="G178" s="10">
        <v>0</v>
      </c>
      <c r="H178" s="10">
        <v>1038.6300000000001</v>
      </c>
      <c r="I178" s="10" t="s">
        <v>330</v>
      </c>
      <c r="J178" s="24" t="s">
        <v>331</v>
      </c>
      <c r="K178" s="24" t="s">
        <v>331</v>
      </c>
      <c r="L178" s="10" t="s">
        <v>331</v>
      </c>
    </row>
    <row r="179" spans="1:12" x14ac:dyDescent="0.25">
      <c r="A179" s="8">
        <v>161</v>
      </c>
      <c r="B179" s="22" t="s">
        <v>173</v>
      </c>
      <c r="C179" s="44">
        <v>9.4422835299999997E-4</v>
      </c>
      <c r="D179" s="10" t="s">
        <v>330</v>
      </c>
      <c r="E179" s="10">
        <v>3158.03</v>
      </c>
      <c r="F179" s="10">
        <v>0</v>
      </c>
      <c r="G179" s="10">
        <v>0</v>
      </c>
      <c r="H179" s="10">
        <v>3158.03</v>
      </c>
      <c r="I179" s="10" t="s">
        <v>330</v>
      </c>
      <c r="J179" s="24" t="s">
        <v>331</v>
      </c>
      <c r="K179" s="24" t="s">
        <v>331</v>
      </c>
      <c r="L179" s="10" t="s">
        <v>331</v>
      </c>
    </row>
    <row r="180" spans="1:12" x14ac:dyDescent="0.25">
      <c r="A180" s="8">
        <v>162</v>
      </c>
      <c r="B180" s="22" t="s">
        <v>174</v>
      </c>
      <c r="C180" s="44">
        <v>4.2307814900000002E-4</v>
      </c>
      <c r="D180" s="10" t="s">
        <v>330</v>
      </c>
      <c r="E180" s="10">
        <v>1415.01</v>
      </c>
      <c r="F180" s="10">
        <v>0</v>
      </c>
      <c r="G180" s="10">
        <v>0</v>
      </c>
      <c r="H180" s="10">
        <v>1415.01</v>
      </c>
      <c r="I180" s="10" t="s">
        <v>330</v>
      </c>
      <c r="J180" s="24" t="s">
        <v>331</v>
      </c>
      <c r="K180" s="24" t="s">
        <v>331</v>
      </c>
      <c r="L180" s="10" t="s">
        <v>331</v>
      </c>
    </row>
    <row r="181" spans="1:12" x14ac:dyDescent="0.25">
      <c r="A181" s="8">
        <v>163</v>
      </c>
      <c r="B181" s="22" t="s">
        <v>175</v>
      </c>
      <c r="C181" s="44">
        <v>1.8064208799999999E-3</v>
      </c>
      <c r="D181" s="10" t="s">
        <v>330</v>
      </c>
      <c r="E181" s="10">
        <v>6041.69</v>
      </c>
      <c r="F181" s="10">
        <v>0</v>
      </c>
      <c r="G181" s="10">
        <v>0</v>
      </c>
      <c r="H181" s="10">
        <v>6041.69</v>
      </c>
      <c r="I181" s="10" t="s">
        <v>330</v>
      </c>
      <c r="J181" s="24" t="s">
        <v>331</v>
      </c>
      <c r="K181" s="24" t="s">
        <v>331</v>
      </c>
      <c r="L181" s="10" t="s">
        <v>331</v>
      </c>
    </row>
    <row r="182" spans="1:12" x14ac:dyDescent="0.25">
      <c r="A182" s="8">
        <v>164</v>
      </c>
      <c r="B182" s="22" t="s">
        <v>176</v>
      </c>
      <c r="C182" s="44">
        <v>3.2176018620000001E-3</v>
      </c>
      <c r="D182" s="10" t="s">
        <v>330</v>
      </c>
      <c r="E182" s="10">
        <v>10761.47</v>
      </c>
      <c r="F182" s="10">
        <v>0</v>
      </c>
      <c r="G182" s="10">
        <v>0</v>
      </c>
      <c r="H182" s="10">
        <v>10761.47</v>
      </c>
      <c r="I182" s="10" t="s">
        <v>330</v>
      </c>
      <c r="J182" s="24" t="s">
        <v>331</v>
      </c>
      <c r="K182" s="24" t="s">
        <v>331</v>
      </c>
      <c r="L182" s="10" t="s">
        <v>331</v>
      </c>
    </row>
    <row r="183" spans="1:12" x14ac:dyDescent="0.25">
      <c r="A183" s="8">
        <v>165</v>
      </c>
      <c r="B183" s="22" t="s">
        <v>177</v>
      </c>
      <c r="C183" s="44">
        <v>3.8407488999999998E-5</v>
      </c>
      <c r="D183" s="10" t="s">
        <v>332</v>
      </c>
      <c r="E183" s="10">
        <v>128.46023935664266</v>
      </c>
      <c r="F183" s="10">
        <v>1806.4897606433574</v>
      </c>
      <c r="G183" s="10">
        <v>0</v>
      </c>
      <c r="H183" s="10">
        <v>1934.95</v>
      </c>
      <c r="I183" s="10" t="s">
        <v>330</v>
      </c>
      <c r="J183" s="24" t="s">
        <v>331</v>
      </c>
      <c r="K183" s="24" t="s">
        <v>331</v>
      </c>
      <c r="L183" s="10" t="s">
        <v>331</v>
      </c>
    </row>
    <row r="184" spans="1:12" x14ac:dyDescent="0.25">
      <c r="A184" s="8">
        <v>166</v>
      </c>
      <c r="B184" s="22" t="s">
        <v>178</v>
      </c>
      <c r="C184" s="44">
        <v>5.9922724300000003E-4</v>
      </c>
      <c r="D184" s="10" t="s">
        <v>330</v>
      </c>
      <c r="E184" s="10">
        <v>2004.15</v>
      </c>
      <c r="F184" s="10">
        <v>0</v>
      </c>
      <c r="G184" s="10">
        <v>0</v>
      </c>
      <c r="H184" s="10">
        <v>2004.15</v>
      </c>
      <c r="I184" s="10" t="s">
        <v>330</v>
      </c>
      <c r="J184" s="24" t="s">
        <v>331</v>
      </c>
      <c r="K184" s="24" t="s">
        <v>331</v>
      </c>
      <c r="L184" s="10" t="s">
        <v>331</v>
      </c>
    </row>
    <row r="185" spans="1:12" x14ac:dyDescent="0.25">
      <c r="A185" s="8">
        <v>167</v>
      </c>
      <c r="B185" s="22" t="s">
        <v>179</v>
      </c>
      <c r="C185" s="44">
        <v>2.6396387000000001E-5</v>
      </c>
      <c r="D185" s="10" t="s">
        <v>332</v>
      </c>
      <c r="E185" s="10">
        <v>88.280394049987535</v>
      </c>
      <c r="F185" s="10">
        <v>1241.5496059500124</v>
      </c>
      <c r="G185" s="10">
        <v>-1329.83</v>
      </c>
      <c r="H185" s="10">
        <v>0</v>
      </c>
      <c r="I185" s="10" t="s">
        <v>330</v>
      </c>
      <c r="J185" s="24" t="s">
        <v>331</v>
      </c>
      <c r="K185" s="24" t="s">
        <v>331</v>
      </c>
      <c r="L185" s="10" t="s">
        <v>331</v>
      </c>
    </row>
    <row r="186" spans="1:12" x14ac:dyDescent="0.25">
      <c r="A186" s="8">
        <v>168</v>
      </c>
      <c r="B186" s="22" t="s">
        <v>180</v>
      </c>
      <c r="C186" s="44">
        <v>7.1543601999999996E-5</v>
      </c>
      <c r="D186" s="10" t="s">
        <v>332</v>
      </c>
      <c r="E186" s="10">
        <v>239.2787588883084</v>
      </c>
      <c r="F186" s="10">
        <v>3365.0412411116918</v>
      </c>
      <c r="G186" s="10">
        <v>0</v>
      </c>
      <c r="H186" s="10">
        <v>3604.32</v>
      </c>
      <c r="I186" s="10" t="s">
        <v>330</v>
      </c>
      <c r="J186" s="24" t="s">
        <v>331</v>
      </c>
      <c r="K186" s="24" t="s">
        <v>331</v>
      </c>
      <c r="L186" s="10" t="s">
        <v>331</v>
      </c>
    </row>
    <row r="187" spans="1:12" x14ac:dyDescent="0.25">
      <c r="A187" s="8">
        <v>169</v>
      </c>
      <c r="B187" s="22" t="s">
        <v>181</v>
      </c>
      <c r="C187" s="44">
        <v>1.256002278E-3</v>
      </c>
      <c r="D187" s="10" t="s">
        <v>330</v>
      </c>
      <c r="E187" s="10">
        <v>4200.78</v>
      </c>
      <c r="F187" s="10">
        <v>0</v>
      </c>
      <c r="G187" s="10">
        <v>0</v>
      </c>
      <c r="H187" s="10">
        <v>4200.78</v>
      </c>
      <c r="I187" s="10" t="s">
        <v>330</v>
      </c>
      <c r="J187" s="24" t="s">
        <v>331</v>
      </c>
      <c r="K187" s="24" t="s">
        <v>331</v>
      </c>
      <c r="L187" s="10" t="s">
        <v>331</v>
      </c>
    </row>
    <row r="188" spans="1:12" x14ac:dyDescent="0.25">
      <c r="A188" s="8">
        <v>170</v>
      </c>
      <c r="B188" s="22" t="s">
        <v>182</v>
      </c>
      <c r="C188" s="44">
        <v>1.7154393930000001E-2</v>
      </c>
      <c r="D188" s="10" t="s">
        <v>330</v>
      </c>
      <c r="E188" s="10">
        <v>57373.94</v>
      </c>
      <c r="F188" s="10">
        <v>0</v>
      </c>
      <c r="G188" s="10">
        <v>0</v>
      </c>
      <c r="H188" s="10">
        <v>57373.94</v>
      </c>
      <c r="I188" s="10" t="s">
        <v>332</v>
      </c>
      <c r="J188" s="24" t="s">
        <v>333</v>
      </c>
      <c r="K188" s="24" t="s">
        <v>476</v>
      </c>
      <c r="L188" s="10" t="s">
        <v>335</v>
      </c>
    </row>
    <row r="189" spans="1:12" x14ac:dyDescent="0.25">
      <c r="A189" s="8">
        <v>171</v>
      </c>
      <c r="B189" s="22" t="s">
        <v>183</v>
      </c>
      <c r="C189" s="44">
        <v>6.9578341279999999E-3</v>
      </c>
      <c r="D189" s="10" t="s">
        <v>330</v>
      </c>
      <c r="E189" s="10">
        <v>23270.91</v>
      </c>
      <c r="F189" s="10">
        <v>0</v>
      </c>
      <c r="G189" s="10">
        <v>0</v>
      </c>
      <c r="H189" s="10">
        <v>23270.91</v>
      </c>
      <c r="I189" s="10" t="s">
        <v>332</v>
      </c>
      <c r="J189" s="24" t="s">
        <v>333</v>
      </c>
      <c r="K189" s="24" t="s">
        <v>477</v>
      </c>
      <c r="L189" s="10" t="s">
        <v>335</v>
      </c>
    </row>
    <row r="190" spans="1:12" x14ac:dyDescent="0.25">
      <c r="A190" s="8">
        <v>172</v>
      </c>
      <c r="B190" s="22" t="s">
        <v>184</v>
      </c>
      <c r="C190" s="44">
        <v>9.858481609999999E-4</v>
      </c>
      <c r="D190" s="10" t="s">
        <v>330</v>
      </c>
      <c r="E190" s="10">
        <v>3297.23</v>
      </c>
      <c r="F190" s="10">
        <v>0</v>
      </c>
      <c r="G190" s="10">
        <v>0</v>
      </c>
      <c r="H190" s="10">
        <v>3297.23</v>
      </c>
      <c r="I190" s="10" t="s">
        <v>332</v>
      </c>
      <c r="J190" s="24" t="s">
        <v>333</v>
      </c>
      <c r="K190" s="24" t="s">
        <v>478</v>
      </c>
      <c r="L190" s="10" t="s">
        <v>335</v>
      </c>
    </row>
    <row r="191" spans="1:12" x14ac:dyDescent="0.25">
      <c r="A191" s="8">
        <v>173</v>
      </c>
      <c r="B191" s="22" t="s">
        <v>185</v>
      </c>
      <c r="C191" s="44">
        <v>3.0056747899999999E-4</v>
      </c>
      <c r="D191" s="10" t="s">
        <v>330</v>
      </c>
      <c r="E191" s="10">
        <v>1005.27</v>
      </c>
      <c r="F191" s="10">
        <v>0</v>
      </c>
      <c r="G191" s="10">
        <v>0</v>
      </c>
      <c r="H191" s="10">
        <v>1005.27</v>
      </c>
      <c r="I191" s="10" t="s">
        <v>330</v>
      </c>
      <c r="J191" s="24" t="s">
        <v>331</v>
      </c>
      <c r="K191" s="24" t="s">
        <v>331</v>
      </c>
      <c r="L191" s="10" t="s">
        <v>331</v>
      </c>
    </row>
    <row r="192" spans="1:12" x14ac:dyDescent="0.25">
      <c r="A192" s="8">
        <v>174</v>
      </c>
      <c r="B192" s="22" t="s">
        <v>186</v>
      </c>
      <c r="C192" s="44">
        <v>1.48781594E-4</v>
      </c>
      <c r="D192" s="10" t="s">
        <v>330</v>
      </c>
      <c r="E192" s="10">
        <v>497.61</v>
      </c>
      <c r="F192" s="10">
        <v>0</v>
      </c>
      <c r="G192" s="10">
        <v>0</v>
      </c>
      <c r="H192" s="10">
        <v>497.61</v>
      </c>
      <c r="I192" s="10" t="s">
        <v>330</v>
      </c>
      <c r="J192" s="24" t="s">
        <v>331</v>
      </c>
      <c r="K192" s="24" t="s">
        <v>331</v>
      </c>
      <c r="L192" s="10" t="s">
        <v>331</v>
      </c>
    </row>
    <row r="193" spans="1:12" x14ac:dyDescent="0.25">
      <c r="A193" s="8">
        <v>175</v>
      </c>
      <c r="B193" s="22" t="s">
        <v>187</v>
      </c>
      <c r="C193" s="44">
        <v>2.1378856399999999E-4</v>
      </c>
      <c r="D193" s="10" t="s">
        <v>330</v>
      </c>
      <c r="E193" s="10">
        <v>715.03</v>
      </c>
      <c r="F193" s="10">
        <v>0</v>
      </c>
      <c r="G193" s="10">
        <v>0</v>
      </c>
      <c r="H193" s="10">
        <v>715.03</v>
      </c>
      <c r="I193" s="10" t="s">
        <v>330</v>
      </c>
      <c r="J193" s="24" t="s">
        <v>331</v>
      </c>
      <c r="K193" s="24" t="s">
        <v>331</v>
      </c>
      <c r="L193" s="10" t="s">
        <v>331</v>
      </c>
    </row>
    <row r="194" spans="1:12" x14ac:dyDescent="0.25">
      <c r="A194" s="8">
        <v>176</v>
      </c>
      <c r="B194" s="22" t="s">
        <v>188</v>
      </c>
      <c r="C194" s="44">
        <v>9.0106554000000003E-5</v>
      </c>
      <c r="D194" s="10" t="s">
        <v>330</v>
      </c>
      <c r="E194" s="10">
        <v>301.37</v>
      </c>
      <c r="F194" s="10">
        <v>0</v>
      </c>
      <c r="G194" s="10">
        <v>0</v>
      </c>
      <c r="H194" s="10">
        <v>301.37</v>
      </c>
      <c r="I194" s="10" t="s">
        <v>330</v>
      </c>
      <c r="J194" s="24" t="s">
        <v>331</v>
      </c>
      <c r="K194" s="24" t="s">
        <v>331</v>
      </c>
      <c r="L194" s="10" t="s">
        <v>331</v>
      </c>
    </row>
    <row r="195" spans="1:12" x14ac:dyDescent="0.25">
      <c r="A195" s="8">
        <v>177</v>
      </c>
      <c r="B195" s="22" t="s">
        <v>189</v>
      </c>
      <c r="C195" s="44">
        <v>2.1563493299999999E-4</v>
      </c>
      <c r="D195" s="10" t="s">
        <v>330</v>
      </c>
      <c r="E195" s="10">
        <v>721.2</v>
      </c>
      <c r="F195" s="10">
        <v>0</v>
      </c>
      <c r="G195" s="10">
        <v>0</v>
      </c>
      <c r="H195" s="10">
        <v>721.2</v>
      </c>
      <c r="I195" s="10" t="s">
        <v>330</v>
      </c>
      <c r="J195" s="24" t="s">
        <v>331</v>
      </c>
      <c r="K195" s="24" t="s">
        <v>331</v>
      </c>
      <c r="L195" s="10" t="s">
        <v>331</v>
      </c>
    </row>
    <row r="196" spans="1:12" x14ac:dyDescent="0.25">
      <c r="A196" s="8">
        <v>178</v>
      </c>
      <c r="B196" s="22" t="s">
        <v>190</v>
      </c>
      <c r="C196" s="44">
        <v>1.044619233E-3</v>
      </c>
      <c r="D196" s="10" t="s">
        <v>330</v>
      </c>
      <c r="E196" s="10">
        <v>3493.79</v>
      </c>
      <c r="F196" s="10">
        <v>0</v>
      </c>
      <c r="G196" s="10">
        <v>0</v>
      </c>
      <c r="H196" s="10">
        <v>3493.79</v>
      </c>
      <c r="I196" s="10" t="s">
        <v>330</v>
      </c>
      <c r="J196" s="24" t="s">
        <v>331</v>
      </c>
      <c r="K196" s="24" t="s">
        <v>331</v>
      </c>
      <c r="L196" s="10" t="s">
        <v>331</v>
      </c>
    </row>
    <row r="197" spans="1:12" x14ac:dyDescent="0.25">
      <c r="A197" s="8">
        <v>179</v>
      </c>
      <c r="B197" s="22" t="s">
        <v>191</v>
      </c>
      <c r="C197" s="44">
        <v>1.9100374032E-2</v>
      </c>
      <c r="D197" s="10" t="s">
        <v>330</v>
      </c>
      <c r="E197" s="10">
        <v>63882.39</v>
      </c>
      <c r="F197" s="10">
        <v>0</v>
      </c>
      <c r="G197" s="10">
        <v>0</v>
      </c>
      <c r="H197" s="10">
        <v>63882.39</v>
      </c>
      <c r="I197" s="10" t="s">
        <v>332</v>
      </c>
      <c r="J197" s="24" t="s">
        <v>333</v>
      </c>
      <c r="K197" s="24" t="s">
        <v>479</v>
      </c>
      <c r="L197" s="10" t="s">
        <v>335</v>
      </c>
    </row>
    <row r="198" spans="1:12" x14ac:dyDescent="0.25">
      <c r="A198" s="8">
        <v>180</v>
      </c>
      <c r="B198" s="22" t="s">
        <v>192</v>
      </c>
      <c r="C198" s="44">
        <v>2.9904211599999998E-4</v>
      </c>
      <c r="D198" s="10" t="s">
        <v>330</v>
      </c>
      <c r="E198" s="10">
        <v>1000.16</v>
      </c>
      <c r="F198" s="10">
        <v>0</v>
      </c>
      <c r="G198" s="10">
        <v>0</v>
      </c>
      <c r="H198" s="10">
        <v>1000.16</v>
      </c>
      <c r="I198" s="10" t="s">
        <v>330</v>
      </c>
      <c r="J198" s="24" t="s">
        <v>331</v>
      </c>
      <c r="K198" s="24" t="s">
        <v>331</v>
      </c>
      <c r="L198" s="10" t="s">
        <v>331</v>
      </c>
    </row>
    <row r="199" spans="1:12" x14ac:dyDescent="0.25">
      <c r="A199" s="8">
        <v>181</v>
      </c>
      <c r="B199" s="22" t="s">
        <v>193</v>
      </c>
      <c r="C199" s="44">
        <v>2.8708523699999999E-4</v>
      </c>
      <c r="D199" s="10" t="s">
        <v>330</v>
      </c>
      <c r="E199" s="10">
        <v>960.17</v>
      </c>
      <c r="F199" s="10">
        <v>0</v>
      </c>
      <c r="G199" s="10">
        <v>0</v>
      </c>
      <c r="H199" s="10">
        <v>960.17</v>
      </c>
      <c r="I199" s="10" t="s">
        <v>330</v>
      </c>
      <c r="J199" s="24" t="s">
        <v>331</v>
      </c>
      <c r="K199" s="24" t="s">
        <v>331</v>
      </c>
      <c r="L199" s="10" t="s">
        <v>331</v>
      </c>
    </row>
    <row r="200" spans="1:12" x14ac:dyDescent="0.25">
      <c r="A200" s="8">
        <v>182</v>
      </c>
      <c r="B200" s="22" t="s">
        <v>194</v>
      </c>
      <c r="C200" s="44">
        <v>5.2318127209999999E-3</v>
      </c>
      <c r="D200" s="10" t="s">
        <v>330</v>
      </c>
      <c r="E200" s="10">
        <v>17498.12</v>
      </c>
      <c r="F200" s="10">
        <v>0</v>
      </c>
      <c r="G200" s="10">
        <v>0</v>
      </c>
      <c r="H200" s="10">
        <v>17498.12</v>
      </c>
      <c r="I200" s="10" t="s">
        <v>332</v>
      </c>
      <c r="J200" s="24" t="s">
        <v>333</v>
      </c>
      <c r="K200" s="24" t="s">
        <v>480</v>
      </c>
      <c r="L200" s="10" t="s">
        <v>335</v>
      </c>
    </row>
    <row r="201" spans="1:12" x14ac:dyDescent="0.25">
      <c r="A201" s="8">
        <v>183</v>
      </c>
      <c r="B201" s="22" t="s">
        <v>195</v>
      </c>
      <c r="C201" s="44">
        <v>3.4855560499999998E-4</v>
      </c>
      <c r="D201" s="10" t="s">
        <v>330</v>
      </c>
      <c r="E201" s="10">
        <v>1165.77</v>
      </c>
      <c r="F201" s="10">
        <v>0</v>
      </c>
      <c r="G201" s="10">
        <v>0</v>
      </c>
      <c r="H201" s="10">
        <v>1165.77</v>
      </c>
      <c r="I201" s="10" t="s">
        <v>330</v>
      </c>
      <c r="J201" s="24" t="s">
        <v>331</v>
      </c>
      <c r="K201" s="24" t="s">
        <v>331</v>
      </c>
      <c r="L201" s="10" t="s">
        <v>331</v>
      </c>
    </row>
    <row r="202" spans="1:12" x14ac:dyDescent="0.25">
      <c r="A202" s="8">
        <v>184</v>
      </c>
      <c r="B202" s="22" t="s">
        <v>196</v>
      </c>
      <c r="C202" s="44">
        <v>1.2868028499999999E-4</v>
      </c>
      <c r="D202" s="10" t="s">
        <v>330</v>
      </c>
      <c r="E202" s="10">
        <v>430.38</v>
      </c>
      <c r="F202" s="10">
        <v>0</v>
      </c>
      <c r="G202" s="10">
        <v>-430.38</v>
      </c>
      <c r="H202" s="10">
        <v>0</v>
      </c>
      <c r="I202" s="10" t="s">
        <v>330</v>
      </c>
      <c r="J202" s="24" t="s">
        <v>331</v>
      </c>
      <c r="K202" s="24" t="s">
        <v>331</v>
      </c>
      <c r="L202" s="10" t="s">
        <v>331</v>
      </c>
    </row>
    <row r="203" spans="1:12" x14ac:dyDescent="0.25">
      <c r="A203" s="8">
        <v>185</v>
      </c>
      <c r="B203" s="22" t="s">
        <v>197</v>
      </c>
      <c r="C203" s="44">
        <v>9.3741051199999997E-4</v>
      </c>
      <c r="D203" s="10" t="s">
        <v>330</v>
      </c>
      <c r="E203" s="10">
        <v>3135.23</v>
      </c>
      <c r="F203" s="10">
        <v>0</v>
      </c>
      <c r="G203" s="10">
        <v>0</v>
      </c>
      <c r="H203" s="10">
        <v>3135.23</v>
      </c>
      <c r="I203" s="10" t="s">
        <v>332</v>
      </c>
      <c r="J203" s="24" t="s">
        <v>333</v>
      </c>
      <c r="K203" s="24" t="s">
        <v>439</v>
      </c>
      <c r="L203" s="10" t="s">
        <v>335</v>
      </c>
    </row>
    <row r="204" spans="1:12" x14ac:dyDescent="0.25">
      <c r="A204" s="8">
        <v>186</v>
      </c>
      <c r="B204" s="22" t="s">
        <v>198</v>
      </c>
      <c r="C204" s="44">
        <v>4.1937412099999998E-4</v>
      </c>
      <c r="D204" s="10" t="s">
        <v>330</v>
      </c>
      <c r="E204" s="10">
        <v>1402.62</v>
      </c>
      <c r="F204" s="10">
        <v>0</v>
      </c>
      <c r="G204" s="10">
        <v>0</v>
      </c>
      <c r="H204" s="10">
        <v>1402.62</v>
      </c>
      <c r="I204" s="10" t="s">
        <v>330</v>
      </c>
      <c r="J204" s="24" t="s">
        <v>331</v>
      </c>
      <c r="K204" s="24" t="s">
        <v>331</v>
      </c>
      <c r="L204" s="10" t="s">
        <v>331</v>
      </c>
    </row>
    <row r="205" spans="1:12" x14ac:dyDescent="0.25">
      <c r="A205" s="8">
        <v>187</v>
      </c>
      <c r="B205" s="22" t="s">
        <v>199</v>
      </c>
      <c r="C205" s="44">
        <v>8.75890282E-4</v>
      </c>
      <c r="D205" s="10" t="s">
        <v>330</v>
      </c>
      <c r="E205" s="10">
        <v>2929.47</v>
      </c>
      <c r="F205" s="10">
        <v>0</v>
      </c>
      <c r="G205" s="10">
        <v>0</v>
      </c>
      <c r="H205" s="10">
        <v>2929.47</v>
      </c>
      <c r="I205" s="10" t="s">
        <v>330</v>
      </c>
      <c r="J205" s="24" t="s">
        <v>331</v>
      </c>
      <c r="K205" s="24" t="s">
        <v>331</v>
      </c>
      <c r="L205" s="10" t="s">
        <v>331</v>
      </c>
    </row>
    <row r="206" spans="1:12" x14ac:dyDescent="0.25">
      <c r="A206" s="8">
        <v>188</v>
      </c>
      <c r="B206" s="22" t="s">
        <v>200</v>
      </c>
      <c r="C206" s="44">
        <v>6.20117462E-4</v>
      </c>
      <c r="D206" s="10" t="s">
        <v>330</v>
      </c>
      <c r="E206" s="10">
        <v>2074.02</v>
      </c>
      <c r="F206" s="10">
        <v>0</v>
      </c>
      <c r="G206" s="10">
        <v>0</v>
      </c>
      <c r="H206" s="10">
        <v>2074.02</v>
      </c>
      <c r="I206" s="10" t="s">
        <v>330</v>
      </c>
      <c r="J206" s="24" t="s">
        <v>331</v>
      </c>
      <c r="K206" s="24" t="s">
        <v>331</v>
      </c>
      <c r="L206" s="10" t="s">
        <v>331</v>
      </c>
    </row>
    <row r="207" spans="1:12" x14ac:dyDescent="0.25">
      <c r="A207" s="8">
        <v>189</v>
      </c>
      <c r="B207" s="22" t="s">
        <v>201</v>
      </c>
      <c r="C207" s="44">
        <v>1.63938462E-4</v>
      </c>
      <c r="D207" s="10" t="s">
        <v>330</v>
      </c>
      <c r="E207" s="10">
        <v>548.29999999999995</v>
      </c>
      <c r="F207" s="10">
        <v>0</v>
      </c>
      <c r="G207" s="10">
        <v>0</v>
      </c>
      <c r="H207" s="10">
        <v>548.29999999999995</v>
      </c>
      <c r="I207" s="10" t="s">
        <v>330</v>
      </c>
      <c r="J207" s="24" t="s">
        <v>331</v>
      </c>
      <c r="K207" s="24" t="s">
        <v>331</v>
      </c>
      <c r="L207" s="10" t="s">
        <v>331</v>
      </c>
    </row>
    <row r="208" spans="1:12" x14ac:dyDescent="0.25">
      <c r="A208" s="8">
        <v>190</v>
      </c>
      <c r="B208" s="22" t="s">
        <v>202</v>
      </c>
      <c r="C208" s="44">
        <v>5.8535727114E-2</v>
      </c>
      <c r="D208" s="10" t="s">
        <v>330</v>
      </c>
      <c r="E208" s="10">
        <v>195776.38</v>
      </c>
      <c r="F208" s="10">
        <v>0</v>
      </c>
      <c r="G208" s="10">
        <v>665.08</v>
      </c>
      <c r="H208" s="10">
        <v>196441.46</v>
      </c>
      <c r="I208" s="10" t="s">
        <v>332</v>
      </c>
      <c r="J208" s="24" t="s">
        <v>333</v>
      </c>
      <c r="K208" s="24" t="s">
        <v>481</v>
      </c>
      <c r="L208" s="10" t="s">
        <v>335</v>
      </c>
    </row>
    <row r="209" spans="1:12" x14ac:dyDescent="0.25">
      <c r="A209" s="8">
        <v>191</v>
      </c>
      <c r="B209" s="22" t="s">
        <v>203</v>
      </c>
      <c r="C209" s="44">
        <v>2.4376421470000001E-3</v>
      </c>
      <c r="D209" s="10" t="s">
        <v>330</v>
      </c>
      <c r="E209" s="10">
        <v>8152.85</v>
      </c>
      <c r="F209" s="10">
        <v>0</v>
      </c>
      <c r="G209" s="10">
        <v>0</v>
      </c>
      <c r="H209" s="10">
        <v>8152.85</v>
      </c>
      <c r="I209" s="10" t="s">
        <v>332</v>
      </c>
      <c r="J209" s="24" t="s">
        <v>333</v>
      </c>
      <c r="K209" s="24" t="s">
        <v>482</v>
      </c>
      <c r="L209" s="10" t="s">
        <v>335</v>
      </c>
    </row>
    <row r="210" spans="1:12" x14ac:dyDescent="0.25">
      <c r="A210" s="8">
        <v>192</v>
      </c>
      <c r="B210" s="22" t="s">
        <v>204</v>
      </c>
      <c r="C210" s="44">
        <v>2.160479E-6</v>
      </c>
      <c r="D210" s="10" t="s">
        <v>332</v>
      </c>
      <c r="E210" s="10">
        <v>7.2222349962789565</v>
      </c>
      <c r="F210" s="10">
        <v>101.61776500372105</v>
      </c>
      <c r="G210" s="10">
        <v>0</v>
      </c>
      <c r="H210" s="10">
        <v>108.84</v>
      </c>
      <c r="I210" s="10" t="s">
        <v>330</v>
      </c>
      <c r="J210" s="24" t="s">
        <v>331</v>
      </c>
      <c r="K210" s="24" t="s">
        <v>331</v>
      </c>
      <c r="L210" s="10" t="s">
        <v>331</v>
      </c>
    </row>
    <row r="211" spans="1:12" x14ac:dyDescent="0.25">
      <c r="A211" s="8">
        <v>193</v>
      </c>
      <c r="B211" s="22" t="s">
        <v>205</v>
      </c>
      <c r="C211" s="44">
        <v>6.2312530159999999E-3</v>
      </c>
      <c r="D211" s="10" t="s">
        <v>330</v>
      </c>
      <c r="E211" s="10">
        <v>20840.810000000001</v>
      </c>
      <c r="F211" s="10">
        <v>0</v>
      </c>
      <c r="G211" s="10">
        <v>0</v>
      </c>
      <c r="H211" s="10">
        <v>20840.810000000001</v>
      </c>
      <c r="I211" s="10" t="s">
        <v>332</v>
      </c>
      <c r="J211" s="24" t="s">
        <v>333</v>
      </c>
      <c r="K211" s="24" t="s">
        <v>483</v>
      </c>
      <c r="L211" s="10" t="s">
        <v>335</v>
      </c>
    </row>
    <row r="212" spans="1:12" x14ac:dyDescent="0.25">
      <c r="A212" s="8">
        <v>194</v>
      </c>
      <c r="B212" s="22" t="s">
        <v>206</v>
      </c>
      <c r="C212" s="44">
        <v>5.6487088400000002E-4</v>
      </c>
      <c r="D212" s="10" t="s">
        <v>330</v>
      </c>
      <c r="E212" s="10">
        <v>1889.25</v>
      </c>
      <c r="F212" s="10">
        <v>0</v>
      </c>
      <c r="G212" s="10">
        <v>0</v>
      </c>
      <c r="H212" s="10">
        <v>1889.25</v>
      </c>
      <c r="I212" s="10" t="s">
        <v>332</v>
      </c>
      <c r="J212" s="24" t="s">
        <v>333</v>
      </c>
      <c r="K212" s="24" t="s">
        <v>393</v>
      </c>
      <c r="L212" s="10" t="s">
        <v>335</v>
      </c>
    </row>
    <row r="213" spans="1:12" x14ac:dyDescent="0.25">
      <c r="A213" s="8">
        <v>195</v>
      </c>
      <c r="B213" s="22" t="s">
        <v>207</v>
      </c>
      <c r="C213" s="44">
        <v>2.8958027900000003E-4</v>
      </c>
      <c r="D213" s="10" t="s">
        <v>330</v>
      </c>
      <c r="E213" s="10">
        <v>968.52</v>
      </c>
      <c r="F213" s="10">
        <v>0</v>
      </c>
      <c r="G213" s="10">
        <v>0</v>
      </c>
      <c r="H213" s="10">
        <v>968.52</v>
      </c>
      <c r="I213" s="10" t="s">
        <v>330</v>
      </c>
      <c r="J213" s="24" t="s">
        <v>331</v>
      </c>
      <c r="K213" s="24" t="s">
        <v>331</v>
      </c>
      <c r="L213" s="10" t="s">
        <v>331</v>
      </c>
    </row>
    <row r="214" spans="1:12" x14ac:dyDescent="0.25">
      <c r="A214" s="8">
        <v>196</v>
      </c>
      <c r="B214" s="22" t="s">
        <v>208</v>
      </c>
      <c r="C214" s="44">
        <v>2.1551218639999999E-3</v>
      </c>
      <c r="D214" s="10" t="s">
        <v>330</v>
      </c>
      <c r="E214" s="10">
        <v>7207.94</v>
      </c>
      <c r="F214" s="10">
        <v>0</v>
      </c>
      <c r="G214" s="10">
        <v>0</v>
      </c>
      <c r="H214" s="10">
        <v>7207.94</v>
      </c>
      <c r="I214" s="10" t="s">
        <v>332</v>
      </c>
      <c r="J214" s="24" t="s">
        <v>333</v>
      </c>
      <c r="K214" s="24" t="s">
        <v>484</v>
      </c>
      <c r="L214" s="10" t="s">
        <v>335</v>
      </c>
    </row>
    <row r="215" spans="1:12" x14ac:dyDescent="0.25">
      <c r="A215" s="8">
        <v>197</v>
      </c>
      <c r="B215" s="22" t="s">
        <v>209</v>
      </c>
      <c r="C215" s="44">
        <v>5.8661152399999998E-4</v>
      </c>
      <c r="D215" s="10" t="s">
        <v>330</v>
      </c>
      <c r="E215" s="10">
        <v>1961.96</v>
      </c>
      <c r="F215" s="10">
        <v>0</v>
      </c>
      <c r="G215" s="10">
        <v>0</v>
      </c>
      <c r="H215" s="10">
        <v>1961.96</v>
      </c>
      <c r="I215" s="10" t="s">
        <v>330</v>
      </c>
      <c r="J215" s="24" t="s">
        <v>331</v>
      </c>
      <c r="K215" s="24" t="s">
        <v>331</v>
      </c>
      <c r="L215" s="10" t="s">
        <v>331</v>
      </c>
    </row>
    <row r="216" spans="1:12" x14ac:dyDescent="0.25">
      <c r="A216" s="8">
        <v>198</v>
      </c>
      <c r="B216" s="22" t="s">
        <v>210</v>
      </c>
      <c r="C216" s="44">
        <v>7.4328491999999996E-5</v>
      </c>
      <c r="D216" s="10" t="s">
        <v>332</v>
      </c>
      <c r="E216" s="10">
        <v>248.59192792109616</v>
      </c>
      <c r="F216" s="10">
        <v>3496.0280720789037</v>
      </c>
      <c r="G216" s="10">
        <v>0</v>
      </c>
      <c r="H216" s="10">
        <v>3744.62</v>
      </c>
      <c r="I216" s="10" t="s">
        <v>330</v>
      </c>
      <c r="J216" s="24" t="s">
        <v>331</v>
      </c>
      <c r="K216" s="24" t="s">
        <v>331</v>
      </c>
      <c r="L216" s="10" t="s">
        <v>331</v>
      </c>
    </row>
    <row r="217" spans="1:12" x14ac:dyDescent="0.25">
      <c r="A217" s="8">
        <v>199</v>
      </c>
      <c r="B217" s="22" t="s">
        <v>211</v>
      </c>
      <c r="C217" s="44">
        <v>3.179205988E-3</v>
      </c>
      <c r="D217" s="10" t="s">
        <v>330</v>
      </c>
      <c r="E217" s="10">
        <v>10633.05</v>
      </c>
      <c r="F217" s="10">
        <v>0</v>
      </c>
      <c r="G217" s="10">
        <v>0</v>
      </c>
      <c r="H217" s="10">
        <v>10633.05</v>
      </c>
      <c r="I217" s="10" t="s">
        <v>332</v>
      </c>
      <c r="J217" s="24" t="s">
        <v>333</v>
      </c>
      <c r="K217" s="24" t="s">
        <v>485</v>
      </c>
      <c r="L217" s="10" t="s">
        <v>335</v>
      </c>
    </row>
    <row r="218" spans="1:12" x14ac:dyDescent="0.25">
      <c r="A218" s="8">
        <v>200</v>
      </c>
      <c r="B218" s="22" t="s">
        <v>212</v>
      </c>
      <c r="C218" s="44">
        <v>8.8613450940000001E-3</v>
      </c>
      <c r="D218" s="10" t="s">
        <v>330</v>
      </c>
      <c r="E218" s="10">
        <v>29637.32</v>
      </c>
      <c r="F218" s="10">
        <v>0</v>
      </c>
      <c r="G218" s="10">
        <v>2341.38</v>
      </c>
      <c r="H218" s="10">
        <v>31978.7</v>
      </c>
      <c r="I218" s="10" t="s">
        <v>330</v>
      </c>
      <c r="J218" s="24" t="s">
        <v>331</v>
      </c>
      <c r="K218" s="24" t="s">
        <v>331</v>
      </c>
      <c r="L218" s="10" t="s">
        <v>331</v>
      </c>
    </row>
    <row r="219" spans="1:12" x14ac:dyDescent="0.25">
      <c r="A219" s="8">
        <v>201</v>
      </c>
      <c r="B219" s="22" t="s">
        <v>213</v>
      </c>
      <c r="C219" s="44">
        <v>3.5876111799999999E-4</v>
      </c>
      <c r="D219" s="10" t="s">
        <v>330</v>
      </c>
      <c r="E219" s="10">
        <v>1199.9000000000001</v>
      </c>
      <c r="F219" s="10">
        <v>0</v>
      </c>
      <c r="G219" s="10">
        <v>0</v>
      </c>
      <c r="H219" s="10">
        <v>1199.9000000000001</v>
      </c>
      <c r="I219" s="10" t="s">
        <v>330</v>
      </c>
      <c r="J219" s="24" t="s">
        <v>331</v>
      </c>
      <c r="K219" s="24" t="s">
        <v>331</v>
      </c>
      <c r="L219" s="10" t="s">
        <v>331</v>
      </c>
    </row>
    <row r="220" spans="1:12" x14ac:dyDescent="0.25">
      <c r="A220" s="8">
        <v>202</v>
      </c>
      <c r="B220" s="22" t="s">
        <v>214</v>
      </c>
      <c r="C220" s="44">
        <v>1.31849087E-4</v>
      </c>
      <c r="D220" s="10" t="s">
        <v>330</v>
      </c>
      <c r="E220" s="10">
        <v>440.98</v>
      </c>
      <c r="F220" s="10">
        <v>0</v>
      </c>
      <c r="G220" s="10">
        <v>0</v>
      </c>
      <c r="H220" s="10">
        <v>440.98</v>
      </c>
      <c r="I220" s="10" t="s">
        <v>330</v>
      </c>
      <c r="J220" s="24" t="s">
        <v>331</v>
      </c>
      <c r="K220" s="24" t="s">
        <v>331</v>
      </c>
      <c r="L220" s="10" t="s">
        <v>331</v>
      </c>
    </row>
    <row r="221" spans="1:12" x14ac:dyDescent="0.25">
      <c r="A221" s="8">
        <v>203</v>
      </c>
      <c r="B221" s="22" t="s">
        <v>215</v>
      </c>
      <c r="C221" s="44">
        <v>4.1475564000000001E-5</v>
      </c>
      <c r="D221" s="10" t="s">
        <v>332</v>
      </c>
      <c r="E221" s="10">
        <v>138.71384972555052</v>
      </c>
      <c r="F221" s="10">
        <v>1950.7961502744497</v>
      </c>
      <c r="G221" s="10">
        <v>0</v>
      </c>
      <c r="H221" s="10">
        <v>2089.5100000000002</v>
      </c>
      <c r="I221" s="10" t="s">
        <v>330</v>
      </c>
      <c r="J221" s="24" t="s">
        <v>331</v>
      </c>
      <c r="K221" s="24" t="s">
        <v>331</v>
      </c>
      <c r="L221" s="10" t="s">
        <v>331</v>
      </c>
    </row>
    <row r="222" spans="1:12" x14ac:dyDescent="0.25">
      <c r="A222" s="8">
        <v>204</v>
      </c>
      <c r="B222" s="22" t="s">
        <v>216</v>
      </c>
      <c r="C222" s="44">
        <v>2.84820374E-4</v>
      </c>
      <c r="D222" s="10" t="s">
        <v>330</v>
      </c>
      <c r="E222" s="10">
        <v>952.6</v>
      </c>
      <c r="F222" s="10">
        <v>0</v>
      </c>
      <c r="G222" s="10">
        <v>0</v>
      </c>
      <c r="H222" s="10">
        <v>952.6</v>
      </c>
      <c r="I222" s="10" t="s">
        <v>332</v>
      </c>
      <c r="J222" s="24" t="s">
        <v>333</v>
      </c>
      <c r="K222" s="24" t="s">
        <v>486</v>
      </c>
      <c r="L222" s="10" t="s">
        <v>335</v>
      </c>
    </row>
    <row r="223" spans="1:12" x14ac:dyDescent="0.25">
      <c r="A223" s="8">
        <v>205</v>
      </c>
      <c r="B223" s="22" t="s">
        <v>217</v>
      </c>
      <c r="C223" s="44">
        <v>8.7988887000000005E-5</v>
      </c>
      <c r="D223" s="10" t="s">
        <v>330</v>
      </c>
      <c r="E223" s="10">
        <v>294.27999999999997</v>
      </c>
      <c r="F223" s="10">
        <v>0</v>
      </c>
      <c r="G223" s="10">
        <v>0</v>
      </c>
      <c r="H223" s="10">
        <v>294.27999999999997</v>
      </c>
      <c r="I223" s="10" t="s">
        <v>330</v>
      </c>
      <c r="J223" s="24" t="s">
        <v>331</v>
      </c>
      <c r="K223" s="24" t="s">
        <v>331</v>
      </c>
      <c r="L223" s="10" t="s">
        <v>331</v>
      </c>
    </row>
    <row r="224" spans="1:12" x14ac:dyDescent="0.25">
      <c r="A224" s="8">
        <v>206</v>
      </c>
      <c r="B224" s="22" t="s">
        <v>218</v>
      </c>
      <c r="C224" s="44">
        <v>3.6990834599999998E-4</v>
      </c>
      <c r="D224" s="10" t="s">
        <v>330</v>
      </c>
      <c r="E224" s="10">
        <v>1237.18</v>
      </c>
      <c r="F224" s="10">
        <v>0</v>
      </c>
      <c r="G224" s="10">
        <v>0</v>
      </c>
      <c r="H224" s="10">
        <v>1237.18</v>
      </c>
      <c r="I224" s="10" t="s">
        <v>330</v>
      </c>
      <c r="J224" s="24" t="s">
        <v>331</v>
      </c>
      <c r="K224" s="24" t="s">
        <v>331</v>
      </c>
      <c r="L224" s="10" t="s">
        <v>331</v>
      </c>
    </row>
    <row r="225" spans="1:12" x14ac:dyDescent="0.25">
      <c r="A225" s="8">
        <v>207</v>
      </c>
      <c r="B225" s="22" t="s">
        <v>219</v>
      </c>
      <c r="C225" s="44">
        <v>3.368814739E-3</v>
      </c>
      <c r="D225" s="10" t="s">
        <v>330</v>
      </c>
      <c r="E225" s="10">
        <v>11267.21</v>
      </c>
      <c r="F225" s="10">
        <v>0</v>
      </c>
      <c r="G225" s="10">
        <v>0</v>
      </c>
      <c r="H225" s="10">
        <v>11267.21</v>
      </c>
      <c r="I225" s="10" t="s">
        <v>332</v>
      </c>
      <c r="J225" s="24" t="s">
        <v>333</v>
      </c>
      <c r="K225" s="24" t="s">
        <v>487</v>
      </c>
      <c r="L225" s="10" t="s">
        <v>335</v>
      </c>
    </row>
    <row r="226" spans="1:12" x14ac:dyDescent="0.25">
      <c r="A226" s="8">
        <v>208</v>
      </c>
      <c r="B226" s="22" t="s">
        <v>220</v>
      </c>
      <c r="C226" s="44">
        <v>8.6247881000000006E-5</v>
      </c>
      <c r="D226" s="10" t="s">
        <v>330</v>
      </c>
      <c r="E226" s="10">
        <v>288.45999999999998</v>
      </c>
      <c r="F226" s="10">
        <v>0</v>
      </c>
      <c r="G226" s="10">
        <v>0</v>
      </c>
      <c r="H226" s="10">
        <v>288.45999999999998</v>
      </c>
      <c r="I226" s="10" t="s">
        <v>330</v>
      </c>
      <c r="J226" s="24" t="s">
        <v>331</v>
      </c>
      <c r="K226" s="24" t="s">
        <v>331</v>
      </c>
      <c r="L226" s="10" t="s">
        <v>331</v>
      </c>
    </row>
    <row r="227" spans="1:12" x14ac:dyDescent="0.25">
      <c r="A227" s="8">
        <v>209</v>
      </c>
      <c r="B227" s="22" t="s">
        <v>221</v>
      </c>
      <c r="C227" s="44">
        <v>1.55709802E-3</v>
      </c>
      <c r="D227" s="10" t="s">
        <v>330</v>
      </c>
      <c r="E227" s="10">
        <v>5207.8100000000004</v>
      </c>
      <c r="F227" s="10">
        <v>0</v>
      </c>
      <c r="G227" s="10">
        <v>0</v>
      </c>
      <c r="H227" s="10">
        <v>5207.8100000000004</v>
      </c>
      <c r="I227" s="10" t="s">
        <v>330</v>
      </c>
      <c r="J227" s="24" t="s">
        <v>331</v>
      </c>
      <c r="K227" s="24" t="s">
        <v>331</v>
      </c>
      <c r="L227" s="10" t="s">
        <v>331</v>
      </c>
    </row>
    <row r="228" spans="1:12" x14ac:dyDescent="0.25">
      <c r="A228" s="8">
        <v>210</v>
      </c>
      <c r="B228" s="22" t="s">
        <v>222</v>
      </c>
      <c r="C228" s="44">
        <v>5.8689546600000002E-4</v>
      </c>
      <c r="D228" s="10" t="s">
        <v>330</v>
      </c>
      <c r="E228" s="10">
        <v>1962.91</v>
      </c>
      <c r="F228" s="10">
        <v>0</v>
      </c>
      <c r="G228" s="10">
        <v>0</v>
      </c>
      <c r="H228" s="10">
        <v>1962.91</v>
      </c>
      <c r="I228" s="10" t="s">
        <v>330</v>
      </c>
      <c r="J228" s="24" t="s">
        <v>331</v>
      </c>
      <c r="K228" s="24" t="s">
        <v>331</v>
      </c>
      <c r="L228" s="10" t="s">
        <v>331</v>
      </c>
    </row>
    <row r="229" spans="1:12" x14ac:dyDescent="0.25">
      <c r="A229" s="8">
        <v>211</v>
      </c>
      <c r="B229" s="22" t="s">
        <v>223</v>
      </c>
      <c r="C229" s="44">
        <v>1.629846795E-3</v>
      </c>
      <c r="D229" s="10" t="s">
        <v>330</v>
      </c>
      <c r="E229" s="10">
        <v>5451.12</v>
      </c>
      <c r="F229" s="10">
        <v>0</v>
      </c>
      <c r="G229" s="10">
        <v>0</v>
      </c>
      <c r="H229" s="10">
        <v>5451.12</v>
      </c>
      <c r="I229" s="10" t="s">
        <v>332</v>
      </c>
      <c r="J229" s="24" t="s">
        <v>333</v>
      </c>
      <c r="K229" s="24" t="s">
        <v>488</v>
      </c>
      <c r="L229" s="10" t="s">
        <v>335</v>
      </c>
    </row>
    <row r="230" spans="1:12" x14ac:dyDescent="0.25">
      <c r="A230" s="8">
        <v>212</v>
      </c>
      <c r="B230" s="22" t="s">
        <v>224</v>
      </c>
      <c r="C230" s="44">
        <v>1.266652554E-3</v>
      </c>
      <c r="D230" s="10" t="s">
        <v>330</v>
      </c>
      <c r="E230" s="10">
        <v>4236.3999999999996</v>
      </c>
      <c r="F230" s="10">
        <v>0</v>
      </c>
      <c r="G230" s="10">
        <v>0</v>
      </c>
      <c r="H230" s="10">
        <v>4236.3999999999996</v>
      </c>
      <c r="I230" s="10" t="s">
        <v>330</v>
      </c>
      <c r="J230" s="24" t="s">
        <v>331</v>
      </c>
      <c r="K230" s="24" t="s">
        <v>331</v>
      </c>
      <c r="L230" s="10" t="s">
        <v>331</v>
      </c>
    </row>
    <row r="231" spans="1:12" x14ac:dyDescent="0.25">
      <c r="A231" s="8">
        <v>213</v>
      </c>
      <c r="B231" s="22" t="s">
        <v>225</v>
      </c>
      <c r="C231" s="44">
        <v>2.8839077400000002E-4</v>
      </c>
      <c r="D231" s="10" t="s">
        <v>330</v>
      </c>
      <c r="E231" s="10">
        <v>964.54</v>
      </c>
      <c r="F231" s="10">
        <v>0</v>
      </c>
      <c r="G231" s="10">
        <v>0</v>
      </c>
      <c r="H231" s="10">
        <v>964.54</v>
      </c>
      <c r="I231" s="10" t="s">
        <v>330</v>
      </c>
      <c r="J231" s="24" t="s">
        <v>331</v>
      </c>
      <c r="K231" s="24" t="s">
        <v>331</v>
      </c>
      <c r="L231" s="10" t="s">
        <v>331</v>
      </c>
    </row>
    <row r="232" spans="1:12" x14ac:dyDescent="0.25">
      <c r="A232" s="8">
        <v>214</v>
      </c>
      <c r="B232" s="22" t="s">
        <v>226</v>
      </c>
      <c r="C232" s="44">
        <v>2.3853655900000001E-4</v>
      </c>
      <c r="D232" s="10" t="s">
        <v>330</v>
      </c>
      <c r="E232" s="10">
        <v>797.8</v>
      </c>
      <c r="F232" s="10">
        <v>0</v>
      </c>
      <c r="G232" s="10">
        <v>0</v>
      </c>
      <c r="H232" s="10">
        <v>797.8</v>
      </c>
      <c r="I232" s="10" t="s">
        <v>330</v>
      </c>
      <c r="J232" s="24" t="s">
        <v>331</v>
      </c>
      <c r="K232" s="24" t="s">
        <v>331</v>
      </c>
      <c r="L232" s="10" t="s">
        <v>331</v>
      </c>
    </row>
    <row r="233" spans="1:12" x14ac:dyDescent="0.25">
      <c r="A233" s="8">
        <v>215</v>
      </c>
      <c r="B233" s="22" t="s">
        <v>227</v>
      </c>
      <c r="C233" s="44">
        <v>4.0386057200000002E-4</v>
      </c>
      <c r="D233" s="10" t="s">
        <v>330</v>
      </c>
      <c r="E233" s="10">
        <v>1350.74</v>
      </c>
      <c r="F233" s="10">
        <v>0</v>
      </c>
      <c r="G233" s="10">
        <v>0</v>
      </c>
      <c r="H233" s="10">
        <v>1350.74</v>
      </c>
      <c r="I233" s="10" t="s">
        <v>330</v>
      </c>
      <c r="J233" s="24" t="s">
        <v>331</v>
      </c>
      <c r="K233" s="24" t="s">
        <v>331</v>
      </c>
      <c r="L233" s="10" t="s">
        <v>331</v>
      </c>
    </row>
    <row r="234" spans="1:12" x14ac:dyDescent="0.25">
      <c r="A234" s="8">
        <v>216</v>
      </c>
      <c r="B234" s="22" t="s">
        <v>228</v>
      </c>
      <c r="C234" s="44">
        <v>1.0430545819999999E-3</v>
      </c>
      <c r="D234" s="10" t="s">
        <v>330</v>
      </c>
      <c r="E234" s="10">
        <v>3488.56</v>
      </c>
      <c r="F234" s="10">
        <v>0</v>
      </c>
      <c r="G234" s="10">
        <v>0</v>
      </c>
      <c r="H234" s="10">
        <v>3488.56</v>
      </c>
      <c r="I234" s="10" t="s">
        <v>332</v>
      </c>
      <c r="J234" s="24" t="s">
        <v>333</v>
      </c>
      <c r="K234" s="24" t="s">
        <v>439</v>
      </c>
      <c r="L234" s="10" t="s">
        <v>335</v>
      </c>
    </row>
    <row r="235" spans="1:12" x14ac:dyDescent="0.25">
      <c r="A235" s="8">
        <v>217</v>
      </c>
      <c r="B235" s="22" t="s">
        <v>229</v>
      </c>
      <c r="C235" s="44">
        <v>4.3018366799999997E-3</v>
      </c>
      <c r="D235" s="10" t="s">
        <v>330</v>
      </c>
      <c r="E235" s="10">
        <v>14387.76</v>
      </c>
      <c r="F235" s="10">
        <v>0</v>
      </c>
      <c r="G235" s="10">
        <v>0</v>
      </c>
      <c r="H235" s="10">
        <v>14387.76</v>
      </c>
      <c r="I235" s="10" t="s">
        <v>332</v>
      </c>
      <c r="J235" s="24" t="s">
        <v>333</v>
      </c>
      <c r="K235" s="24" t="s">
        <v>489</v>
      </c>
      <c r="L235" s="10" t="s">
        <v>335</v>
      </c>
    </row>
    <row r="236" spans="1:12" x14ac:dyDescent="0.25">
      <c r="A236" s="8">
        <v>218</v>
      </c>
      <c r="B236" s="22" t="s">
        <v>230</v>
      </c>
      <c r="C236" s="44">
        <v>2.5535928020000002E-3</v>
      </c>
      <c r="D236" s="10" t="s">
        <v>330</v>
      </c>
      <c r="E236" s="10">
        <v>8540.65</v>
      </c>
      <c r="F236" s="10">
        <v>0</v>
      </c>
      <c r="G236" s="10">
        <v>0</v>
      </c>
      <c r="H236" s="10">
        <v>8540.65</v>
      </c>
      <c r="I236" s="10" t="s">
        <v>330</v>
      </c>
      <c r="J236" s="24" t="s">
        <v>331</v>
      </c>
      <c r="K236" s="24" t="s">
        <v>331</v>
      </c>
      <c r="L236" s="10" t="s">
        <v>331</v>
      </c>
    </row>
    <row r="237" spans="1:12" x14ac:dyDescent="0.25">
      <c r="A237" s="8">
        <v>219</v>
      </c>
      <c r="B237" s="22" t="s">
        <v>231</v>
      </c>
      <c r="C237" s="44">
        <v>1.55126354E-3</v>
      </c>
      <c r="D237" s="10" t="s">
        <v>330</v>
      </c>
      <c r="E237" s="10">
        <v>5188.3</v>
      </c>
      <c r="F237" s="10">
        <v>0</v>
      </c>
      <c r="G237" s="10">
        <v>0</v>
      </c>
      <c r="H237" s="10">
        <v>5188.3</v>
      </c>
      <c r="I237" s="10" t="s">
        <v>330</v>
      </c>
      <c r="J237" s="24" t="s">
        <v>331</v>
      </c>
      <c r="K237" s="24" t="s">
        <v>331</v>
      </c>
      <c r="L237" s="10" t="s">
        <v>331</v>
      </c>
    </row>
    <row r="238" spans="1:12" x14ac:dyDescent="0.25">
      <c r="A238" s="8">
        <v>220</v>
      </c>
      <c r="B238" s="22" t="s">
        <v>232</v>
      </c>
      <c r="C238" s="44">
        <v>4.1352700200000001E-4</v>
      </c>
      <c r="D238" s="10" t="s">
        <v>330</v>
      </c>
      <c r="E238" s="10">
        <v>1383.07</v>
      </c>
      <c r="F238" s="10">
        <v>0</v>
      </c>
      <c r="G238" s="10">
        <v>0</v>
      </c>
      <c r="H238" s="10">
        <v>1383.07</v>
      </c>
      <c r="I238" s="10" t="s">
        <v>330</v>
      </c>
      <c r="J238" s="24" t="s">
        <v>331</v>
      </c>
      <c r="K238" s="24" t="s">
        <v>331</v>
      </c>
      <c r="L238" s="10" t="s">
        <v>331</v>
      </c>
    </row>
    <row r="239" spans="1:12" x14ac:dyDescent="0.25">
      <c r="A239" s="8">
        <v>221</v>
      </c>
      <c r="B239" s="22" t="s">
        <v>233</v>
      </c>
      <c r="C239" s="44">
        <v>2.5740509009999999E-3</v>
      </c>
      <c r="D239" s="10" t="s">
        <v>330</v>
      </c>
      <c r="E239" s="10">
        <v>8609.07</v>
      </c>
      <c r="F239" s="10">
        <v>0</v>
      </c>
      <c r="G239" s="10">
        <v>0</v>
      </c>
      <c r="H239" s="10">
        <v>8609.07</v>
      </c>
      <c r="I239" s="10" t="s">
        <v>330</v>
      </c>
      <c r="J239" s="24" t="s">
        <v>331</v>
      </c>
      <c r="K239" s="24" t="s">
        <v>331</v>
      </c>
      <c r="L239" s="10" t="s">
        <v>331</v>
      </c>
    </row>
    <row r="240" spans="1:12" x14ac:dyDescent="0.25">
      <c r="A240" s="8">
        <v>222</v>
      </c>
      <c r="B240" s="22" t="s">
        <v>234</v>
      </c>
      <c r="C240" s="44">
        <v>1.8052764386000002E-2</v>
      </c>
      <c r="D240" s="10" t="s">
        <v>330</v>
      </c>
      <c r="E240" s="10">
        <v>60378.59</v>
      </c>
      <c r="F240" s="10">
        <v>0</v>
      </c>
      <c r="G240" s="10">
        <v>0</v>
      </c>
      <c r="H240" s="10">
        <v>60378.59</v>
      </c>
      <c r="I240" s="10" t="s">
        <v>332</v>
      </c>
      <c r="J240" s="24" t="s">
        <v>333</v>
      </c>
      <c r="K240" s="24" t="s">
        <v>490</v>
      </c>
      <c r="L240" s="10" t="s">
        <v>335</v>
      </c>
    </row>
    <row r="241" spans="1:12" x14ac:dyDescent="0.25">
      <c r="A241" s="8">
        <v>223</v>
      </c>
      <c r="B241" s="22" t="s">
        <v>235</v>
      </c>
      <c r="C241" s="44">
        <v>3.8845852229999998E-3</v>
      </c>
      <c r="D241" s="10" t="s">
        <v>330</v>
      </c>
      <c r="E241" s="10">
        <v>12992.24</v>
      </c>
      <c r="F241" s="10">
        <v>0</v>
      </c>
      <c r="G241" s="10">
        <v>0</v>
      </c>
      <c r="H241" s="10">
        <v>12992.24</v>
      </c>
      <c r="I241" s="10" t="s">
        <v>332</v>
      </c>
      <c r="J241" s="24" t="s">
        <v>333</v>
      </c>
      <c r="K241" s="24" t="s">
        <v>491</v>
      </c>
      <c r="L241" s="10" t="s">
        <v>335</v>
      </c>
    </row>
    <row r="242" spans="1:12" x14ac:dyDescent="0.25">
      <c r="A242" s="8">
        <v>224</v>
      </c>
      <c r="B242" s="22" t="s">
        <v>236</v>
      </c>
      <c r="C242" s="44">
        <v>1.10286173E-3</v>
      </c>
      <c r="D242" s="10" t="s">
        <v>330</v>
      </c>
      <c r="E242" s="10">
        <v>3688.59</v>
      </c>
      <c r="F242" s="10">
        <v>0</v>
      </c>
      <c r="G242" s="10">
        <v>0</v>
      </c>
      <c r="H242" s="10">
        <v>3688.59</v>
      </c>
      <c r="I242" s="10" t="s">
        <v>332</v>
      </c>
      <c r="J242" s="24" t="s">
        <v>333</v>
      </c>
      <c r="K242" s="24" t="s">
        <v>492</v>
      </c>
      <c r="L242" s="10" t="s">
        <v>335</v>
      </c>
    </row>
    <row r="243" spans="1:12" x14ac:dyDescent="0.25">
      <c r="A243" s="8">
        <v>225</v>
      </c>
      <c r="B243" s="22" t="s">
        <v>237</v>
      </c>
      <c r="C243" s="44">
        <v>4.7180115800000001E-4</v>
      </c>
      <c r="D243" s="10" t="s">
        <v>330</v>
      </c>
      <c r="E243" s="10">
        <v>1577.97</v>
      </c>
      <c r="F243" s="10">
        <v>0</v>
      </c>
      <c r="G243" s="10">
        <v>0</v>
      </c>
      <c r="H243" s="10">
        <v>1577.97</v>
      </c>
      <c r="I243" s="10" t="s">
        <v>330</v>
      </c>
      <c r="J243" s="24" t="s">
        <v>331</v>
      </c>
      <c r="K243" s="24" t="s">
        <v>331</v>
      </c>
      <c r="L243" s="10" t="s">
        <v>331</v>
      </c>
    </row>
    <row r="244" spans="1:12" x14ac:dyDescent="0.25">
      <c r="A244" s="8">
        <v>226</v>
      </c>
      <c r="B244" s="22" t="s">
        <v>238</v>
      </c>
      <c r="C244" s="44">
        <v>3.0790141000000001E-5</v>
      </c>
      <c r="D244" s="10" t="s">
        <v>332</v>
      </c>
      <c r="E244" s="10">
        <v>102.98091647295041</v>
      </c>
      <c r="F244" s="10">
        <v>1448.2090835270496</v>
      </c>
      <c r="G244" s="10">
        <v>0</v>
      </c>
      <c r="H244" s="10">
        <v>1551.19</v>
      </c>
      <c r="I244" s="10" t="s">
        <v>330</v>
      </c>
      <c r="J244" s="24" t="s">
        <v>331</v>
      </c>
      <c r="K244" s="24" t="s">
        <v>331</v>
      </c>
      <c r="L244" s="10" t="s">
        <v>331</v>
      </c>
    </row>
    <row r="245" spans="1:12" x14ac:dyDescent="0.25">
      <c r="A245" s="8">
        <v>227</v>
      </c>
      <c r="B245" s="22" t="s">
        <v>239</v>
      </c>
      <c r="C245" s="44">
        <v>3.0268607450000002E-3</v>
      </c>
      <c r="D245" s="10" t="s">
        <v>330</v>
      </c>
      <c r="E245" s="10">
        <v>10123.52</v>
      </c>
      <c r="F245" s="10">
        <v>0</v>
      </c>
      <c r="G245" s="10">
        <v>0</v>
      </c>
      <c r="H245" s="10">
        <v>10123.52</v>
      </c>
      <c r="I245" s="10" t="s">
        <v>330</v>
      </c>
      <c r="J245" s="24" t="s">
        <v>331</v>
      </c>
      <c r="K245" s="24" t="s">
        <v>331</v>
      </c>
      <c r="L245" s="10" t="s">
        <v>331</v>
      </c>
    </row>
    <row r="246" spans="1:12" x14ac:dyDescent="0.25">
      <c r="A246" s="8">
        <v>228</v>
      </c>
      <c r="B246" s="22" t="s">
        <v>240</v>
      </c>
      <c r="C246" s="44">
        <v>8.1260410299999995E-3</v>
      </c>
      <c r="D246" s="10" t="s">
        <v>330</v>
      </c>
      <c r="E246" s="10">
        <v>27178.05</v>
      </c>
      <c r="F246" s="10">
        <v>0</v>
      </c>
      <c r="G246" s="10">
        <v>0</v>
      </c>
      <c r="H246" s="10">
        <v>27178.05</v>
      </c>
      <c r="I246" s="10" t="s">
        <v>332</v>
      </c>
      <c r="J246" s="24" t="s">
        <v>333</v>
      </c>
      <c r="K246" s="24" t="s">
        <v>493</v>
      </c>
      <c r="L246" s="10" t="s">
        <v>335</v>
      </c>
    </row>
    <row r="247" spans="1:12" x14ac:dyDescent="0.25">
      <c r="A247" s="8">
        <v>229</v>
      </c>
      <c r="B247" s="22" t="s">
        <v>241</v>
      </c>
      <c r="C247" s="44">
        <v>1.547384E-4</v>
      </c>
      <c r="D247" s="10" t="s">
        <v>330</v>
      </c>
      <c r="E247" s="10">
        <v>517.53</v>
      </c>
      <c r="F247" s="10">
        <v>0</v>
      </c>
      <c r="G247" s="10">
        <v>0</v>
      </c>
      <c r="H247" s="10">
        <v>517.53</v>
      </c>
      <c r="I247" s="10" t="s">
        <v>330</v>
      </c>
      <c r="J247" s="24" t="s">
        <v>331</v>
      </c>
      <c r="K247" s="24" t="s">
        <v>331</v>
      </c>
      <c r="L247" s="10" t="s">
        <v>331</v>
      </c>
    </row>
    <row r="248" spans="1:12" x14ac:dyDescent="0.25">
      <c r="A248" s="8">
        <v>230</v>
      </c>
      <c r="B248" s="22" t="s">
        <v>242</v>
      </c>
      <c r="C248" s="44">
        <v>2.3508376420000002E-3</v>
      </c>
      <c r="D248" s="10" t="s">
        <v>330</v>
      </c>
      <c r="E248" s="10">
        <v>7862.52</v>
      </c>
      <c r="F248" s="10">
        <v>0</v>
      </c>
      <c r="G248" s="10">
        <v>0</v>
      </c>
      <c r="H248" s="10">
        <v>7862.52</v>
      </c>
      <c r="I248" s="10" t="s">
        <v>330</v>
      </c>
      <c r="J248" s="24" t="s">
        <v>331</v>
      </c>
      <c r="K248" s="24" t="s">
        <v>331</v>
      </c>
      <c r="L248" s="10" t="s">
        <v>331</v>
      </c>
    </row>
    <row r="249" spans="1:12" x14ac:dyDescent="0.25">
      <c r="A249" s="8">
        <v>231</v>
      </c>
      <c r="B249" s="22" t="s">
        <v>243</v>
      </c>
      <c r="C249" s="44">
        <v>6.6506399999999995E-7</v>
      </c>
      <c r="D249" s="10" t="s">
        <v>332</v>
      </c>
      <c r="E249" s="10">
        <v>2.2288270450975247</v>
      </c>
      <c r="F249" s="10">
        <v>31.281172954902473</v>
      </c>
      <c r="G249" s="10">
        <v>0</v>
      </c>
      <c r="H249" s="10">
        <v>33.51</v>
      </c>
      <c r="I249" s="10" t="s">
        <v>330</v>
      </c>
      <c r="J249" s="24" t="s">
        <v>331</v>
      </c>
      <c r="K249" s="24" t="s">
        <v>331</v>
      </c>
      <c r="L249" s="10" t="s">
        <v>331</v>
      </c>
    </row>
    <row r="250" spans="1:12" x14ac:dyDescent="0.25">
      <c r="A250" s="8">
        <v>232</v>
      </c>
      <c r="B250" s="22" t="s">
        <v>244</v>
      </c>
      <c r="C250" s="44">
        <v>5.3087303600000003E-4</v>
      </c>
      <c r="D250" s="10" t="s">
        <v>330</v>
      </c>
      <c r="E250" s="10">
        <v>1775.54</v>
      </c>
      <c r="F250" s="10">
        <v>0</v>
      </c>
      <c r="G250" s="10">
        <v>0</v>
      </c>
      <c r="H250" s="10">
        <v>1775.54</v>
      </c>
      <c r="I250" s="10" t="s">
        <v>330</v>
      </c>
      <c r="J250" s="24" t="s">
        <v>331</v>
      </c>
      <c r="K250" s="24" t="s">
        <v>331</v>
      </c>
      <c r="L250" s="10" t="s">
        <v>331</v>
      </c>
    </row>
    <row r="251" spans="1:12" x14ac:dyDescent="0.25">
      <c r="A251" s="8">
        <v>233</v>
      </c>
      <c r="B251" s="22" t="s">
        <v>245</v>
      </c>
      <c r="C251" s="44">
        <v>6.2120900000000004E-5</v>
      </c>
      <c r="D251" s="10" t="s">
        <v>332</v>
      </c>
      <c r="E251" s="10">
        <v>207.76395659034279</v>
      </c>
      <c r="F251" s="10">
        <v>2921.8460434096573</v>
      </c>
      <c r="G251" s="10">
        <v>0</v>
      </c>
      <c r="H251" s="10">
        <v>3129.61</v>
      </c>
      <c r="I251" s="10" t="s">
        <v>330</v>
      </c>
      <c r="J251" s="24" t="s">
        <v>331</v>
      </c>
      <c r="K251" s="24" t="s">
        <v>331</v>
      </c>
      <c r="L251" s="10" t="s">
        <v>331</v>
      </c>
    </row>
    <row r="252" spans="1:12" x14ac:dyDescent="0.25">
      <c r="A252" s="8">
        <v>234</v>
      </c>
      <c r="B252" s="22" t="s">
        <v>246</v>
      </c>
      <c r="C252" s="44">
        <v>2.6713434E-5</v>
      </c>
      <c r="D252" s="10" t="s">
        <v>332</v>
      </c>
      <c r="E252" s="10">
        <v>89.348141933149009</v>
      </c>
      <c r="F252" s="10">
        <v>1256.4618580668509</v>
      </c>
      <c r="G252" s="10">
        <v>0</v>
      </c>
      <c r="H252" s="10">
        <v>1345.81</v>
      </c>
      <c r="I252" s="10" t="s">
        <v>330</v>
      </c>
      <c r="J252" s="24" t="s">
        <v>331</v>
      </c>
      <c r="K252" s="24" t="s">
        <v>331</v>
      </c>
      <c r="L252" s="10" t="s">
        <v>331</v>
      </c>
    </row>
    <row r="253" spans="1:12" x14ac:dyDescent="0.25">
      <c r="A253" s="8">
        <v>235</v>
      </c>
      <c r="B253" s="22" t="s">
        <v>247</v>
      </c>
      <c r="C253" s="44">
        <v>2.235527101E-2</v>
      </c>
      <c r="D253" s="10" t="s">
        <v>330</v>
      </c>
      <c r="E253" s="10">
        <v>74768.59</v>
      </c>
      <c r="F253" s="10">
        <v>0</v>
      </c>
      <c r="G253" s="10">
        <v>0</v>
      </c>
      <c r="H253" s="10">
        <v>74768.59</v>
      </c>
      <c r="I253" s="10" t="s">
        <v>332</v>
      </c>
      <c r="J253" s="24" t="s">
        <v>333</v>
      </c>
      <c r="K253" s="24" t="s">
        <v>494</v>
      </c>
      <c r="L253" s="10" t="s">
        <v>335</v>
      </c>
    </row>
    <row r="254" spans="1:12" x14ac:dyDescent="0.25">
      <c r="A254" s="8">
        <v>236</v>
      </c>
      <c r="B254" s="22" t="s">
        <v>248</v>
      </c>
      <c r="C254" s="44">
        <v>2.548942158E-3</v>
      </c>
      <c r="D254" s="10" t="s">
        <v>330</v>
      </c>
      <c r="E254" s="10">
        <v>8525.1</v>
      </c>
      <c r="F254" s="10">
        <v>0</v>
      </c>
      <c r="G254" s="10">
        <v>0</v>
      </c>
      <c r="H254" s="10">
        <v>8525.1</v>
      </c>
      <c r="I254" s="10" t="s">
        <v>330</v>
      </c>
      <c r="J254" s="24" t="s">
        <v>331</v>
      </c>
      <c r="K254" s="24" t="s">
        <v>331</v>
      </c>
      <c r="L254" s="10" t="s">
        <v>331</v>
      </c>
    </row>
    <row r="255" spans="1:12" x14ac:dyDescent="0.25">
      <c r="A255" s="8">
        <v>237</v>
      </c>
      <c r="B255" s="22" t="s">
        <v>249</v>
      </c>
      <c r="C255" s="44">
        <v>2.031104044E-3</v>
      </c>
      <c r="D255" s="10" t="s">
        <v>330</v>
      </c>
      <c r="E255" s="10">
        <v>6793.15</v>
      </c>
      <c r="F255" s="10">
        <v>0</v>
      </c>
      <c r="G255" s="10">
        <v>0</v>
      </c>
      <c r="H255" s="10">
        <v>6793.15</v>
      </c>
      <c r="I255" s="10" t="s">
        <v>330</v>
      </c>
      <c r="J255" s="24" t="s">
        <v>331</v>
      </c>
      <c r="K255" s="24" t="s">
        <v>331</v>
      </c>
      <c r="L255" s="10" t="s">
        <v>331</v>
      </c>
    </row>
    <row r="256" spans="1:12" x14ac:dyDescent="0.25">
      <c r="A256" s="8">
        <v>238</v>
      </c>
      <c r="B256" s="22" t="s">
        <v>250</v>
      </c>
      <c r="C256" s="44">
        <v>1.0536459781999999E-2</v>
      </c>
      <c r="D256" s="10" t="s">
        <v>330</v>
      </c>
      <c r="E256" s="10">
        <v>35239.85</v>
      </c>
      <c r="F256" s="10">
        <v>0</v>
      </c>
      <c r="G256" s="10">
        <v>0</v>
      </c>
      <c r="H256" s="10">
        <v>35239.85</v>
      </c>
      <c r="I256" s="10" t="s">
        <v>332</v>
      </c>
      <c r="J256" s="24" t="s">
        <v>333</v>
      </c>
      <c r="K256" s="24" t="s">
        <v>521</v>
      </c>
      <c r="L256" s="10" t="s">
        <v>335</v>
      </c>
    </row>
    <row r="257" spans="1:12" x14ac:dyDescent="0.25">
      <c r="A257" s="8">
        <v>239</v>
      </c>
      <c r="B257" s="22" t="s">
        <v>251</v>
      </c>
      <c r="C257" s="44">
        <v>3.5811995800000003E-4</v>
      </c>
      <c r="D257" s="10" t="s">
        <v>330</v>
      </c>
      <c r="E257" s="10">
        <v>1197.75</v>
      </c>
      <c r="F257" s="10">
        <v>0</v>
      </c>
      <c r="G257" s="10">
        <v>0</v>
      </c>
      <c r="H257" s="10">
        <v>1197.75</v>
      </c>
      <c r="I257" s="10" t="s">
        <v>330</v>
      </c>
      <c r="J257" s="24" t="s">
        <v>331</v>
      </c>
      <c r="K257" s="24" t="s">
        <v>331</v>
      </c>
      <c r="L257" s="10" t="s">
        <v>331</v>
      </c>
    </row>
    <row r="258" spans="1:12" x14ac:dyDescent="0.25">
      <c r="A258" s="8">
        <v>240</v>
      </c>
      <c r="B258" s="22" t="s">
        <v>252</v>
      </c>
      <c r="C258" s="44">
        <v>8.7972621999999999E-5</v>
      </c>
      <c r="D258" s="10" t="s">
        <v>330</v>
      </c>
      <c r="E258" s="10">
        <v>294.23</v>
      </c>
      <c r="F258" s="10">
        <v>0</v>
      </c>
      <c r="G258" s="10">
        <v>0</v>
      </c>
      <c r="H258" s="10">
        <v>294.23</v>
      </c>
      <c r="I258" s="10" t="s">
        <v>330</v>
      </c>
      <c r="J258" s="24" t="s">
        <v>331</v>
      </c>
      <c r="K258" s="24" t="s">
        <v>331</v>
      </c>
      <c r="L258" s="10" t="s">
        <v>331</v>
      </c>
    </row>
    <row r="259" spans="1:12" x14ac:dyDescent="0.25">
      <c r="A259" s="8">
        <v>241</v>
      </c>
      <c r="B259" s="22" t="s">
        <v>253</v>
      </c>
      <c r="C259" s="44">
        <v>7.2444420000000002E-5</v>
      </c>
      <c r="D259" s="10" t="s">
        <v>332</v>
      </c>
      <c r="E259" s="10">
        <v>242.29893634658447</v>
      </c>
      <c r="F259" s="10">
        <v>3407.4110636534156</v>
      </c>
      <c r="G259" s="10">
        <v>0</v>
      </c>
      <c r="H259" s="10">
        <v>3649.71</v>
      </c>
      <c r="I259" s="10" t="s">
        <v>330</v>
      </c>
      <c r="J259" s="24" t="s">
        <v>331</v>
      </c>
      <c r="K259" s="24" t="s">
        <v>331</v>
      </c>
      <c r="L259" s="10" t="s">
        <v>331</v>
      </c>
    </row>
    <row r="260" spans="1:12" x14ac:dyDescent="0.25">
      <c r="A260" s="8">
        <v>242</v>
      </c>
      <c r="B260" s="22" t="s">
        <v>254</v>
      </c>
      <c r="C260" s="44">
        <v>2.2496241950000001E-3</v>
      </c>
      <c r="D260" s="10" t="s">
        <v>330</v>
      </c>
      <c r="E260" s="10">
        <v>7524.01</v>
      </c>
      <c r="F260" s="10">
        <v>0</v>
      </c>
      <c r="G260" s="10">
        <v>0</v>
      </c>
      <c r="H260" s="10">
        <v>7524.01</v>
      </c>
      <c r="I260" s="10" t="s">
        <v>330</v>
      </c>
      <c r="J260" s="24" t="s">
        <v>331</v>
      </c>
      <c r="K260" s="24" t="s">
        <v>331</v>
      </c>
      <c r="L260" s="10" t="s">
        <v>331</v>
      </c>
    </row>
    <row r="261" spans="1:12" x14ac:dyDescent="0.25">
      <c r="A261" s="8">
        <v>243</v>
      </c>
      <c r="B261" s="22" t="s">
        <v>255</v>
      </c>
      <c r="C261" s="44">
        <v>3.1110081E-5</v>
      </c>
      <c r="D261" s="10" t="s">
        <v>332</v>
      </c>
      <c r="E261" s="10">
        <v>104.05259258954766</v>
      </c>
      <c r="F261" s="10">
        <v>1463.2574074104523</v>
      </c>
      <c r="G261" s="10">
        <v>0</v>
      </c>
      <c r="H261" s="10">
        <v>1567.31</v>
      </c>
      <c r="I261" s="10" t="s">
        <v>330</v>
      </c>
      <c r="J261" s="24" t="s">
        <v>331</v>
      </c>
      <c r="K261" s="24" t="s">
        <v>331</v>
      </c>
      <c r="L261" s="10" t="s">
        <v>331</v>
      </c>
    </row>
    <row r="262" spans="1:12" x14ac:dyDescent="0.25">
      <c r="A262" s="8">
        <v>244</v>
      </c>
      <c r="B262" s="22" t="s">
        <v>256</v>
      </c>
      <c r="C262" s="44">
        <v>7.5956312999999999E-5</v>
      </c>
      <c r="D262" s="10" t="s">
        <v>332</v>
      </c>
      <c r="E262" s="10">
        <v>254.03764201684908</v>
      </c>
      <c r="F262" s="10">
        <v>3572.592357983151</v>
      </c>
      <c r="G262" s="10">
        <v>0</v>
      </c>
      <c r="H262" s="10">
        <v>3826.63</v>
      </c>
      <c r="I262" s="10" t="s">
        <v>330</v>
      </c>
      <c r="J262" s="24" t="s">
        <v>331</v>
      </c>
      <c r="K262" s="24" t="s">
        <v>331</v>
      </c>
      <c r="L262" s="10" t="s">
        <v>331</v>
      </c>
    </row>
    <row r="263" spans="1:12" x14ac:dyDescent="0.25">
      <c r="A263" s="8">
        <v>245</v>
      </c>
      <c r="B263" s="22" t="s">
        <v>257</v>
      </c>
      <c r="C263" s="44">
        <v>6.9474875099999995E-4</v>
      </c>
      <c r="D263" s="10" t="s">
        <v>330</v>
      </c>
      <c r="E263" s="10">
        <v>2323.63</v>
      </c>
      <c r="F263" s="10">
        <v>0</v>
      </c>
      <c r="G263" s="10">
        <v>0</v>
      </c>
      <c r="H263" s="10">
        <v>2323.63</v>
      </c>
      <c r="I263" s="10" t="s">
        <v>332</v>
      </c>
      <c r="J263" s="24" t="s">
        <v>333</v>
      </c>
      <c r="K263" s="24" t="s">
        <v>495</v>
      </c>
      <c r="L263" s="10" t="s">
        <v>335</v>
      </c>
    </row>
    <row r="264" spans="1:12" x14ac:dyDescent="0.25">
      <c r="A264" s="8">
        <v>246</v>
      </c>
      <c r="B264" s="22" t="s">
        <v>258</v>
      </c>
      <c r="C264" s="44">
        <v>2.8792492200000001E-4</v>
      </c>
      <c r="D264" s="10" t="s">
        <v>330</v>
      </c>
      <c r="E264" s="10">
        <v>962.98</v>
      </c>
      <c r="F264" s="10">
        <v>0</v>
      </c>
      <c r="G264" s="10">
        <v>0</v>
      </c>
      <c r="H264" s="10">
        <v>962.98</v>
      </c>
      <c r="I264" s="10" t="s">
        <v>330</v>
      </c>
      <c r="J264" s="24" t="s">
        <v>331</v>
      </c>
      <c r="K264" s="24" t="s">
        <v>331</v>
      </c>
      <c r="L264" s="10" t="s">
        <v>331</v>
      </c>
    </row>
    <row r="265" spans="1:12" x14ac:dyDescent="0.25">
      <c r="A265" s="8">
        <v>247</v>
      </c>
      <c r="B265" s="22" t="s">
        <v>259</v>
      </c>
      <c r="C265" s="44">
        <v>1.410325234E-3</v>
      </c>
      <c r="D265" s="10" t="s">
        <v>330</v>
      </c>
      <c r="E265" s="10">
        <v>4716.92</v>
      </c>
      <c r="F265" s="10">
        <v>0</v>
      </c>
      <c r="G265" s="10">
        <v>0</v>
      </c>
      <c r="H265" s="10">
        <v>4716.92</v>
      </c>
      <c r="I265" s="10" t="s">
        <v>330</v>
      </c>
      <c r="J265" s="24" t="s">
        <v>331</v>
      </c>
      <c r="K265" s="24" t="s">
        <v>331</v>
      </c>
      <c r="L265" s="10" t="s">
        <v>331</v>
      </c>
    </row>
    <row r="266" spans="1:12" x14ac:dyDescent="0.25">
      <c r="A266" s="8">
        <v>248</v>
      </c>
      <c r="B266" s="22" t="s">
        <v>260</v>
      </c>
      <c r="C266" s="44">
        <v>4.9641098760000004E-3</v>
      </c>
      <c r="D266" s="10" t="s">
        <v>330</v>
      </c>
      <c r="E266" s="10">
        <v>16602.77</v>
      </c>
      <c r="F266" s="10">
        <v>0</v>
      </c>
      <c r="G266" s="10">
        <v>0</v>
      </c>
      <c r="H266" s="10">
        <v>16602.77</v>
      </c>
      <c r="I266" s="10" t="s">
        <v>332</v>
      </c>
      <c r="J266" s="24" t="s">
        <v>333</v>
      </c>
      <c r="K266" s="24" t="s">
        <v>496</v>
      </c>
      <c r="L266" s="10" t="s">
        <v>335</v>
      </c>
    </row>
    <row r="267" spans="1:12" x14ac:dyDescent="0.25">
      <c r="A267" s="8">
        <v>249</v>
      </c>
      <c r="B267" s="22" t="s">
        <v>261</v>
      </c>
      <c r="C267" s="44">
        <v>5.7576761999999997E-5</v>
      </c>
      <c r="D267" s="10" t="s">
        <v>332</v>
      </c>
      <c r="E267" s="10">
        <v>192.56672021751911</v>
      </c>
      <c r="F267" s="10">
        <v>2708.1132797824807</v>
      </c>
      <c r="G267" s="10">
        <v>0</v>
      </c>
      <c r="H267" s="10">
        <v>2900.68</v>
      </c>
      <c r="I267" s="10" t="s">
        <v>330</v>
      </c>
      <c r="J267" s="24" t="s">
        <v>331</v>
      </c>
      <c r="K267" s="24" t="s">
        <v>331</v>
      </c>
      <c r="L267" s="10" t="s">
        <v>331</v>
      </c>
    </row>
    <row r="268" spans="1:12" x14ac:dyDescent="0.25">
      <c r="A268" s="8">
        <v>250</v>
      </c>
      <c r="B268" s="22" t="s">
        <v>262</v>
      </c>
      <c r="C268" s="44">
        <v>3.0609499999999999E-7</v>
      </c>
      <c r="D268" s="10" t="s">
        <v>332</v>
      </c>
      <c r="E268" s="10">
        <v>1.0228733540969408</v>
      </c>
      <c r="F268" s="10">
        <v>14.397126645903059</v>
      </c>
      <c r="G268" s="10">
        <v>0</v>
      </c>
      <c r="H268" s="10">
        <v>15.42</v>
      </c>
      <c r="I268" s="10" t="s">
        <v>330</v>
      </c>
      <c r="J268" s="24" t="s">
        <v>331</v>
      </c>
      <c r="K268" s="24" t="s">
        <v>331</v>
      </c>
      <c r="L268" s="10" t="s">
        <v>331</v>
      </c>
    </row>
    <row r="269" spans="1:12" x14ac:dyDescent="0.25">
      <c r="A269" s="8">
        <v>251</v>
      </c>
      <c r="B269" s="22" t="s">
        <v>263</v>
      </c>
      <c r="C269" s="44">
        <v>7.6929149099999995E-4</v>
      </c>
      <c r="D269" s="10" t="s">
        <v>330</v>
      </c>
      <c r="E269" s="10">
        <v>2572.94</v>
      </c>
      <c r="F269" s="10">
        <v>0</v>
      </c>
      <c r="G269" s="10">
        <v>0</v>
      </c>
      <c r="H269" s="10">
        <v>2572.94</v>
      </c>
      <c r="I269" s="10" t="s">
        <v>332</v>
      </c>
      <c r="J269" s="24" t="s">
        <v>333</v>
      </c>
      <c r="K269" s="24" t="s">
        <v>439</v>
      </c>
      <c r="L269" s="10" t="s">
        <v>335</v>
      </c>
    </row>
    <row r="270" spans="1:12" x14ac:dyDescent="0.25">
      <c r="A270" s="8">
        <v>252</v>
      </c>
      <c r="B270" s="22" t="s">
        <v>264</v>
      </c>
      <c r="C270" s="44">
        <v>4.5586529889999998E-3</v>
      </c>
      <c r="D270" s="10" t="s">
        <v>330</v>
      </c>
      <c r="E270" s="10">
        <v>15246.7</v>
      </c>
      <c r="F270" s="10">
        <v>0</v>
      </c>
      <c r="G270" s="10">
        <v>395.35</v>
      </c>
      <c r="H270" s="10">
        <v>15642.050000000001</v>
      </c>
      <c r="I270" s="10" t="s">
        <v>330</v>
      </c>
      <c r="J270" s="24" t="s">
        <v>331</v>
      </c>
      <c r="K270" s="24" t="s">
        <v>331</v>
      </c>
      <c r="L270" s="10" t="s">
        <v>331</v>
      </c>
    </row>
    <row r="271" spans="1:12" x14ac:dyDescent="0.25">
      <c r="A271" s="8">
        <v>253</v>
      </c>
      <c r="B271" s="22" t="s">
        <v>265</v>
      </c>
      <c r="C271" s="44">
        <v>3.4487897099999998E-4</v>
      </c>
      <c r="D271" s="10" t="s">
        <v>330</v>
      </c>
      <c r="E271" s="10">
        <v>1153.47</v>
      </c>
      <c r="F271" s="10">
        <v>0</v>
      </c>
      <c r="G271" s="10">
        <v>0</v>
      </c>
      <c r="H271" s="10">
        <v>1153.47</v>
      </c>
      <c r="I271" s="10" t="s">
        <v>330</v>
      </c>
      <c r="J271" s="24" t="s">
        <v>331</v>
      </c>
      <c r="K271" s="24" t="s">
        <v>331</v>
      </c>
      <c r="L271" s="10" t="s">
        <v>331</v>
      </c>
    </row>
    <row r="272" spans="1:12" x14ac:dyDescent="0.25">
      <c r="A272" s="8">
        <v>254</v>
      </c>
      <c r="B272" s="22" t="s">
        <v>266</v>
      </c>
      <c r="C272" s="44">
        <v>1.315412904E-2</v>
      </c>
      <c r="D272" s="10" t="s">
        <v>330</v>
      </c>
      <c r="E272" s="10">
        <v>43994.8</v>
      </c>
      <c r="F272" s="10">
        <v>0</v>
      </c>
      <c r="G272" s="10">
        <v>0</v>
      </c>
      <c r="H272" s="10">
        <v>43994.8</v>
      </c>
      <c r="I272" s="10" t="s">
        <v>332</v>
      </c>
      <c r="J272" s="24" t="s">
        <v>333</v>
      </c>
      <c r="K272" s="24" t="s">
        <v>522</v>
      </c>
      <c r="L272" s="10" t="s">
        <v>335</v>
      </c>
    </row>
    <row r="273" spans="1:12" x14ac:dyDescent="0.25">
      <c r="A273" s="8">
        <v>255</v>
      </c>
      <c r="B273" s="22" t="s">
        <v>267</v>
      </c>
      <c r="C273" s="44">
        <v>4.8332605400000001E-4</v>
      </c>
      <c r="D273" s="10" t="s">
        <v>330</v>
      </c>
      <c r="E273" s="10">
        <v>1616.51</v>
      </c>
      <c r="F273" s="10">
        <v>0</v>
      </c>
      <c r="G273" s="10">
        <v>0</v>
      </c>
      <c r="H273" s="10">
        <v>1616.51</v>
      </c>
      <c r="I273" s="10" t="s">
        <v>330</v>
      </c>
      <c r="J273" s="24" t="s">
        <v>331</v>
      </c>
      <c r="K273" s="24" t="s">
        <v>331</v>
      </c>
      <c r="L273" s="10" t="s">
        <v>331</v>
      </c>
    </row>
    <row r="274" spans="1:12" x14ac:dyDescent="0.25">
      <c r="A274" s="8">
        <v>256</v>
      </c>
      <c r="B274" s="22" t="s">
        <v>268</v>
      </c>
      <c r="C274" s="44">
        <v>2.6615292033999999E-2</v>
      </c>
      <c r="D274" s="10" t="s">
        <v>330</v>
      </c>
      <c r="E274" s="10">
        <v>89016.5</v>
      </c>
      <c r="F274" s="10">
        <v>0</v>
      </c>
      <c r="G274" s="10">
        <v>0</v>
      </c>
      <c r="H274" s="10">
        <v>89016.5</v>
      </c>
      <c r="I274" s="10" t="s">
        <v>332</v>
      </c>
      <c r="J274" s="24" t="s">
        <v>333</v>
      </c>
      <c r="K274" s="24" t="s">
        <v>497</v>
      </c>
      <c r="L274" s="10" t="s">
        <v>335</v>
      </c>
    </row>
    <row r="275" spans="1:12" x14ac:dyDescent="0.25">
      <c r="A275" s="8">
        <v>257</v>
      </c>
      <c r="B275" s="22" t="s">
        <v>269</v>
      </c>
      <c r="C275" s="44">
        <v>1.3063534440000001E-3</v>
      </c>
      <c r="D275" s="10" t="s">
        <v>330</v>
      </c>
      <c r="E275" s="10">
        <v>4369.18</v>
      </c>
      <c r="F275" s="10">
        <v>0</v>
      </c>
      <c r="G275" s="10">
        <v>0</v>
      </c>
      <c r="H275" s="10">
        <v>4369.18</v>
      </c>
      <c r="I275" s="10" t="s">
        <v>330</v>
      </c>
      <c r="J275" s="24" t="s">
        <v>331</v>
      </c>
      <c r="K275" s="24" t="s">
        <v>331</v>
      </c>
      <c r="L275" s="10" t="s">
        <v>331</v>
      </c>
    </row>
    <row r="276" spans="1:12" x14ac:dyDescent="0.25">
      <c r="A276" s="8">
        <v>258</v>
      </c>
      <c r="B276" s="22" t="s">
        <v>270</v>
      </c>
      <c r="C276" s="44">
        <v>9.3847771200000004E-4</v>
      </c>
      <c r="D276" s="10" t="s">
        <v>330</v>
      </c>
      <c r="E276" s="10">
        <v>3138.8</v>
      </c>
      <c r="F276" s="10">
        <v>0</v>
      </c>
      <c r="G276" s="10">
        <v>0</v>
      </c>
      <c r="H276" s="10">
        <v>3138.8</v>
      </c>
      <c r="I276" s="10" t="s">
        <v>332</v>
      </c>
      <c r="J276" s="24" t="s">
        <v>333</v>
      </c>
      <c r="K276" s="24" t="s">
        <v>439</v>
      </c>
      <c r="L276" s="10" t="s">
        <v>335</v>
      </c>
    </row>
    <row r="277" spans="1:12" x14ac:dyDescent="0.25">
      <c r="A277" s="8">
        <v>259</v>
      </c>
      <c r="B277" s="22" t="s">
        <v>271</v>
      </c>
      <c r="C277" s="44">
        <v>0.114087527346</v>
      </c>
      <c r="D277" s="10" t="s">
        <v>330</v>
      </c>
      <c r="E277" s="10">
        <v>381572.83</v>
      </c>
      <c r="F277" s="10">
        <v>0</v>
      </c>
      <c r="G277" s="10">
        <v>0</v>
      </c>
      <c r="H277" s="10">
        <v>381572.83</v>
      </c>
      <c r="I277" s="10" t="s">
        <v>332</v>
      </c>
      <c r="J277" s="24" t="s">
        <v>333</v>
      </c>
      <c r="K277" s="24" t="s">
        <v>481</v>
      </c>
      <c r="L277" s="10" t="s">
        <v>335</v>
      </c>
    </row>
    <row r="278" spans="1:12" x14ac:dyDescent="0.25">
      <c r="A278" s="8">
        <v>260</v>
      </c>
      <c r="B278" s="22" t="s">
        <v>272</v>
      </c>
      <c r="C278" s="44">
        <v>1.5671696719999999E-3</v>
      </c>
      <c r="D278" s="10" t="s">
        <v>330</v>
      </c>
      <c r="E278" s="10">
        <v>5241.5</v>
      </c>
      <c r="F278" s="10">
        <v>0</v>
      </c>
      <c r="G278" s="10">
        <v>0</v>
      </c>
      <c r="H278" s="10">
        <v>5241.5</v>
      </c>
      <c r="I278" s="10" t="s">
        <v>330</v>
      </c>
      <c r="J278" s="24" t="s">
        <v>331</v>
      </c>
      <c r="K278" s="24" t="s">
        <v>331</v>
      </c>
      <c r="L278" s="10" t="s">
        <v>331</v>
      </c>
    </row>
    <row r="279" spans="1:12" x14ac:dyDescent="0.25">
      <c r="A279" s="8">
        <v>261</v>
      </c>
      <c r="B279" s="22" t="s">
        <v>273</v>
      </c>
      <c r="C279" s="44">
        <v>3.6531164909999999E-3</v>
      </c>
      <c r="D279" s="10" t="s">
        <v>330</v>
      </c>
      <c r="E279" s="10">
        <v>12218.08</v>
      </c>
      <c r="F279" s="10">
        <v>0</v>
      </c>
      <c r="G279" s="10">
        <v>0</v>
      </c>
      <c r="H279" s="10">
        <v>12218.08</v>
      </c>
      <c r="I279" s="10" t="s">
        <v>332</v>
      </c>
      <c r="J279" s="24" t="s">
        <v>333</v>
      </c>
      <c r="K279" s="24" t="s">
        <v>498</v>
      </c>
      <c r="L279" s="10" t="s">
        <v>335</v>
      </c>
    </row>
    <row r="280" spans="1:12" x14ac:dyDescent="0.25">
      <c r="A280" s="8">
        <v>262</v>
      </c>
      <c r="B280" s="22" t="s">
        <v>274</v>
      </c>
      <c r="C280" s="44">
        <v>3.3453814500000001E-3</v>
      </c>
      <c r="D280" s="10" t="s">
        <v>330</v>
      </c>
      <c r="E280" s="10">
        <v>11188.84</v>
      </c>
      <c r="F280" s="10">
        <v>0</v>
      </c>
      <c r="G280" s="10">
        <v>0</v>
      </c>
      <c r="H280" s="10">
        <v>11188.84</v>
      </c>
      <c r="I280" s="10" t="s">
        <v>332</v>
      </c>
      <c r="J280" s="24" t="s">
        <v>333</v>
      </c>
      <c r="K280" s="24" t="s">
        <v>499</v>
      </c>
      <c r="L280" s="10" t="s">
        <v>335</v>
      </c>
    </row>
    <row r="281" spans="1:12" x14ac:dyDescent="0.25">
      <c r="A281" s="8">
        <v>263</v>
      </c>
      <c r="B281" s="22" t="s">
        <v>275</v>
      </c>
      <c r="C281" s="44">
        <v>3.4982406100000002E-4</v>
      </c>
      <c r="D281" s="10" t="s">
        <v>330</v>
      </c>
      <c r="E281" s="10">
        <v>1170.01</v>
      </c>
      <c r="F281" s="10">
        <v>0</v>
      </c>
      <c r="G281" s="10">
        <v>0</v>
      </c>
      <c r="H281" s="10">
        <v>1170.01</v>
      </c>
      <c r="I281" s="10" t="s">
        <v>330</v>
      </c>
      <c r="J281" s="24" t="s">
        <v>331</v>
      </c>
      <c r="K281" s="24" t="s">
        <v>331</v>
      </c>
      <c r="L281" s="10" t="s">
        <v>331</v>
      </c>
    </row>
    <row r="282" spans="1:12" x14ac:dyDescent="0.25">
      <c r="A282" s="8">
        <v>264</v>
      </c>
      <c r="B282" s="22" t="s">
        <v>276</v>
      </c>
      <c r="C282" s="44">
        <v>2.2074607600000001E-4</v>
      </c>
      <c r="D282" s="10" t="s">
        <v>330</v>
      </c>
      <c r="E282" s="10">
        <v>738.3</v>
      </c>
      <c r="F282" s="10">
        <v>0</v>
      </c>
      <c r="G282" s="10">
        <v>0</v>
      </c>
      <c r="H282" s="10">
        <v>738.3</v>
      </c>
      <c r="I282" s="10" t="s">
        <v>330</v>
      </c>
      <c r="J282" s="24" t="s">
        <v>331</v>
      </c>
      <c r="K282" s="24" t="s">
        <v>331</v>
      </c>
      <c r="L282" s="10" t="s">
        <v>331</v>
      </c>
    </row>
    <row r="283" spans="1:12" x14ac:dyDescent="0.25">
      <c r="A283" s="8">
        <v>265</v>
      </c>
      <c r="B283" s="22" t="s">
        <v>277</v>
      </c>
      <c r="C283" s="44">
        <v>3.4175249799999998E-4</v>
      </c>
      <c r="D283" s="10" t="s">
        <v>330</v>
      </c>
      <c r="E283" s="10">
        <v>1143.01</v>
      </c>
      <c r="F283" s="10">
        <v>0</v>
      </c>
      <c r="G283" s="10">
        <v>0</v>
      </c>
      <c r="H283" s="10">
        <v>1143.01</v>
      </c>
      <c r="I283" s="10" t="s">
        <v>330</v>
      </c>
      <c r="J283" s="24" t="s">
        <v>331</v>
      </c>
      <c r="K283" s="24" t="s">
        <v>331</v>
      </c>
      <c r="L283" s="10" t="s">
        <v>331</v>
      </c>
    </row>
    <row r="284" spans="1:12" x14ac:dyDescent="0.25">
      <c r="A284" s="8">
        <v>266</v>
      </c>
      <c r="B284" s="22" t="s">
        <v>278</v>
      </c>
      <c r="C284" s="44">
        <v>5.8366538500000001E-4</v>
      </c>
      <c r="D284" s="10" t="s">
        <v>330</v>
      </c>
      <c r="E284" s="10">
        <v>1952.11</v>
      </c>
      <c r="F284" s="10">
        <v>0</v>
      </c>
      <c r="G284" s="10">
        <v>0</v>
      </c>
      <c r="H284" s="10">
        <v>1952.11</v>
      </c>
      <c r="I284" s="10" t="s">
        <v>330</v>
      </c>
      <c r="J284" s="24" t="s">
        <v>331</v>
      </c>
      <c r="K284" s="24" t="s">
        <v>331</v>
      </c>
      <c r="L284" s="10" t="s">
        <v>331</v>
      </c>
    </row>
    <row r="285" spans="1:12" x14ac:dyDescent="0.25">
      <c r="A285" s="8">
        <v>267</v>
      </c>
      <c r="B285" s="22" t="s">
        <v>279</v>
      </c>
      <c r="C285" s="44">
        <v>1.526406854E-3</v>
      </c>
      <c r="D285" s="10" t="s">
        <v>330</v>
      </c>
      <c r="E285" s="10">
        <v>5105.16</v>
      </c>
      <c r="F285" s="10">
        <v>0</v>
      </c>
      <c r="G285" s="10">
        <v>0</v>
      </c>
      <c r="H285" s="10">
        <v>5105.16</v>
      </c>
      <c r="I285" s="10" t="s">
        <v>330</v>
      </c>
      <c r="J285" s="24" t="s">
        <v>331</v>
      </c>
      <c r="K285" s="24" t="s">
        <v>331</v>
      </c>
      <c r="L285" s="10" t="s">
        <v>331</v>
      </c>
    </row>
    <row r="286" spans="1:12" x14ac:dyDescent="0.25">
      <c r="A286" s="8">
        <v>268</v>
      </c>
      <c r="B286" s="22" t="s">
        <v>280</v>
      </c>
      <c r="C286" s="44">
        <v>3.4585485399999999E-4</v>
      </c>
      <c r="D286" s="10" t="s">
        <v>330</v>
      </c>
      <c r="E286" s="10">
        <v>1156.73</v>
      </c>
      <c r="F286" s="10">
        <v>0</v>
      </c>
      <c r="G286" s="10">
        <v>0</v>
      </c>
      <c r="H286" s="10">
        <v>1156.73</v>
      </c>
      <c r="I286" s="10" t="s">
        <v>330</v>
      </c>
      <c r="J286" s="24" t="s">
        <v>331</v>
      </c>
      <c r="K286" s="24" t="s">
        <v>331</v>
      </c>
      <c r="L286" s="10" t="s">
        <v>331</v>
      </c>
    </row>
    <row r="287" spans="1:12" x14ac:dyDescent="0.25">
      <c r="A287" s="8">
        <v>269</v>
      </c>
      <c r="B287" s="22" t="s">
        <v>281</v>
      </c>
      <c r="C287" s="44">
        <v>5.3695276200000004E-4</v>
      </c>
      <c r="D287" s="10" t="s">
        <v>330</v>
      </c>
      <c r="E287" s="10">
        <v>1795.87</v>
      </c>
      <c r="F287" s="10">
        <v>0</v>
      </c>
      <c r="G287" s="10">
        <v>0</v>
      </c>
      <c r="H287" s="10">
        <v>1795.87</v>
      </c>
      <c r="I287" s="10" t="s">
        <v>330</v>
      </c>
      <c r="J287" s="24" t="s">
        <v>331</v>
      </c>
      <c r="K287" s="24" t="s">
        <v>331</v>
      </c>
      <c r="L287" s="10" t="s">
        <v>331</v>
      </c>
    </row>
    <row r="288" spans="1:12" x14ac:dyDescent="0.25">
      <c r="A288" s="8">
        <v>270</v>
      </c>
      <c r="B288" s="22" t="s">
        <v>282</v>
      </c>
      <c r="C288" s="44">
        <v>3.6753988999999997E-5</v>
      </c>
      <c r="D288" s="10" t="s">
        <v>332</v>
      </c>
      <c r="E288" s="10">
        <v>122.92233269041344</v>
      </c>
      <c r="F288" s="10">
        <v>1728.7176673095867</v>
      </c>
      <c r="G288" s="10">
        <v>0</v>
      </c>
      <c r="H288" s="10">
        <v>1851.64</v>
      </c>
      <c r="I288" s="10" t="s">
        <v>330</v>
      </c>
      <c r="J288" s="24" t="s">
        <v>331</v>
      </c>
      <c r="K288" s="24" t="s">
        <v>331</v>
      </c>
      <c r="L288" s="10" t="s">
        <v>331</v>
      </c>
    </row>
    <row r="289" spans="1:12" x14ac:dyDescent="0.25">
      <c r="A289" s="25">
        <v>271</v>
      </c>
      <c r="B289" s="26" t="s">
        <v>410</v>
      </c>
      <c r="C289" s="50">
        <f>SUM(C19:C288)</f>
        <v>0.99954731139000053</v>
      </c>
      <c r="D289" s="43"/>
      <c r="E289" s="28">
        <f>SUM(E19:E288)</f>
        <v>3343048.0711389026</v>
      </c>
      <c r="F289" s="28">
        <f t="shared" ref="F289:H289" si="0">SUM(F19:F288)</f>
        <v>67445.818861096559</v>
      </c>
      <c r="G289" s="28">
        <f t="shared" si="0"/>
        <v>9417.36</v>
      </c>
      <c r="H289" s="28">
        <f t="shared" si="0"/>
        <v>3419911.2499999981</v>
      </c>
      <c r="I289" s="43"/>
      <c r="J289" s="43"/>
      <c r="K289" s="43"/>
      <c r="L289" s="43"/>
    </row>
    <row r="290" spans="1:12" x14ac:dyDescent="0.25">
      <c r="A290" s="58" t="s">
        <v>500</v>
      </c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</row>
    <row r="291" spans="1:12" x14ac:dyDescent="0.25">
      <c r="A291" s="8">
        <v>1</v>
      </c>
      <c r="B291" s="22" t="s">
        <v>283</v>
      </c>
      <c r="C291" s="44">
        <v>4.3760292E-5</v>
      </c>
      <c r="D291" s="10" t="s">
        <v>332</v>
      </c>
      <c r="E291" s="10">
        <v>146.36205398422544</v>
      </c>
      <c r="F291" s="10">
        <v>2058.2579460157745</v>
      </c>
      <c r="G291" s="10">
        <v>-2204.62</v>
      </c>
      <c r="H291" s="10">
        <v>0</v>
      </c>
      <c r="I291" s="10" t="s">
        <v>330</v>
      </c>
      <c r="J291" s="24" t="s">
        <v>331</v>
      </c>
      <c r="K291" s="24" t="s">
        <v>331</v>
      </c>
      <c r="L291" s="10" t="s">
        <v>331</v>
      </c>
    </row>
    <row r="292" spans="1:12" x14ac:dyDescent="0.25">
      <c r="A292" s="8">
        <v>2</v>
      </c>
      <c r="B292" s="22" t="s">
        <v>284</v>
      </c>
      <c r="C292" s="44">
        <v>1.7535336999999999E-5</v>
      </c>
      <c r="D292" s="10" t="s">
        <v>332</v>
      </c>
      <c r="E292" s="10">
        <v>58.648384757706822</v>
      </c>
      <c r="F292" s="10">
        <v>824.77161524229314</v>
      </c>
      <c r="G292" s="10">
        <v>-883.42</v>
      </c>
      <c r="H292" s="10">
        <v>0</v>
      </c>
      <c r="I292" s="10" t="s">
        <v>330</v>
      </c>
      <c r="J292" s="24" t="s">
        <v>331</v>
      </c>
      <c r="K292" s="24" t="s">
        <v>331</v>
      </c>
      <c r="L292" s="10" t="s">
        <v>331</v>
      </c>
    </row>
    <row r="293" spans="1:12" x14ac:dyDescent="0.25">
      <c r="A293" s="8">
        <v>3</v>
      </c>
      <c r="B293" s="22" t="s">
        <v>285</v>
      </c>
      <c r="C293" s="44">
        <v>4.6474904999999998E-5</v>
      </c>
      <c r="D293" s="10" t="s">
        <v>332</v>
      </c>
      <c r="E293" s="10">
        <v>155.44068984690057</v>
      </c>
      <c r="F293" s="10">
        <v>2185.9393101530995</v>
      </c>
      <c r="G293" s="10">
        <v>-2341.38</v>
      </c>
      <c r="H293" s="10">
        <v>0</v>
      </c>
      <c r="I293" s="10" t="s">
        <v>330</v>
      </c>
      <c r="J293" s="24" t="s">
        <v>331</v>
      </c>
      <c r="K293" s="24" t="s">
        <v>331</v>
      </c>
      <c r="L293" s="10" t="s">
        <v>331</v>
      </c>
    </row>
    <row r="294" spans="1:12" x14ac:dyDescent="0.25">
      <c r="A294" s="8">
        <v>4</v>
      </c>
      <c r="B294" s="22" t="s">
        <v>286</v>
      </c>
      <c r="C294" s="44">
        <v>7.8474939999999992E-6</v>
      </c>
      <c r="D294" s="10" t="s">
        <v>332</v>
      </c>
      <c r="E294" s="10">
        <v>26.244444630051646</v>
      </c>
      <c r="F294" s="10">
        <v>369.10555536994838</v>
      </c>
      <c r="G294" s="10">
        <v>-395.35</v>
      </c>
      <c r="H294" s="10">
        <v>0</v>
      </c>
      <c r="I294" s="10" t="s">
        <v>330</v>
      </c>
      <c r="J294" s="24" t="s">
        <v>331</v>
      </c>
      <c r="K294" s="24" t="s">
        <v>331</v>
      </c>
      <c r="L294" s="10" t="s">
        <v>331</v>
      </c>
    </row>
    <row r="295" spans="1:12" x14ac:dyDescent="0.25">
      <c r="A295" s="8">
        <v>5</v>
      </c>
      <c r="B295" s="22" t="s">
        <v>287</v>
      </c>
      <c r="C295" s="44">
        <v>8.5803472999999999E-5</v>
      </c>
      <c r="D295" s="10" t="s">
        <v>330</v>
      </c>
      <c r="E295" s="10">
        <v>286.98</v>
      </c>
      <c r="F295" s="10">
        <v>0</v>
      </c>
      <c r="G295" s="10">
        <v>-286.98</v>
      </c>
      <c r="H295" s="10">
        <v>0</v>
      </c>
      <c r="I295" s="10" t="s">
        <v>330</v>
      </c>
      <c r="J295" s="24" t="s">
        <v>331</v>
      </c>
      <c r="K295" s="24" t="s">
        <v>331</v>
      </c>
      <c r="L295" s="10" t="s">
        <v>331</v>
      </c>
    </row>
    <row r="296" spans="1:12" x14ac:dyDescent="0.25">
      <c r="A296" s="8">
        <v>6</v>
      </c>
      <c r="B296" s="22" t="s">
        <v>288</v>
      </c>
      <c r="C296" s="44">
        <v>1.9885436200000001E-4</v>
      </c>
      <c r="D296" s="10" t="s">
        <v>330</v>
      </c>
      <c r="E296" s="10">
        <v>665.08</v>
      </c>
      <c r="F296" s="10">
        <v>0</v>
      </c>
      <c r="G296" s="10">
        <v>-665.08</v>
      </c>
      <c r="H296" s="10">
        <v>0</v>
      </c>
      <c r="I296" s="10" t="s">
        <v>330</v>
      </c>
      <c r="J296" s="24" t="s">
        <v>331</v>
      </c>
      <c r="K296" s="24" t="s">
        <v>331</v>
      </c>
      <c r="L296" s="10" t="s">
        <v>331</v>
      </c>
    </row>
    <row r="297" spans="1:12" x14ac:dyDescent="0.25">
      <c r="A297" s="8">
        <v>7</v>
      </c>
      <c r="B297" s="22" t="s">
        <v>289</v>
      </c>
      <c r="C297" s="44">
        <v>7.56167E-7</v>
      </c>
      <c r="D297" s="10" t="s">
        <v>332</v>
      </c>
      <c r="E297" s="10">
        <v>2.5338128213378965</v>
      </c>
      <c r="F297" s="10">
        <v>35.566187178662105</v>
      </c>
      <c r="G297" s="10">
        <v>-38.1</v>
      </c>
      <c r="H297" s="10">
        <v>0</v>
      </c>
      <c r="I297" s="10" t="s">
        <v>330</v>
      </c>
      <c r="J297" s="24" t="s">
        <v>331</v>
      </c>
      <c r="K297" s="24" t="s">
        <v>331</v>
      </c>
      <c r="L297" s="10" t="s">
        <v>331</v>
      </c>
    </row>
    <row r="298" spans="1:12" x14ac:dyDescent="0.25">
      <c r="A298" s="8">
        <v>8</v>
      </c>
      <c r="B298" s="22" t="s">
        <v>290</v>
      </c>
      <c r="C298" s="44">
        <v>5.1656580999999997E-5</v>
      </c>
      <c r="D298" s="10" t="s">
        <v>332</v>
      </c>
      <c r="E298" s="10">
        <v>172.77143402750835</v>
      </c>
      <c r="F298" s="10">
        <v>2429.6585659724915</v>
      </c>
      <c r="G298" s="10">
        <v>-2602.4299999999998</v>
      </c>
      <c r="H298" s="10">
        <v>0</v>
      </c>
      <c r="I298" s="10" t="s">
        <v>330</v>
      </c>
      <c r="J298" s="24" t="s">
        <v>331</v>
      </c>
      <c r="K298" s="24" t="s">
        <v>331</v>
      </c>
      <c r="L298" s="10" t="s">
        <v>331</v>
      </c>
    </row>
    <row r="299" spans="1:12" x14ac:dyDescent="0.25">
      <c r="A299" s="25">
        <v>9</v>
      </c>
      <c r="B299" s="26" t="s">
        <v>410</v>
      </c>
      <c r="C299" s="50">
        <f>SUM(C291:C298)</f>
        <v>4.5268861099999997E-4</v>
      </c>
      <c r="D299" s="43"/>
      <c r="E299" s="28">
        <f>SUM(E291:E298)</f>
        <v>1514.0608200677307</v>
      </c>
      <c r="F299" s="28">
        <f t="shared" ref="F299:H299" si="1">SUM(F291:F298)</f>
        <v>7903.299179932269</v>
      </c>
      <c r="G299" s="28">
        <f t="shared" si="1"/>
        <v>-9417.36</v>
      </c>
      <c r="H299" s="28">
        <f t="shared" si="1"/>
        <v>0</v>
      </c>
      <c r="I299" s="43"/>
      <c r="J299" s="43"/>
      <c r="K299" s="43"/>
      <c r="L299" s="43"/>
    </row>
    <row r="300" spans="1:12" x14ac:dyDescent="0.25">
      <c r="A300" s="58" t="s">
        <v>523</v>
      </c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</row>
    <row r="301" spans="1:12" x14ac:dyDescent="0.25">
      <c r="A301" s="25">
        <v>1</v>
      </c>
      <c r="B301" s="26" t="s">
        <v>292</v>
      </c>
      <c r="C301" s="46">
        <v>1.0000000000010005</v>
      </c>
      <c r="D301" s="43"/>
      <c r="E301" s="28">
        <v>3344562.1319589708</v>
      </c>
      <c r="F301" s="28">
        <v>75349.118041028836</v>
      </c>
      <c r="G301" s="28">
        <v>0</v>
      </c>
      <c r="H301" s="28">
        <v>3419911.2499999981</v>
      </c>
      <c r="I301" s="43"/>
      <c r="J301" s="43"/>
      <c r="K301" s="43"/>
      <c r="L301" s="43"/>
    </row>
    <row r="302" spans="1:12" x14ac:dyDescent="0.25">
      <c r="A302" s="58" t="s">
        <v>532</v>
      </c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spans="1:12" x14ac:dyDescent="0.25">
      <c r="A303" s="8">
        <v>1</v>
      </c>
      <c r="B303" s="22" t="s">
        <v>36</v>
      </c>
      <c r="C303" s="23">
        <v>0</v>
      </c>
      <c r="D303" s="38"/>
      <c r="E303" s="45">
        <v>0</v>
      </c>
      <c r="F303" s="38"/>
      <c r="G303" s="45">
        <v>0</v>
      </c>
      <c r="H303" s="7">
        <f>ROUND(SUM(E303:G303),2)</f>
        <v>0</v>
      </c>
      <c r="I303" s="10" t="s">
        <v>330</v>
      </c>
      <c r="J303" s="24"/>
      <c r="K303" s="24"/>
      <c r="L303" s="10"/>
    </row>
    <row r="304" spans="1:12" x14ac:dyDescent="0.25">
      <c r="A304" s="8">
        <v>2</v>
      </c>
      <c r="B304" s="22" t="s">
        <v>59</v>
      </c>
      <c r="C304" s="23">
        <v>4.3150000000000001E-2</v>
      </c>
      <c r="D304" s="38"/>
      <c r="E304" s="45">
        <v>10215.11</v>
      </c>
      <c r="F304" s="38"/>
      <c r="G304" s="45">
        <v>0</v>
      </c>
      <c r="H304" s="7">
        <f t="shared" ref="H304:H311" si="2">ROUND(SUM(E304:G304),2)</f>
        <v>10215.11</v>
      </c>
      <c r="I304" s="10" t="s">
        <v>332</v>
      </c>
      <c r="J304" s="24" t="s">
        <v>333</v>
      </c>
      <c r="K304" s="24" t="s">
        <v>443</v>
      </c>
      <c r="L304" s="10" t="s">
        <v>335</v>
      </c>
    </row>
    <row r="305" spans="1:12" x14ac:dyDescent="0.25">
      <c r="A305" s="8">
        <v>3</v>
      </c>
      <c r="B305" s="22" t="s">
        <v>533</v>
      </c>
      <c r="C305" s="23">
        <v>0.23499999999999999</v>
      </c>
      <c r="D305" s="38"/>
      <c r="E305" s="45">
        <v>55632.7</v>
      </c>
      <c r="F305" s="38"/>
      <c r="G305" s="10">
        <f>ROUND(-E305*0.15,2)</f>
        <v>-8344.91</v>
      </c>
      <c r="H305" s="7">
        <f t="shared" si="2"/>
        <v>47287.79</v>
      </c>
      <c r="I305" s="10" t="s">
        <v>332</v>
      </c>
      <c r="J305" s="24" t="s">
        <v>333</v>
      </c>
      <c r="K305" s="24" t="s">
        <v>447</v>
      </c>
      <c r="L305" s="10" t="s">
        <v>335</v>
      </c>
    </row>
    <row r="306" spans="1:12" x14ac:dyDescent="0.25">
      <c r="A306" s="8">
        <v>4</v>
      </c>
      <c r="B306" s="22" t="s">
        <v>534</v>
      </c>
      <c r="C306" s="23">
        <v>0.23519000000000001</v>
      </c>
      <c r="D306" s="38"/>
      <c r="E306" s="45">
        <v>55677.68</v>
      </c>
      <c r="F306" s="38"/>
      <c r="G306" s="10">
        <f>ROUND(-E306*0.15,2)</f>
        <v>-8351.65</v>
      </c>
      <c r="H306" s="7">
        <f t="shared" si="2"/>
        <v>47326.03</v>
      </c>
      <c r="I306" s="10" t="s">
        <v>332</v>
      </c>
      <c r="J306" s="24" t="s">
        <v>333</v>
      </c>
      <c r="K306" s="24" t="s">
        <v>508</v>
      </c>
      <c r="L306" s="10" t="s">
        <v>335</v>
      </c>
    </row>
    <row r="307" spans="1:12" x14ac:dyDescent="0.25">
      <c r="A307" s="8">
        <v>5</v>
      </c>
      <c r="B307" s="22" t="s">
        <v>84</v>
      </c>
      <c r="C307" s="23">
        <v>0.08</v>
      </c>
      <c r="D307" s="38"/>
      <c r="E307" s="45">
        <v>18938.79</v>
      </c>
      <c r="F307" s="38"/>
      <c r="G307" s="10">
        <v>0</v>
      </c>
      <c r="H307" s="7">
        <f t="shared" si="2"/>
        <v>18938.79</v>
      </c>
      <c r="I307" s="10" t="s">
        <v>330</v>
      </c>
      <c r="J307" s="24"/>
      <c r="K307" s="24"/>
      <c r="L307" s="10"/>
    </row>
    <row r="308" spans="1:12" x14ac:dyDescent="0.25">
      <c r="A308" s="8">
        <v>6</v>
      </c>
      <c r="B308" s="22" t="s">
        <v>89</v>
      </c>
      <c r="C308" s="23">
        <v>1.166E-2</v>
      </c>
      <c r="D308" s="38"/>
      <c r="E308" s="45">
        <v>2760.33</v>
      </c>
      <c r="F308" s="38"/>
      <c r="G308" s="10">
        <v>0</v>
      </c>
      <c r="H308" s="7">
        <f t="shared" si="2"/>
        <v>2760.33</v>
      </c>
      <c r="I308" s="10" t="s">
        <v>330</v>
      </c>
      <c r="J308" s="24"/>
      <c r="K308" s="24"/>
      <c r="L308" s="10"/>
    </row>
    <row r="309" spans="1:12" x14ac:dyDescent="0.25">
      <c r="A309" s="8">
        <v>7</v>
      </c>
      <c r="B309" s="22" t="s">
        <v>90</v>
      </c>
      <c r="C309" s="23">
        <v>0.16</v>
      </c>
      <c r="D309" s="38"/>
      <c r="E309" s="45">
        <v>37877.58</v>
      </c>
      <c r="F309" s="38"/>
      <c r="G309" s="10">
        <v>0</v>
      </c>
      <c r="H309" s="7">
        <f t="shared" si="2"/>
        <v>37877.58</v>
      </c>
      <c r="I309" s="10" t="s">
        <v>332</v>
      </c>
      <c r="J309" s="24" t="s">
        <v>333</v>
      </c>
      <c r="K309" s="24" t="s">
        <v>519</v>
      </c>
      <c r="L309" s="10" t="s">
        <v>335</v>
      </c>
    </row>
    <row r="310" spans="1:12" x14ac:dyDescent="0.25">
      <c r="A310" s="8">
        <v>8</v>
      </c>
      <c r="B310" s="22" t="s">
        <v>535</v>
      </c>
      <c r="C310" s="23">
        <v>0.23499999999999999</v>
      </c>
      <c r="D310" s="38"/>
      <c r="E310" s="45">
        <v>55632.7</v>
      </c>
      <c r="F310" s="38"/>
      <c r="G310" s="10">
        <f>ROUND(-E310*0.15,2)</f>
        <v>-8344.91</v>
      </c>
      <c r="H310" s="7">
        <f t="shared" si="2"/>
        <v>47287.79</v>
      </c>
      <c r="I310" s="10" t="s">
        <v>332</v>
      </c>
      <c r="J310" s="24" t="s">
        <v>333</v>
      </c>
      <c r="K310" s="24" t="s">
        <v>359</v>
      </c>
      <c r="L310" s="10" t="s">
        <v>335</v>
      </c>
    </row>
    <row r="311" spans="1:12" x14ac:dyDescent="0.25">
      <c r="A311" s="5">
        <v>9</v>
      </c>
      <c r="B311" s="35" t="s">
        <v>292</v>
      </c>
      <c r="C311" s="39">
        <v>1</v>
      </c>
      <c r="D311" s="38"/>
      <c r="E311" s="7">
        <v>236734.89</v>
      </c>
      <c r="F311" s="38"/>
      <c r="G311" s="7">
        <f>SUM(G303:G310)</f>
        <v>-25041.469999999998</v>
      </c>
      <c r="H311" s="7">
        <f t="shared" si="2"/>
        <v>211693.42</v>
      </c>
      <c r="I311" s="10" t="s">
        <v>330</v>
      </c>
      <c r="J311" s="24"/>
      <c r="K311" s="24"/>
      <c r="L311" s="10"/>
    </row>
  </sheetData>
  <autoFilter ref="A17:L311" xr:uid="{2BF1D407-5203-46E8-8493-B505B01EF856}"/>
  <mergeCells count="9">
    <mergeCell ref="A302:L302"/>
    <mergeCell ref="A300:L300"/>
    <mergeCell ref="A16:L16"/>
    <mergeCell ref="A18:L18"/>
    <mergeCell ref="A2:G2"/>
    <mergeCell ref="A3:G3"/>
    <mergeCell ref="D5:G8"/>
    <mergeCell ref="C9:G9"/>
    <mergeCell ref="A290:L290"/>
  </mergeCells>
  <conditionalFormatting sqref="J19:L288">
    <cfRule type="expression" dxfId="2" priority="4">
      <formula>$I19="No"</formula>
    </cfRule>
  </conditionalFormatting>
  <conditionalFormatting sqref="J291:L298">
    <cfRule type="expression" dxfId="1" priority="3">
      <formula>$I291="No"</formula>
    </cfRule>
  </conditionalFormatting>
  <conditionalFormatting sqref="J303:L311">
    <cfRule type="expression" dxfId="0" priority="1">
      <formula>$I303="No"</formula>
    </cfRule>
  </conditionalFormatting>
  <printOptions horizontalCentered="1"/>
  <pageMargins left="0.1" right="0.1" top="0.1" bottom="0.25" header="0.3" footer="0.1"/>
  <pageSetup fitToHeight="2" orientation="portrait" r:id="rId1"/>
  <headerFooter>
    <oddFooter>&amp;C&amp;8&amp;P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CFEA688785F46BE3DCD94B7E7965B" ma:contentTypeVersion="23" ma:contentTypeDescription="Create a new document." ma:contentTypeScope="" ma:versionID="f6f0d1312fbfe24452f1222b3c7d5bda">
  <xsd:schema xmlns:xsd="http://www.w3.org/2001/XMLSchema" xmlns:xs="http://www.w3.org/2001/XMLSchema" xmlns:p="http://schemas.microsoft.com/office/2006/metadata/properties" xmlns:ns2="a7a358c3-4efd-438d-a9e7-8d3de61636b7" xmlns:ns3="2a316d05-2a40-43ed-b5fc-1713f16382fd" targetNamespace="http://schemas.microsoft.com/office/2006/metadata/properties" ma:root="true" ma:fieldsID="fe641b8ff06d1b17d536a4e693c079dd" ns2:_="" ns3:_="">
    <xsd:import namespace="a7a358c3-4efd-438d-a9e7-8d3de61636b7"/>
    <xsd:import namespace="2a316d05-2a40-43ed-b5fc-1713f16382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ReportDescription" minOccurs="0"/>
                <xsd:element ref="ns3:MediaServiceDateTaken" minOccurs="0"/>
                <xsd:element ref="ns3:MediaLengthInSeconds" minOccurs="0"/>
                <xsd:element ref="ns3:Procedur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358c3-4efd-438d-a9e7-8d3de61636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f56afabc-c847-4c2b-a7b1-20db0a688928}" ma:internalName="TaxCatchAll" ma:showField="CatchAllData" ma:web="a7a358c3-4efd-438d-a9e7-8d3de61636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16d05-2a40-43ed-b5fc-1713f1638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ReportDescription" ma:index="18" nillable="true" ma:displayName="Report Description" ma:description="Token Email" ma:format="Dropdown" ma:internalName="ReportDescription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Procedure" ma:index="21" nillable="true" ma:displayName="Procedure" ma:format="Dropdown" ma:internalName="Procedure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f9b67ce-af53-45c6-b721-a33726d7e0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a316d05-2a40-43ed-b5fc-1713f16382fd" xsi:nil="true"/>
    <TaxCatchAll xmlns="a7a358c3-4efd-438d-a9e7-8d3de61636b7" xsi:nil="true"/>
    <ReportDescription xmlns="2a316d05-2a40-43ed-b5fc-1713f16382fd" xsi:nil="true"/>
    <lcf76f155ced4ddcb4097134ff3c332f xmlns="2a316d05-2a40-43ed-b5fc-1713f16382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875ECA-68F1-4F99-8897-286CABA53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358c3-4efd-438d-a9e7-8d3de61636b7"/>
    <ds:schemaRef ds:uri="2a316d05-2a40-43ed-b5fc-1713f1638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76826-472A-41B0-82C3-210316C33D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AD948-4B5B-43D7-B101-A10F6BEAA122}">
  <ds:schemaRefs>
    <ds:schemaRef ds:uri="http://schemas.microsoft.com/office/2006/metadata/properties"/>
    <ds:schemaRef ds:uri="http://schemas.microsoft.com/office/infopath/2007/PartnerControls"/>
    <ds:schemaRef ds:uri="2a316d05-2a40-43ed-b5fc-1713f16382fd"/>
    <ds:schemaRef ds:uri="a7a358c3-4efd-438d-a9e7-8d3de61636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of All Payments</vt:lpstr>
      <vt:lpstr>Walmart Initial Payment 1</vt:lpstr>
      <vt:lpstr>Walmart Second Payment 1</vt:lpstr>
      <vt:lpstr>Walgreens Payment 1</vt:lpstr>
      <vt:lpstr>Walgreens Payment 2</vt:lpstr>
      <vt:lpstr>CVS Payment 1</vt:lpstr>
      <vt:lpstr>Allergan Payment 1</vt:lpstr>
      <vt:lpstr>Teva Payment 1</vt:lpstr>
      <vt:lpstr>'Allergan Payment 1'!Print_Titles</vt:lpstr>
      <vt:lpstr>'CVS Payment 1'!Print_Titles</vt:lpstr>
      <vt:lpstr>'Teva Payment 1'!Print_Titles</vt:lpstr>
      <vt:lpstr>'Walgreens Payment 1'!Print_Titles</vt:lpstr>
      <vt:lpstr>'Walgreens Payment 2'!Print_Titles</vt:lpstr>
      <vt:lpstr>'Walmart Initial Payment 1'!Print_Titles</vt:lpstr>
      <vt:lpstr>'Walmart Second Payment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Abbondanza</dc:creator>
  <cp:keywords/>
  <dc:description/>
  <cp:lastModifiedBy>Witters, Emily (AG)</cp:lastModifiedBy>
  <cp:revision/>
  <dcterms:created xsi:type="dcterms:W3CDTF">2024-01-18T18:20:48Z</dcterms:created>
  <dcterms:modified xsi:type="dcterms:W3CDTF">2024-07-25T16:42:58Z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0x01010025FCFEA688785F46BE3DCD94B7E7965B</vt:lpwstr>
  </property>
  <property fmtid="{D5CDD505-2E9C-101B-9397-08002B2CF9AE}" pid="4" name="MediaServiceImageTags">
    <vt:lpwstr/>
  </property>
  <property fmtid="{D5CDD505-2E9C-101B-9397-08002B2CF9AE}" pid="5" name="MSIP_Label_3a2fed65-62e7-46ea-af74-187e0c17143a_Enabled">
    <vt:lpwstr>true</vt:lpwstr>
  </property>
  <property fmtid="{D5CDD505-2E9C-101B-9397-08002B2CF9AE}" pid="6" name="MSIP_Label_3a2fed65-62e7-46ea-af74-187e0c17143a_SetDate">
    <vt:lpwstr>2024-07-15T14:54:18Z</vt:lpwstr>
  </property>
  <property fmtid="{D5CDD505-2E9C-101B-9397-08002B2CF9AE}" pid="7" name="MSIP_Label_3a2fed65-62e7-46ea-af74-187e0c17143a_Method">
    <vt:lpwstr>Privileged</vt:lpwstr>
  </property>
  <property fmtid="{D5CDD505-2E9C-101B-9397-08002B2CF9AE}" pid="8" name="MSIP_Label_3a2fed65-62e7-46ea-af74-187e0c17143a_Name">
    <vt:lpwstr>3a2fed65-62e7-46ea-af74-187e0c17143a</vt:lpwstr>
  </property>
  <property fmtid="{D5CDD505-2E9C-101B-9397-08002B2CF9AE}" pid="9" name="MSIP_Label_3a2fed65-62e7-46ea-af74-187e0c17143a_SiteId">
    <vt:lpwstr>d5fb7087-3777-42ad-966a-892ef47225d1</vt:lpwstr>
  </property>
  <property fmtid="{D5CDD505-2E9C-101B-9397-08002B2CF9AE}" pid="10" name="MSIP_Label_3a2fed65-62e7-46ea-af74-187e0c17143a_ActionId">
    <vt:lpwstr>6de19e2f-6c0e-4cb9-b840-baca61638507</vt:lpwstr>
  </property>
  <property fmtid="{D5CDD505-2E9C-101B-9397-08002B2CF9AE}" pid="11" name="MSIP_Label_3a2fed65-62e7-46ea-af74-187e0c17143a_ContentBits">
    <vt:lpwstr>0</vt:lpwstr>
  </property>
</Properties>
</file>